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Augen.AI\AugenAI\Facebook\Facebook\"/>
    </mc:Choice>
  </mc:AlternateContent>
  <xr:revisionPtr revIDLastSave="0" documentId="13_ncr:1_{206FB64F-C5D6-47E7-A2BB-E536B0F962CB}" xr6:coauthVersionLast="47" xr6:coauthVersionMax="47" xr10:uidLastSave="{00000000-0000-0000-0000-000000000000}"/>
  <bookViews>
    <workbookView xWindow="-108" yWindow="-108" windowWidth="23256" windowHeight="12456" xr2:uid="{F4404008-EA67-42A9-AAC5-8315E6C1A838}"/>
  </bookViews>
  <sheets>
    <sheet name="Finance" sheetId="3" r:id="rId1"/>
    <sheet name="CRM" sheetId="2" r:id="rId2"/>
    <sheet name="Facebook" sheetId="1" r:id="rId3"/>
  </sheets>
  <externalReferences>
    <externalReference r:id="rId4"/>
  </externalReferences>
  <definedNames>
    <definedName name="_xlnm._FilterDatabase" localSheetId="1" hidden="1">CRM!$A$1:$O$2123</definedName>
    <definedName name="_xlnm._FilterDatabase" localSheetId="2" hidden="1">Facebook!$A$1:$M$2721</definedName>
    <definedName name="VALUE">#REF!</definedName>
    <definedName name="Z_1E3699B8_C468_4B2C_8A10_DF468284FEB2_.wvu.FilterData" localSheetId="0" hidden="1">Finance!$B$1:$BD$1004</definedName>
    <definedName name="Z_2278DCDA_C0C5_4046_9364_BBC5F3B48594_.wvu.FilterData" localSheetId="0" hidden="1">Finance!$B$1:$BD$1004</definedName>
    <definedName name="Z_22810DA3_E2DA_4035_874E_E97611C6FA02_.wvu.FilterData" localSheetId="0" hidden="1">Finance!$B$1:$BD$1004</definedName>
    <definedName name="Z_3DBB084E_BD4B_40E6_BB04_A11AC6996C2C_.wvu.FilterData" localSheetId="0" hidden="1">Finance!$B$1:$BD$1004</definedName>
    <definedName name="Z_44FD24A2_8539_4D77_A890_B4D665D26BCB_.wvu.FilterData" localSheetId="0" hidden="1">Finance!$B$1:$BC$1004</definedName>
    <definedName name="Z_459F2085_8E83_490A_B7F8_FEEA8E4591E1_.wvu.FilterData" localSheetId="0" hidden="1">Finance!$B$1:$BD$1004</definedName>
    <definedName name="Z_51F0B225_A79A_4481_9BD3_7765AFDACE38_.wvu.FilterData" localSheetId="0" hidden="1">Finance!$B$1:$BD$1004</definedName>
    <definedName name="Z_57F96588_A6C4_4981_A41E_4B0871FBCCC1_.wvu.FilterData" localSheetId="0" hidden="1">Finance!$B$1:$BD$1004</definedName>
    <definedName name="Z_6FA28AF7_B4AC_4C3E_BE45_A3D2D044F322_.wvu.FilterData" localSheetId="0" hidden="1">Finance!$B$1:$BD$1004</definedName>
    <definedName name="Z_C9EE72B8_3224_48F9_8EFF_F217F4C1114B_.wvu.FilterData" localSheetId="0" hidden="1">Finance!$B$1:$BD$1004</definedName>
    <definedName name="Z_CE6F0A7F_0AC6_4950_A157_232A0B8266E9_.wvu.FilterData" localSheetId="0" hidden="1">Finance!$B$1:$BD$1004</definedName>
    <definedName name="Z_D272A12F_5322_4DB7_AAEA_95653B5E4DBF_.wvu.FilterData" localSheetId="0" hidden="1">Finance!$B$1:$BD$1004</definedName>
    <definedName name="Z_E2032194_BD86_402A_9448_75469CCA9479_.wvu.FilterData" localSheetId="0" hidden="1">Finance!$B$1:$BD$1004</definedName>
    <definedName name="Z_F36583B3_063B_4976_825B_12CFCA5EECD8_.wvu.FilterData" localSheetId="0" hidden="1">Finance!$B$1:$BD$1004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1004" i="3" l="1" a="1"/>
  <c r="AM1004" i="3" s="1"/>
  <c r="AJ1004" i="3"/>
  <c r="AK1004" i="3" s="1"/>
  <c r="W1004" i="3"/>
  <c r="P1004" i="3"/>
  <c r="N1004" i="3"/>
  <c r="C1004" i="3"/>
  <c r="AP1003" i="3"/>
  <c r="AO1003" i="3"/>
  <c r="AN1003" i="3"/>
  <c r="AM1003" i="3"/>
  <c r="AJ1003" i="3"/>
  <c r="AK1003" i="3" s="1"/>
  <c r="AD1003" i="3"/>
  <c r="AC1003" i="3" s="1"/>
  <c r="AB1003" i="3"/>
  <c r="AA1003" i="3"/>
  <c r="BC1003" i="3" s="1"/>
  <c r="W1003" i="3"/>
  <c r="P1003" i="3"/>
  <c r="AM1003" i="3" s="1" a="1"/>
  <c r="N1003" i="3"/>
  <c r="C1003" i="3"/>
  <c r="AP1002" i="3"/>
  <c r="AO1002" i="3"/>
  <c r="AJ1002" i="3"/>
  <c r="AK1002" i="3" s="1"/>
  <c r="AD1002" i="3"/>
  <c r="AC1002" i="3"/>
  <c r="W1002" i="3"/>
  <c r="AA1002" i="3" s="1"/>
  <c r="P1002" i="3"/>
  <c r="AN1002" i="3" s="1"/>
  <c r="N1002" i="3"/>
  <c r="C1002" i="3"/>
  <c r="AM1001" i="3" a="1"/>
  <c r="AM1001" i="3" s="1"/>
  <c r="AK1001" i="3"/>
  <c r="AJ1001" i="3"/>
  <c r="W1001" i="3"/>
  <c r="P1001" i="3"/>
  <c r="N1001" i="3"/>
  <c r="C1001" i="3"/>
  <c r="AN1000" i="3"/>
  <c r="AJ1000" i="3"/>
  <c r="AK1000" i="3" s="1"/>
  <c r="W1000" i="3"/>
  <c r="P1000" i="3"/>
  <c r="N1000" i="3"/>
  <c r="C1000" i="3"/>
  <c r="AP999" i="3"/>
  <c r="AO999" i="3"/>
  <c r="AN999" i="3"/>
  <c r="AJ999" i="3"/>
  <c r="AK999" i="3" s="1"/>
  <c r="AD999" i="3"/>
  <c r="AC999" i="3"/>
  <c r="AA999" i="3"/>
  <c r="W999" i="3"/>
  <c r="P999" i="3"/>
  <c r="AM999" i="3" s="1" a="1"/>
  <c r="AM999" i="3" s="1"/>
  <c r="N999" i="3"/>
  <c r="C999" i="3"/>
  <c r="BC998" i="3"/>
  <c r="AP998" i="3"/>
  <c r="AO998" i="3"/>
  <c r="AJ998" i="3"/>
  <c r="AK998" i="3" s="1"/>
  <c r="AD998" i="3"/>
  <c r="AC998" i="3"/>
  <c r="W998" i="3"/>
  <c r="AA998" i="3" s="1"/>
  <c r="P998" i="3"/>
  <c r="AN998" i="3" s="1"/>
  <c r="N998" i="3"/>
  <c r="C998" i="3"/>
  <c r="AM997" i="3" a="1"/>
  <c r="AM997" i="3" s="1"/>
  <c r="AJ997" i="3"/>
  <c r="AK997" i="3" s="1"/>
  <c r="W997" i="3"/>
  <c r="P997" i="3"/>
  <c r="N997" i="3"/>
  <c r="C997" i="3"/>
  <c r="AM996" i="3" a="1"/>
  <c r="AM996" i="3" s="1"/>
  <c r="AJ996" i="3"/>
  <c r="AK996" i="3" s="1"/>
  <c r="W996" i="3"/>
  <c r="P996" i="3"/>
  <c r="N996" i="3"/>
  <c r="C996" i="3"/>
  <c r="AP995" i="3"/>
  <c r="AO995" i="3"/>
  <c r="AN995" i="3"/>
  <c r="AM995" i="3"/>
  <c r="AJ995" i="3"/>
  <c r="AK995" i="3" s="1"/>
  <c r="AD995" i="3"/>
  <c r="AC995" i="3"/>
  <c r="AB995" i="3"/>
  <c r="AA995" i="3"/>
  <c r="BC995" i="3" s="1"/>
  <c r="W995" i="3"/>
  <c r="P995" i="3"/>
  <c r="AM995" i="3" s="1" a="1"/>
  <c r="N995" i="3"/>
  <c r="C995" i="3"/>
  <c r="BC994" i="3"/>
  <c r="AP994" i="3"/>
  <c r="AO994" i="3"/>
  <c r="AJ994" i="3"/>
  <c r="AK994" i="3" s="1"/>
  <c r="AD994" i="3"/>
  <c r="AC994" i="3"/>
  <c r="W994" i="3"/>
  <c r="AA994" i="3" s="1"/>
  <c r="P994" i="3"/>
  <c r="AN994" i="3" s="1"/>
  <c r="N994" i="3"/>
  <c r="C994" i="3"/>
  <c r="AJ993" i="3"/>
  <c r="AK993" i="3" s="1"/>
  <c r="W993" i="3"/>
  <c r="P993" i="3"/>
  <c r="N993" i="3"/>
  <c r="C993" i="3"/>
  <c r="AN992" i="3"/>
  <c r="AJ992" i="3"/>
  <c r="AK992" i="3" s="1"/>
  <c r="W992" i="3"/>
  <c r="P992" i="3"/>
  <c r="N992" i="3"/>
  <c r="C992" i="3"/>
  <c r="AP991" i="3"/>
  <c r="AO991" i="3"/>
  <c r="AN991" i="3"/>
  <c r="AJ991" i="3"/>
  <c r="AK991" i="3" s="1"/>
  <c r="AD991" i="3"/>
  <c r="AC991" i="3"/>
  <c r="AA991" i="3"/>
  <c r="W991" i="3"/>
  <c r="P991" i="3"/>
  <c r="AM991" i="3" s="1" a="1"/>
  <c r="AM991" i="3" s="1"/>
  <c r="N991" i="3"/>
  <c r="C991" i="3"/>
  <c r="BC990" i="3"/>
  <c r="AP990" i="3"/>
  <c r="AO990" i="3"/>
  <c r="AK990" i="3"/>
  <c r="AJ990" i="3"/>
  <c r="AD990" i="3"/>
  <c r="AC990" i="3"/>
  <c r="W990" i="3"/>
  <c r="AA990" i="3" s="1"/>
  <c r="P990" i="3"/>
  <c r="AN990" i="3" s="1"/>
  <c r="N990" i="3"/>
  <c r="C990" i="3"/>
  <c r="AK989" i="3"/>
  <c r="AJ989" i="3"/>
  <c r="W989" i="3"/>
  <c r="P989" i="3"/>
  <c r="N989" i="3"/>
  <c r="C989" i="3"/>
  <c r="AM988" i="3" a="1"/>
  <c r="AM988" i="3" s="1"/>
  <c r="AJ988" i="3"/>
  <c r="AK988" i="3" s="1"/>
  <c r="W988" i="3"/>
  <c r="P988" i="3"/>
  <c r="N988" i="3"/>
  <c r="C988" i="3"/>
  <c r="AP987" i="3"/>
  <c r="AO987" i="3"/>
  <c r="AN987" i="3"/>
  <c r="AJ987" i="3"/>
  <c r="AK987" i="3" s="1"/>
  <c r="AD987" i="3"/>
  <c r="AC987" i="3"/>
  <c r="AB987" i="3"/>
  <c r="AA987" i="3"/>
  <c r="BC987" i="3" s="1"/>
  <c r="W987" i="3"/>
  <c r="P987" i="3"/>
  <c r="AM987" i="3" s="1" a="1"/>
  <c r="AM987" i="3" s="1"/>
  <c r="N987" i="3"/>
  <c r="C987" i="3"/>
  <c r="AP986" i="3"/>
  <c r="AO986" i="3"/>
  <c r="AJ986" i="3"/>
  <c r="AK986" i="3" s="1"/>
  <c r="AD986" i="3"/>
  <c r="AC986" i="3"/>
  <c r="W986" i="3"/>
  <c r="AA986" i="3" s="1"/>
  <c r="P986" i="3"/>
  <c r="AN986" i="3" s="1"/>
  <c r="N986" i="3"/>
  <c r="C986" i="3"/>
  <c r="AM985" i="3" a="1"/>
  <c r="AM985" i="3" s="1"/>
  <c r="AJ985" i="3"/>
  <c r="AK985" i="3" s="1"/>
  <c r="W985" i="3"/>
  <c r="P985" i="3"/>
  <c r="N985" i="3"/>
  <c r="C985" i="3"/>
  <c r="AN984" i="3"/>
  <c r="AJ984" i="3"/>
  <c r="AK984" i="3" s="1"/>
  <c r="W984" i="3"/>
  <c r="P984" i="3"/>
  <c r="N984" i="3"/>
  <c r="C984" i="3"/>
  <c r="AP983" i="3"/>
  <c r="AO983" i="3"/>
  <c r="AN983" i="3"/>
  <c r="AJ983" i="3"/>
  <c r="AK983" i="3" s="1"/>
  <c r="AD983" i="3"/>
  <c r="AC983" i="3"/>
  <c r="AA983" i="3"/>
  <c r="W983" i="3"/>
  <c r="P983" i="3"/>
  <c r="AM983" i="3" s="1" a="1"/>
  <c r="AM983" i="3" s="1"/>
  <c r="N983" i="3"/>
  <c r="C983" i="3"/>
  <c r="AO982" i="3"/>
  <c r="AK982" i="3"/>
  <c r="AJ982" i="3"/>
  <c r="AD982" i="3"/>
  <c r="W982" i="3"/>
  <c r="AA982" i="3" s="1"/>
  <c r="BC982" i="3" s="1"/>
  <c r="P982" i="3"/>
  <c r="N982" i="3"/>
  <c r="C982" i="3"/>
  <c r="AM981" i="3" a="1"/>
  <c r="AM981" i="3" s="1"/>
  <c r="AJ981" i="3"/>
  <c r="AK981" i="3" s="1"/>
  <c r="W981" i="3"/>
  <c r="P981" i="3"/>
  <c r="N981" i="3"/>
  <c r="C981" i="3"/>
  <c r="AO980" i="3"/>
  <c r="AM980" i="3" a="1"/>
  <c r="AM980" i="3" s="1"/>
  <c r="AJ980" i="3"/>
  <c r="AK980" i="3" s="1"/>
  <c r="AA980" i="3"/>
  <c r="W980" i="3"/>
  <c r="P980" i="3"/>
  <c r="AP980" i="3" s="1"/>
  <c r="N980" i="3"/>
  <c r="C980" i="3"/>
  <c r="AP979" i="3"/>
  <c r="AO979" i="3"/>
  <c r="AN979" i="3"/>
  <c r="AJ979" i="3"/>
  <c r="AK979" i="3" s="1"/>
  <c r="AD979" i="3"/>
  <c r="AC979" i="3"/>
  <c r="AA979" i="3"/>
  <c r="W979" i="3"/>
  <c r="P979" i="3"/>
  <c r="AM979" i="3" s="1" a="1"/>
  <c r="AM979" i="3" s="1"/>
  <c r="N979" i="3"/>
  <c r="C979" i="3"/>
  <c r="AO978" i="3"/>
  <c r="AK978" i="3"/>
  <c r="AL978" i="3" s="1"/>
  <c r="BD978" i="3" s="1"/>
  <c r="AJ978" i="3"/>
  <c r="AD978" i="3"/>
  <c r="AB978" i="3" s="1"/>
  <c r="AC978" i="3"/>
  <c r="W978" i="3"/>
  <c r="AA978" i="3" s="1"/>
  <c r="BC978" i="3" s="1"/>
  <c r="P978" i="3"/>
  <c r="N978" i="3"/>
  <c r="C978" i="3"/>
  <c r="AM977" i="3" a="1"/>
  <c r="AM977" i="3" s="1"/>
  <c r="AJ977" i="3"/>
  <c r="AK977" i="3" s="1"/>
  <c r="AA977" i="3"/>
  <c r="W977" i="3"/>
  <c r="P977" i="3"/>
  <c r="N977" i="3"/>
  <c r="C977" i="3"/>
  <c r="AM976" i="3" a="1"/>
  <c r="AM976" i="3" s="1"/>
  <c r="AJ976" i="3"/>
  <c r="AK976" i="3" s="1"/>
  <c r="AA976" i="3"/>
  <c r="W976" i="3"/>
  <c r="P976" i="3"/>
  <c r="N976" i="3"/>
  <c r="C976" i="3"/>
  <c r="AP975" i="3"/>
  <c r="AO975" i="3"/>
  <c r="AN975" i="3"/>
  <c r="AJ975" i="3"/>
  <c r="AK975" i="3" s="1"/>
  <c r="AD975" i="3"/>
  <c r="AA975" i="3"/>
  <c r="W975" i="3"/>
  <c r="P975" i="3"/>
  <c r="AM975" i="3" s="1" a="1"/>
  <c r="AM975" i="3" s="1"/>
  <c r="N975" i="3"/>
  <c r="C975" i="3"/>
  <c r="BC974" i="3"/>
  <c r="AK974" i="3"/>
  <c r="AJ974" i="3"/>
  <c r="AD974" i="3"/>
  <c r="AB974" i="3" s="1"/>
  <c r="AA974" i="3"/>
  <c r="W974" i="3"/>
  <c r="P974" i="3"/>
  <c r="N974" i="3"/>
  <c r="C974" i="3"/>
  <c r="BC973" i="3"/>
  <c r="AM973" i="3"/>
  <c r="AM973" i="3" a="1"/>
  <c r="AJ973" i="3"/>
  <c r="AK973" i="3" s="1"/>
  <c r="AA973" i="3"/>
  <c r="W973" i="3"/>
  <c r="AD973" i="3" s="1"/>
  <c r="P973" i="3"/>
  <c r="N973" i="3"/>
  <c r="C973" i="3"/>
  <c r="AM972" i="3"/>
  <c r="AM972" i="3" a="1"/>
  <c r="AJ972" i="3"/>
  <c r="AK972" i="3" s="1"/>
  <c r="W972" i="3"/>
  <c r="P972" i="3"/>
  <c r="N972" i="3"/>
  <c r="C972" i="3"/>
  <c r="AP971" i="3"/>
  <c r="AO971" i="3"/>
  <c r="AL971" i="3"/>
  <c r="BD971" i="3" s="1"/>
  <c r="AJ971" i="3"/>
  <c r="AK971" i="3" s="1"/>
  <c r="AD971" i="3"/>
  <c r="AC971" i="3"/>
  <c r="AB971" i="3"/>
  <c r="AA971" i="3"/>
  <c r="BC971" i="3" s="1"/>
  <c r="W971" i="3"/>
  <c r="P971" i="3"/>
  <c r="AM971" i="3" s="1" a="1"/>
  <c r="AM971" i="3" s="1"/>
  <c r="N971" i="3"/>
  <c r="C971" i="3"/>
  <c r="AP970" i="3"/>
  <c r="AO970" i="3"/>
  <c r="AJ970" i="3"/>
  <c r="AK970" i="3" s="1"/>
  <c r="AA970" i="3"/>
  <c r="BC970" i="3" s="1"/>
  <c r="W970" i="3"/>
  <c r="AD970" i="3" s="1"/>
  <c r="P970" i="3"/>
  <c r="N970" i="3"/>
  <c r="C970" i="3"/>
  <c r="AO969" i="3"/>
  <c r="AN969" i="3"/>
  <c r="AJ969" i="3"/>
  <c r="AK969" i="3" s="1"/>
  <c r="AA969" i="3"/>
  <c r="W969" i="3"/>
  <c r="P969" i="3"/>
  <c r="AP969" i="3" s="1"/>
  <c r="N969" i="3"/>
  <c r="C969" i="3"/>
  <c r="AP968" i="3"/>
  <c r="AO968" i="3"/>
  <c r="AN968" i="3"/>
  <c r="AJ968" i="3"/>
  <c r="AK968" i="3" s="1"/>
  <c r="AB968" i="3"/>
  <c r="W968" i="3"/>
  <c r="AD968" i="3" s="1"/>
  <c r="P968" i="3"/>
  <c r="AM968" i="3" s="1" a="1"/>
  <c r="AM968" i="3" s="1"/>
  <c r="N968" i="3"/>
  <c r="C968" i="3"/>
  <c r="AP967" i="3"/>
  <c r="AO967" i="3"/>
  <c r="AN967" i="3"/>
  <c r="AJ967" i="3"/>
  <c r="AK967" i="3" s="1"/>
  <c r="AD967" i="3"/>
  <c r="AC967" i="3"/>
  <c r="AB967" i="3"/>
  <c r="AA967" i="3"/>
  <c r="BC967" i="3" s="1"/>
  <c r="W967" i="3"/>
  <c r="P967" i="3"/>
  <c r="AM967" i="3" s="1" a="1"/>
  <c r="AM967" i="3" s="1"/>
  <c r="N967" i="3"/>
  <c r="C967" i="3"/>
  <c r="AP966" i="3"/>
  <c r="AO966" i="3"/>
  <c r="AK966" i="3"/>
  <c r="AJ966" i="3"/>
  <c r="AD966" i="3"/>
  <c r="AB966" i="3" s="1"/>
  <c r="AC966" i="3"/>
  <c r="AA966" i="3"/>
  <c r="BC966" i="3" s="1"/>
  <c r="W966" i="3"/>
  <c r="P966" i="3"/>
  <c r="AN966" i="3" s="1"/>
  <c r="N966" i="3"/>
  <c r="C966" i="3"/>
  <c r="AO965" i="3"/>
  <c r="AN965" i="3"/>
  <c r="AL965" i="3"/>
  <c r="BD965" i="3" s="1"/>
  <c r="AK965" i="3"/>
  <c r="AJ965" i="3"/>
  <c r="AC965" i="3"/>
  <c r="AB965" i="3"/>
  <c r="AA965" i="3"/>
  <c r="BC965" i="3" s="1"/>
  <c r="W965" i="3"/>
  <c r="AD965" i="3" s="1"/>
  <c r="P965" i="3"/>
  <c r="AP965" i="3" s="1"/>
  <c r="N965" i="3"/>
  <c r="C965" i="3"/>
  <c r="AP964" i="3"/>
  <c r="AO964" i="3"/>
  <c r="AN964" i="3"/>
  <c r="AJ964" i="3"/>
  <c r="AK964" i="3" s="1"/>
  <c r="AL964" i="3" s="1"/>
  <c r="BD964" i="3" s="1"/>
  <c r="AD964" i="3"/>
  <c r="AC964" i="3"/>
  <c r="AB964" i="3"/>
  <c r="AA964" i="3"/>
  <c r="BC964" i="3" s="1"/>
  <c r="W964" i="3"/>
  <c r="P964" i="3"/>
  <c r="AM964" i="3" s="1" a="1"/>
  <c r="AM964" i="3" s="1"/>
  <c r="N964" i="3"/>
  <c r="C964" i="3"/>
  <c r="BC963" i="3"/>
  <c r="AP963" i="3"/>
  <c r="AO963" i="3"/>
  <c r="AK963" i="3"/>
  <c r="AJ963" i="3"/>
  <c r="AD963" i="3"/>
  <c r="AC963" i="3"/>
  <c r="AB963" i="3"/>
  <c r="AA963" i="3"/>
  <c r="W963" i="3"/>
  <c r="P963" i="3"/>
  <c r="N963" i="3"/>
  <c r="C963" i="3"/>
  <c r="AM962" i="3" a="1"/>
  <c r="AM962" i="3" s="1"/>
  <c r="AJ962" i="3"/>
  <c r="AK962" i="3" s="1"/>
  <c r="W962" i="3"/>
  <c r="P962" i="3"/>
  <c r="N962" i="3"/>
  <c r="C962" i="3"/>
  <c r="AM961" i="3" a="1"/>
  <c r="AM961" i="3" s="1"/>
  <c r="AJ961" i="3"/>
  <c r="AK961" i="3" s="1"/>
  <c r="W961" i="3"/>
  <c r="P961" i="3"/>
  <c r="N961" i="3"/>
  <c r="C961" i="3"/>
  <c r="AP960" i="3"/>
  <c r="AO960" i="3"/>
  <c r="AM960" i="3" a="1"/>
  <c r="AM960" i="3" s="1"/>
  <c r="AJ960" i="3"/>
  <c r="AK960" i="3" s="1"/>
  <c r="AD960" i="3"/>
  <c r="W960" i="3"/>
  <c r="P960" i="3"/>
  <c r="AN960" i="3" s="1"/>
  <c r="N960" i="3"/>
  <c r="C960" i="3"/>
  <c r="AP959" i="3"/>
  <c r="AJ959" i="3"/>
  <c r="AK959" i="3" s="1"/>
  <c r="AL959" i="3" s="1"/>
  <c r="BD959" i="3" s="1"/>
  <c r="AD959" i="3"/>
  <c r="AB959" i="3" s="1"/>
  <c r="AC959" i="3"/>
  <c r="AA959" i="3"/>
  <c r="BC959" i="3" s="1"/>
  <c r="W959" i="3"/>
  <c r="P959" i="3"/>
  <c r="N959" i="3"/>
  <c r="C959" i="3"/>
  <c r="AM958" i="3"/>
  <c r="AM958" i="3" a="1"/>
  <c r="AJ958" i="3"/>
  <c r="AK958" i="3" s="1"/>
  <c r="AD958" i="3"/>
  <c r="AA958" i="3"/>
  <c r="W958" i="3"/>
  <c r="P958" i="3"/>
  <c r="N958" i="3"/>
  <c r="C958" i="3"/>
  <c r="AM957" i="3"/>
  <c r="AJ957" i="3"/>
  <c r="AK957" i="3" s="1"/>
  <c r="W957" i="3"/>
  <c r="P957" i="3"/>
  <c r="AM957" i="3" s="1" a="1"/>
  <c r="N957" i="3"/>
  <c r="C957" i="3"/>
  <c r="AP956" i="3"/>
  <c r="AN956" i="3"/>
  <c r="AM956" i="3" a="1"/>
  <c r="AM956" i="3" s="1"/>
  <c r="AJ956" i="3"/>
  <c r="AK956" i="3" s="1"/>
  <c r="AA956" i="3"/>
  <c r="W956" i="3"/>
  <c r="AD956" i="3" s="1"/>
  <c r="P956" i="3"/>
  <c r="AO956" i="3" s="1"/>
  <c r="N956" i="3"/>
  <c r="C956" i="3"/>
  <c r="AN955" i="3"/>
  <c r="AK955" i="3"/>
  <c r="AJ955" i="3"/>
  <c r="AD955" i="3"/>
  <c r="W955" i="3"/>
  <c r="P955" i="3"/>
  <c r="AP955" i="3" s="1"/>
  <c r="N955" i="3"/>
  <c r="C955" i="3"/>
  <c r="AP954" i="3"/>
  <c r="AO954" i="3"/>
  <c r="AN954" i="3"/>
  <c r="AM954" i="3"/>
  <c r="AM954" i="3" a="1"/>
  <c r="AK954" i="3"/>
  <c r="AJ954" i="3"/>
  <c r="W954" i="3"/>
  <c r="P954" i="3"/>
  <c r="N954" i="3"/>
  <c r="C954" i="3"/>
  <c r="AL953" i="3"/>
  <c r="BD953" i="3" s="1"/>
  <c r="AK953" i="3"/>
  <c r="AJ953" i="3"/>
  <c r="AD953" i="3"/>
  <c r="AB953" i="3" s="1"/>
  <c r="AC953" i="3"/>
  <c r="W953" i="3"/>
  <c r="P953" i="3"/>
  <c r="AM953" i="3" s="1" a="1"/>
  <c r="AM953" i="3" s="1"/>
  <c r="N953" i="3"/>
  <c r="C953" i="3"/>
  <c r="AP952" i="3"/>
  <c r="AN952" i="3"/>
  <c r="AM952" i="3" a="1"/>
  <c r="AM952" i="3" s="1"/>
  <c r="AK952" i="3"/>
  <c r="AJ952" i="3"/>
  <c r="AD952" i="3"/>
  <c r="AA952" i="3"/>
  <c r="BC952" i="3" s="1"/>
  <c r="W952" i="3"/>
  <c r="P952" i="3"/>
  <c r="AO952" i="3" s="1"/>
  <c r="N952" i="3"/>
  <c r="C952" i="3"/>
  <c r="AP951" i="3"/>
  <c r="AO951" i="3"/>
  <c r="AN951" i="3"/>
  <c r="AK951" i="3"/>
  <c r="AJ951" i="3"/>
  <c r="W951" i="3"/>
  <c r="P951" i="3"/>
  <c r="AM951" i="3" s="1" a="1"/>
  <c r="AM951" i="3" s="1"/>
  <c r="N951" i="3"/>
  <c r="C951" i="3"/>
  <c r="AP950" i="3"/>
  <c r="AO950" i="3"/>
  <c r="AN950" i="3"/>
  <c r="AM950" i="3" a="1"/>
  <c r="AM950" i="3" s="1"/>
  <c r="AK950" i="3"/>
  <c r="AJ950" i="3"/>
  <c r="W950" i="3"/>
  <c r="P950" i="3"/>
  <c r="N950" i="3"/>
  <c r="C950" i="3"/>
  <c r="AO949" i="3"/>
  <c r="AK949" i="3"/>
  <c r="AJ949" i="3"/>
  <c r="AD949" i="3"/>
  <c r="AL949" i="3" s="1"/>
  <c r="BD949" i="3" s="1"/>
  <c r="AB949" i="3"/>
  <c r="W949" i="3"/>
  <c r="P949" i="3"/>
  <c r="N949" i="3"/>
  <c r="C949" i="3"/>
  <c r="AP948" i="3"/>
  <c r="AN948" i="3"/>
  <c r="AM948" i="3" a="1"/>
  <c r="AM948" i="3" s="1"/>
  <c r="AJ948" i="3"/>
  <c r="AK948" i="3" s="1"/>
  <c r="W948" i="3"/>
  <c r="P948" i="3"/>
  <c r="AO948" i="3" s="1"/>
  <c r="N948" i="3"/>
  <c r="C948" i="3"/>
  <c r="AP947" i="3"/>
  <c r="AK947" i="3"/>
  <c r="AJ947" i="3"/>
  <c r="W947" i="3"/>
  <c r="P947" i="3"/>
  <c r="AM947" i="3" s="1" a="1"/>
  <c r="AM947" i="3" s="1"/>
  <c r="N947" i="3"/>
  <c r="C947" i="3"/>
  <c r="AP946" i="3"/>
  <c r="AO946" i="3"/>
  <c r="AN946" i="3"/>
  <c r="AM946" i="3"/>
  <c r="AM946" i="3" a="1"/>
  <c r="AK946" i="3"/>
  <c r="AJ946" i="3"/>
  <c r="AA946" i="3"/>
  <c r="W946" i="3"/>
  <c r="P946" i="3"/>
  <c r="N946" i="3"/>
  <c r="C946" i="3"/>
  <c r="AO945" i="3"/>
  <c r="AN945" i="3"/>
  <c r="AK945" i="3"/>
  <c r="AJ945" i="3"/>
  <c r="W945" i="3"/>
  <c r="P945" i="3"/>
  <c r="AP945" i="3" s="1"/>
  <c r="N945" i="3"/>
  <c r="C945" i="3"/>
  <c r="AP944" i="3"/>
  <c r="AN944" i="3"/>
  <c r="AM944" i="3"/>
  <c r="AM944" i="3" a="1"/>
  <c r="AK944" i="3"/>
  <c r="AJ944" i="3"/>
  <c r="W944" i="3"/>
  <c r="P944" i="3"/>
  <c r="AO944" i="3" s="1"/>
  <c r="N944" i="3"/>
  <c r="C944" i="3"/>
  <c r="AP943" i="3"/>
  <c r="AL943" i="3"/>
  <c r="BD943" i="3" s="1"/>
  <c r="AK943" i="3"/>
  <c r="AJ943" i="3"/>
  <c r="AD943" i="3"/>
  <c r="AB943" i="3" s="1"/>
  <c r="AC943" i="3"/>
  <c r="W943" i="3"/>
  <c r="P943" i="3"/>
  <c r="N943" i="3"/>
  <c r="C943" i="3"/>
  <c r="AP942" i="3"/>
  <c r="AO942" i="3"/>
  <c r="AN942" i="3"/>
  <c r="AM942" i="3"/>
  <c r="AM942" i="3" a="1"/>
  <c r="AJ942" i="3"/>
  <c r="AK942" i="3" s="1"/>
  <c r="AD942" i="3"/>
  <c r="AB942" i="3"/>
  <c r="W942" i="3"/>
  <c r="AA942" i="3" s="1"/>
  <c r="BC942" i="3" s="1"/>
  <c r="P942" i="3"/>
  <c r="N942" i="3"/>
  <c r="C942" i="3"/>
  <c r="AP941" i="3"/>
  <c r="AO941" i="3"/>
  <c r="AK941" i="3"/>
  <c r="AJ941" i="3"/>
  <c r="AD941" i="3"/>
  <c r="AC941" i="3" s="1"/>
  <c r="W941" i="3"/>
  <c r="P941" i="3"/>
  <c r="AN941" i="3" s="1"/>
  <c r="N941" i="3"/>
  <c r="C941" i="3"/>
  <c r="AP940" i="3"/>
  <c r="AN940" i="3"/>
  <c r="AM940" i="3" a="1"/>
  <c r="AM940" i="3" s="1"/>
  <c r="AK940" i="3"/>
  <c r="AJ940" i="3"/>
  <c r="W940" i="3"/>
  <c r="P940" i="3"/>
  <c r="AO940" i="3" s="1"/>
  <c r="N940" i="3"/>
  <c r="C940" i="3"/>
  <c r="AO939" i="3"/>
  <c r="AK939" i="3"/>
  <c r="AJ939" i="3"/>
  <c r="AD939" i="3"/>
  <c r="AB939" i="3" s="1"/>
  <c r="W939" i="3"/>
  <c r="P939" i="3"/>
  <c r="N939" i="3"/>
  <c r="C939" i="3"/>
  <c r="AP938" i="3"/>
  <c r="AO938" i="3"/>
  <c r="AN938" i="3"/>
  <c r="AM938" i="3"/>
  <c r="AM938" i="3" a="1"/>
  <c r="AJ938" i="3"/>
  <c r="AK938" i="3" s="1"/>
  <c r="AD938" i="3"/>
  <c r="AA938" i="3"/>
  <c r="BC938" i="3" s="1"/>
  <c r="W938" i="3"/>
  <c r="P938" i="3"/>
  <c r="N938" i="3"/>
  <c r="C938" i="3"/>
  <c r="BD937" i="3"/>
  <c r="AP937" i="3"/>
  <c r="AO937" i="3"/>
  <c r="AN937" i="3"/>
  <c r="AL937" i="3"/>
  <c r="AK937" i="3"/>
  <c r="AJ937" i="3"/>
  <c r="AD937" i="3"/>
  <c r="AB937" i="3" s="1"/>
  <c r="AC937" i="3"/>
  <c r="W937" i="3"/>
  <c r="P937" i="3"/>
  <c r="AM937" i="3" s="1" a="1"/>
  <c r="AM937" i="3" s="1"/>
  <c r="N937" i="3"/>
  <c r="C937" i="3"/>
  <c r="AP936" i="3"/>
  <c r="AN936" i="3"/>
  <c r="AM936" i="3"/>
  <c r="AM936" i="3" a="1"/>
  <c r="AK936" i="3"/>
  <c r="AJ936" i="3"/>
  <c r="AA936" i="3"/>
  <c r="BC936" i="3" s="1"/>
  <c r="W936" i="3"/>
  <c r="AD936" i="3" s="1"/>
  <c r="P936" i="3"/>
  <c r="AO936" i="3" s="1"/>
  <c r="N936" i="3"/>
  <c r="C936" i="3"/>
  <c r="AO935" i="3"/>
  <c r="AN935" i="3"/>
  <c r="AK935" i="3"/>
  <c r="AJ935" i="3"/>
  <c r="W935" i="3"/>
  <c r="P935" i="3"/>
  <c r="AP935" i="3" s="1"/>
  <c r="N935" i="3"/>
  <c r="C935" i="3"/>
  <c r="AP934" i="3"/>
  <c r="AO934" i="3"/>
  <c r="AN934" i="3"/>
  <c r="AM934" i="3" a="1"/>
  <c r="AM934" i="3" s="1"/>
  <c r="AJ934" i="3"/>
  <c r="AK934" i="3" s="1"/>
  <c r="AA934" i="3"/>
  <c r="W934" i="3"/>
  <c r="P934" i="3"/>
  <c r="N934" i="3"/>
  <c r="C934" i="3"/>
  <c r="AN933" i="3"/>
  <c r="AK933" i="3"/>
  <c r="AJ933" i="3"/>
  <c r="AD933" i="3"/>
  <c r="W933" i="3"/>
  <c r="P933" i="3"/>
  <c r="N933" i="3"/>
  <c r="C933" i="3"/>
  <c r="AP932" i="3"/>
  <c r="AN932" i="3"/>
  <c r="AM932" i="3"/>
  <c r="AM932" i="3" a="1"/>
  <c r="AJ932" i="3"/>
  <c r="AK932" i="3" s="1"/>
  <c r="AD932" i="3"/>
  <c r="AB932" i="3"/>
  <c r="W932" i="3"/>
  <c r="AA932" i="3" s="1"/>
  <c r="BC932" i="3" s="1"/>
  <c r="P932" i="3"/>
  <c r="AO932" i="3" s="1"/>
  <c r="N932" i="3"/>
  <c r="C932" i="3"/>
  <c r="AP931" i="3"/>
  <c r="AO931" i="3"/>
  <c r="AL931" i="3"/>
  <c r="BD931" i="3" s="1"/>
  <c r="AK931" i="3"/>
  <c r="AJ931" i="3"/>
  <c r="AD931" i="3"/>
  <c r="AC931" i="3" s="1"/>
  <c r="AB931" i="3"/>
  <c r="W931" i="3"/>
  <c r="P931" i="3"/>
  <c r="AN931" i="3" s="1"/>
  <c r="N931" i="3"/>
  <c r="C931" i="3"/>
  <c r="AP930" i="3"/>
  <c r="AO930" i="3"/>
  <c r="AN930" i="3"/>
  <c r="AM930" i="3" a="1"/>
  <c r="AM930" i="3" s="1"/>
  <c r="AK930" i="3"/>
  <c r="AJ930" i="3"/>
  <c r="AD930" i="3"/>
  <c r="AA930" i="3"/>
  <c r="W930" i="3"/>
  <c r="P930" i="3"/>
  <c r="N930" i="3"/>
  <c r="C930" i="3"/>
  <c r="AP929" i="3"/>
  <c r="AO929" i="3"/>
  <c r="AN929" i="3"/>
  <c r="AK929" i="3"/>
  <c r="AJ929" i="3"/>
  <c r="W929" i="3"/>
  <c r="P929" i="3"/>
  <c r="AM929" i="3" s="1" a="1"/>
  <c r="AM929" i="3" s="1"/>
  <c r="N929" i="3"/>
  <c r="C929" i="3"/>
  <c r="AP928" i="3"/>
  <c r="AN928" i="3"/>
  <c r="AM928" i="3"/>
  <c r="AM928" i="3" a="1"/>
  <c r="AJ928" i="3"/>
  <c r="AK928" i="3" s="1"/>
  <c r="AD928" i="3"/>
  <c r="AA928" i="3"/>
  <c r="W928" i="3"/>
  <c r="P928" i="3"/>
  <c r="AO928" i="3" s="1"/>
  <c r="N928" i="3"/>
  <c r="C928" i="3"/>
  <c r="AP927" i="3"/>
  <c r="AN927" i="3"/>
  <c r="AK927" i="3"/>
  <c r="AJ927" i="3"/>
  <c r="W927" i="3"/>
  <c r="P927" i="3"/>
  <c r="AM927" i="3" s="1" a="1"/>
  <c r="AM927" i="3" s="1"/>
  <c r="N927" i="3"/>
  <c r="C927" i="3"/>
  <c r="BC926" i="3"/>
  <c r="AP926" i="3"/>
  <c r="AO926" i="3"/>
  <c r="AN926" i="3"/>
  <c r="AM926" i="3" a="1"/>
  <c r="AM926" i="3" s="1"/>
  <c r="AK926" i="3"/>
  <c r="AJ926" i="3"/>
  <c r="AD926" i="3"/>
  <c r="AB926" i="3"/>
  <c r="W926" i="3"/>
  <c r="AA926" i="3" s="1"/>
  <c r="P926" i="3"/>
  <c r="N926" i="3"/>
  <c r="C926" i="3"/>
  <c r="AO925" i="3"/>
  <c r="AM925" i="3" a="1"/>
  <c r="AM925" i="3" s="1"/>
  <c r="AK925" i="3"/>
  <c r="AJ925" i="3"/>
  <c r="W925" i="3"/>
  <c r="P925" i="3"/>
  <c r="AN925" i="3" s="1"/>
  <c r="N925" i="3"/>
  <c r="C925" i="3"/>
  <c r="AP924" i="3"/>
  <c r="AN924" i="3"/>
  <c r="AM924" i="3" a="1"/>
  <c r="AM924" i="3" s="1"/>
  <c r="AJ924" i="3"/>
  <c r="AK924" i="3" s="1"/>
  <c r="AA924" i="3"/>
  <c r="W924" i="3"/>
  <c r="P924" i="3"/>
  <c r="AO924" i="3" s="1"/>
  <c r="N924" i="3"/>
  <c r="C924" i="3"/>
  <c r="AK923" i="3"/>
  <c r="AJ923" i="3"/>
  <c r="AD923" i="3"/>
  <c r="W923" i="3"/>
  <c r="P923" i="3"/>
  <c r="N923" i="3"/>
  <c r="C923" i="3"/>
  <c r="AP922" i="3"/>
  <c r="AN922" i="3"/>
  <c r="AM922" i="3"/>
  <c r="AM922" i="3" a="1"/>
  <c r="AJ922" i="3"/>
  <c r="AK922" i="3" s="1"/>
  <c r="AD922" i="3"/>
  <c r="AB922" i="3"/>
  <c r="W922" i="3"/>
  <c r="AA922" i="3" s="1"/>
  <c r="BC922" i="3" s="1"/>
  <c r="P922" i="3"/>
  <c r="AO922" i="3" s="1"/>
  <c r="N922" i="3"/>
  <c r="C922" i="3"/>
  <c r="AP921" i="3"/>
  <c r="AM921" i="3" a="1"/>
  <c r="AM921" i="3" s="1"/>
  <c r="AK921" i="3"/>
  <c r="AJ921" i="3"/>
  <c r="AA921" i="3"/>
  <c r="W921" i="3"/>
  <c r="P921" i="3"/>
  <c r="AO921" i="3" s="1"/>
  <c r="N921" i="3"/>
  <c r="C921" i="3"/>
  <c r="AO920" i="3"/>
  <c r="AM920" i="3" a="1"/>
  <c r="AM920" i="3" s="1"/>
  <c r="AK920" i="3"/>
  <c r="AJ920" i="3"/>
  <c r="W920" i="3"/>
  <c r="P920" i="3"/>
  <c r="AP920" i="3" s="1"/>
  <c r="N920" i="3"/>
  <c r="C920" i="3"/>
  <c r="AP919" i="3"/>
  <c r="AO919" i="3"/>
  <c r="AN919" i="3"/>
  <c r="AM919" i="3"/>
  <c r="AM919" i="3" a="1"/>
  <c r="AJ919" i="3"/>
  <c r="AK919" i="3" s="1"/>
  <c r="AD919" i="3"/>
  <c r="AB919" i="3"/>
  <c r="W919" i="3"/>
  <c r="AA919" i="3" s="1"/>
  <c r="BC919" i="3" s="1"/>
  <c r="P919" i="3"/>
  <c r="N919" i="3"/>
  <c r="C919" i="3"/>
  <c r="AP918" i="3"/>
  <c r="AO918" i="3"/>
  <c r="AK918" i="3"/>
  <c r="AJ918" i="3"/>
  <c r="AD918" i="3"/>
  <c r="BC918" i="3" s="1"/>
  <c r="AC918" i="3"/>
  <c r="AB918" i="3"/>
  <c r="AA918" i="3"/>
  <c r="W918" i="3"/>
  <c r="P918" i="3"/>
  <c r="AM918" i="3" s="1" a="1"/>
  <c r="AM918" i="3" s="1"/>
  <c r="N918" i="3"/>
  <c r="C918" i="3"/>
  <c r="AJ917" i="3"/>
  <c r="AK917" i="3" s="1"/>
  <c r="AD917" i="3"/>
  <c r="AA917" i="3"/>
  <c r="BC917" i="3" s="1"/>
  <c r="W917" i="3"/>
  <c r="P917" i="3"/>
  <c r="N917" i="3"/>
  <c r="C917" i="3"/>
  <c r="AO916" i="3"/>
  <c r="AK916" i="3"/>
  <c r="AJ916" i="3"/>
  <c r="W916" i="3"/>
  <c r="P916" i="3"/>
  <c r="AP916" i="3" s="1"/>
  <c r="N916" i="3"/>
  <c r="C916" i="3"/>
  <c r="AP915" i="3"/>
  <c r="AO915" i="3"/>
  <c r="AN915" i="3"/>
  <c r="AM915" i="3"/>
  <c r="AM915" i="3" a="1"/>
  <c r="AJ915" i="3"/>
  <c r="AK915" i="3" s="1"/>
  <c r="AA915" i="3"/>
  <c r="W915" i="3"/>
  <c r="AD915" i="3" s="1"/>
  <c r="P915" i="3"/>
  <c r="N915" i="3"/>
  <c r="C915" i="3"/>
  <c r="BC914" i="3"/>
  <c r="AJ914" i="3"/>
  <c r="AK914" i="3" s="1"/>
  <c r="AL914" i="3" s="1"/>
  <c r="BD914" i="3" s="1"/>
  <c r="AD914" i="3"/>
  <c r="AB914" i="3" s="1"/>
  <c r="AC914" i="3"/>
  <c r="AA914" i="3"/>
  <c r="W914" i="3"/>
  <c r="P914" i="3"/>
  <c r="N914" i="3"/>
  <c r="C914" i="3"/>
  <c r="AL913" i="3"/>
  <c r="BD913" i="3" s="1"/>
  <c r="AJ913" i="3"/>
  <c r="AK913" i="3" s="1"/>
  <c r="AD913" i="3"/>
  <c r="AA913" i="3"/>
  <c r="BC913" i="3" s="1"/>
  <c r="W913" i="3"/>
  <c r="P913" i="3"/>
  <c r="AM913" i="3" s="1" a="1"/>
  <c r="AM913" i="3" s="1"/>
  <c r="N913" i="3"/>
  <c r="C913" i="3"/>
  <c r="AO912" i="3"/>
  <c r="AK912" i="3"/>
  <c r="AJ912" i="3"/>
  <c r="W912" i="3"/>
  <c r="P912" i="3"/>
  <c r="AP912" i="3" s="1"/>
  <c r="N912" i="3"/>
  <c r="C912" i="3"/>
  <c r="BC911" i="3"/>
  <c r="AP911" i="3"/>
  <c r="AO911" i="3"/>
  <c r="AN911" i="3"/>
  <c r="AM911" i="3"/>
  <c r="AM911" i="3" a="1"/>
  <c r="AJ911" i="3"/>
  <c r="AK911" i="3" s="1"/>
  <c r="AD911" i="3"/>
  <c r="AC911" i="3"/>
  <c r="AB911" i="3"/>
  <c r="AA911" i="3"/>
  <c r="W911" i="3"/>
  <c r="P911" i="3"/>
  <c r="N911" i="3"/>
  <c r="C911" i="3"/>
  <c r="BC910" i="3"/>
  <c r="AP910" i="3"/>
  <c r="AO910" i="3"/>
  <c r="AJ910" i="3"/>
  <c r="AK910" i="3" s="1"/>
  <c r="AD910" i="3"/>
  <c r="AL910" i="3" s="1"/>
  <c r="BD910" i="3" s="1"/>
  <c r="AC910" i="3"/>
  <c r="AB910" i="3"/>
  <c r="AA910" i="3"/>
  <c r="W910" i="3"/>
  <c r="P910" i="3"/>
  <c r="AM910" i="3" s="1" a="1"/>
  <c r="AM910" i="3" s="1"/>
  <c r="N910" i="3"/>
  <c r="C910" i="3"/>
  <c r="BC909" i="3"/>
  <c r="AJ909" i="3"/>
  <c r="AK909" i="3" s="1"/>
  <c r="AA909" i="3"/>
  <c r="W909" i="3"/>
  <c r="AD909" i="3" s="1"/>
  <c r="P909" i="3"/>
  <c r="N909" i="3"/>
  <c r="C909" i="3"/>
  <c r="AO908" i="3"/>
  <c r="AK908" i="3"/>
  <c r="AJ908" i="3"/>
  <c r="W908" i="3"/>
  <c r="P908" i="3"/>
  <c r="AP908" i="3" s="1"/>
  <c r="N908" i="3"/>
  <c r="C908" i="3"/>
  <c r="AO907" i="3"/>
  <c r="AJ907" i="3"/>
  <c r="AK907" i="3" s="1"/>
  <c r="W907" i="3"/>
  <c r="P907" i="3"/>
  <c r="AP907" i="3" s="1"/>
  <c r="N907" i="3"/>
  <c r="C907" i="3"/>
  <c r="AN906" i="3"/>
  <c r="AJ906" i="3"/>
  <c r="AK906" i="3" s="1"/>
  <c r="AA906" i="3"/>
  <c r="W906" i="3"/>
  <c r="P906" i="3"/>
  <c r="N906" i="3"/>
  <c r="C906" i="3"/>
  <c r="AO905" i="3"/>
  <c r="AN905" i="3"/>
  <c r="AJ905" i="3"/>
  <c r="AK905" i="3" s="1"/>
  <c r="AD905" i="3"/>
  <c r="AL905" i="3" s="1"/>
  <c r="BD905" i="3" s="1"/>
  <c r="AC905" i="3"/>
  <c r="AB905" i="3"/>
  <c r="AA905" i="3"/>
  <c r="BC905" i="3" s="1"/>
  <c r="W905" i="3"/>
  <c r="P905" i="3"/>
  <c r="AM905" i="3" s="1" a="1"/>
  <c r="AM905" i="3" s="1"/>
  <c r="N905" i="3"/>
  <c r="C905" i="3"/>
  <c r="BC904" i="3"/>
  <c r="AO904" i="3"/>
  <c r="AJ904" i="3"/>
  <c r="AK904" i="3" s="1"/>
  <c r="AL904" i="3" s="1"/>
  <c r="BD904" i="3" s="1"/>
  <c r="AD904" i="3"/>
  <c r="AB904" i="3" s="1"/>
  <c r="AC904" i="3"/>
  <c r="AA904" i="3"/>
  <c r="W904" i="3"/>
  <c r="P904" i="3"/>
  <c r="AN904" i="3" s="1"/>
  <c r="N904" i="3"/>
  <c r="C904" i="3"/>
  <c r="AL903" i="3"/>
  <c r="BD903" i="3" s="1"/>
  <c r="AJ903" i="3"/>
  <c r="AK903" i="3" s="1"/>
  <c r="AA903" i="3"/>
  <c r="W903" i="3"/>
  <c r="AD903" i="3" s="1"/>
  <c r="P903" i="3"/>
  <c r="N903" i="3"/>
  <c r="C903" i="3"/>
  <c r="AJ902" i="3"/>
  <c r="AK902" i="3" s="1"/>
  <c r="AA902" i="3"/>
  <c r="W902" i="3"/>
  <c r="P902" i="3"/>
  <c r="N902" i="3"/>
  <c r="C902" i="3"/>
  <c r="AO901" i="3"/>
  <c r="AN901" i="3"/>
  <c r="AJ901" i="3"/>
  <c r="AK901" i="3" s="1"/>
  <c r="AD901" i="3"/>
  <c r="AC901" i="3"/>
  <c r="AB901" i="3"/>
  <c r="AA901" i="3"/>
  <c r="BC901" i="3" s="1"/>
  <c r="W901" i="3"/>
  <c r="P901" i="3"/>
  <c r="AM901" i="3" s="1" a="1"/>
  <c r="AM901" i="3" s="1"/>
  <c r="N901" i="3"/>
  <c r="C901" i="3"/>
  <c r="BC900" i="3"/>
  <c r="AO900" i="3"/>
  <c r="AJ900" i="3"/>
  <c r="AK900" i="3" s="1"/>
  <c r="AL900" i="3" s="1"/>
  <c r="BD900" i="3" s="1"/>
  <c r="AD900" i="3"/>
  <c r="AB900" i="3" s="1"/>
  <c r="AC900" i="3"/>
  <c r="AA900" i="3"/>
  <c r="W900" i="3"/>
  <c r="P900" i="3"/>
  <c r="AN900" i="3" s="1"/>
  <c r="N900" i="3"/>
  <c r="C900" i="3"/>
  <c r="BC899" i="3"/>
  <c r="AJ899" i="3"/>
  <c r="AK899" i="3" s="1"/>
  <c r="AA899" i="3"/>
  <c r="W899" i="3"/>
  <c r="AD899" i="3" s="1"/>
  <c r="P899" i="3"/>
  <c r="N899" i="3"/>
  <c r="C899" i="3"/>
  <c r="AJ898" i="3"/>
  <c r="AK898" i="3" s="1"/>
  <c r="AA898" i="3"/>
  <c r="W898" i="3"/>
  <c r="P898" i="3"/>
  <c r="N898" i="3"/>
  <c r="C898" i="3"/>
  <c r="AP897" i="3"/>
  <c r="AO897" i="3"/>
  <c r="AN897" i="3"/>
  <c r="AM897" i="3"/>
  <c r="AJ897" i="3"/>
  <c r="AK897" i="3" s="1"/>
  <c r="AD897" i="3"/>
  <c r="AL897" i="3" s="1"/>
  <c r="BD897" i="3" s="1"/>
  <c r="AC897" i="3"/>
  <c r="AB897" i="3"/>
  <c r="AA897" i="3"/>
  <c r="BC897" i="3" s="1"/>
  <c r="W897" i="3"/>
  <c r="P897" i="3"/>
  <c r="AM897" i="3" s="1" a="1"/>
  <c r="N897" i="3"/>
  <c r="C897" i="3"/>
  <c r="BC896" i="3"/>
  <c r="AO896" i="3"/>
  <c r="AJ896" i="3"/>
  <c r="AK896" i="3" s="1"/>
  <c r="AL896" i="3" s="1"/>
  <c r="BD896" i="3" s="1"/>
  <c r="AD896" i="3"/>
  <c r="AB896" i="3" s="1"/>
  <c r="AC896" i="3"/>
  <c r="AA896" i="3"/>
  <c r="W896" i="3"/>
  <c r="P896" i="3"/>
  <c r="AN896" i="3" s="1"/>
  <c r="N896" i="3"/>
  <c r="C896" i="3"/>
  <c r="AJ895" i="3"/>
  <c r="AK895" i="3" s="1"/>
  <c r="AA895" i="3"/>
  <c r="BC895" i="3" s="1"/>
  <c r="W895" i="3"/>
  <c r="AD895" i="3" s="1"/>
  <c r="P895" i="3"/>
  <c r="N895" i="3"/>
  <c r="C895" i="3"/>
  <c r="AO894" i="3"/>
  <c r="AJ894" i="3"/>
  <c r="AK894" i="3" s="1"/>
  <c r="AA894" i="3"/>
  <c r="W894" i="3"/>
  <c r="P894" i="3"/>
  <c r="N894" i="3"/>
  <c r="C894" i="3"/>
  <c r="AP893" i="3"/>
  <c r="AO893" i="3"/>
  <c r="AN893" i="3"/>
  <c r="AJ893" i="3"/>
  <c r="AK893" i="3" s="1"/>
  <c r="AD893" i="3"/>
  <c r="AL893" i="3" s="1"/>
  <c r="BD893" i="3" s="1"/>
  <c r="AC893" i="3"/>
  <c r="AB893" i="3"/>
  <c r="AA893" i="3"/>
  <c r="BC893" i="3" s="1"/>
  <c r="W893" i="3"/>
  <c r="P893" i="3"/>
  <c r="AM893" i="3" s="1" a="1"/>
  <c r="AM893" i="3" s="1"/>
  <c r="N893" i="3"/>
  <c r="C893" i="3"/>
  <c r="BC892" i="3"/>
  <c r="AJ892" i="3"/>
  <c r="AK892" i="3" s="1"/>
  <c r="AL892" i="3" s="1"/>
  <c r="BD892" i="3" s="1"/>
  <c r="AD892" i="3"/>
  <c r="AB892" i="3" s="1"/>
  <c r="AC892" i="3"/>
  <c r="AA892" i="3"/>
  <c r="W892" i="3"/>
  <c r="P892" i="3"/>
  <c r="N892" i="3"/>
  <c r="C892" i="3"/>
  <c r="AJ891" i="3"/>
  <c r="AK891" i="3" s="1"/>
  <c r="AA891" i="3"/>
  <c r="W891" i="3"/>
  <c r="AD891" i="3" s="1"/>
  <c r="P891" i="3"/>
  <c r="N891" i="3"/>
  <c r="C891" i="3"/>
  <c r="AJ890" i="3"/>
  <c r="AK890" i="3" s="1"/>
  <c r="AA890" i="3"/>
  <c r="W890" i="3"/>
  <c r="P890" i="3"/>
  <c r="AO890" i="3" s="1"/>
  <c r="N890" i="3"/>
  <c r="C890" i="3"/>
  <c r="AP889" i="3"/>
  <c r="AO889" i="3"/>
  <c r="AN889" i="3"/>
  <c r="AJ889" i="3"/>
  <c r="AK889" i="3" s="1"/>
  <c r="AD889" i="3"/>
  <c r="AC889" i="3"/>
  <c r="AB889" i="3"/>
  <c r="AA889" i="3"/>
  <c r="BC889" i="3" s="1"/>
  <c r="W889" i="3"/>
  <c r="P889" i="3"/>
  <c r="AM889" i="3" s="1" a="1"/>
  <c r="AM889" i="3" s="1"/>
  <c r="N889" i="3"/>
  <c r="C889" i="3"/>
  <c r="BC888" i="3"/>
  <c r="AO888" i="3"/>
  <c r="AJ888" i="3"/>
  <c r="AK888" i="3" s="1"/>
  <c r="AL888" i="3" s="1"/>
  <c r="BD888" i="3" s="1"/>
  <c r="AD888" i="3"/>
  <c r="AB888" i="3" s="1"/>
  <c r="AC888" i="3"/>
  <c r="AA888" i="3"/>
  <c r="W888" i="3"/>
  <c r="P888" i="3"/>
  <c r="N888" i="3"/>
  <c r="C888" i="3"/>
  <c r="AJ887" i="3"/>
  <c r="AK887" i="3" s="1"/>
  <c r="AA887" i="3"/>
  <c r="BC887" i="3" s="1"/>
  <c r="W887" i="3"/>
  <c r="AD887" i="3" s="1"/>
  <c r="P887" i="3"/>
  <c r="N887" i="3"/>
  <c r="C887" i="3"/>
  <c r="AO886" i="3"/>
  <c r="AJ886" i="3"/>
  <c r="AK886" i="3" s="1"/>
  <c r="AA886" i="3"/>
  <c r="W886" i="3"/>
  <c r="P886" i="3"/>
  <c r="N886" i="3"/>
  <c r="C886" i="3"/>
  <c r="AP885" i="3"/>
  <c r="AO885" i="3"/>
  <c r="AN885" i="3"/>
  <c r="AJ885" i="3"/>
  <c r="AK885" i="3" s="1"/>
  <c r="AD885" i="3"/>
  <c r="AL885" i="3" s="1"/>
  <c r="BD885" i="3" s="1"/>
  <c r="AC885" i="3"/>
  <c r="AB885" i="3"/>
  <c r="AA885" i="3"/>
  <c r="BC885" i="3" s="1"/>
  <c r="W885" i="3"/>
  <c r="P885" i="3"/>
  <c r="AM885" i="3" s="1" a="1"/>
  <c r="AM885" i="3" s="1"/>
  <c r="N885" i="3"/>
  <c r="C885" i="3"/>
  <c r="BC884" i="3"/>
  <c r="AJ884" i="3"/>
  <c r="AK884" i="3" s="1"/>
  <c r="AD884" i="3"/>
  <c r="AB884" i="3" s="1"/>
  <c r="AC884" i="3"/>
  <c r="AA884" i="3"/>
  <c r="W884" i="3"/>
  <c r="P884" i="3"/>
  <c r="N884" i="3"/>
  <c r="C884" i="3"/>
  <c r="AK883" i="3"/>
  <c r="AJ883" i="3"/>
  <c r="W883" i="3"/>
  <c r="P883" i="3"/>
  <c r="AM883" i="3" s="1" a="1"/>
  <c r="AM883" i="3" s="1"/>
  <c r="N883" i="3"/>
  <c r="C883" i="3"/>
  <c r="AO882" i="3"/>
  <c r="AN882" i="3"/>
  <c r="AJ882" i="3"/>
  <c r="AK882" i="3" s="1"/>
  <c r="W882" i="3"/>
  <c r="P882" i="3"/>
  <c r="AP882" i="3" s="1"/>
  <c r="N882" i="3"/>
  <c r="C882" i="3"/>
  <c r="AP881" i="3"/>
  <c r="AO881" i="3"/>
  <c r="AN881" i="3"/>
  <c r="AM881" i="3"/>
  <c r="AJ881" i="3"/>
  <c r="AK881" i="3" s="1"/>
  <c r="AD881" i="3"/>
  <c r="AC881" i="3"/>
  <c r="AB881" i="3"/>
  <c r="AA881" i="3"/>
  <c r="BC881" i="3" s="1"/>
  <c r="W881" i="3"/>
  <c r="P881" i="3"/>
  <c r="AM881" i="3" s="1" a="1"/>
  <c r="N881" i="3"/>
  <c r="C881" i="3"/>
  <c r="BC880" i="3"/>
  <c r="AP880" i="3"/>
  <c r="AO880" i="3"/>
  <c r="AK880" i="3"/>
  <c r="AL880" i="3" s="1"/>
  <c r="BD880" i="3" s="1"/>
  <c r="AJ880" i="3"/>
  <c r="AD880" i="3"/>
  <c r="AB880" i="3" s="1"/>
  <c r="AC880" i="3"/>
  <c r="AA880" i="3"/>
  <c r="W880" i="3"/>
  <c r="P880" i="3"/>
  <c r="N880" i="3"/>
  <c r="C880" i="3"/>
  <c r="AO879" i="3"/>
  <c r="AM879" i="3" a="1"/>
  <c r="AM879" i="3" s="1"/>
  <c r="AJ879" i="3"/>
  <c r="AK879" i="3" s="1"/>
  <c r="W879" i="3"/>
  <c r="P879" i="3"/>
  <c r="N879" i="3"/>
  <c r="C879" i="3"/>
  <c r="AO878" i="3"/>
  <c r="AN878" i="3"/>
  <c r="AM878" i="3" a="1"/>
  <c r="AM878" i="3" s="1"/>
  <c r="AJ878" i="3"/>
  <c r="AK878" i="3" s="1"/>
  <c r="AL878" i="3" s="1"/>
  <c r="BD878" i="3" s="1"/>
  <c r="AB878" i="3"/>
  <c r="AA878" i="3"/>
  <c r="BC878" i="3" s="1"/>
  <c r="W878" i="3"/>
  <c r="AD878" i="3" s="1"/>
  <c r="AC878" i="3" s="1"/>
  <c r="P878" i="3"/>
  <c r="AP878" i="3" s="1"/>
  <c r="N878" i="3"/>
  <c r="C878" i="3"/>
  <c r="AO877" i="3"/>
  <c r="AN877" i="3"/>
  <c r="AJ877" i="3"/>
  <c r="AK877" i="3" s="1"/>
  <c r="AD877" i="3"/>
  <c r="AC877" i="3"/>
  <c r="AA877" i="3"/>
  <c r="BC877" i="3" s="1"/>
  <c r="W877" i="3"/>
  <c r="P877" i="3"/>
  <c r="AM877" i="3" s="1" a="1"/>
  <c r="AM877" i="3" s="1"/>
  <c r="N877" i="3"/>
  <c r="C877" i="3"/>
  <c r="AJ876" i="3"/>
  <c r="AK876" i="3" s="1"/>
  <c r="W876" i="3"/>
  <c r="AD876" i="3" s="1"/>
  <c r="P876" i="3"/>
  <c r="N876" i="3"/>
  <c r="C876" i="3"/>
  <c r="AO875" i="3"/>
  <c r="AM875" i="3" a="1"/>
  <c r="AM875" i="3" s="1"/>
  <c r="AJ875" i="3"/>
  <c r="AK875" i="3" s="1"/>
  <c r="W875" i="3"/>
  <c r="P875" i="3"/>
  <c r="AP875" i="3" s="1"/>
  <c r="N875" i="3"/>
  <c r="C875" i="3"/>
  <c r="BC874" i="3"/>
  <c r="AL874" i="3"/>
  <c r="BD874" i="3" s="1"/>
  <c r="AJ874" i="3"/>
  <c r="AK874" i="3" s="1"/>
  <c r="AD874" i="3"/>
  <c r="AC874" i="3"/>
  <c r="AB874" i="3"/>
  <c r="AA874" i="3"/>
  <c r="W874" i="3"/>
  <c r="P874" i="3"/>
  <c r="N874" i="3"/>
  <c r="C874" i="3"/>
  <c r="AP873" i="3"/>
  <c r="AJ873" i="3"/>
  <c r="AK873" i="3" s="1"/>
  <c r="AD873" i="3"/>
  <c r="AA873" i="3"/>
  <c r="W873" i="3"/>
  <c r="P873" i="3"/>
  <c r="AO873" i="3" s="1"/>
  <c r="N873" i="3"/>
  <c r="C873" i="3"/>
  <c r="AO872" i="3"/>
  <c r="AK872" i="3"/>
  <c r="AJ872" i="3"/>
  <c r="AA872" i="3"/>
  <c r="BC872" i="3" s="1"/>
  <c r="W872" i="3"/>
  <c r="AD872" i="3" s="1"/>
  <c r="AC872" i="3" s="1"/>
  <c r="P872" i="3"/>
  <c r="AP872" i="3" s="1"/>
  <c r="N872" i="3"/>
  <c r="C872" i="3"/>
  <c r="AP871" i="3"/>
  <c r="AO871" i="3"/>
  <c r="AM871" i="3" a="1"/>
  <c r="AM871" i="3" s="1"/>
  <c r="AJ871" i="3"/>
  <c r="AK871" i="3" s="1"/>
  <c r="W871" i="3"/>
  <c r="P871" i="3"/>
  <c r="AN871" i="3" s="1"/>
  <c r="N871" i="3"/>
  <c r="C871" i="3"/>
  <c r="BC870" i="3"/>
  <c r="AL870" i="3"/>
  <c r="BD870" i="3" s="1"/>
  <c r="AJ870" i="3"/>
  <c r="AK870" i="3" s="1"/>
  <c r="AD870" i="3"/>
  <c r="AC870" i="3"/>
  <c r="AB870" i="3"/>
  <c r="AA870" i="3"/>
  <c r="W870" i="3"/>
  <c r="P870" i="3"/>
  <c r="N870" i="3"/>
  <c r="C870" i="3"/>
  <c r="AP869" i="3"/>
  <c r="AJ869" i="3"/>
  <c r="AK869" i="3" s="1"/>
  <c r="AD869" i="3"/>
  <c r="AA869" i="3"/>
  <c r="W869" i="3"/>
  <c r="P869" i="3"/>
  <c r="AO869" i="3" s="1"/>
  <c r="N869" i="3"/>
  <c r="C869" i="3"/>
  <c r="AO868" i="3"/>
  <c r="AK868" i="3"/>
  <c r="AJ868" i="3"/>
  <c r="AC868" i="3"/>
  <c r="AA868" i="3"/>
  <c r="BC868" i="3" s="1"/>
  <c r="W868" i="3"/>
  <c r="AD868" i="3" s="1"/>
  <c r="P868" i="3"/>
  <c r="AP868" i="3" s="1"/>
  <c r="N868" i="3"/>
  <c r="C868" i="3"/>
  <c r="AP867" i="3"/>
  <c r="AO867" i="3"/>
  <c r="AM867" i="3" a="1"/>
  <c r="AM867" i="3" s="1"/>
  <c r="AJ867" i="3"/>
  <c r="AK867" i="3" s="1"/>
  <c r="W867" i="3"/>
  <c r="P867" i="3"/>
  <c r="AN867" i="3" s="1"/>
  <c r="N867" i="3"/>
  <c r="C867" i="3"/>
  <c r="BC866" i="3"/>
  <c r="AJ866" i="3"/>
  <c r="AK866" i="3" s="1"/>
  <c r="AL866" i="3" s="1"/>
  <c r="BD866" i="3" s="1"/>
  <c r="AD866" i="3"/>
  <c r="AC866" i="3"/>
  <c r="AB866" i="3"/>
  <c r="AA866" i="3"/>
  <c r="W866" i="3"/>
  <c r="P866" i="3"/>
  <c r="N866" i="3"/>
  <c r="C866" i="3"/>
  <c r="AJ865" i="3"/>
  <c r="AK865" i="3" s="1"/>
  <c r="AD865" i="3"/>
  <c r="AA865" i="3"/>
  <c r="W865" i="3"/>
  <c r="P865" i="3"/>
  <c r="AP865" i="3" s="1"/>
  <c r="N865" i="3"/>
  <c r="C865" i="3"/>
  <c r="AO864" i="3"/>
  <c r="AK864" i="3"/>
  <c r="AJ864" i="3"/>
  <c r="AA864" i="3"/>
  <c r="W864" i="3"/>
  <c r="AD864" i="3" s="1"/>
  <c r="P864" i="3"/>
  <c r="AP864" i="3" s="1"/>
  <c r="N864" i="3"/>
  <c r="C864" i="3"/>
  <c r="AP863" i="3"/>
  <c r="AO863" i="3"/>
  <c r="AM863" i="3" a="1"/>
  <c r="AM863" i="3" s="1"/>
  <c r="AJ863" i="3"/>
  <c r="AK863" i="3" s="1"/>
  <c r="AA863" i="3"/>
  <c r="W863" i="3"/>
  <c r="AD863" i="3" s="1"/>
  <c r="AC863" i="3" s="1"/>
  <c r="P863" i="3"/>
  <c r="AN863" i="3" s="1"/>
  <c r="N863" i="3"/>
  <c r="C863" i="3"/>
  <c r="BC862" i="3"/>
  <c r="AL862" i="3"/>
  <c r="BD862" i="3" s="1"/>
  <c r="AJ862" i="3"/>
  <c r="AK862" i="3" s="1"/>
  <c r="AD862" i="3"/>
  <c r="AC862" i="3"/>
  <c r="AB862" i="3"/>
  <c r="AA862" i="3"/>
  <c r="W862" i="3"/>
  <c r="P862" i="3"/>
  <c r="N862" i="3"/>
  <c r="C862" i="3"/>
  <c r="AP861" i="3"/>
  <c r="AL861" i="3"/>
  <c r="BD861" i="3" s="1"/>
  <c r="AJ861" i="3"/>
  <c r="AK861" i="3" s="1"/>
  <c r="AD861" i="3"/>
  <c r="AA861" i="3"/>
  <c r="BC861" i="3" s="1"/>
  <c r="W861" i="3"/>
  <c r="P861" i="3"/>
  <c r="N861" i="3"/>
  <c r="C861" i="3"/>
  <c r="AL860" i="3"/>
  <c r="BD860" i="3" s="1"/>
  <c r="AK860" i="3"/>
  <c r="AJ860" i="3"/>
  <c r="AA860" i="3"/>
  <c r="W860" i="3"/>
  <c r="AD860" i="3" s="1"/>
  <c r="P860" i="3"/>
  <c r="N860" i="3"/>
  <c r="C860" i="3"/>
  <c r="AP859" i="3"/>
  <c r="AO859" i="3"/>
  <c r="AM859" i="3" a="1"/>
  <c r="AM859" i="3" s="1"/>
  <c r="AJ859" i="3"/>
  <c r="AK859" i="3" s="1"/>
  <c r="AA859" i="3"/>
  <c r="W859" i="3"/>
  <c r="AD859" i="3" s="1"/>
  <c r="AC859" i="3" s="1"/>
  <c r="P859" i="3"/>
  <c r="AN859" i="3" s="1"/>
  <c r="N859" i="3"/>
  <c r="C859" i="3"/>
  <c r="BC858" i="3"/>
  <c r="AL858" i="3"/>
  <c r="BD858" i="3" s="1"/>
  <c r="AJ858" i="3"/>
  <c r="AK858" i="3" s="1"/>
  <c r="AD858" i="3"/>
  <c r="AC858" i="3"/>
  <c r="AB858" i="3"/>
  <c r="AA858" i="3"/>
  <c r="W858" i="3"/>
  <c r="P858" i="3"/>
  <c r="N858" i="3"/>
  <c r="C858" i="3"/>
  <c r="AP857" i="3"/>
  <c r="AL857" i="3"/>
  <c r="BD857" i="3" s="1"/>
  <c r="AJ857" i="3"/>
  <c r="AK857" i="3" s="1"/>
  <c r="AD857" i="3"/>
  <c r="AA857" i="3"/>
  <c r="BC857" i="3" s="1"/>
  <c r="W857" i="3"/>
  <c r="P857" i="3"/>
  <c r="N857" i="3"/>
  <c r="C857" i="3"/>
  <c r="AK856" i="3"/>
  <c r="AJ856" i="3"/>
  <c r="AA856" i="3"/>
  <c r="W856" i="3"/>
  <c r="AD856" i="3" s="1"/>
  <c r="P856" i="3"/>
  <c r="N856" i="3"/>
  <c r="C856" i="3"/>
  <c r="AP855" i="3"/>
  <c r="AO855" i="3"/>
  <c r="AM855" i="3" a="1"/>
  <c r="AM855" i="3" s="1"/>
  <c r="AJ855" i="3"/>
  <c r="AK855" i="3" s="1"/>
  <c r="AA855" i="3"/>
  <c r="W855" i="3"/>
  <c r="AD855" i="3" s="1"/>
  <c r="AC855" i="3" s="1"/>
  <c r="P855" i="3"/>
  <c r="AN855" i="3" s="1"/>
  <c r="N855" i="3"/>
  <c r="C855" i="3"/>
  <c r="BC854" i="3"/>
  <c r="AN854" i="3"/>
  <c r="AL854" i="3"/>
  <c r="BD854" i="3" s="1"/>
  <c r="AJ854" i="3"/>
  <c r="AK854" i="3" s="1"/>
  <c r="AA854" i="3"/>
  <c r="W854" i="3"/>
  <c r="AD854" i="3" s="1"/>
  <c r="P854" i="3"/>
  <c r="N854" i="3"/>
  <c r="C854" i="3"/>
  <c r="BC853" i="3"/>
  <c r="AJ853" i="3"/>
  <c r="AK853" i="3" s="1"/>
  <c r="AD853" i="3"/>
  <c r="AA853" i="3"/>
  <c r="W853" i="3"/>
  <c r="P853" i="3"/>
  <c r="AP853" i="3" s="1"/>
  <c r="N853" i="3"/>
  <c r="C853" i="3"/>
  <c r="AO852" i="3"/>
  <c r="AK852" i="3"/>
  <c r="AL852" i="3" s="1"/>
  <c r="BD852" i="3" s="1"/>
  <c r="AJ852" i="3"/>
  <c r="AA852" i="3"/>
  <c r="BC852" i="3" s="1"/>
  <c r="W852" i="3"/>
  <c r="AD852" i="3" s="1"/>
  <c r="AB852" i="3" s="1"/>
  <c r="P852" i="3"/>
  <c r="N852" i="3"/>
  <c r="C852" i="3"/>
  <c r="AP851" i="3"/>
  <c r="AO851" i="3"/>
  <c r="AM851" i="3"/>
  <c r="AM851" i="3" a="1"/>
  <c r="AJ851" i="3"/>
  <c r="AK851" i="3" s="1"/>
  <c r="W851" i="3"/>
  <c r="P851" i="3"/>
  <c r="AN851" i="3" s="1"/>
  <c r="N851" i="3"/>
  <c r="C851" i="3"/>
  <c r="BC850" i="3"/>
  <c r="AO850" i="3"/>
  <c r="AJ850" i="3"/>
  <c r="AK850" i="3" s="1"/>
  <c r="AL850" i="3" s="1"/>
  <c r="BD850" i="3" s="1"/>
  <c r="AD850" i="3"/>
  <c r="AC850" i="3"/>
  <c r="AB850" i="3"/>
  <c r="AA850" i="3"/>
  <c r="W850" i="3"/>
  <c r="P850" i="3"/>
  <c r="N850" i="3"/>
  <c r="C850" i="3"/>
  <c r="BC849" i="3"/>
  <c r="AJ849" i="3"/>
  <c r="AK849" i="3" s="1"/>
  <c r="AD849" i="3"/>
  <c r="AA849" i="3"/>
  <c r="W849" i="3"/>
  <c r="P849" i="3"/>
  <c r="AP849" i="3" s="1"/>
  <c r="N849" i="3"/>
  <c r="C849" i="3"/>
  <c r="AO848" i="3"/>
  <c r="AK848" i="3"/>
  <c r="AL848" i="3" s="1"/>
  <c r="BD848" i="3" s="1"/>
  <c r="AJ848" i="3"/>
  <c r="AA848" i="3"/>
  <c r="BC848" i="3" s="1"/>
  <c r="W848" i="3"/>
  <c r="AD848" i="3" s="1"/>
  <c r="AB848" i="3" s="1"/>
  <c r="P848" i="3"/>
  <c r="N848" i="3"/>
  <c r="C848" i="3"/>
  <c r="AP847" i="3"/>
  <c r="AO847" i="3"/>
  <c r="AM847" i="3"/>
  <c r="AM847" i="3" a="1"/>
  <c r="AJ847" i="3"/>
  <c r="AK847" i="3" s="1"/>
  <c r="W847" i="3"/>
  <c r="P847" i="3"/>
  <c r="AN847" i="3" s="1"/>
  <c r="N847" i="3"/>
  <c r="C847" i="3"/>
  <c r="BC846" i="3"/>
  <c r="AO846" i="3"/>
  <c r="AJ846" i="3"/>
  <c r="AK846" i="3" s="1"/>
  <c r="AL846" i="3" s="1"/>
  <c r="BD846" i="3" s="1"/>
  <c r="AD846" i="3"/>
  <c r="AC846" i="3"/>
  <c r="AB846" i="3"/>
  <c r="AA846" i="3"/>
  <c r="W846" i="3"/>
  <c r="P846" i="3"/>
  <c r="N846" i="3"/>
  <c r="C846" i="3"/>
  <c r="AM845" i="3"/>
  <c r="AM845" i="3" a="1"/>
  <c r="AJ845" i="3"/>
  <c r="AK845" i="3" s="1"/>
  <c r="AA845" i="3"/>
  <c r="W845" i="3"/>
  <c r="P845" i="3"/>
  <c r="N845" i="3"/>
  <c r="C845" i="3"/>
  <c r="BD844" i="3"/>
  <c r="AL844" i="3"/>
  <c r="AK844" i="3"/>
  <c r="AJ844" i="3"/>
  <c r="AB844" i="3"/>
  <c r="AA844" i="3"/>
  <c r="W844" i="3"/>
  <c r="AD844" i="3" s="1"/>
  <c r="AC844" i="3" s="1"/>
  <c r="P844" i="3"/>
  <c r="N844" i="3"/>
  <c r="C844" i="3"/>
  <c r="AP843" i="3"/>
  <c r="AO843" i="3"/>
  <c r="AM843" i="3" a="1"/>
  <c r="AM843" i="3" s="1"/>
  <c r="AJ843" i="3"/>
  <c r="AK843" i="3" s="1"/>
  <c r="AD843" i="3"/>
  <c r="AC843" i="3" s="1"/>
  <c r="AA843" i="3"/>
  <c r="BC843" i="3" s="1"/>
  <c r="W843" i="3"/>
  <c r="P843" i="3"/>
  <c r="AN843" i="3" s="1"/>
  <c r="N843" i="3"/>
  <c r="C843" i="3"/>
  <c r="BD842" i="3"/>
  <c r="BC842" i="3"/>
  <c r="AN842" i="3"/>
  <c r="AK842" i="3"/>
  <c r="AL842" i="3" s="1"/>
  <c r="AJ842" i="3"/>
  <c r="AD842" i="3"/>
  <c r="AC842" i="3"/>
  <c r="AB842" i="3"/>
  <c r="AA842" i="3"/>
  <c r="W842" i="3"/>
  <c r="P842" i="3"/>
  <c r="N842" i="3"/>
  <c r="C842" i="3"/>
  <c r="AJ841" i="3"/>
  <c r="AK841" i="3" s="1"/>
  <c r="AD841" i="3"/>
  <c r="W841" i="3"/>
  <c r="AA841" i="3" s="1"/>
  <c r="P841" i="3"/>
  <c r="N841" i="3"/>
  <c r="C841" i="3"/>
  <c r="AN840" i="3"/>
  <c r="AK840" i="3"/>
  <c r="AJ840" i="3"/>
  <c r="AA840" i="3"/>
  <c r="W840" i="3"/>
  <c r="AD840" i="3" s="1"/>
  <c r="P840" i="3"/>
  <c r="N840" i="3"/>
  <c r="C840" i="3"/>
  <c r="AP839" i="3"/>
  <c r="AO839" i="3"/>
  <c r="AM839" i="3" a="1"/>
  <c r="AM839" i="3" s="1"/>
  <c r="AJ839" i="3"/>
  <c r="AK839" i="3" s="1"/>
  <c r="AD839" i="3"/>
  <c r="AC839" i="3"/>
  <c r="AA839" i="3"/>
  <c r="BC839" i="3" s="1"/>
  <c r="W839" i="3"/>
  <c r="P839" i="3"/>
  <c r="AN839" i="3" s="1"/>
  <c r="N839" i="3"/>
  <c r="C839" i="3"/>
  <c r="BD838" i="3"/>
  <c r="AO838" i="3"/>
  <c r="AN838" i="3"/>
  <c r="AJ838" i="3"/>
  <c r="AK838" i="3" s="1"/>
  <c r="AL838" i="3" s="1"/>
  <c r="AD838" i="3"/>
  <c r="AC838" i="3"/>
  <c r="AB838" i="3"/>
  <c r="AA838" i="3"/>
  <c r="BC838" i="3" s="1"/>
  <c r="W838" i="3"/>
  <c r="P838" i="3"/>
  <c r="N838" i="3"/>
  <c r="C838" i="3"/>
  <c r="AO837" i="3"/>
  <c r="AJ837" i="3"/>
  <c r="AK837" i="3" s="1"/>
  <c r="W837" i="3"/>
  <c r="P837" i="3"/>
  <c r="AN837" i="3" s="1"/>
  <c r="N837" i="3"/>
  <c r="C837" i="3"/>
  <c r="AO836" i="3"/>
  <c r="AJ836" i="3"/>
  <c r="AK836" i="3" s="1"/>
  <c r="AL836" i="3" s="1"/>
  <c r="BD836" i="3" s="1"/>
  <c r="AB836" i="3"/>
  <c r="AA836" i="3"/>
  <c r="BC836" i="3" s="1"/>
  <c r="W836" i="3"/>
  <c r="AD836" i="3" s="1"/>
  <c r="AC836" i="3" s="1"/>
  <c r="P836" i="3"/>
  <c r="N836" i="3"/>
  <c r="C836" i="3"/>
  <c r="AJ835" i="3"/>
  <c r="AK835" i="3" s="1"/>
  <c r="W835" i="3"/>
  <c r="P835" i="3"/>
  <c r="AO835" i="3" s="1"/>
  <c r="N835" i="3"/>
  <c r="C835" i="3"/>
  <c r="AP834" i="3"/>
  <c r="AN834" i="3"/>
  <c r="AM834" i="3"/>
  <c r="AK834" i="3"/>
  <c r="AL834" i="3" s="1"/>
  <c r="BD834" i="3" s="1"/>
  <c r="AJ834" i="3"/>
  <c r="AD834" i="3"/>
  <c r="AC834" i="3"/>
  <c r="AB834" i="3"/>
  <c r="AA834" i="3"/>
  <c r="BC834" i="3" s="1"/>
  <c r="W834" i="3"/>
  <c r="P834" i="3"/>
  <c r="AM834" i="3" s="1" a="1"/>
  <c r="N834" i="3"/>
  <c r="C834" i="3"/>
  <c r="AO833" i="3"/>
  <c r="AK833" i="3"/>
  <c r="AJ833" i="3"/>
  <c r="W833" i="3"/>
  <c r="P833" i="3"/>
  <c r="AN833" i="3" s="1"/>
  <c r="N833" i="3"/>
  <c r="C833" i="3"/>
  <c r="AN832" i="3"/>
  <c r="AM832" i="3" a="1"/>
  <c r="AM832" i="3" s="1"/>
  <c r="AK832" i="3"/>
  <c r="AJ832" i="3"/>
  <c r="W832" i="3"/>
  <c r="P832" i="3"/>
  <c r="N832" i="3"/>
  <c r="C832" i="3"/>
  <c r="AP831" i="3"/>
  <c r="AO831" i="3"/>
  <c r="AN831" i="3"/>
  <c r="AM831" i="3"/>
  <c r="AM831" i="3" a="1"/>
  <c r="AK831" i="3"/>
  <c r="AJ831" i="3"/>
  <c r="AD831" i="3"/>
  <c r="AC831" i="3" s="1"/>
  <c r="AA831" i="3"/>
  <c r="W831" i="3"/>
  <c r="P831" i="3"/>
  <c r="N831" i="3"/>
  <c r="C831" i="3"/>
  <c r="AP830" i="3"/>
  <c r="AO830" i="3"/>
  <c r="AN830" i="3"/>
  <c r="AM830" i="3" a="1"/>
  <c r="AM830" i="3" s="1"/>
  <c r="AJ830" i="3"/>
  <c r="AK830" i="3" s="1"/>
  <c r="AD830" i="3"/>
  <c r="AC830" i="3" s="1"/>
  <c r="W830" i="3"/>
  <c r="AA830" i="3" s="1"/>
  <c r="P830" i="3"/>
  <c r="N830" i="3"/>
  <c r="C830" i="3"/>
  <c r="AM829" i="3" a="1"/>
  <c r="AM829" i="3" s="1"/>
  <c r="AJ829" i="3"/>
  <c r="AK829" i="3" s="1"/>
  <c r="W829" i="3"/>
  <c r="P829" i="3"/>
  <c r="N829" i="3"/>
  <c r="C829" i="3"/>
  <c r="AK828" i="3"/>
  <c r="AJ828" i="3"/>
  <c r="W828" i="3"/>
  <c r="P828" i="3"/>
  <c r="AN828" i="3" s="1"/>
  <c r="N828" i="3"/>
  <c r="C828" i="3"/>
  <c r="AP827" i="3"/>
  <c r="AO827" i="3"/>
  <c r="AN827" i="3"/>
  <c r="AM827" i="3" a="1"/>
  <c r="AM827" i="3" s="1"/>
  <c r="AK827" i="3"/>
  <c r="AJ827" i="3"/>
  <c r="W827" i="3"/>
  <c r="P827" i="3"/>
  <c r="N827" i="3"/>
  <c r="C827" i="3"/>
  <c r="AP826" i="3"/>
  <c r="AO826" i="3"/>
  <c r="AN826" i="3"/>
  <c r="AM826" i="3" a="1"/>
  <c r="AM826" i="3" s="1"/>
  <c r="AK826" i="3"/>
  <c r="AJ826" i="3"/>
  <c r="AD826" i="3"/>
  <c r="AC826" i="3" s="1"/>
  <c r="AB826" i="3"/>
  <c r="W826" i="3"/>
  <c r="AA826" i="3" s="1"/>
  <c r="BC826" i="3" s="1"/>
  <c r="P826" i="3"/>
  <c r="N826" i="3"/>
  <c r="C826" i="3"/>
  <c r="AM825" i="3" a="1"/>
  <c r="AM825" i="3" s="1"/>
  <c r="AJ825" i="3"/>
  <c r="AK825" i="3" s="1"/>
  <c r="AD825" i="3"/>
  <c r="W825" i="3"/>
  <c r="AA825" i="3" s="1"/>
  <c r="P825" i="3"/>
  <c r="AP825" i="3" s="1"/>
  <c r="N825" i="3"/>
  <c r="C825" i="3"/>
  <c r="AK824" i="3"/>
  <c r="AJ824" i="3"/>
  <c r="W824" i="3"/>
  <c r="P824" i="3"/>
  <c r="N824" i="3"/>
  <c r="C824" i="3"/>
  <c r="AP823" i="3"/>
  <c r="AO823" i="3"/>
  <c r="AN823" i="3"/>
  <c r="AM823" i="3" a="1"/>
  <c r="AM823" i="3" s="1"/>
  <c r="AK823" i="3"/>
  <c r="AJ823" i="3"/>
  <c r="AD823" i="3"/>
  <c r="AL823" i="3" s="1"/>
  <c r="BD823" i="3" s="1"/>
  <c r="AC823" i="3"/>
  <c r="AA823" i="3"/>
  <c r="W823" i="3"/>
  <c r="P823" i="3"/>
  <c r="N823" i="3"/>
  <c r="C823" i="3"/>
  <c r="AP822" i="3"/>
  <c r="AO822" i="3"/>
  <c r="AN822" i="3"/>
  <c r="AM822" i="3" a="1"/>
  <c r="AM822" i="3" s="1"/>
  <c r="AK822" i="3"/>
  <c r="AJ822" i="3"/>
  <c r="AD822" i="3"/>
  <c r="AC822" i="3"/>
  <c r="W822" i="3"/>
  <c r="AA822" i="3" s="1"/>
  <c r="BC822" i="3" s="1"/>
  <c r="P822" i="3"/>
  <c r="N822" i="3"/>
  <c r="C822" i="3"/>
  <c r="AJ821" i="3"/>
  <c r="AK821" i="3" s="1"/>
  <c r="W821" i="3"/>
  <c r="P821" i="3"/>
  <c r="N821" i="3"/>
  <c r="C821" i="3"/>
  <c r="AM820" i="3" a="1"/>
  <c r="AM820" i="3" s="1"/>
  <c r="AK820" i="3"/>
  <c r="AJ820" i="3"/>
  <c r="AA820" i="3"/>
  <c r="W820" i="3"/>
  <c r="P820" i="3"/>
  <c r="N820" i="3"/>
  <c r="C820" i="3"/>
  <c r="AP819" i="3"/>
  <c r="AO819" i="3"/>
  <c r="AN819" i="3"/>
  <c r="AM819" i="3"/>
  <c r="AM819" i="3" a="1"/>
  <c r="AK819" i="3"/>
  <c r="AJ819" i="3"/>
  <c r="AD819" i="3"/>
  <c r="W819" i="3"/>
  <c r="P819" i="3"/>
  <c r="N819" i="3"/>
  <c r="C819" i="3"/>
  <c r="AP818" i="3"/>
  <c r="AO818" i="3"/>
  <c r="AN818" i="3"/>
  <c r="AM818" i="3" a="1"/>
  <c r="AM818" i="3" s="1"/>
  <c r="AJ818" i="3"/>
  <c r="AK818" i="3" s="1"/>
  <c r="AD818" i="3"/>
  <c r="W818" i="3"/>
  <c r="AA818" i="3" s="1"/>
  <c r="P818" i="3"/>
  <c r="N818" i="3"/>
  <c r="C818" i="3"/>
  <c r="BC817" i="3"/>
  <c r="AJ817" i="3"/>
  <c r="AK817" i="3" s="1"/>
  <c r="AD817" i="3"/>
  <c r="AB817" i="3"/>
  <c r="W817" i="3"/>
  <c r="AA817" i="3" s="1"/>
  <c r="P817" i="3"/>
  <c r="AO817" i="3" s="1"/>
  <c r="N817" i="3"/>
  <c r="C817" i="3"/>
  <c r="AP816" i="3"/>
  <c r="AN816" i="3"/>
  <c r="AK816" i="3"/>
  <c r="AJ816" i="3"/>
  <c r="W816" i="3"/>
  <c r="P816" i="3"/>
  <c r="AO816" i="3" s="1"/>
  <c r="N816" i="3"/>
  <c r="C816" i="3"/>
  <c r="AP815" i="3"/>
  <c r="AO815" i="3"/>
  <c r="AN815" i="3"/>
  <c r="AM815" i="3"/>
  <c r="AM815" i="3" a="1"/>
  <c r="AK815" i="3"/>
  <c r="AJ815" i="3"/>
  <c r="AA815" i="3"/>
  <c r="W815" i="3"/>
  <c r="P815" i="3"/>
  <c r="N815" i="3"/>
  <c r="C815" i="3"/>
  <c r="AP814" i="3"/>
  <c r="AO814" i="3"/>
  <c r="AN814" i="3"/>
  <c r="AM814" i="3" a="1"/>
  <c r="AM814" i="3" s="1"/>
  <c r="AK814" i="3"/>
  <c r="AJ814" i="3"/>
  <c r="W814" i="3"/>
  <c r="P814" i="3"/>
  <c r="N814" i="3"/>
  <c r="C814" i="3"/>
  <c r="AM813" i="3" a="1"/>
  <c r="AM813" i="3" s="1"/>
  <c r="AK813" i="3"/>
  <c r="AJ813" i="3"/>
  <c r="W813" i="3"/>
  <c r="AA813" i="3" s="1"/>
  <c r="P813" i="3"/>
  <c r="AO813" i="3" s="1"/>
  <c r="N813" i="3"/>
  <c r="C813" i="3"/>
  <c r="AP812" i="3"/>
  <c r="AK812" i="3"/>
  <c r="AJ812" i="3"/>
  <c r="W812" i="3"/>
  <c r="AD812" i="3" s="1"/>
  <c r="P812" i="3"/>
  <c r="AO812" i="3" s="1"/>
  <c r="N812" i="3"/>
  <c r="C812" i="3"/>
  <c r="AP811" i="3"/>
  <c r="AO811" i="3"/>
  <c r="AN811" i="3"/>
  <c r="AM811" i="3"/>
  <c r="AM811" i="3" a="1"/>
  <c r="AK811" i="3"/>
  <c r="AJ811" i="3"/>
  <c r="AD811" i="3"/>
  <c r="W811" i="3"/>
  <c r="P811" i="3"/>
  <c r="N811" i="3"/>
  <c r="C811" i="3"/>
  <c r="AP810" i="3"/>
  <c r="AO810" i="3"/>
  <c r="AN810" i="3"/>
  <c r="AM810" i="3" a="1"/>
  <c r="AM810" i="3" s="1"/>
  <c r="AJ810" i="3"/>
  <c r="AK810" i="3" s="1"/>
  <c r="AD810" i="3"/>
  <c r="W810" i="3"/>
  <c r="AA810" i="3" s="1"/>
  <c r="P810" i="3"/>
  <c r="N810" i="3"/>
  <c r="C810" i="3"/>
  <c r="BC809" i="3"/>
  <c r="AJ809" i="3"/>
  <c r="AK809" i="3" s="1"/>
  <c r="AD809" i="3"/>
  <c r="AB809" i="3"/>
  <c r="W809" i="3"/>
  <c r="AA809" i="3" s="1"/>
  <c r="P809" i="3"/>
  <c r="AO809" i="3" s="1"/>
  <c r="N809" i="3"/>
  <c r="C809" i="3"/>
  <c r="AP808" i="3"/>
  <c r="AN808" i="3"/>
  <c r="AK808" i="3"/>
  <c r="AJ808" i="3"/>
  <c r="W808" i="3"/>
  <c r="P808" i="3"/>
  <c r="AO808" i="3" s="1"/>
  <c r="N808" i="3"/>
  <c r="C808" i="3"/>
  <c r="AP807" i="3"/>
  <c r="AO807" i="3"/>
  <c r="AN807" i="3"/>
  <c r="AM807" i="3"/>
  <c r="AM807" i="3" a="1"/>
  <c r="AK807" i="3"/>
  <c r="AJ807" i="3"/>
  <c r="AA807" i="3"/>
  <c r="W807" i="3"/>
  <c r="P807" i="3"/>
  <c r="N807" i="3"/>
  <c r="C807" i="3"/>
  <c r="AP806" i="3"/>
  <c r="AO806" i="3"/>
  <c r="AN806" i="3"/>
  <c r="AM806" i="3" a="1"/>
  <c r="AM806" i="3" s="1"/>
  <c r="AK806" i="3"/>
  <c r="AJ806" i="3"/>
  <c r="W806" i="3"/>
  <c r="P806" i="3"/>
  <c r="N806" i="3"/>
  <c r="C806" i="3"/>
  <c r="AM805" i="3" a="1"/>
  <c r="AM805" i="3" s="1"/>
  <c r="AK805" i="3"/>
  <c r="AJ805" i="3"/>
  <c r="W805" i="3"/>
  <c r="AA805" i="3" s="1"/>
  <c r="P805" i="3"/>
  <c r="AO805" i="3" s="1"/>
  <c r="N805" i="3"/>
  <c r="C805" i="3"/>
  <c r="AP804" i="3"/>
  <c r="AK804" i="3"/>
  <c r="AJ804" i="3"/>
  <c r="W804" i="3"/>
  <c r="AD804" i="3" s="1"/>
  <c r="P804" i="3"/>
  <c r="AO804" i="3" s="1"/>
  <c r="N804" i="3"/>
  <c r="C804" i="3"/>
  <c r="AP803" i="3"/>
  <c r="AO803" i="3"/>
  <c r="AN803" i="3"/>
  <c r="AM803" i="3"/>
  <c r="AM803" i="3" a="1"/>
  <c r="AK803" i="3"/>
  <c r="AJ803" i="3"/>
  <c r="AD803" i="3"/>
  <c r="W803" i="3"/>
  <c r="P803" i="3"/>
  <c r="N803" i="3"/>
  <c r="C803" i="3"/>
  <c r="AP802" i="3"/>
  <c r="AO802" i="3"/>
  <c r="AN802" i="3"/>
  <c r="AM802" i="3" a="1"/>
  <c r="AM802" i="3" s="1"/>
  <c r="AJ802" i="3"/>
  <c r="AK802" i="3" s="1"/>
  <c r="AD802" i="3"/>
  <c r="W802" i="3"/>
  <c r="AA802" i="3" s="1"/>
  <c r="P802" i="3"/>
  <c r="N802" i="3"/>
  <c r="C802" i="3"/>
  <c r="BC801" i="3"/>
  <c r="AJ801" i="3"/>
  <c r="AK801" i="3" s="1"/>
  <c r="AD801" i="3"/>
  <c r="AB801" i="3"/>
  <c r="W801" i="3"/>
  <c r="AA801" i="3" s="1"/>
  <c r="P801" i="3"/>
  <c r="AO801" i="3" s="1"/>
  <c r="N801" i="3"/>
  <c r="C801" i="3"/>
  <c r="AP800" i="3"/>
  <c r="AN800" i="3"/>
  <c r="AK800" i="3"/>
  <c r="AJ800" i="3"/>
  <c r="W800" i="3"/>
  <c r="P800" i="3"/>
  <c r="AO800" i="3" s="1"/>
  <c r="N800" i="3"/>
  <c r="C800" i="3"/>
  <c r="AP799" i="3"/>
  <c r="AO799" i="3"/>
  <c r="AN799" i="3"/>
  <c r="AM799" i="3"/>
  <c r="AM799" i="3" a="1"/>
  <c r="AK799" i="3"/>
  <c r="AJ799" i="3"/>
  <c r="W799" i="3"/>
  <c r="P799" i="3"/>
  <c r="N799" i="3"/>
  <c r="C799" i="3"/>
  <c r="AP798" i="3"/>
  <c r="AO798" i="3"/>
  <c r="AN798" i="3"/>
  <c r="AM798" i="3" a="1"/>
  <c r="AM798" i="3" s="1"/>
  <c r="AK798" i="3"/>
  <c r="AJ798" i="3"/>
  <c r="W798" i="3"/>
  <c r="P798" i="3"/>
  <c r="N798" i="3"/>
  <c r="C798" i="3"/>
  <c r="AM797" i="3" a="1"/>
  <c r="AM797" i="3" s="1"/>
  <c r="AK797" i="3"/>
  <c r="AJ797" i="3"/>
  <c r="W797" i="3"/>
  <c r="AA797" i="3" s="1"/>
  <c r="P797" i="3"/>
  <c r="AO797" i="3" s="1"/>
  <c r="N797" i="3"/>
  <c r="C797" i="3"/>
  <c r="AP796" i="3"/>
  <c r="AK796" i="3"/>
  <c r="AJ796" i="3"/>
  <c r="W796" i="3"/>
  <c r="AD796" i="3" s="1"/>
  <c r="P796" i="3"/>
  <c r="AO796" i="3" s="1"/>
  <c r="N796" i="3"/>
  <c r="C796" i="3"/>
  <c r="AP795" i="3"/>
  <c r="AO795" i="3"/>
  <c r="AN795" i="3"/>
  <c r="AM795" i="3"/>
  <c r="AM795" i="3" a="1"/>
  <c r="AK795" i="3"/>
  <c r="AJ795" i="3"/>
  <c r="AD795" i="3"/>
  <c r="W795" i="3"/>
  <c r="P795" i="3"/>
  <c r="N795" i="3"/>
  <c r="C795" i="3"/>
  <c r="AP794" i="3"/>
  <c r="AO794" i="3"/>
  <c r="AN794" i="3"/>
  <c r="AM794" i="3" a="1"/>
  <c r="AM794" i="3" s="1"/>
  <c r="AJ794" i="3"/>
  <c r="AK794" i="3" s="1"/>
  <c r="AD794" i="3"/>
  <c r="W794" i="3"/>
  <c r="AA794" i="3" s="1"/>
  <c r="P794" i="3"/>
  <c r="N794" i="3"/>
  <c r="C794" i="3"/>
  <c r="BC793" i="3"/>
  <c r="AJ793" i="3"/>
  <c r="AK793" i="3" s="1"/>
  <c r="AD793" i="3"/>
  <c r="AB793" i="3"/>
  <c r="W793" i="3"/>
  <c r="AA793" i="3" s="1"/>
  <c r="P793" i="3"/>
  <c r="AO793" i="3" s="1"/>
  <c r="N793" i="3"/>
  <c r="C793" i="3"/>
  <c r="AP792" i="3"/>
  <c r="AN792" i="3"/>
  <c r="AK792" i="3"/>
  <c r="AJ792" i="3"/>
  <c r="W792" i="3"/>
  <c r="P792" i="3"/>
  <c r="AO792" i="3" s="1"/>
  <c r="N792" i="3"/>
  <c r="C792" i="3"/>
  <c r="AN791" i="3"/>
  <c r="AK791" i="3"/>
  <c r="AJ791" i="3"/>
  <c r="AA791" i="3"/>
  <c r="W791" i="3"/>
  <c r="P791" i="3"/>
  <c r="AP791" i="3" s="1"/>
  <c r="N791" i="3"/>
  <c r="C791" i="3"/>
  <c r="AP790" i="3"/>
  <c r="AO790" i="3"/>
  <c r="AN790" i="3"/>
  <c r="AM790" i="3"/>
  <c r="AM790" i="3" a="1"/>
  <c r="AJ790" i="3"/>
  <c r="AK790" i="3" s="1"/>
  <c r="AA790" i="3"/>
  <c r="W790" i="3"/>
  <c r="P790" i="3"/>
  <c r="N790" i="3"/>
  <c r="C790" i="3"/>
  <c r="AP789" i="3"/>
  <c r="AO789" i="3"/>
  <c r="AN789" i="3"/>
  <c r="AK789" i="3"/>
  <c r="AJ789" i="3"/>
  <c r="W789" i="3"/>
  <c r="P789" i="3"/>
  <c r="AM789" i="3" s="1" a="1"/>
  <c r="AM789" i="3" s="1"/>
  <c r="N789" i="3"/>
  <c r="C789" i="3"/>
  <c r="AP788" i="3"/>
  <c r="AN788" i="3"/>
  <c r="AK788" i="3"/>
  <c r="AJ788" i="3"/>
  <c r="AA788" i="3"/>
  <c r="W788" i="3"/>
  <c r="P788" i="3"/>
  <c r="AO788" i="3" s="1"/>
  <c r="N788" i="3"/>
  <c r="C788" i="3"/>
  <c r="AP787" i="3"/>
  <c r="AO787" i="3"/>
  <c r="AN787" i="3"/>
  <c r="AM787" i="3"/>
  <c r="AM787" i="3" a="1"/>
  <c r="AK787" i="3"/>
  <c r="AJ787" i="3"/>
  <c r="AD787" i="3"/>
  <c r="AL787" i="3" s="1"/>
  <c r="BD787" i="3" s="1"/>
  <c r="AC787" i="3"/>
  <c r="AB787" i="3"/>
  <c r="AA787" i="3"/>
  <c r="W787" i="3"/>
  <c r="P787" i="3"/>
  <c r="N787" i="3"/>
  <c r="C787" i="3"/>
  <c r="AP786" i="3"/>
  <c r="AO786" i="3"/>
  <c r="AN786" i="3"/>
  <c r="AM786" i="3" a="1"/>
  <c r="AM786" i="3" s="1"/>
  <c r="AJ786" i="3"/>
  <c r="AK786" i="3" s="1"/>
  <c r="AD786" i="3"/>
  <c r="AC786" i="3"/>
  <c r="W786" i="3"/>
  <c r="AA786" i="3" s="1"/>
  <c r="BC786" i="3" s="1"/>
  <c r="P786" i="3"/>
  <c r="N786" i="3"/>
  <c r="C786" i="3"/>
  <c r="AJ785" i="3"/>
  <c r="AK785" i="3" s="1"/>
  <c r="W785" i="3"/>
  <c r="AD785" i="3" s="1"/>
  <c r="P785" i="3"/>
  <c r="N785" i="3"/>
  <c r="C785" i="3"/>
  <c r="AK784" i="3"/>
  <c r="AJ784" i="3"/>
  <c r="AA784" i="3"/>
  <c r="W784" i="3"/>
  <c r="P784" i="3"/>
  <c r="AM784" i="3" s="1" a="1"/>
  <c r="AM784" i="3" s="1"/>
  <c r="N784" i="3"/>
  <c r="C784" i="3"/>
  <c r="AP783" i="3"/>
  <c r="AO783" i="3"/>
  <c r="AN783" i="3"/>
  <c r="AM783" i="3"/>
  <c r="AM783" i="3" a="1"/>
  <c r="AK783" i="3"/>
  <c r="AJ783" i="3"/>
  <c r="AD783" i="3"/>
  <c r="AL783" i="3" s="1"/>
  <c r="BD783" i="3" s="1"/>
  <c r="AC783" i="3"/>
  <c r="AB783" i="3"/>
  <c r="AA783" i="3"/>
  <c r="W783" i="3"/>
  <c r="BC783" i="3" s="1"/>
  <c r="P783" i="3"/>
  <c r="N783" i="3"/>
  <c r="C783" i="3"/>
  <c r="AP782" i="3"/>
  <c r="AO782" i="3"/>
  <c r="AN782" i="3"/>
  <c r="AM782" i="3" a="1"/>
  <c r="AM782" i="3" s="1"/>
  <c r="AJ782" i="3"/>
  <c r="AK782" i="3" s="1"/>
  <c r="AD782" i="3"/>
  <c r="AC782" i="3" s="1"/>
  <c r="W782" i="3"/>
  <c r="AA782" i="3" s="1"/>
  <c r="BC782" i="3" s="1"/>
  <c r="P782" i="3"/>
  <c r="N782" i="3"/>
  <c r="C782" i="3"/>
  <c r="BD781" i="3"/>
  <c r="AJ781" i="3"/>
  <c r="AK781" i="3" s="1"/>
  <c r="AL781" i="3" s="1"/>
  <c r="W781" i="3"/>
  <c r="AD781" i="3" s="1"/>
  <c r="P781" i="3"/>
  <c r="N781" i="3"/>
  <c r="C781" i="3"/>
  <c r="AK780" i="3"/>
  <c r="AJ780" i="3"/>
  <c r="W780" i="3"/>
  <c r="P780" i="3"/>
  <c r="N780" i="3"/>
  <c r="C780" i="3"/>
  <c r="AP779" i="3"/>
  <c r="AO779" i="3"/>
  <c r="AN779" i="3"/>
  <c r="AM779" i="3"/>
  <c r="AM779" i="3" a="1"/>
  <c r="AK779" i="3"/>
  <c r="AJ779" i="3"/>
  <c r="AD779" i="3"/>
  <c r="AL779" i="3" s="1"/>
  <c r="BD779" i="3" s="1"/>
  <c r="AC779" i="3"/>
  <c r="AB779" i="3"/>
  <c r="AA779" i="3"/>
  <c r="W779" i="3"/>
  <c r="BC779" i="3" s="1"/>
  <c r="P779" i="3"/>
  <c r="N779" i="3"/>
  <c r="C779" i="3"/>
  <c r="AP778" i="3"/>
  <c r="AO778" i="3"/>
  <c r="AN778" i="3"/>
  <c r="AM778" i="3" a="1"/>
  <c r="AM778" i="3" s="1"/>
  <c r="AJ778" i="3"/>
  <c r="AK778" i="3" s="1"/>
  <c r="AD778" i="3"/>
  <c r="W778" i="3"/>
  <c r="AA778" i="3" s="1"/>
  <c r="BC778" i="3" s="1"/>
  <c r="P778" i="3"/>
  <c r="N778" i="3"/>
  <c r="C778" i="3"/>
  <c r="AL777" i="3"/>
  <c r="BD777" i="3" s="1"/>
  <c r="AK777" i="3"/>
  <c r="AJ777" i="3"/>
  <c r="W777" i="3"/>
  <c r="AD777" i="3" s="1"/>
  <c r="P777" i="3"/>
  <c r="N777" i="3"/>
  <c r="C777" i="3"/>
  <c r="AM776" i="3" a="1"/>
  <c r="AM776" i="3" s="1"/>
  <c r="AK776" i="3"/>
  <c r="AJ776" i="3"/>
  <c r="AA776" i="3"/>
  <c r="W776" i="3"/>
  <c r="P776" i="3"/>
  <c r="N776" i="3"/>
  <c r="C776" i="3"/>
  <c r="AP775" i="3"/>
  <c r="AO775" i="3"/>
  <c r="AN775" i="3"/>
  <c r="AM775" i="3"/>
  <c r="AM775" i="3" a="1"/>
  <c r="AK775" i="3"/>
  <c r="AJ775" i="3"/>
  <c r="AD775" i="3"/>
  <c r="AL775" i="3" s="1"/>
  <c r="BD775" i="3" s="1"/>
  <c r="AC775" i="3"/>
  <c r="AB775" i="3"/>
  <c r="AA775" i="3"/>
  <c r="W775" i="3"/>
  <c r="BC775" i="3" s="1"/>
  <c r="P775" i="3"/>
  <c r="N775" i="3"/>
  <c r="C775" i="3"/>
  <c r="AP774" i="3"/>
  <c r="AO774" i="3"/>
  <c r="AN774" i="3"/>
  <c r="AM774" i="3" a="1"/>
  <c r="AM774" i="3" s="1"/>
  <c r="AJ774" i="3"/>
  <c r="AK774" i="3" s="1"/>
  <c r="AD774" i="3"/>
  <c r="AC774" i="3"/>
  <c r="W774" i="3"/>
  <c r="AA774" i="3" s="1"/>
  <c r="BC774" i="3" s="1"/>
  <c r="P774" i="3"/>
  <c r="N774" i="3"/>
  <c r="C774" i="3"/>
  <c r="AK773" i="3"/>
  <c r="AL773" i="3" s="1"/>
  <c r="BD773" i="3" s="1"/>
  <c r="AJ773" i="3"/>
  <c r="W773" i="3"/>
  <c r="AD773" i="3" s="1"/>
  <c r="P773" i="3"/>
  <c r="N773" i="3"/>
  <c r="C773" i="3"/>
  <c r="AM772" i="3" a="1"/>
  <c r="AM772" i="3" s="1"/>
  <c r="AK772" i="3"/>
  <c r="AJ772" i="3"/>
  <c r="AA772" i="3"/>
  <c r="W772" i="3"/>
  <c r="P772" i="3"/>
  <c r="N772" i="3"/>
  <c r="C772" i="3"/>
  <c r="AP771" i="3"/>
  <c r="AO771" i="3"/>
  <c r="AN771" i="3"/>
  <c r="AM771" i="3"/>
  <c r="AM771" i="3" a="1"/>
  <c r="AK771" i="3"/>
  <c r="AJ771" i="3"/>
  <c r="AD771" i="3"/>
  <c r="AL771" i="3" s="1"/>
  <c r="BD771" i="3" s="1"/>
  <c r="AC771" i="3"/>
  <c r="AB771" i="3"/>
  <c r="AA771" i="3"/>
  <c r="W771" i="3"/>
  <c r="P771" i="3"/>
  <c r="N771" i="3"/>
  <c r="C771" i="3"/>
  <c r="AP770" i="3"/>
  <c r="AO770" i="3"/>
  <c r="AN770" i="3"/>
  <c r="AM770" i="3" a="1"/>
  <c r="AM770" i="3" s="1"/>
  <c r="AJ770" i="3"/>
  <c r="AK770" i="3" s="1"/>
  <c r="AD770" i="3"/>
  <c r="AC770" i="3" s="1"/>
  <c r="W770" i="3"/>
  <c r="AA770" i="3" s="1"/>
  <c r="BC770" i="3" s="1"/>
  <c r="P770" i="3"/>
  <c r="N770" i="3"/>
  <c r="C770" i="3"/>
  <c r="AJ769" i="3"/>
  <c r="AK769" i="3" s="1"/>
  <c r="W769" i="3"/>
  <c r="AD769" i="3" s="1"/>
  <c r="P769" i="3"/>
  <c r="N769" i="3"/>
  <c r="C769" i="3"/>
  <c r="AK768" i="3"/>
  <c r="AJ768" i="3"/>
  <c r="AA768" i="3"/>
  <c r="W768" i="3"/>
  <c r="P768" i="3"/>
  <c r="AM768" i="3" s="1" a="1"/>
  <c r="AM768" i="3" s="1"/>
  <c r="N768" i="3"/>
  <c r="C768" i="3"/>
  <c r="AP767" i="3"/>
  <c r="AO767" i="3"/>
  <c r="AN767" i="3"/>
  <c r="AM767" i="3"/>
  <c r="AM767" i="3" a="1"/>
  <c r="AK767" i="3"/>
  <c r="AJ767" i="3"/>
  <c r="AD767" i="3"/>
  <c r="AL767" i="3" s="1"/>
  <c r="BD767" i="3" s="1"/>
  <c r="AC767" i="3"/>
  <c r="AB767" i="3"/>
  <c r="AA767" i="3"/>
  <c r="W767" i="3"/>
  <c r="P767" i="3"/>
  <c r="N767" i="3"/>
  <c r="C767" i="3"/>
  <c r="AP766" i="3"/>
  <c r="AO766" i="3"/>
  <c r="AN766" i="3"/>
  <c r="AM766" i="3" a="1"/>
  <c r="AM766" i="3" s="1"/>
  <c r="AJ766" i="3"/>
  <c r="AK766" i="3" s="1"/>
  <c r="AD766" i="3"/>
  <c r="AC766" i="3" s="1"/>
  <c r="W766" i="3"/>
  <c r="AA766" i="3" s="1"/>
  <c r="BC766" i="3" s="1"/>
  <c r="P766" i="3"/>
  <c r="N766" i="3"/>
  <c r="C766" i="3"/>
  <c r="AJ765" i="3"/>
  <c r="AK765" i="3" s="1"/>
  <c r="AL765" i="3" s="1"/>
  <c r="BD765" i="3" s="1"/>
  <c r="W765" i="3"/>
  <c r="AD765" i="3" s="1"/>
  <c r="P765" i="3"/>
  <c r="N765" i="3"/>
  <c r="C765" i="3"/>
  <c r="AK764" i="3"/>
  <c r="AJ764" i="3"/>
  <c r="W764" i="3"/>
  <c r="P764" i="3"/>
  <c r="N764" i="3"/>
  <c r="C764" i="3"/>
  <c r="AP763" i="3"/>
  <c r="AO763" i="3"/>
  <c r="AN763" i="3"/>
  <c r="AM763" i="3"/>
  <c r="AM763" i="3" a="1"/>
  <c r="AK763" i="3"/>
  <c r="AJ763" i="3"/>
  <c r="AD763" i="3"/>
  <c r="AL763" i="3" s="1"/>
  <c r="BD763" i="3" s="1"/>
  <c r="AC763" i="3"/>
  <c r="AB763" i="3"/>
  <c r="AA763" i="3"/>
  <c r="W763" i="3"/>
  <c r="BC763" i="3" s="1"/>
  <c r="P763" i="3"/>
  <c r="N763" i="3"/>
  <c r="C763" i="3"/>
  <c r="AP762" i="3"/>
  <c r="AO762" i="3"/>
  <c r="AN762" i="3"/>
  <c r="AM762" i="3" a="1"/>
  <c r="AM762" i="3" s="1"/>
  <c r="AJ762" i="3"/>
  <c r="AK762" i="3" s="1"/>
  <c r="AD762" i="3"/>
  <c r="W762" i="3"/>
  <c r="AA762" i="3" s="1"/>
  <c r="BC762" i="3" s="1"/>
  <c r="P762" i="3"/>
  <c r="N762" i="3"/>
  <c r="C762" i="3"/>
  <c r="AL761" i="3"/>
  <c r="BD761" i="3" s="1"/>
  <c r="AK761" i="3"/>
  <c r="AJ761" i="3"/>
  <c r="W761" i="3"/>
  <c r="AD761" i="3" s="1"/>
  <c r="P761" i="3"/>
  <c r="N761" i="3"/>
  <c r="C761" i="3"/>
  <c r="AM760" i="3"/>
  <c r="AM760" i="3" a="1"/>
  <c r="AK760" i="3"/>
  <c r="AJ760" i="3"/>
  <c r="AA760" i="3"/>
  <c r="W760" i="3"/>
  <c r="P760" i="3"/>
  <c r="N760" i="3"/>
  <c r="C760" i="3"/>
  <c r="AP759" i="3"/>
  <c r="AO759" i="3"/>
  <c r="AN759" i="3"/>
  <c r="AM759" i="3"/>
  <c r="AM759" i="3" a="1"/>
  <c r="AK759" i="3"/>
  <c r="AJ759" i="3"/>
  <c r="AD759" i="3"/>
  <c r="AL759" i="3" s="1"/>
  <c r="BD759" i="3" s="1"/>
  <c r="AC759" i="3"/>
  <c r="AB759" i="3"/>
  <c r="AA759" i="3"/>
  <c r="W759" i="3"/>
  <c r="BC759" i="3" s="1"/>
  <c r="P759" i="3"/>
  <c r="N759" i="3"/>
  <c r="C759" i="3"/>
  <c r="AP758" i="3"/>
  <c r="AO758" i="3"/>
  <c r="AN758" i="3"/>
  <c r="AM758" i="3" a="1"/>
  <c r="AM758" i="3" s="1"/>
  <c r="AJ758" i="3"/>
  <c r="AK758" i="3" s="1"/>
  <c r="AD758" i="3"/>
  <c r="AC758" i="3"/>
  <c r="W758" i="3"/>
  <c r="AA758" i="3" s="1"/>
  <c r="BC758" i="3" s="1"/>
  <c r="P758" i="3"/>
  <c r="N758" i="3"/>
  <c r="C758" i="3"/>
  <c r="AK757" i="3"/>
  <c r="AL757" i="3" s="1"/>
  <c r="BD757" i="3" s="1"/>
  <c r="AJ757" i="3"/>
  <c r="W757" i="3"/>
  <c r="AD757" i="3" s="1"/>
  <c r="P757" i="3"/>
  <c r="N757" i="3"/>
  <c r="C757" i="3"/>
  <c r="AM756" i="3" a="1"/>
  <c r="AM756" i="3" s="1"/>
  <c r="AK756" i="3"/>
  <c r="AJ756" i="3"/>
  <c r="AA756" i="3"/>
  <c r="W756" i="3"/>
  <c r="P756" i="3"/>
  <c r="N756" i="3"/>
  <c r="C756" i="3"/>
  <c r="AP755" i="3"/>
  <c r="AO755" i="3"/>
  <c r="AN755" i="3"/>
  <c r="AM755" i="3"/>
  <c r="AM755" i="3" a="1"/>
  <c r="AK755" i="3"/>
  <c r="AJ755" i="3"/>
  <c r="AD755" i="3"/>
  <c r="AL755" i="3" s="1"/>
  <c r="BD755" i="3" s="1"/>
  <c r="AC755" i="3"/>
  <c r="AB755" i="3"/>
  <c r="AA755" i="3"/>
  <c r="W755" i="3"/>
  <c r="P755" i="3"/>
  <c r="N755" i="3"/>
  <c r="C755" i="3"/>
  <c r="AP754" i="3"/>
  <c r="AO754" i="3"/>
  <c r="AN754" i="3"/>
  <c r="AM754" i="3" a="1"/>
  <c r="AM754" i="3" s="1"/>
  <c r="AJ754" i="3"/>
  <c r="AK754" i="3" s="1"/>
  <c r="AD754" i="3"/>
  <c r="AC754" i="3" s="1"/>
  <c r="W754" i="3"/>
  <c r="AA754" i="3" s="1"/>
  <c r="BC754" i="3" s="1"/>
  <c r="P754" i="3"/>
  <c r="N754" i="3"/>
  <c r="C754" i="3"/>
  <c r="AJ753" i="3"/>
  <c r="AK753" i="3" s="1"/>
  <c r="W753" i="3"/>
  <c r="AD753" i="3" s="1"/>
  <c r="P753" i="3"/>
  <c r="N753" i="3"/>
  <c r="C753" i="3"/>
  <c r="AK752" i="3"/>
  <c r="AJ752" i="3"/>
  <c r="AA752" i="3"/>
  <c r="W752" i="3"/>
  <c r="P752" i="3"/>
  <c r="AM752" i="3" s="1" a="1"/>
  <c r="AM752" i="3" s="1"/>
  <c r="N752" i="3"/>
  <c r="C752" i="3"/>
  <c r="AP751" i="3"/>
  <c r="AO751" i="3"/>
  <c r="AN751" i="3"/>
  <c r="AM751" i="3"/>
  <c r="AM751" i="3" a="1"/>
  <c r="AK751" i="3"/>
  <c r="AJ751" i="3"/>
  <c r="AD751" i="3"/>
  <c r="AL751" i="3" s="1"/>
  <c r="BD751" i="3" s="1"/>
  <c r="AC751" i="3"/>
  <c r="AB751" i="3"/>
  <c r="AA751" i="3"/>
  <c r="W751" i="3"/>
  <c r="BC751" i="3" s="1"/>
  <c r="P751" i="3"/>
  <c r="N751" i="3"/>
  <c r="C751" i="3"/>
  <c r="AP750" i="3"/>
  <c r="AO750" i="3"/>
  <c r="AN750" i="3"/>
  <c r="AM750" i="3" a="1"/>
  <c r="AM750" i="3" s="1"/>
  <c r="AJ750" i="3"/>
  <c r="AK750" i="3" s="1"/>
  <c r="AD750" i="3"/>
  <c r="AC750" i="3" s="1"/>
  <c r="W750" i="3"/>
  <c r="AA750" i="3" s="1"/>
  <c r="BC750" i="3" s="1"/>
  <c r="P750" i="3"/>
  <c r="N750" i="3"/>
  <c r="C750" i="3"/>
  <c r="AJ749" i="3"/>
  <c r="AK749" i="3" s="1"/>
  <c r="AL749" i="3" s="1"/>
  <c r="BD749" i="3" s="1"/>
  <c r="W749" i="3"/>
  <c r="AD749" i="3" s="1"/>
  <c r="P749" i="3"/>
  <c r="N749" i="3"/>
  <c r="C749" i="3"/>
  <c r="AK748" i="3"/>
  <c r="AJ748" i="3"/>
  <c r="W748" i="3"/>
  <c r="P748" i="3"/>
  <c r="N748" i="3"/>
  <c r="C748" i="3"/>
  <c r="AP747" i="3"/>
  <c r="AO747" i="3"/>
  <c r="AN747" i="3"/>
  <c r="AM747" i="3"/>
  <c r="AM747" i="3" a="1"/>
  <c r="AK747" i="3"/>
  <c r="AJ747" i="3"/>
  <c r="AD747" i="3"/>
  <c r="AL747" i="3" s="1"/>
  <c r="BD747" i="3" s="1"/>
  <c r="AC747" i="3"/>
  <c r="AB747" i="3"/>
  <c r="AA747" i="3"/>
  <c r="W747" i="3"/>
  <c r="BC747" i="3" s="1"/>
  <c r="P747" i="3"/>
  <c r="N747" i="3"/>
  <c r="C747" i="3"/>
  <c r="AP746" i="3"/>
  <c r="AO746" i="3"/>
  <c r="AN746" i="3"/>
  <c r="AM746" i="3" a="1"/>
  <c r="AM746" i="3" s="1"/>
  <c r="AJ746" i="3"/>
  <c r="AK746" i="3" s="1"/>
  <c r="AD746" i="3"/>
  <c r="W746" i="3"/>
  <c r="AA746" i="3" s="1"/>
  <c r="BC746" i="3" s="1"/>
  <c r="P746" i="3"/>
  <c r="N746" i="3"/>
  <c r="C746" i="3"/>
  <c r="AL745" i="3"/>
  <c r="BD745" i="3" s="1"/>
  <c r="AK745" i="3"/>
  <c r="AJ745" i="3"/>
  <c r="W745" i="3"/>
  <c r="AD745" i="3" s="1"/>
  <c r="P745" i="3"/>
  <c r="N745" i="3"/>
  <c r="C745" i="3"/>
  <c r="AM744" i="3"/>
  <c r="AM744" i="3" a="1"/>
  <c r="AK744" i="3"/>
  <c r="AJ744" i="3"/>
  <c r="AA744" i="3"/>
  <c r="W744" i="3"/>
  <c r="P744" i="3"/>
  <c r="N744" i="3"/>
  <c r="C744" i="3"/>
  <c r="AP743" i="3"/>
  <c r="AO743" i="3"/>
  <c r="AN743" i="3"/>
  <c r="AM743" i="3"/>
  <c r="AM743" i="3" a="1"/>
  <c r="AK743" i="3"/>
  <c r="AJ743" i="3"/>
  <c r="AD743" i="3"/>
  <c r="AL743" i="3" s="1"/>
  <c r="BD743" i="3" s="1"/>
  <c r="AC743" i="3"/>
  <c r="AB743" i="3"/>
  <c r="AA743" i="3"/>
  <c r="W743" i="3"/>
  <c r="BC743" i="3" s="1"/>
  <c r="P743" i="3"/>
  <c r="N743" i="3"/>
  <c r="C743" i="3"/>
  <c r="AP742" i="3"/>
  <c r="AO742" i="3"/>
  <c r="AN742" i="3"/>
  <c r="AM742" i="3" a="1"/>
  <c r="AM742" i="3" s="1"/>
  <c r="AJ742" i="3"/>
  <c r="AK742" i="3" s="1"/>
  <c r="AD742" i="3"/>
  <c r="AC742" i="3"/>
  <c r="W742" i="3"/>
  <c r="AA742" i="3" s="1"/>
  <c r="BC742" i="3" s="1"/>
  <c r="P742" i="3"/>
  <c r="N742" i="3"/>
  <c r="C742" i="3"/>
  <c r="AK741" i="3"/>
  <c r="AJ741" i="3"/>
  <c r="W741" i="3"/>
  <c r="P741" i="3"/>
  <c r="AM741" i="3" s="1" a="1"/>
  <c r="AM741" i="3" s="1"/>
  <c r="N741" i="3"/>
  <c r="C741" i="3"/>
  <c r="AM740" i="3" a="1"/>
  <c r="AM740" i="3" s="1"/>
  <c r="AK740" i="3"/>
  <c r="AJ740" i="3"/>
  <c r="W740" i="3"/>
  <c r="P740" i="3"/>
  <c r="N740" i="3"/>
  <c r="C740" i="3"/>
  <c r="AP739" i="3"/>
  <c r="AO739" i="3"/>
  <c r="AN739" i="3"/>
  <c r="AM739" i="3"/>
  <c r="AM739" i="3" a="1"/>
  <c r="AK739" i="3"/>
  <c r="AJ739" i="3"/>
  <c r="AD739" i="3"/>
  <c r="AL739" i="3" s="1"/>
  <c r="BD739" i="3" s="1"/>
  <c r="AB739" i="3"/>
  <c r="AA739" i="3"/>
  <c r="W739" i="3"/>
  <c r="P739" i="3"/>
  <c r="N739" i="3"/>
  <c r="C739" i="3"/>
  <c r="AP738" i="3"/>
  <c r="AO738" i="3"/>
  <c r="AN738" i="3"/>
  <c r="AM738" i="3" a="1"/>
  <c r="AM738" i="3" s="1"/>
  <c r="AK738" i="3"/>
  <c r="AJ738" i="3"/>
  <c r="AD738" i="3"/>
  <c r="AC738" i="3" s="1"/>
  <c r="W738" i="3"/>
  <c r="AA738" i="3" s="1"/>
  <c r="BC738" i="3" s="1"/>
  <c r="P738" i="3"/>
  <c r="N738" i="3"/>
  <c r="C738" i="3"/>
  <c r="AK737" i="3"/>
  <c r="AJ737" i="3"/>
  <c r="W737" i="3"/>
  <c r="P737" i="3"/>
  <c r="N737" i="3"/>
  <c r="C737" i="3"/>
  <c r="AN736" i="3"/>
  <c r="AM736" i="3" a="1"/>
  <c r="AM736" i="3" s="1"/>
  <c r="AK736" i="3"/>
  <c r="AJ736" i="3"/>
  <c r="AA736" i="3"/>
  <c r="W736" i="3"/>
  <c r="P736" i="3"/>
  <c r="N736" i="3"/>
  <c r="C736" i="3"/>
  <c r="AP735" i="3"/>
  <c r="AO735" i="3"/>
  <c r="AN735" i="3"/>
  <c r="AM735" i="3"/>
  <c r="AM735" i="3" a="1"/>
  <c r="AK735" i="3"/>
  <c r="AJ735" i="3"/>
  <c r="AD735" i="3"/>
  <c r="AL735" i="3" s="1"/>
  <c r="BD735" i="3" s="1"/>
  <c r="AB735" i="3"/>
  <c r="AA735" i="3"/>
  <c r="W735" i="3"/>
  <c r="BC735" i="3" s="1"/>
  <c r="P735" i="3"/>
  <c r="N735" i="3"/>
  <c r="C735" i="3"/>
  <c r="AP734" i="3"/>
  <c r="AO734" i="3"/>
  <c r="AN734" i="3"/>
  <c r="AM734" i="3" a="1"/>
  <c r="AM734" i="3" s="1"/>
  <c r="AJ734" i="3"/>
  <c r="AK734" i="3" s="1"/>
  <c r="AD734" i="3"/>
  <c r="AC734" i="3" s="1"/>
  <c r="W734" i="3"/>
  <c r="AA734" i="3" s="1"/>
  <c r="BC734" i="3" s="1"/>
  <c r="P734" i="3"/>
  <c r="N734" i="3"/>
  <c r="C734" i="3"/>
  <c r="AJ733" i="3"/>
  <c r="AK733" i="3" s="1"/>
  <c r="W733" i="3"/>
  <c r="P733" i="3"/>
  <c r="AM733" i="3" s="1" a="1"/>
  <c r="AM733" i="3" s="1"/>
  <c r="N733" i="3"/>
  <c r="C733" i="3"/>
  <c r="AM732" i="3" a="1"/>
  <c r="AM732" i="3" s="1"/>
  <c r="AK732" i="3"/>
  <c r="AJ732" i="3"/>
  <c r="AA732" i="3"/>
  <c r="W732" i="3"/>
  <c r="P732" i="3"/>
  <c r="N732" i="3"/>
  <c r="C732" i="3"/>
  <c r="AP731" i="3"/>
  <c r="AO731" i="3"/>
  <c r="AN731" i="3"/>
  <c r="AM731" i="3"/>
  <c r="AM731" i="3" a="1"/>
  <c r="AK731" i="3"/>
  <c r="AJ731" i="3"/>
  <c r="AD731" i="3"/>
  <c r="AC731" i="3"/>
  <c r="AA731" i="3"/>
  <c r="W731" i="3"/>
  <c r="P731" i="3"/>
  <c r="N731" i="3"/>
  <c r="C731" i="3"/>
  <c r="AP730" i="3"/>
  <c r="AO730" i="3"/>
  <c r="AN730" i="3"/>
  <c r="AM730" i="3" a="1"/>
  <c r="AM730" i="3" s="1"/>
  <c r="AJ730" i="3"/>
  <c r="AK730" i="3" s="1"/>
  <c r="AD730" i="3"/>
  <c r="W730" i="3"/>
  <c r="AA730" i="3" s="1"/>
  <c r="P730" i="3"/>
  <c r="N730" i="3"/>
  <c r="C730" i="3"/>
  <c r="AM729" i="3" a="1"/>
  <c r="AM729" i="3" s="1"/>
  <c r="AK729" i="3"/>
  <c r="AJ729" i="3"/>
  <c r="W729" i="3"/>
  <c r="P729" i="3"/>
  <c r="N729" i="3"/>
  <c r="C729" i="3"/>
  <c r="AK728" i="3"/>
  <c r="AJ728" i="3"/>
  <c r="W728" i="3"/>
  <c r="P728" i="3"/>
  <c r="N728" i="3"/>
  <c r="C728" i="3"/>
  <c r="AP727" i="3"/>
  <c r="AO727" i="3"/>
  <c r="AN727" i="3"/>
  <c r="AK727" i="3"/>
  <c r="AJ727" i="3"/>
  <c r="AD727" i="3"/>
  <c r="AL727" i="3" s="1"/>
  <c r="BD727" i="3" s="1"/>
  <c r="AB727" i="3"/>
  <c r="AA727" i="3"/>
  <c r="W727" i="3"/>
  <c r="P727" i="3"/>
  <c r="AM727" i="3" s="1" a="1"/>
  <c r="AM727" i="3" s="1"/>
  <c r="N727" i="3"/>
  <c r="C727" i="3"/>
  <c r="AP726" i="3"/>
  <c r="AO726" i="3"/>
  <c r="AM726" i="3" a="1"/>
  <c r="AM726" i="3" s="1"/>
  <c r="AJ726" i="3"/>
  <c r="AK726" i="3" s="1"/>
  <c r="AD726" i="3"/>
  <c r="W726" i="3"/>
  <c r="AA726" i="3" s="1"/>
  <c r="P726" i="3"/>
  <c r="AN726" i="3" s="1"/>
  <c r="N726" i="3"/>
  <c r="C726" i="3"/>
  <c r="AM725" i="3" a="1"/>
  <c r="AM725" i="3" s="1"/>
  <c r="AJ725" i="3"/>
  <c r="AK725" i="3" s="1"/>
  <c r="W725" i="3"/>
  <c r="P725" i="3"/>
  <c r="N725" i="3"/>
  <c r="C725" i="3"/>
  <c r="AN724" i="3"/>
  <c r="AK724" i="3"/>
  <c r="AJ724" i="3"/>
  <c r="AA724" i="3"/>
  <c r="W724" i="3"/>
  <c r="P724" i="3"/>
  <c r="AM724" i="3" s="1" a="1"/>
  <c r="AM724" i="3" s="1"/>
  <c r="N724" i="3"/>
  <c r="C724" i="3"/>
  <c r="AP723" i="3"/>
  <c r="AO723" i="3"/>
  <c r="AN723" i="3"/>
  <c r="AM723" i="3"/>
  <c r="AM723" i="3" a="1"/>
  <c r="AK723" i="3"/>
  <c r="AJ723" i="3"/>
  <c r="AD723" i="3"/>
  <c r="AA723" i="3"/>
  <c r="W723" i="3"/>
  <c r="BC723" i="3" s="1"/>
  <c r="P723" i="3"/>
  <c r="N723" i="3"/>
  <c r="C723" i="3"/>
  <c r="AP722" i="3"/>
  <c r="AO722" i="3"/>
  <c r="AN722" i="3"/>
  <c r="AM722" i="3" a="1"/>
  <c r="AM722" i="3" s="1"/>
  <c r="AK722" i="3"/>
  <c r="AJ722" i="3"/>
  <c r="AD722" i="3"/>
  <c r="W722" i="3"/>
  <c r="AA722" i="3" s="1"/>
  <c r="P722" i="3"/>
  <c r="N722" i="3"/>
  <c r="C722" i="3"/>
  <c r="AN721" i="3"/>
  <c r="AM721" i="3" a="1"/>
  <c r="AM721" i="3" s="1"/>
  <c r="AJ721" i="3"/>
  <c r="AK721" i="3" s="1"/>
  <c r="W721" i="3"/>
  <c r="P721" i="3"/>
  <c r="N721" i="3"/>
  <c r="C721" i="3"/>
  <c r="AK720" i="3"/>
  <c r="AJ720" i="3"/>
  <c r="W720" i="3"/>
  <c r="P720" i="3"/>
  <c r="AM720" i="3" s="1" a="1"/>
  <c r="AM720" i="3" s="1"/>
  <c r="N720" i="3"/>
  <c r="C720" i="3"/>
  <c r="AP719" i="3"/>
  <c r="AO719" i="3"/>
  <c r="AN719" i="3"/>
  <c r="AK719" i="3"/>
  <c r="AJ719" i="3"/>
  <c r="AD719" i="3"/>
  <c r="AC719" i="3"/>
  <c r="AB719" i="3"/>
  <c r="AA719" i="3"/>
  <c r="W719" i="3"/>
  <c r="BC719" i="3" s="1"/>
  <c r="P719" i="3"/>
  <c r="AM719" i="3" s="1" a="1"/>
  <c r="AM719" i="3" s="1"/>
  <c r="N719" i="3"/>
  <c r="C719" i="3"/>
  <c r="AP718" i="3"/>
  <c r="AO718" i="3"/>
  <c r="AM718" i="3" a="1"/>
  <c r="AM718" i="3" s="1"/>
  <c r="AJ718" i="3"/>
  <c r="AK718" i="3" s="1"/>
  <c r="W718" i="3"/>
  <c r="P718" i="3"/>
  <c r="AN718" i="3" s="1"/>
  <c r="N718" i="3"/>
  <c r="C718" i="3"/>
  <c r="AK717" i="3"/>
  <c r="AJ717" i="3"/>
  <c r="W717" i="3"/>
  <c r="P717" i="3"/>
  <c r="N717" i="3"/>
  <c r="C717" i="3"/>
  <c r="AP716" i="3"/>
  <c r="AM716" i="3" a="1"/>
  <c r="AM716" i="3" s="1"/>
  <c r="AJ716" i="3"/>
  <c r="AK716" i="3" s="1"/>
  <c r="AA716" i="3"/>
  <c r="W716" i="3"/>
  <c r="P716" i="3"/>
  <c r="AO716" i="3" s="1"/>
  <c r="N716" i="3"/>
  <c r="C716" i="3"/>
  <c r="AP715" i="3"/>
  <c r="AO715" i="3"/>
  <c r="AN715" i="3"/>
  <c r="AK715" i="3"/>
  <c r="AJ715" i="3"/>
  <c r="AD715" i="3"/>
  <c r="AC715" i="3"/>
  <c r="AA715" i="3"/>
  <c r="W715" i="3"/>
  <c r="BC715" i="3" s="1"/>
  <c r="P715" i="3"/>
  <c r="AM715" i="3" s="1" a="1"/>
  <c r="AM715" i="3" s="1"/>
  <c r="N715" i="3"/>
  <c r="C715" i="3"/>
  <c r="AP714" i="3"/>
  <c r="AO714" i="3"/>
  <c r="AM714" i="3" a="1"/>
  <c r="AM714" i="3" s="1"/>
  <c r="AJ714" i="3"/>
  <c r="AK714" i="3" s="1"/>
  <c r="W714" i="3"/>
  <c r="P714" i="3"/>
  <c r="AN714" i="3" s="1"/>
  <c r="N714" i="3"/>
  <c r="C714" i="3"/>
  <c r="AN713" i="3"/>
  <c r="AM713" i="3" a="1"/>
  <c r="AM713" i="3" s="1"/>
  <c r="AJ713" i="3"/>
  <c r="AK713" i="3" s="1"/>
  <c r="W713" i="3"/>
  <c r="P713" i="3"/>
  <c r="N713" i="3"/>
  <c r="C713" i="3"/>
  <c r="AP712" i="3"/>
  <c r="AM712" i="3" a="1"/>
  <c r="AM712" i="3" s="1"/>
  <c r="AJ712" i="3"/>
  <c r="AK712" i="3" s="1"/>
  <c r="AD712" i="3"/>
  <c r="AC712" i="3" s="1"/>
  <c r="AB712" i="3"/>
  <c r="AA712" i="3"/>
  <c r="W712" i="3"/>
  <c r="P712" i="3"/>
  <c r="AO712" i="3" s="1"/>
  <c r="N712" i="3"/>
  <c r="C712" i="3"/>
  <c r="BD711" i="3"/>
  <c r="AP711" i="3"/>
  <c r="AO711" i="3"/>
  <c r="AN711" i="3"/>
  <c r="AK711" i="3"/>
  <c r="AJ711" i="3"/>
  <c r="AD711" i="3"/>
  <c r="AL711" i="3" s="1"/>
  <c r="AC711" i="3"/>
  <c r="AB711" i="3"/>
  <c r="AA711" i="3"/>
  <c r="W711" i="3"/>
  <c r="P711" i="3"/>
  <c r="AM711" i="3" s="1" a="1"/>
  <c r="AM711" i="3" s="1"/>
  <c r="N711" i="3"/>
  <c r="C711" i="3"/>
  <c r="AP710" i="3"/>
  <c r="AO710" i="3"/>
  <c r="AM710" i="3" a="1"/>
  <c r="AM710" i="3" s="1"/>
  <c r="AJ710" i="3"/>
  <c r="AK710" i="3" s="1"/>
  <c r="AD710" i="3"/>
  <c r="W710" i="3"/>
  <c r="AA710" i="3" s="1"/>
  <c r="P710" i="3"/>
  <c r="AN710" i="3" s="1"/>
  <c r="N710" i="3"/>
  <c r="C710" i="3"/>
  <c r="AN709" i="3"/>
  <c r="AJ709" i="3"/>
  <c r="AK709" i="3" s="1"/>
  <c r="W709" i="3"/>
  <c r="P709" i="3"/>
  <c r="AM709" i="3" s="1" a="1"/>
  <c r="AM709" i="3" s="1"/>
  <c r="N709" i="3"/>
  <c r="C709" i="3"/>
  <c r="AM708" i="3"/>
  <c r="AM708" i="3" a="1"/>
  <c r="AJ708" i="3"/>
  <c r="AK708" i="3" s="1"/>
  <c r="AD708" i="3"/>
  <c r="W708" i="3"/>
  <c r="P708" i="3"/>
  <c r="N708" i="3"/>
  <c r="C708" i="3"/>
  <c r="AJ707" i="3"/>
  <c r="AK707" i="3" s="1"/>
  <c r="AD707" i="3"/>
  <c r="AA707" i="3"/>
  <c r="W707" i="3"/>
  <c r="P707" i="3"/>
  <c r="N707" i="3"/>
  <c r="C707" i="3"/>
  <c r="AM706" i="3" a="1"/>
  <c r="AM706" i="3" s="1"/>
  <c r="AJ706" i="3"/>
  <c r="AK706" i="3" s="1"/>
  <c r="W706" i="3"/>
  <c r="P706" i="3"/>
  <c r="N706" i="3"/>
  <c r="C706" i="3"/>
  <c r="BD705" i="3"/>
  <c r="AO705" i="3"/>
  <c r="AN705" i="3"/>
  <c r="AK705" i="3"/>
  <c r="AL705" i="3" s="1"/>
  <c r="AJ705" i="3"/>
  <c r="AD705" i="3"/>
  <c r="AC705" i="3"/>
  <c r="AB705" i="3"/>
  <c r="AA705" i="3"/>
  <c r="W705" i="3"/>
  <c r="P705" i="3"/>
  <c r="AM705" i="3" s="1" a="1"/>
  <c r="AM705" i="3" s="1"/>
  <c r="N705" i="3"/>
  <c r="C705" i="3"/>
  <c r="AP704" i="3"/>
  <c r="AO704" i="3"/>
  <c r="AM704" i="3" a="1"/>
  <c r="AM704" i="3" s="1"/>
  <c r="AJ704" i="3"/>
  <c r="AK704" i="3" s="1"/>
  <c r="AD704" i="3"/>
  <c r="W704" i="3"/>
  <c r="P704" i="3"/>
  <c r="AN704" i="3" s="1"/>
  <c r="N704" i="3"/>
  <c r="C704" i="3"/>
  <c r="AN703" i="3"/>
  <c r="AJ703" i="3"/>
  <c r="AK703" i="3" s="1"/>
  <c r="W703" i="3"/>
  <c r="AD703" i="3" s="1"/>
  <c r="P703" i="3"/>
  <c r="AP703" i="3" s="1"/>
  <c r="N703" i="3"/>
  <c r="C703" i="3"/>
  <c r="AP702" i="3"/>
  <c r="AJ702" i="3"/>
  <c r="AK702" i="3" s="1"/>
  <c r="AD702" i="3"/>
  <c r="W702" i="3"/>
  <c r="P702" i="3"/>
  <c r="AM702" i="3" s="1" a="1"/>
  <c r="AM702" i="3" s="1"/>
  <c r="N702" i="3"/>
  <c r="C702" i="3"/>
  <c r="AO701" i="3"/>
  <c r="AN701" i="3"/>
  <c r="AK701" i="3"/>
  <c r="AL701" i="3" s="1"/>
  <c r="BD701" i="3" s="1"/>
  <c r="AJ701" i="3"/>
  <c r="AD701" i="3"/>
  <c r="AC701" i="3"/>
  <c r="AB701" i="3"/>
  <c r="AA701" i="3"/>
  <c r="W701" i="3"/>
  <c r="P701" i="3"/>
  <c r="AM701" i="3" s="1" a="1"/>
  <c r="AM701" i="3" s="1"/>
  <c r="N701" i="3"/>
  <c r="C701" i="3"/>
  <c r="AP700" i="3"/>
  <c r="AO700" i="3"/>
  <c r="AM700" i="3" a="1"/>
  <c r="AM700" i="3" s="1"/>
  <c r="AJ700" i="3"/>
  <c r="AK700" i="3" s="1"/>
  <c r="W700" i="3"/>
  <c r="P700" i="3"/>
  <c r="AN700" i="3" s="1"/>
  <c r="N700" i="3"/>
  <c r="C700" i="3"/>
  <c r="AN699" i="3"/>
  <c r="AK699" i="3"/>
  <c r="AJ699" i="3"/>
  <c r="AA699" i="3"/>
  <c r="W699" i="3"/>
  <c r="AD699" i="3" s="1"/>
  <c r="P699" i="3"/>
  <c r="AP699" i="3" s="1"/>
  <c r="N699" i="3"/>
  <c r="C699" i="3"/>
  <c r="AP698" i="3"/>
  <c r="AJ698" i="3"/>
  <c r="AK698" i="3" s="1"/>
  <c r="AD698" i="3"/>
  <c r="W698" i="3"/>
  <c r="P698" i="3"/>
  <c r="AM698" i="3" s="1" a="1"/>
  <c r="AM698" i="3" s="1"/>
  <c r="N698" i="3"/>
  <c r="C698" i="3"/>
  <c r="BD697" i="3"/>
  <c r="AO697" i="3"/>
  <c r="AN697" i="3"/>
  <c r="AK697" i="3"/>
  <c r="AL697" i="3" s="1"/>
  <c r="AJ697" i="3"/>
  <c r="AD697" i="3"/>
  <c r="AC697" i="3"/>
  <c r="AB697" i="3"/>
  <c r="AA697" i="3"/>
  <c r="BC697" i="3" s="1"/>
  <c r="W697" i="3"/>
  <c r="P697" i="3"/>
  <c r="AM697" i="3" s="1" a="1"/>
  <c r="AM697" i="3" s="1"/>
  <c r="N697" i="3"/>
  <c r="C697" i="3"/>
  <c r="AP696" i="3"/>
  <c r="AO696" i="3"/>
  <c r="AM696" i="3" a="1"/>
  <c r="AM696" i="3" s="1"/>
  <c r="AJ696" i="3"/>
  <c r="AK696" i="3" s="1"/>
  <c r="AD696" i="3"/>
  <c r="AC696" i="3"/>
  <c r="W696" i="3"/>
  <c r="P696" i="3"/>
  <c r="AN696" i="3" s="1"/>
  <c r="N696" i="3"/>
  <c r="C696" i="3"/>
  <c r="AN695" i="3"/>
  <c r="AK695" i="3"/>
  <c r="AJ695" i="3"/>
  <c r="AA695" i="3"/>
  <c r="W695" i="3"/>
  <c r="AD695" i="3" s="1"/>
  <c r="P695" i="3"/>
  <c r="AP695" i="3" s="1"/>
  <c r="N695" i="3"/>
  <c r="C695" i="3"/>
  <c r="AP694" i="3"/>
  <c r="AJ694" i="3"/>
  <c r="AK694" i="3" s="1"/>
  <c r="AD694" i="3"/>
  <c r="W694" i="3"/>
  <c r="P694" i="3"/>
  <c r="AM694" i="3" s="1" a="1"/>
  <c r="AM694" i="3" s="1"/>
  <c r="N694" i="3"/>
  <c r="C694" i="3"/>
  <c r="AO693" i="3"/>
  <c r="AN693" i="3"/>
  <c r="AK693" i="3"/>
  <c r="AL693" i="3" s="1"/>
  <c r="BD693" i="3" s="1"/>
  <c r="AJ693" i="3"/>
  <c r="AD693" i="3"/>
  <c r="AC693" i="3"/>
  <c r="AB693" i="3"/>
  <c r="AA693" i="3"/>
  <c r="BC693" i="3" s="1"/>
  <c r="W693" i="3"/>
  <c r="P693" i="3"/>
  <c r="AM693" i="3" s="1" a="1"/>
  <c r="AM693" i="3" s="1"/>
  <c r="N693" i="3"/>
  <c r="C693" i="3"/>
  <c r="AP692" i="3"/>
  <c r="AO692" i="3"/>
  <c r="AM692" i="3" a="1"/>
  <c r="AM692" i="3" s="1"/>
  <c r="AJ692" i="3"/>
  <c r="AK692" i="3" s="1"/>
  <c r="W692" i="3"/>
  <c r="P692" i="3"/>
  <c r="AN692" i="3" s="1"/>
  <c r="N692" i="3"/>
  <c r="C692" i="3"/>
  <c r="AN691" i="3"/>
  <c r="AK691" i="3"/>
  <c r="AJ691" i="3"/>
  <c r="AA691" i="3"/>
  <c r="W691" i="3"/>
  <c r="AD691" i="3" s="1"/>
  <c r="P691" i="3"/>
  <c r="AP691" i="3" s="1"/>
  <c r="N691" i="3"/>
  <c r="C691" i="3"/>
  <c r="AP690" i="3"/>
  <c r="AJ690" i="3"/>
  <c r="AK690" i="3" s="1"/>
  <c r="AD690" i="3"/>
  <c r="W690" i="3"/>
  <c r="P690" i="3"/>
  <c r="AM690" i="3" s="1" a="1"/>
  <c r="AM690" i="3" s="1"/>
  <c r="N690" i="3"/>
  <c r="C690" i="3"/>
  <c r="AO689" i="3"/>
  <c r="AN689" i="3"/>
  <c r="AK689" i="3"/>
  <c r="AL689" i="3" s="1"/>
  <c r="BD689" i="3" s="1"/>
  <c r="AJ689" i="3"/>
  <c r="AD689" i="3"/>
  <c r="AC689" i="3"/>
  <c r="AB689" i="3"/>
  <c r="AA689" i="3"/>
  <c r="BC689" i="3" s="1"/>
  <c r="W689" i="3"/>
  <c r="P689" i="3"/>
  <c r="AM689" i="3" s="1" a="1"/>
  <c r="AM689" i="3" s="1"/>
  <c r="N689" i="3"/>
  <c r="C689" i="3"/>
  <c r="AP688" i="3"/>
  <c r="AO688" i="3"/>
  <c r="AM688" i="3" a="1"/>
  <c r="AM688" i="3" s="1"/>
  <c r="AJ688" i="3"/>
  <c r="AK688" i="3" s="1"/>
  <c r="AD688" i="3"/>
  <c r="AC688" i="3" s="1"/>
  <c r="W688" i="3"/>
  <c r="P688" i="3"/>
  <c r="AN688" i="3" s="1"/>
  <c r="N688" i="3"/>
  <c r="C688" i="3"/>
  <c r="AN687" i="3"/>
  <c r="AK687" i="3"/>
  <c r="AJ687" i="3"/>
  <c r="AA687" i="3"/>
  <c r="W687" i="3"/>
  <c r="AD687" i="3" s="1"/>
  <c r="P687" i="3"/>
  <c r="AP687" i="3" s="1"/>
  <c r="N687" i="3"/>
  <c r="C687" i="3"/>
  <c r="AP686" i="3"/>
  <c r="AJ686" i="3"/>
  <c r="AK686" i="3" s="1"/>
  <c r="AD686" i="3"/>
  <c r="W686" i="3"/>
  <c r="P686" i="3"/>
  <c r="AM686" i="3" s="1" a="1"/>
  <c r="AM686" i="3" s="1"/>
  <c r="N686" i="3"/>
  <c r="C686" i="3"/>
  <c r="AO685" i="3"/>
  <c r="AN685" i="3"/>
  <c r="AK685" i="3"/>
  <c r="AL685" i="3" s="1"/>
  <c r="BD685" i="3" s="1"/>
  <c r="AJ685" i="3"/>
  <c r="AD685" i="3"/>
  <c r="AC685" i="3"/>
  <c r="AB685" i="3"/>
  <c r="AA685" i="3"/>
  <c r="BC685" i="3" s="1"/>
  <c r="W685" i="3"/>
  <c r="P685" i="3"/>
  <c r="AM685" i="3" s="1" a="1"/>
  <c r="AM685" i="3" s="1"/>
  <c r="N685" i="3"/>
  <c r="C685" i="3"/>
  <c r="AP684" i="3"/>
  <c r="AO684" i="3"/>
  <c r="AM684" i="3" a="1"/>
  <c r="AM684" i="3" s="1"/>
  <c r="AJ684" i="3"/>
  <c r="AK684" i="3" s="1"/>
  <c r="W684" i="3"/>
  <c r="P684" i="3"/>
  <c r="AN684" i="3" s="1"/>
  <c r="N684" i="3"/>
  <c r="C684" i="3"/>
  <c r="AN683" i="3"/>
  <c r="AK683" i="3"/>
  <c r="AJ683" i="3"/>
  <c r="AA683" i="3"/>
  <c r="W683" i="3"/>
  <c r="AD683" i="3" s="1"/>
  <c r="P683" i="3"/>
  <c r="AP683" i="3" s="1"/>
  <c r="N683" i="3"/>
  <c r="C683" i="3"/>
  <c r="AP682" i="3"/>
  <c r="AJ682" i="3"/>
  <c r="AK682" i="3" s="1"/>
  <c r="AD682" i="3"/>
  <c r="W682" i="3"/>
  <c r="P682" i="3"/>
  <c r="AM682" i="3" s="1" a="1"/>
  <c r="AM682" i="3" s="1"/>
  <c r="N682" i="3"/>
  <c r="C682" i="3"/>
  <c r="AO681" i="3"/>
  <c r="AN681" i="3"/>
  <c r="AM681" i="3"/>
  <c r="AK681" i="3"/>
  <c r="AJ681" i="3"/>
  <c r="AA681" i="3"/>
  <c r="BC681" i="3" s="1"/>
  <c r="W681" i="3"/>
  <c r="AD681" i="3" s="1"/>
  <c r="P681" i="3"/>
  <c r="AM681" i="3" s="1" a="1"/>
  <c r="N681" i="3"/>
  <c r="C681" i="3"/>
  <c r="AP680" i="3"/>
  <c r="AO680" i="3"/>
  <c r="AM680" i="3" a="1"/>
  <c r="AM680" i="3" s="1"/>
  <c r="AJ680" i="3"/>
  <c r="AK680" i="3" s="1"/>
  <c r="W680" i="3"/>
  <c r="P680" i="3"/>
  <c r="AN680" i="3" s="1"/>
  <c r="N680" i="3"/>
  <c r="C680" i="3"/>
  <c r="BC679" i="3"/>
  <c r="AN679" i="3"/>
  <c r="AJ679" i="3"/>
  <c r="AK679" i="3" s="1"/>
  <c r="AB679" i="3"/>
  <c r="AA679" i="3"/>
  <c r="W679" i="3"/>
  <c r="AD679" i="3" s="1"/>
  <c r="P679" i="3"/>
  <c r="AP679" i="3" s="1"/>
  <c r="N679" i="3"/>
  <c r="C679" i="3"/>
  <c r="AM678" i="3" a="1"/>
  <c r="AM678" i="3" s="1"/>
  <c r="AL678" i="3"/>
  <c r="BD678" i="3" s="1"/>
  <c r="AJ678" i="3"/>
  <c r="AK678" i="3" s="1"/>
  <c r="AD678" i="3"/>
  <c r="W678" i="3"/>
  <c r="P678" i="3"/>
  <c r="N678" i="3"/>
  <c r="C678" i="3"/>
  <c r="AO677" i="3"/>
  <c r="AN677" i="3"/>
  <c r="AK677" i="3"/>
  <c r="AJ677" i="3"/>
  <c r="AA677" i="3"/>
  <c r="W677" i="3"/>
  <c r="AD677" i="3" s="1"/>
  <c r="P677" i="3"/>
  <c r="AM677" i="3" s="1" a="1"/>
  <c r="AM677" i="3" s="1"/>
  <c r="N677" i="3"/>
  <c r="C677" i="3"/>
  <c r="AP676" i="3"/>
  <c r="AO676" i="3"/>
  <c r="AM676" i="3" a="1"/>
  <c r="AM676" i="3" s="1"/>
  <c r="AJ676" i="3"/>
  <c r="AK676" i="3" s="1"/>
  <c r="AD676" i="3"/>
  <c r="AC676" i="3"/>
  <c r="W676" i="3"/>
  <c r="P676" i="3"/>
  <c r="AN676" i="3" s="1"/>
  <c r="N676" i="3"/>
  <c r="C676" i="3"/>
  <c r="AN675" i="3"/>
  <c r="AK675" i="3"/>
  <c r="AJ675" i="3"/>
  <c r="AA675" i="3"/>
  <c r="W675" i="3"/>
  <c r="AD675" i="3" s="1"/>
  <c r="P675" i="3"/>
  <c r="AP675" i="3" s="1"/>
  <c r="N675" i="3"/>
  <c r="C675" i="3"/>
  <c r="AP674" i="3"/>
  <c r="AJ674" i="3"/>
  <c r="AK674" i="3" s="1"/>
  <c r="AD674" i="3"/>
  <c r="W674" i="3"/>
  <c r="P674" i="3"/>
  <c r="AM674" i="3" s="1" a="1"/>
  <c r="AM674" i="3" s="1"/>
  <c r="N674" i="3"/>
  <c r="C674" i="3"/>
  <c r="AO673" i="3"/>
  <c r="AN673" i="3"/>
  <c r="AM673" i="3"/>
  <c r="AK673" i="3"/>
  <c r="AJ673" i="3"/>
  <c r="AB673" i="3"/>
  <c r="AA673" i="3"/>
  <c r="BC673" i="3" s="1"/>
  <c r="W673" i="3"/>
  <c r="AD673" i="3" s="1"/>
  <c r="P673" i="3"/>
  <c r="AM673" i="3" s="1" a="1"/>
  <c r="N673" i="3"/>
  <c r="C673" i="3"/>
  <c r="AP672" i="3"/>
  <c r="AO672" i="3"/>
  <c r="AM672" i="3" a="1"/>
  <c r="AM672" i="3" s="1"/>
  <c r="AJ672" i="3"/>
  <c r="AK672" i="3" s="1"/>
  <c r="AD672" i="3"/>
  <c r="AC672" i="3"/>
  <c r="W672" i="3"/>
  <c r="P672" i="3"/>
  <c r="AN672" i="3" s="1"/>
  <c r="N672" i="3"/>
  <c r="C672" i="3"/>
  <c r="BC671" i="3"/>
  <c r="AN671" i="3"/>
  <c r="AK671" i="3"/>
  <c r="AJ671" i="3"/>
  <c r="AB671" i="3"/>
  <c r="AA671" i="3"/>
  <c r="W671" i="3"/>
  <c r="AD671" i="3" s="1"/>
  <c r="P671" i="3"/>
  <c r="AP671" i="3" s="1"/>
  <c r="N671" i="3"/>
  <c r="C671" i="3"/>
  <c r="AJ670" i="3"/>
  <c r="AK670" i="3" s="1"/>
  <c r="W670" i="3"/>
  <c r="P670" i="3"/>
  <c r="N670" i="3"/>
  <c r="C670" i="3"/>
  <c r="AO669" i="3"/>
  <c r="AN669" i="3"/>
  <c r="AK669" i="3"/>
  <c r="AJ669" i="3"/>
  <c r="AB669" i="3"/>
  <c r="AA669" i="3"/>
  <c r="BC669" i="3" s="1"/>
  <c r="W669" i="3"/>
  <c r="AD669" i="3" s="1"/>
  <c r="P669" i="3"/>
  <c r="AM669" i="3" s="1" a="1"/>
  <c r="AM669" i="3" s="1"/>
  <c r="N669" i="3"/>
  <c r="C669" i="3"/>
  <c r="AP668" i="3"/>
  <c r="AO668" i="3"/>
  <c r="AM668" i="3" a="1"/>
  <c r="AM668" i="3" s="1"/>
  <c r="AJ668" i="3"/>
  <c r="AK668" i="3" s="1"/>
  <c r="W668" i="3"/>
  <c r="P668" i="3"/>
  <c r="AN668" i="3" s="1"/>
  <c r="N668" i="3"/>
  <c r="C668" i="3"/>
  <c r="AJ667" i="3"/>
  <c r="AK667" i="3" s="1"/>
  <c r="AL667" i="3" s="1"/>
  <c r="BD667" i="3" s="1"/>
  <c r="AB667" i="3"/>
  <c r="AA667" i="3"/>
  <c r="W667" i="3"/>
  <c r="AD667" i="3" s="1"/>
  <c r="AC667" i="3" s="1"/>
  <c r="P667" i="3"/>
  <c r="AN667" i="3" s="1"/>
  <c r="N667" i="3"/>
  <c r="C667" i="3"/>
  <c r="AM666" i="3" a="1"/>
  <c r="AM666" i="3" s="1"/>
  <c r="AJ666" i="3"/>
  <c r="AK666" i="3" s="1"/>
  <c r="W666" i="3"/>
  <c r="P666" i="3"/>
  <c r="N666" i="3"/>
  <c r="C666" i="3"/>
  <c r="AN665" i="3"/>
  <c r="AK665" i="3"/>
  <c r="AJ665" i="3"/>
  <c r="AC665" i="3"/>
  <c r="AB665" i="3"/>
  <c r="AA665" i="3"/>
  <c r="BC665" i="3" s="1"/>
  <c r="W665" i="3"/>
  <c r="AD665" i="3" s="1"/>
  <c r="P665" i="3"/>
  <c r="AM665" i="3" s="1" a="1"/>
  <c r="AM665" i="3" s="1"/>
  <c r="N665" i="3"/>
  <c r="C665" i="3"/>
  <c r="AP664" i="3"/>
  <c r="AM664" i="3" a="1"/>
  <c r="AM664" i="3" s="1"/>
  <c r="AJ664" i="3"/>
  <c r="AK664" i="3" s="1"/>
  <c r="W664" i="3"/>
  <c r="P664" i="3"/>
  <c r="AN664" i="3" s="1"/>
  <c r="N664" i="3"/>
  <c r="C664" i="3"/>
  <c r="AK663" i="3"/>
  <c r="AJ663" i="3"/>
  <c r="AA663" i="3"/>
  <c r="W663" i="3"/>
  <c r="AD663" i="3" s="1"/>
  <c r="P663" i="3"/>
  <c r="N663" i="3"/>
  <c r="C663" i="3"/>
  <c r="AP662" i="3"/>
  <c r="AJ662" i="3"/>
  <c r="AK662" i="3" s="1"/>
  <c r="AL662" i="3" s="1"/>
  <c r="BD662" i="3" s="1"/>
  <c r="AD662" i="3"/>
  <c r="AA662" i="3"/>
  <c r="W662" i="3"/>
  <c r="P662" i="3"/>
  <c r="N662" i="3"/>
  <c r="C662" i="3"/>
  <c r="AO661" i="3"/>
  <c r="AK661" i="3"/>
  <c r="AJ661" i="3"/>
  <c r="AC661" i="3"/>
  <c r="AB661" i="3"/>
  <c r="AA661" i="3"/>
  <c r="BC661" i="3" s="1"/>
  <c r="W661" i="3"/>
  <c r="AD661" i="3" s="1"/>
  <c r="P661" i="3"/>
  <c r="AN661" i="3" s="1"/>
  <c r="N661" i="3"/>
  <c r="C661" i="3"/>
  <c r="AJ660" i="3"/>
  <c r="AK660" i="3" s="1"/>
  <c r="AD660" i="3"/>
  <c r="W660" i="3"/>
  <c r="P660" i="3"/>
  <c r="N660" i="3"/>
  <c r="C660" i="3"/>
  <c r="BC659" i="3"/>
  <c r="AJ659" i="3"/>
  <c r="AK659" i="3" s="1"/>
  <c r="AL659" i="3" s="1"/>
  <c r="BD659" i="3" s="1"/>
  <c r="AB659" i="3"/>
  <c r="AA659" i="3"/>
  <c r="W659" i="3"/>
  <c r="AD659" i="3" s="1"/>
  <c r="AC659" i="3" s="1"/>
  <c r="P659" i="3"/>
  <c r="N659" i="3"/>
  <c r="C659" i="3"/>
  <c r="AJ658" i="3"/>
  <c r="AK658" i="3" s="1"/>
  <c r="W658" i="3"/>
  <c r="P658" i="3"/>
  <c r="AN658" i="3" s="1"/>
  <c r="N658" i="3"/>
  <c r="C658" i="3"/>
  <c r="AJ657" i="3"/>
  <c r="AK657" i="3" s="1"/>
  <c r="AL657" i="3" s="1"/>
  <c r="BD657" i="3" s="1"/>
  <c r="AC657" i="3"/>
  <c r="AB657" i="3"/>
  <c r="AA657" i="3"/>
  <c r="BC657" i="3" s="1"/>
  <c r="W657" i="3"/>
  <c r="AD657" i="3" s="1"/>
  <c r="P657" i="3"/>
  <c r="N657" i="3"/>
  <c r="C657" i="3"/>
  <c r="AN656" i="3"/>
  <c r="AJ656" i="3"/>
  <c r="AK656" i="3" s="1"/>
  <c r="AA656" i="3"/>
  <c r="W656" i="3"/>
  <c r="AD656" i="3" s="1"/>
  <c r="P656" i="3"/>
  <c r="N656" i="3"/>
  <c r="C656" i="3"/>
  <c r="AM655" i="3" a="1"/>
  <c r="AM655" i="3" s="1"/>
  <c r="AJ655" i="3"/>
  <c r="AK655" i="3" s="1"/>
  <c r="AC655" i="3"/>
  <c r="W655" i="3"/>
  <c r="AD655" i="3" s="1"/>
  <c r="P655" i="3"/>
  <c r="N655" i="3"/>
  <c r="C655" i="3"/>
  <c r="AP654" i="3"/>
  <c r="AM654" i="3" a="1"/>
  <c r="AM654" i="3" s="1"/>
  <c r="AK654" i="3"/>
  <c r="AJ654" i="3"/>
  <c r="W654" i="3"/>
  <c r="P654" i="3"/>
  <c r="N654" i="3"/>
  <c r="C654" i="3"/>
  <c r="AO653" i="3"/>
  <c r="AN653" i="3"/>
  <c r="AM653" i="3" a="1"/>
  <c r="AM653" i="3" s="1"/>
  <c r="AK653" i="3"/>
  <c r="AJ653" i="3"/>
  <c r="W653" i="3"/>
  <c r="P653" i="3"/>
  <c r="N653" i="3"/>
  <c r="C653" i="3"/>
  <c r="AP652" i="3"/>
  <c r="AN652" i="3"/>
  <c r="AM652" i="3" a="1"/>
  <c r="AM652" i="3" s="1"/>
  <c r="AJ652" i="3"/>
  <c r="AK652" i="3" s="1"/>
  <c r="W652" i="3"/>
  <c r="AA652" i="3" s="1"/>
  <c r="P652" i="3"/>
  <c r="N652" i="3"/>
  <c r="C652" i="3"/>
  <c r="AD651" i="3"/>
  <c r="AC651" i="3" s="1"/>
  <c r="AB651" i="3"/>
  <c r="W651" i="3"/>
  <c r="AA651" i="3" s="1"/>
  <c r="P651" i="3"/>
  <c r="N651" i="3"/>
  <c r="C651" i="3"/>
  <c r="AM650" i="3" a="1"/>
  <c r="AM650" i="3" s="1"/>
  <c r="AA650" i="3"/>
  <c r="W650" i="3"/>
  <c r="P650" i="3"/>
  <c r="AO650" i="3" s="1"/>
  <c r="N650" i="3"/>
  <c r="C650" i="3"/>
  <c r="AO649" i="3"/>
  <c r="AM649" i="3" a="1"/>
  <c r="AM649" i="3" s="1"/>
  <c r="AN649" i="3" s="1"/>
  <c r="AJ649" i="3" s="1"/>
  <c r="AK649" i="3" s="1"/>
  <c r="W649" i="3"/>
  <c r="P649" i="3"/>
  <c r="N649" i="3"/>
  <c r="C649" i="3"/>
  <c r="BC648" i="3"/>
  <c r="AP648" i="3"/>
  <c r="AN648" i="3"/>
  <c r="AM648" i="3" a="1"/>
  <c r="AM648" i="3" s="1"/>
  <c r="AJ648" i="3"/>
  <c r="AK648" i="3" s="1"/>
  <c r="AD648" i="3"/>
  <c r="AB648" i="3"/>
  <c r="W648" i="3"/>
  <c r="AA648" i="3" s="1"/>
  <c r="P648" i="3"/>
  <c r="AO648" i="3" s="1"/>
  <c r="N648" i="3"/>
  <c r="C648" i="3"/>
  <c r="AP647" i="3"/>
  <c r="AD647" i="3"/>
  <c r="AC647" i="3" s="1"/>
  <c r="AA647" i="3"/>
  <c r="BC647" i="3" s="1"/>
  <c r="W647" i="3"/>
  <c r="P647" i="3"/>
  <c r="N647" i="3"/>
  <c r="C647" i="3"/>
  <c r="AM646" i="3" a="1"/>
  <c r="AM646" i="3" s="1"/>
  <c r="AD646" i="3"/>
  <c r="W646" i="3"/>
  <c r="AP646" i="3" s="1"/>
  <c r="P646" i="3"/>
  <c r="AO646" i="3" s="1"/>
  <c r="N646" i="3"/>
  <c r="C646" i="3"/>
  <c r="AN645" i="3"/>
  <c r="AJ645" i="3" s="1"/>
  <c r="AK645" i="3" s="1"/>
  <c r="AM645" i="3" a="1"/>
  <c r="AM645" i="3" s="1"/>
  <c r="W645" i="3"/>
  <c r="P645" i="3"/>
  <c r="AP645" i="3" s="1"/>
  <c r="N645" i="3"/>
  <c r="C645" i="3"/>
  <c r="AP644" i="3"/>
  <c r="AN644" i="3"/>
  <c r="AM644" i="3" a="1"/>
  <c r="AM644" i="3" s="1"/>
  <c r="AJ644" i="3"/>
  <c r="AK644" i="3" s="1"/>
  <c r="W644" i="3"/>
  <c r="P644" i="3"/>
  <c r="N644" i="3"/>
  <c r="C644" i="3"/>
  <c r="AD643" i="3"/>
  <c r="AC643" i="3" s="1"/>
  <c r="AB643" i="3"/>
  <c r="AA643" i="3"/>
  <c r="W643" i="3"/>
  <c r="P643" i="3"/>
  <c r="N643" i="3"/>
  <c r="C643" i="3"/>
  <c r="AP642" i="3"/>
  <c r="AM642" i="3"/>
  <c r="AM642" i="3" a="1"/>
  <c r="AK642" i="3"/>
  <c r="AJ642" i="3"/>
  <c r="W642" i="3"/>
  <c r="P642" i="3"/>
  <c r="N642" i="3"/>
  <c r="C642" i="3"/>
  <c r="AN641" i="3"/>
  <c r="AJ641" i="3" s="1"/>
  <c r="AM641" i="3" a="1"/>
  <c r="AM641" i="3" s="1"/>
  <c r="AK641" i="3"/>
  <c r="W641" i="3"/>
  <c r="P641" i="3"/>
  <c r="AP641" i="3" s="1"/>
  <c r="N641" i="3"/>
  <c r="C641" i="3"/>
  <c r="AP640" i="3"/>
  <c r="AN640" i="3"/>
  <c r="AJ640" i="3" s="1"/>
  <c r="AK640" i="3" s="1"/>
  <c r="AM640" i="3" a="1"/>
  <c r="AM640" i="3" s="1"/>
  <c r="W640" i="3"/>
  <c r="AA640" i="3" s="1"/>
  <c r="P640" i="3"/>
  <c r="N640" i="3"/>
  <c r="C640" i="3"/>
  <c r="AN639" i="3"/>
  <c r="AJ639" i="3" s="1"/>
  <c r="AK639" i="3"/>
  <c r="AD639" i="3"/>
  <c r="AB639" i="3" s="1"/>
  <c r="AA639" i="3"/>
  <c r="W639" i="3"/>
  <c r="P639" i="3"/>
  <c r="N639" i="3"/>
  <c r="C639" i="3"/>
  <c r="AF638" i="3"/>
  <c r="AA638" i="3"/>
  <c r="W638" i="3"/>
  <c r="P638" i="3"/>
  <c r="N638" i="3"/>
  <c r="C638" i="3"/>
  <c r="AP637" i="3"/>
  <c r="AF637" i="3"/>
  <c r="AD637" i="3"/>
  <c r="AB637" i="3"/>
  <c r="W637" i="3"/>
  <c r="P637" i="3"/>
  <c r="AM637" i="3" s="1" a="1"/>
  <c r="AM637" i="3" s="1"/>
  <c r="N637" i="3"/>
  <c r="C637" i="3"/>
  <c r="AN636" i="3"/>
  <c r="AJ636" i="3" s="1"/>
  <c r="AK636" i="3" s="1"/>
  <c r="AL636" i="3"/>
  <c r="BD636" i="3" s="1"/>
  <c r="AD636" i="3"/>
  <c r="AC636" i="3" s="1"/>
  <c r="AA636" i="3"/>
  <c r="W636" i="3"/>
  <c r="P636" i="3"/>
  <c r="N636" i="3"/>
  <c r="C636" i="3"/>
  <c r="AP635" i="3"/>
  <c r="AM635" i="3" a="1"/>
  <c r="AM635" i="3" s="1"/>
  <c r="W635" i="3"/>
  <c r="P635" i="3"/>
  <c r="N635" i="3"/>
  <c r="C635" i="3"/>
  <c r="AM634" i="3" a="1"/>
  <c r="AM634" i="3" s="1"/>
  <c r="AC634" i="3"/>
  <c r="AB634" i="3"/>
  <c r="AA634" i="3"/>
  <c r="Y634" i="3"/>
  <c r="W634" i="3"/>
  <c r="P634" i="3"/>
  <c r="AP634" i="3" s="1"/>
  <c r="N634" i="3"/>
  <c r="C634" i="3"/>
  <c r="BC633" i="3"/>
  <c r="AO633" i="3"/>
  <c r="AJ633" i="3"/>
  <c r="AK633" i="3" s="1"/>
  <c r="AD633" i="3"/>
  <c r="AB633" i="3" s="1"/>
  <c r="AC633" i="3"/>
  <c r="AA633" i="3"/>
  <c r="W633" i="3"/>
  <c r="P633" i="3"/>
  <c r="AN633" i="3" s="1"/>
  <c r="N633" i="3"/>
  <c r="C633" i="3"/>
  <c r="AM632" i="3" a="1"/>
  <c r="AM632" i="3" s="1"/>
  <c r="W632" i="3"/>
  <c r="P632" i="3"/>
  <c r="N632" i="3"/>
  <c r="C632" i="3"/>
  <c r="AA631" i="3"/>
  <c r="W631" i="3"/>
  <c r="AD631" i="3" s="1"/>
  <c r="P631" i="3"/>
  <c r="N631" i="3"/>
  <c r="C631" i="3"/>
  <c r="AD630" i="3"/>
  <c r="AA630" i="3"/>
  <c r="W630" i="3"/>
  <c r="P630" i="3"/>
  <c r="N630" i="3"/>
  <c r="C630" i="3"/>
  <c r="BC629" i="3"/>
  <c r="AO629" i="3"/>
  <c r="AD629" i="3"/>
  <c r="AB629" i="3" s="1"/>
  <c r="AC629" i="3"/>
  <c r="AA629" i="3"/>
  <c r="W629" i="3"/>
  <c r="P629" i="3"/>
  <c r="AN629" i="3" s="1"/>
  <c r="AJ629" i="3" s="1"/>
  <c r="AK629" i="3" s="1"/>
  <c r="AL629" i="3" s="1"/>
  <c r="BD629" i="3" s="1"/>
  <c r="N629" i="3"/>
  <c r="C629" i="3"/>
  <c r="W628" i="3"/>
  <c r="P628" i="3"/>
  <c r="N628" i="3"/>
  <c r="C628" i="3"/>
  <c r="AO627" i="3"/>
  <c r="AN627" i="3"/>
  <c r="AJ627" i="3" s="1"/>
  <c r="AK627" i="3" s="1"/>
  <c r="AL627" i="3" s="1"/>
  <c r="BD627" i="3" s="1"/>
  <c r="AM627" i="3"/>
  <c r="AM627" i="3" a="1"/>
  <c r="AC627" i="3"/>
  <c r="AB627" i="3"/>
  <c r="W627" i="3"/>
  <c r="P627" i="3"/>
  <c r="AP627" i="3" s="1"/>
  <c r="N627" i="3"/>
  <c r="C627" i="3"/>
  <c r="AP626" i="3"/>
  <c r="AN626" i="3"/>
  <c r="AJ626" i="3" s="1"/>
  <c r="AM626" i="3" a="1"/>
  <c r="AM626" i="3" s="1"/>
  <c r="AK626" i="3"/>
  <c r="AD626" i="3"/>
  <c r="AB626" i="3" s="1"/>
  <c r="W626" i="3"/>
  <c r="AA626" i="3" s="1"/>
  <c r="P626" i="3"/>
  <c r="N626" i="3"/>
  <c r="C626" i="3"/>
  <c r="AP625" i="3"/>
  <c r="W625" i="3"/>
  <c r="P625" i="3"/>
  <c r="N625" i="3"/>
  <c r="C625" i="3"/>
  <c r="AD624" i="3"/>
  <c r="W624" i="3"/>
  <c r="P624" i="3"/>
  <c r="AP624" i="3" s="1"/>
  <c r="N624" i="3"/>
  <c r="C624" i="3"/>
  <c r="W623" i="3"/>
  <c r="P623" i="3"/>
  <c r="N623" i="3"/>
  <c r="C623" i="3"/>
  <c r="AO622" i="3"/>
  <c r="AM622" i="3" a="1"/>
  <c r="AM622" i="3" s="1"/>
  <c r="W622" i="3"/>
  <c r="P622" i="3"/>
  <c r="N622" i="3"/>
  <c r="C622" i="3"/>
  <c r="AO621" i="3"/>
  <c r="AM621" i="3" a="1"/>
  <c r="AM621" i="3" s="1"/>
  <c r="AN621" i="3" s="1"/>
  <c r="AJ621" i="3" s="1"/>
  <c r="AK621" i="3" s="1"/>
  <c r="AD621" i="3"/>
  <c r="AC621" i="3"/>
  <c r="AB621" i="3"/>
  <c r="W621" i="3"/>
  <c r="AA621" i="3" s="1"/>
  <c r="P621" i="3"/>
  <c r="N621" i="3"/>
  <c r="C621" i="3"/>
  <c r="AJ620" i="3"/>
  <c r="AK620" i="3" s="1"/>
  <c r="AD620" i="3"/>
  <c r="W620" i="3"/>
  <c r="AA620" i="3" s="1"/>
  <c r="BC620" i="3" s="1"/>
  <c r="P620" i="3"/>
  <c r="AO620" i="3" s="1"/>
  <c r="N620" i="3"/>
  <c r="C620" i="3"/>
  <c r="AM620" i="3" s="1" a="1"/>
  <c r="AM620" i="3" s="1"/>
  <c r="AN620" i="3" s="1"/>
  <c r="W619" i="3"/>
  <c r="P619" i="3"/>
  <c r="N619" i="3"/>
  <c r="C619" i="3"/>
  <c r="AN618" i="3"/>
  <c r="AJ618" i="3" s="1"/>
  <c r="AK618" i="3" s="1"/>
  <c r="AM618" i="3"/>
  <c r="AM618" i="3" a="1"/>
  <c r="AF618" i="3"/>
  <c r="AD618" i="3"/>
  <c r="AL618" i="3" s="1"/>
  <c r="BD618" i="3" s="1"/>
  <c r="AC618" i="3"/>
  <c r="AB618" i="3"/>
  <c r="AA618" i="3"/>
  <c r="W618" i="3"/>
  <c r="P618" i="3"/>
  <c r="AP618" i="3" s="1"/>
  <c r="N618" i="3"/>
  <c r="C618" i="3"/>
  <c r="AP617" i="3"/>
  <c r="AO617" i="3"/>
  <c r="AD617" i="3"/>
  <c r="AC617" i="3"/>
  <c r="AA617" i="3"/>
  <c r="W617" i="3"/>
  <c r="P617" i="3"/>
  <c r="AN617" i="3" s="1"/>
  <c r="AJ617" i="3" s="1"/>
  <c r="AK617" i="3" s="1"/>
  <c r="N617" i="3"/>
  <c r="C617" i="3"/>
  <c r="BC616" i="3"/>
  <c r="AA616" i="3"/>
  <c r="W616" i="3"/>
  <c r="AD616" i="3" s="1"/>
  <c r="P616" i="3"/>
  <c r="AP616" i="3" s="1"/>
  <c r="N616" i="3"/>
  <c r="C616" i="3"/>
  <c r="AN615" i="3"/>
  <c r="AM615" i="3" a="1"/>
  <c r="AM615" i="3" s="1"/>
  <c r="AJ615" i="3"/>
  <c r="W615" i="3"/>
  <c r="P615" i="3"/>
  <c r="AP615" i="3" s="1"/>
  <c r="N615" i="3"/>
  <c r="C615" i="3"/>
  <c r="AP614" i="3"/>
  <c r="AO614" i="3"/>
  <c r="AN614" i="3"/>
  <c r="AJ614" i="3" s="1"/>
  <c r="AK614" i="3" s="1"/>
  <c r="AM614" i="3" a="1"/>
  <c r="AM614" i="3" s="1"/>
  <c r="AD614" i="3"/>
  <c r="AC614" i="3"/>
  <c r="AB614" i="3"/>
  <c r="W614" i="3"/>
  <c r="AA614" i="3" s="1"/>
  <c r="P614" i="3"/>
  <c r="N614" i="3"/>
  <c r="C614" i="3"/>
  <c r="AP613" i="3"/>
  <c r="AN613" i="3"/>
  <c r="AM613" i="3" a="1"/>
  <c r="AM613" i="3" s="1"/>
  <c r="AJ613" i="3"/>
  <c r="AK613" i="3" s="1"/>
  <c r="AD613" i="3"/>
  <c r="W613" i="3"/>
  <c r="AA613" i="3" s="1"/>
  <c r="BC613" i="3" s="1"/>
  <c r="P613" i="3"/>
  <c r="N613" i="3"/>
  <c r="C613" i="3"/>
  <c r="W612" i="3"/>
  <c r="P612" i="3"/>
  <c r="N612" i="3"/>
  <c r="C612" i="3"/>
  <c r="AP611" i="3"/>
  <c r="AN611" i="3"/>
  <c r="AJ611" i="3" s="1"/>
  <c r="AK611" i="3" s="1"/>
  <c r="AM611" i="3"/>
  <c r="AM611" i="3" a="1"/>
  <c r="AA611" i="3"/>
  <c r="W611" i="3"/>
  <c r="P611" i="3"/>
  <c r="N611" i="3"/>
  <c r="C611" i="3"/>
  <c r="AP610" i="3"/>
  <c r="AO610" i="3"/>
  <c r="AN610" i="3"/>
  <c r="AJ610" i="3" s="1"/>
  <c r="AK610" i="3" s="1"/>
  <c r="AM610" i="3" a="1"/>
  <c r="AM610" i="3" s="1"/>
  <c r="AD610" i="3"/>
  <c r="AL610" i="3" s="1"/>
  <c r="BD610" i="3" s="1"/>
  <c r="AC610" i="3"/>
  <c r="AB610" i="3"/>
  <c r="W610" i="3"/>
  <c r="AA610" i="3" s="1"/>
  <c r="P610" i="3"/>
  <c r="N610" i="3"/>
  <c r="C610" i="3"/>
  <c r="BC609" i="3"/>
  <c r="AP609" i="3"/>
  <c r="AN609" i="3"/>
  <c r="AM609" i="3" a="1"/>
  <c r="AM609" i="3" s="1"/>
  <c r="AJ609" i="3"/>
  <c r="AK609" i="3" s="1"/>
  <c r="AD609" i="3"/>
  <c r="W609" i="3"/>
  <c r="AA609" i="3" s="1"/>
  <c r="P609" i="3"/>
  <c r="N609" i="3"/>
  <c r="C609" i="3"/>
  <c r="W608" i="3"/>
  <c r="P608" i="3"/>
  <c r="N608" i="3"/>
  <c r="C608" i="3"/>
  <c r="AN607" i="3"/>
  <c r="AJ607" i="3" s="1"/>
  <c r="AK607" i="3" s="1"/>
  <c r="AL607" i="3" s="1"/>
  <c r="BD607" i="3" s="1"/>
  <c r="AD607" i="3"/>
  <c r="AC607" i="3"/>
  <c r="AB607" i="3"/>
  <c r="AA607" i="3"/>
  <c r="BC607" i="3" s="1"/>
  <c r="W607" i="3"/>
  <c r="P607" i="3"/>
  <c r="AM607" i="3" s="1" a="1"/>
  <c r="AM607" i="3" s="1"/>
  <c r="N607" i="3"/>
  <c r="C607" i="3"/>
  <c r="AP606" i="3"/>
  <c r="AF606" i="3"/>
  <c r="AD606" i="3"/>
  <c r="W606" i="3"/>
  <c r="AA606" i="3" s="1"/>
  <c r="P606" i="3"/>
  <c r="AN606" i="3" s="1"/>
  <c r="AJ606" i="3" s="1"/>
  <c r="N606" i="3"/>
  <c r="C606" i="3"/>
  <c r="W605" i="3"/>
  <c r="P605" i="3"/>
  <c r="N605" i="3"/>
  <c r="C605" i="3"/>
  <c r="AP604" i="3"/>
  <c r="AN604" i="3"/>
  <c r="AJ604" i="3" s="1"/>
  <c r="AK604" i="3" s="1"/>
  <c r="AM604" i="3"/>
  <c r="AM604" i="3" a="1"/>
  <c r="AA604" i="3"/>
  <c r="W604" i="3"/>
  <c r="P604" i="3"/>
  <c r="N604" i="3"/>
  <c r="C604" i="3"/>
  <c r="AP603" i="3"/>
  <c r="AN603" i="3"/>
  <c r="AJ603" i="3" s="1"/>
  <c r="AK603" i="3" s="1"/>
  <c r="AM603" i="3" a="1"/>
  <c r="AM603" i="3" s="1"/>
  <c r="W603" i="3"/>
  <c r="AA603" i="3" s="1"/>
  <c r="P603" i="3"/>
  <c r="N603" i="3"/>
  <c r="C603" i="3"/>
  <c r="AP602" i="3"/>
  <c r="AF602" i="3"/>
  <c r="AA602" i="3"/>
  <c r="W602" i="3"/>
  <c r="AD602" i="3" s="1"/>
  <c r="BC602" i="3" s="1"/>
  <c r="P602" i="3"/>
  <c r="N602" i="3"/>
  <c r="C602" i="3"/>
  <c r="AM601" i="3" a="1"/>
  <c r="AM601" i="3" s="1"/>
  <c r="W601" i="3"/>
  <c r="P601" i="3"/>
  <c r="N601" i="3"/>
  <c r="C601" i="3"/>
  <c r="AN600" i="3"/>
  <c r="AJ600" i="3" s="1"/>
  <c r="AK600" i="3" s="1"/>
  <c r="AM600" i="3"/>
  <c r="AA600" i="3"/>
  <c r="W600" i="3"/>
  <c r="AD600" i="3" s="1"/>
  <c r="P600" i="3"/>
  <c r="AM600" i="3" s="1" a="1"/>
  <c r="N600" i="3"/>
  <c r="C600" i="3"/>
  <c r="AP599" i="3"/>
  <c r="AO599" i="3"/>
  <c r="AJ599" i="3"/>
  <c r="AK599" i="3" s="1"/>
  <c r="AD599" i="3"/>
  <c r="AC599" i="3"/>
  <c r="AA599" i="3"/>
  <c r="BC599" i="3" s="1"/>
  <c r="W599" i="3"/>
  <c r="P599" i="3"/>
  <c r="AN599" i="3" s="1"/>
  <c r="N599" i="3"/>
  <c r="C599" i="3"/>
  <c r="BC598" i="3"/>
  <c r="AA598" i="3"/>
  <c r="W598" i="3"/>
  <c r="AD598" i="3" s="1"/>
  <c r="P598" i="3"/>
  <c r="AP598" i="3" s="1"/>
  <c r="N598" i="3"/>
  <c r="C598" i="3"/>
  <c r="BC597" i="3"/>
  <c r="AM597" i="3" a="1"/>
  <c r="AM597" i="3" s="1"/>
  <c r="AC597" i="3"/>
  <c r="AB597" i="3"/>
  <c r="W597" i="3"/>
  <c r="P597" i="3"/>
  <c r="AP597" i="3" s="1"/>
  <c r="N597" i="3"/>
  <c r="C597" i="3"/>
  <c r="AM596" i="3" a="1"/>
  <c r="AM596" i="3" s="1"/>
  <c r="W596" i="3"/>
  <c r="P596" i="3"/>
  <c r="N596" i="3"/>
  <c r="C596" i="3"/>
  <c r="AN595" i="3"/>
  <c r="AJ595" i="3" s="1"/>
  <c r="AK595" i="3" s="1"/>
  <c r="AM595" i="3"/>
  <c r="AB595" i="3"/>
  <c r="AA595" i="3"/>
  <c r="W595" i="3"/>
  <c r="AD595" i="3" s="1"/>
  <c r="P595" i="3"/>
  <c r="AM595" i="3" s="1" a="1"/>
  <c r="N595" i="3"/>
  <c r="C595" i="3"/>
  <c r="AP594" i="3"/>
  <c r="AD594" i="3"/>
  <c r="AA594" i="3"/>
  <c r="W594" i="3"/>
  <c r="P594" i="3"/>
  <c r="AN594" i="3" s="1"/>
  <c r="AJ594" i="3" s="1"/>
  <c r="AK594" i="3" s="1"/>
  <c r="N594" i="3"/>
  <c r="C594" i="3"/>
  <c r="BC593" i="3"/>
  <c r="AA593" i="3"/>
  <c r="W593" i="3"/>
  <c r="AD593" i="3" s="1"/>
  <c r="P593" i="3"/>
  <c r="AP593" i="3" s="1"/>
  <c r="N593" i="3"/>
  <c r="C593" i="3"/>
  <c r="W592" i="3"/>
  <c r="AF592" i="3" s="1"/>
  <c r="P592" i="3"/>
  <c r="C592" i="3"/>
  <c r="W591" i="3"/>
  <c r="P591" i="3"/>
  <c r="N591" i="3"/>
  <c r="C591" i="3"/>
  <c r="AP590" i="3"/>
  <c r="AN590" i="3"/>
  <c r="AJ590" i="3" s="1"/>
  <c r="AK590" i="3" s="1"/>
  <c r="AM590" i="3" a="1"/>
  <c r="AM590" i="3" s="1"/>
  <c r="W590" i="3"/>
  <c r="P590" i="3"/>
  <c r="N590" i="3"/>
  <c r="C590" i="3"/>
  <c r="AP589" i="3"/>
  <c r="AN589" i="3"/>
  <c r="AJ589" i="3" s="1"/>
  <c r="AK589" i="3" s="1"/>
  <c r="AM589" i="3" a="1"/>
  <c r="AM589" i="3" s="1"/>
  <c r="W589" i="3"/>
  <c r="AA589" i="3" s="1"/>
  <c r="P589" i="3"/>
  <c r="N589" i="3"/>
  <c r="C589" i="3"/>
  <c r="BC588" i="3"/>
  <c r="AP588" i="3"/>
  <c r="AN588" i="3"/>
  <c r="AM588" i="3" a="1"/>
  <c r="AM588" i="3" s="1"/>
  <c r="AJ588" i="3"/>
  <c r="AK588" i="3" s="1"/>
  <c r="AD588" i="3"/>
  <c r="W588" i="3"/>
  <c r="AA588" i="3" s="1"/>
  <c r="P588" i="3"/>
  <c r="AO588" i="3" s="1"/>
  <c r="N588" i="3"/>
  <c r="C588" i="3"/>
  <c r="W587" i="3"/>
  <c r="P587" i="3"/>
  <c r="N587" i="3"/>
  <c r="C587" i="3"/>
  <c r="AN586" i="3"/>
  <c r="AJ586" i="3" s="1"/>
  <c r="AK586" i="3" s="1"/>
  <c r="AM586" i="3"/>
  <c r="AM586" i="3" a="1"/>
  <c r="AA586" i="3"/>
  <c r="W586" i="3"/>
  <c r="P586" i="3"/>
  <c r="AP586" i="3" s="1"/>
  <c r="N586" i="3"/>
  <c r="C586" i="3"/>
  <c r="AP585" i="3"/>
  <c r="AN585" i="3"/>
  <c r="AJ585" i="3" s="1"/>
  <c r="AK585" i="3" s="1"/>
  <c r="AM585" i="3" a="1"/>
  <c r="AM585" i="3" s="1"/>
  <c r="W585" i="3"/>
  <c r="AA585" i="3" s="1"/>
  <c r="P585" i="3"/>
  <c r="N585" i="3"/>
  <c r="C585" i="3"/>
  <c r="AP584" i="3"/>
  <c r="AN584" i="3"/>
  <c r="AJ584" i="3"/>
  <c r="AK584" i="3" s="1"/>
  <c r="AD584" i="3"/>
  <c r="W584" i="3"/>
  <c r="AA584" i="3" s="1"/>
  <c r="BC584" i="3" s="1"/>
  <c r="P584" i="3"/>
  <c r="N584" i="3"/>
  <c r="C584" i="3"/>
  <c r="AC583" i="3"/>
  <c r="AB583" i="3"/>
  <c r="W583" i="3"/>
  <c r="P583" i="3"/>
  <c r="N583" i="3"/>
  <c r="C583" i="3"/>
  <c r="W582" i="3"/>
  <c r="P582" i="3"/>
  <c r="C582" i="3"/>
  <c r="AN581" i="3"/>
  <c r="AJ581" i="3" s="1"/>
  <c r="AK581" i="3" s="1"/>
  <c r="AM581" i="3" a="1"/>
  <c r="AM581" i="3" s="1"/>
  <c r="W581" i="3"/>
  <c r="P581" i="3"/>
  <c r="AP581" i="3" s="1"/>
  <c r="N581" i="3"/>
  <c r="C581" i="3"/>
  <c r="AP580" i="3"/>
  <c r="AN580" i="3"/>
  <c r="AJ580" i="3" s="1"/>
  <c r="AK580" i="3" s="1"/>
  <c r="AM580" i="3" a="1"/>
  <c r="AM580" i="3" s="1"/>
  <c r="W580" i="3"/>
  <c r="AA580" i="3" s="1"/>
  <c r="P580" i="3"/>
  <c r="N580" i="3"/>
  <c r="C580" i="3"/>
  <c r="BC579" i="3"/>
  <c r="AD579" i="3"/>
  <c r="AA579" i="3"/>
  <c r="W579" i="3"/>
  <c r="P579" i="3"/>
  <c r="AO579" i="3" s="1"/>
  <c r="N579" i="3"/>
  <c r="C579" i="3"/>
  <c r="W578" i="3"/>
  <c r="P578" i="3"/>
  <c r="N578" i="3"/>
  <c r="C578" i="3"/>
  <c r="AN577" i="3"/>
  <c r="AJ577" i="3" s="1"/>
  <c r="AK577" i="3" s="1"/>
  <c r="AA577" i="3"/>
  <c r="W577" i="3"/>
  <c r="P577" i="3"/>
  <c r="AM577" i="3" s="1" a="1"/>
  <c r="AM577" i="3" s="1"/>
  <c r="N577" i="3"/>
  <c r="C577" i="3"/>
  <c r="AP576" i="3"/>
  <c r="AJ576" i="3"/>
  <c r="AK576" i="3" s="1"/>
  <c r="AD576" i="3"/>
  <c r="AC576" i="3"/>
  <c r="AA576" i="3"/>
  <c r="W576" i="3"/>
  <c r="P576" i="3"/>
  <c r="AN576" i="3" s="1"/>
  <c r="N576" i="3"/>
  <c r="C576" i="3"/>
  <c r="AA575" i="3"/>
  <c r="W575" i="3"/>
  <c r="AD575" i="3" s="1"/>
  <c r="BC575" i="3" s="1"/>
  <c r="P575" i="3"/>
  <c r="AP575" i="3" s="1"/>
  <c r="N575" i="3"/>
  <c r="C575" i="3"/>
  <c r="AM574" i="3" a="1"/>
  <c r="AM574" i="3" s="1"/>
  <c r="AC574" i="3"/>
  <c r="AB574" i="3"/>
  <c r="W574" i="3"/>
  <c r="P574" i="3"/>
  <c r="AP574" i="3" s="1"/>
  <c r="N574" i="3"/>
  <c r="C574" i="3"/>
  <c r="AO573" i="3"/>
  <c r="AM573" i="3" a="1"/>
  <c r="AM573" i="3" s="1"/>
  <c r="AN573" i="3" s="1"/>
  <c r="AJ573" i="3" s="1"/>
  <c r="AK573" i="3" s="1"/>
  <c r="W573" i="3"/>
  <c r="AA573" i="3" s="1"/>
  <c r="P573" i="3"/>
  <c r="N573" i="3"/>
  <c r="C573" i="3"/>
  <c r="BC572" i="3"/>
  <c r="AP572" i="3"/>
  <c r="AN572" i="3"/>
  <c r="AJ572" i="3"/>
  <c r="AK572" i="3" s="1"/>
  <c r="AD572" i="3"/>
  <c r="AA572" i="3"/>
  <c r="W572" i="3"/>
  <c r="P572" i="3"/>
  <c r="AO572" i="3" s="1"/>
  <c r="N572" i="3"/>
  <c r="C572" i="3"/>
  <c r="AD571" i="3"/>
  <c r="AC571" i="3" s="1"/>
  <c r="W571" i="3"/>
  <c r="P571" i="3"/>
  <c r="N571" i="3"/>
  <c r="C571" i="3"/>
  <c r="AM570" i="3" a="1"/>
  <c r="AM570" i="3" s="1"/>
  <c r="AF570" i="3"/>
  <c r="AA570" i="3"/>
  <c r="W570" i="3"/>
  <c r="P570" i="3"/>
  <c r="AP570" i="3" s="1"/>
  <c r="N570" i="3"/>
  <c r="C570" i="3"/>
  <c r="BC569" i="3"/>
  <c r="AP569" i="3"/>
  <c r="AO569" i="3"/>
  <c r="AC569" i="3"/>
  <c r="AB569" i="3"/>
  <c r="Z569" i="3"/>
  <c r="Y569" i="3"/>
  <c r="W569" i="3"/>
  <c r="P569" i="3"/>
  <c r="N569" i="3"/>
  <c r="C569" i="3"/>
  <c r="BC568" i="3"/>
  <c r="AF568" i="3"/>
  <c r="AD568" i="3"/>
  <c r="AC568" i="3" s="1"/>
  <c r="W568" i="3"/>
  <c r="AA568" i="3" s="1"/>
  <c r="P568" i="3"/>
  <c r="N568" i="3"/>
  <c r="C568" i="3"/>
  <c r="AN567" i="3"/>
  <c r="AJ567" i="3" s="1"/>
  <c r="AK567" i="3" s="1"/>
  <c r="AM567" i="3"/>
  <c r="AM567" i="3" a="1"/>
  <c r="AA567" i="3"/>
  <c r="W567" i="3"/>
  <c r="P567" i="3"/>
  <c r="AP567" i="3" s="1"/>
  <c r="N567" i="3"/>
  <c r="C567" i="3"/>
  <c r="AP566" i="3"/>
  <c r="AO566" i="3"/>
  <c r="AN566" i="3"/>
  <c r="AJ566" i="3" s="1"/>
  <c r="AK566" i="3" s="1"/>
  <c r="AL566" i="3" s="1"/>
  <c r="BD566" i="3" s="1"/>
  <c r="AM566" i="3" a="1"/>
  <c r="AM566" i="3" s="1"/>
  <c r="AC566" i="3"/>
  <c r="AB566" i="3"/>
  <c r="Z566" i="3"/>
  <c r="W566" i="3"/>
  <c r="Y566" i="3" s="1"/>
  <c r="P566" i="3"/>
  <c r="N566" i="3"/>
  <c r="C566" i="3"/>
  <c r="AJ565" i="3"/>
  <c r="AK565" i="3" s="1"/>
  <c r="AD565" i="3"/>
  <c r="W565" i="3"/>
  <c r="AA565" i="3" s="1"/>
  <c r="BC565" i="3" s="1"/>
  <c r="P565" i="3"/>
  <c r="AO565" i="3" s="1"/>
  <c r="N565" i="3"/>
  <c r="C565" i="3"/>
  <c r="AK564" i="3"/>
  <c r="AL564" i="3" s="1"/>
  <c r="BD564" i="3" s="1"/>
  <c r="AJ564" i="3"/>
  <c r="AD564" i="3"/>
  <c r="AC564" i="3" s="1"/>
  <c r="W564" i="3"/>
  <c r="P564" i="3"/>
  <c r="N564" i="3"/>
  <c r="C564" i="3"/>
  <c r="AM563" i="3" a="1"/>
  <c r="AM563" i="3" s="1"/>
  <c r="AH563" i="3"/>
  <c r="AA563" i="3"/>
  <c r="W563" i="3"/>
  <c r="P563" i="3"/>
  <c r="N563" i="3"/>
  <c r="C563" i="3"/>
  <c r="AP562" i="3"/>
  <c r="AD562" i="3"/>
  <c r="AA562" i="3"/>
  <c r="W562" i="3"/>
  <c r="P562" i="3"/>
  <c r="AN562" i="3" s="1"/>
  <c r="AJ562" i="3" s="1"/>
  <c r="AK562" i="3" s="1"/>
  <c r="N562" i="3"/>
  <c r="C562" i="3"/>
  <c r="BC561" i="3"/>
  <c r="AA561" i="3"/>
  <c r="W561" i="3"/>
  <c r="AD561" i="3" s="1"/>
  <c r="P561" i="3"/>
  <c r="AP561" i="3" s="1"/>
  <c r="N561" i="3"/>
  <c r="C561" i="3"/>
  <c r="W560" i="3"/>
  <c r="P560" i="3"/>
  <c r="N560" i="3"/>
  <c r="C560" i="3"/>
  <c r="AA559" i="3"/>
  <c r="W559" i="3"/>
  <c r="P559" i="3"/>
  <c r="N559" i="3"/>
  <c r="C559" i="3"/>
  <c r="AP558" i="3"/>
  <c r="AD558" i="3"/>
  <c r="AA558" i="3"/>
  <c r="BC558" i="3" s="1"/>
  <c r="W558" i="3"/>
  <c r="P558" i="3"/>
  <c r="AN558" i="3" s="1"/>
  <c r="AJ558" i="3" s="1"/>
  <c r="AK558" i="3" s="1"/>
  <c r="N558" i="3"/>
  <c r="C558" i="3"/>
  <c r="AF557" i="3"/>
  <c r="W557" i="3"/>
  <c r="P557" i="3"/>
  <c r="N557" i="3"/>
  <c r="C557" i="3"/>
  <c r="AN556" i="3"/>
  <c r="AJ556" i="3" s="1"/>
  <c r="AM556" i="3"/>
  <c r="AM556" i="3" a="1"/>
  <c r="AK556" i="3"/>
  <c r="AA556" i="3"/>
  <c r="W556" i="3"/>
  <c r="P556" i="3"/>
  <c r="AP556" i="3" s="1"/>
  <c r="N556" i="3"/>
  <c r="C556" i="3"/>
  <c r="AP555" i="3"/>
  <c r="AN555" i="3"/>
  <c r="AJ555" i="3" s="1"/>
  <c r="AK555" i="3" s="1"/>
  <c r="AM555" i="3" a="1"/>
  <c r="AM555" i="3" s="1"/>
  <c r="W555" i="3"/>
  <c r="AD555" i="3" s="1"/>
  <c r="P555" i="3"/>
  <c r="N555" i="3"/>
  <c r="C555" i="3"/>
  <c r="AP554" i="3"/>
  <c r="AN554" i="3"/>
  <c r="AJ554" i="3" s="1"/>
  <c r="AK554" i="3" s="1"/>
  <c r="AD554" i="3"/>
  <c r="W554" i="3"/>
  <c r="AA554" i="3" s="1"/>
  <c r="BC554" i="3" s="1"/>
  <c r="P554" i="3"/>
  <c r="N554" i="3"/>
  <c r="C554" i="3"/>
  <c r="AM553" i="3" a="1"/>
  <c r="AM553" i="3" s="1"/>
  <c r="W553" i="3"/>
  <c r="P553" i="3"/>
  <c r="N553" i="3"/>
  <c r="C553" i="3"/>
  <c r="AN552" i="3"/>
  <c r="AJ552" i="3" s="1"/>
  <c r="AM552" i="3"/>
  <c r="AM552" i="3" a="1"/>
  <c r="AK552" i="3"/>
  <c r="AA552" i="3"/>
  <c r="W552" i="3"/>
  <c r="P552" i="3"/>
  <c r="AP552" i="3" s="1"/>
  <c r="N552" i="3"/>
  <c r="C552" i="3"/>
  <c r="AP551" i="3"/>
  <c r="AN551" i="3"/>
  <c r="AJ551" i="3" s="1"/>
  <c r="AK551" i="3" s="1"/>
  <c r="AM551" i="3" a="1"/>
  <c r="AM551" i="3" s="1"/>
  <c r="W551" i="3"/>
  <c r="P551" i="3"/>
  <c r="N551" i="3"/>
  <c r="C551" i="3"/>
  <c r="AP550" i="3"/>
  <c r="AN550" i="3"/>
  <c r="AJ550" i="3" s="1"/>
  <c r="AK550" i="3"/>
  <c r="AD550" i="3"/>
  <c r="AA550" i="3"/>
  <c r="W550" i="3"/>
  <c r="P550" i="3"/>
  <c r="N550" i="3"/>
  <c r="C550" i="3"/>
  <c r="AP549" i="3"/>
  <c r="AD549" i="3"/>
  <c r="W549" i="3"/>
  <c r="P549" i="3"/>
  <c r="N549" i="3"/>
  <c r="C549" i="3"/>
  <c r="AM548" i="3" a="1"/>
  <c r="AM548" i="3" s="1"/>
  <c r="W548" i="3"/>
  <c r="P548" i="3"/>
  <c r="N548" i="3"/>
  <c r="C548" i="3"/>
  <c r="AP547" i="3"/>
  <c r="AN547" i="3"/>
  <c r="AJ547" i="3" s="1"/>
  <c r="AK547" i="3" s="1"/>
  <c r="AM547" i="3" a="1"/>
  <c r="AM547" i="3" s="1"/>
  <c r="AD547" i="3"/>
  <c r="W547" i="3"/>
  <c r="P547" i="3"/>
  <c r="N547" i="3"/>
  <c r="C547" i="3"/>
  <c r="BC546" i="3"/>
  <c r="AP546" i="3"/>
  <c r="AN546" i="3"/>
  <c r="AJ546" i="3"/>
  <c r="AK546" i="3" s="1"/>
  <c r="AD546" i="3"/>
  <c r="AB546" i="3" s="1"/>
  <c r="AC546" i="3"/>
  <c r="AA546" i="3"/>
  <c r="W546" i="3"/>
  <c r="P546" i="3"/>
  <c r="AO546" i="3" s="1"/>
  <c r="N546" i="3"/>
  <c r="C546" i="3"/>
  <c r="AO545" i="3"/>
  <c r="AD545" i="3"/>
  <c r="AA545" i="3"/>
  <c r="W545" i="3"/>
  <c r="P545" i="3"/>
  <c r="N545" i="3"/>
  <c r="C545" i="3"/>
  <c r="BC544" i="3"/>
  <c r="AN544" i="3"/>
  <c r="AJ544" i="3" s="1"/>
  <c r="AK544" i="3" s="1"/>
  <c r="AC544" i="3"/>
  <c r="AA544" i="3"/>
  <c r="W544" i="3"/>
  <c r="AD544" i="3" s="1"/>
  <c r="P544" i="3"/>
  <c r="AP544" i="3" s="1"/>
  <c r="N544" i="3"/>
  <c r="C544" i="3"/>
  <c r="AP543" i="3"/>
  <c r="AO543" i="3"/>
  <c r="AM543" i="3" a="1"/>
  <c r="AM543" i="3" s="1"/>
  <c r="AN543" i="3" s="1"/>
  <c r="AJ543" i="3" s="1"/>
  <c r="AK543" i="3" s="1"/>
  <c r="AD543" i="3"/>
  <c r="AB543" i="3"/>
  <c r="W543" i="3"/>
  <c r="AA543" i="3" s="1"/>
  <c r="P543" i="3"/>
  <c r="N543" i="3"/>
  <c r="C543" i="3"/>
  <c r="AO542" i="3"/>
  <c r="AM542" i="3" a="1"/>
  <c r="AM542" i="3" s="1"/>
  <c r="AD542" i="3"/>
  <c r="W542" i="3"/>
  <c r="P542" i="3"/>
  <c r="N542" i="3"/>
  <c r="C542" i="3"/>
  <c r="AP541" i="3"/>
  <c r="AN541" i="3"/>
  <c r="AJ541" i="3" s="1"/>
  <c r="AM541" i="3" a="1"/>
  <c r="AM541" i="3" s="1"/>
  <c r="AK541" i="3"/>
  <c r="W541" i="3"/>
  <c r="P541" i="3"/>
  <c r="N541" i="3"/>
  <c r="C541" i="3"/>
  <c r="AP540" i="3"/>
  <c r="AN540" i="3"/>
  <c r="AJ540" i="3" s="1"/>
  <c r="AK540" i="3" s="1"/>
  <c r="AM540" i="3" a="1"/>
  <c r="AM540" i="3" s="1"/>
  <c r="W540" i="3"/>
  <c r="P540" i="3"/>
  <c r="N540" i="3"/>
  <c r="C540" i="3"/>
  <c r="AP539" i="3"/>
  <c r="AC539" i="3"/>
  <c r="AB539" i="3"/>
  <c r="AA539" i="3"/>
  <c r="Y539" i="3"/>
  <c r="W539" i="3"/>
  <c r="P539" i="3"/>
  <c r="N539" i="3"/>
  <c r="C539" i="3"/>
  <c r="BC538" i="3"/>
  <c r="AD538" i="3"/>
  <c r="AB538" i="3" s="1"/>
  <c r="AC538" i="3"/>
  <c r="AA538" i="3"/>
  <c r="W538" i="3"/>
  <c r="P538" i="3"/>
  <c r="N538" i="3"/>
  <c r="C538" i="3"/>
  <c r="AA537" i="3"/>
  <c r="W537" i="3"/>
  <c r="AD537" i="3" s="1"/>
  <c r="AB537" i="3" s="1"/>
  <c r="P537" i="3"/>
  <c r="AO537" i="3" s="1"/>
  <c r="N537" i="3"/>
  <c r="C537" i="3"/>
  <c r="BC536" i="3"/>
  <c r="AP536" i="3"/>
  <c r="AN536" i="3"/>
  <c r="AM536" i="3"/>
  <c r="AM536" i="3" a="1"/>
  <c r="AJ536" i="3"/>
  <c r="AF536" i="3"/>
  <c r="AD536" i="3"/>
  <c r="AB536" i="3"/>
  <c r="W536" i="3"/>
  <c r="AA536" i="3" s="1"/>
  <c r="P536" i="3"/>
  <c r="N536" i="3"/>
  <c r="C536" i="3"/>
  <c r="AO535" i="3"/>
  <c r="AM535" i="3" a="1"/>
  <c r="AM535" i="3" s="1"/>
  <c r="W535" i="3"/>
  <c r="P535" i="3"/>
  <c r="N535" i="3"/>
  <c r="C535" i="3"/>
  <c r="AP534" i="3"/>
  <c r="AN534" i="3"/>
  <c r="AJ534" i="3" s="1"/>
  <c r="AM534" i="3" a="1"/>
  <c r="AM534" i="3" s="1"/>
  <c r="AK534" i="3"/>
  <c r="W534" i="3"/>
  <c r="P534" i="3"/>
  <c r="N534" i="3"/>
  <c r="C534" i="3"/>
  <c r="AP533" i="3"/>
  <c r="AN533" i="3"/>
  <c r="AJ533" i="3" s="1"/>
  <c r="AK533" i="3" s="1"/>
  <c r="AM533" i="3" a="1"/>
  <c r="AM533" i="3" s="1"/>
  <c r="AD533" i="3"/>
  <c r="AB533" i="3"/>
  <c r="W533" i="3"/>
  <c r="P533" i="3"/>
  <c r="AO533" i="3" s="1"/>
  <c r="N533" i="3"/>
  <c r="C533" i="3"/>
  <c r="AP532" i="3"/>
  <c r="AN532" i="3"/>
  <c r="AJ532" i="3" s="1"/>
  <c r="AK532" i="3" s="1"/>
  <c r="AM532" i="3" a="1"/>
  <c r="AM532" i="3" s="1"/>
  <c r="AD532" i="3"/>
  <c r="AB532" i="3" s="1"/>
  <c r="W532" i="3"/>
  <c r="AA532" i="3" s="1"/>
  <c r="P532" i="3"/>
  <c r="N532" i="3"/>
  <c r="C532" i="3"/>
  <c r="AP531" i="3"/>
  <c r="AN531" i="3"/>
  <c r="AJ531" i="3" s="1"/>
  <c r="AK531" i="3" s="1"/>
  <c r="AM531" i="3" a="1"/>
  <c r="AM531" i="3" s="1"/>
  <c r="W531" i="3"/>
  <c r="P531" i="3"/>
  <c r="N531" i="3"/>
  <c r="C531" i="3"/>
  <c r="AP530" i="3"/>
  <c r="AN530" i="3"/>
  <c r="AJ530" i="3" s="1"/>
  <c r="AM530" i="3" a="1"/>
  <c r="AM530" i="3" s="1"/>
  <c r="AK530" i="3"/>
  <c r="W530" i="3"/>
  <c r="P530" i="3"/>
  <c r="N530" i="3"/>
  <c r="C530" i="3"/>
  <c r="AM529" i="3" a="1"/>
  <c r="AM529" i="3" s="1"/>
  <c r="AD529" i="3"/>
  <c r="AB529" i="3"/>
  <c r="W529" i="3"/>
  <c r="P529" i="3"/>
  <c r="AO529" i="3" s="1"/>
  <c r="N529" i="3"/>
  <c r="C529" i="3"/>
  <c r="AO528" i="3"/>
  <c r="AN528" i="3"/>
  <c r="AJ528" i="3" s="1"/>
  <c r="AM528" i="3" a="1"/>
  <c r="AM528" i="3" s="1"/>
  <c r="AK528" i="3"/>
  <c r="AD528" i="3"/>
  <c r="W528" i="3"/>
  <c r="AA528" i="3" s="1"/>
  <c r="P528" i="3"/>
  <c r="N528" i="3"/>
  <c r="C528" i="3"/>
  <c r="AP527" i="3"/>
  <c r="AN527" i="3"/>
  <c r="AJ527" i="3" s="1"/>
  <c r="AK527" i="3" s="1"/>
  <c r="AM527" i="3" a="1"/>
  <c r="AM527" i="3" s="1"/>
  <c r="W527" i="3"/>
  <c r="P527" i="3"/>
  <c r="N527" i="3"/>
  <c r="C527" i="3"/>
  <c r="AP526" i="3"/>
  <c r="AN526" i="3"/>
  <c r="AJ526" i="3" s="1"/>
  <c r="AM526" i="3" a="1"/>
  <c r="AM526" i="3" s="1"/>
  <c r="AK526" i="3"/>
  <c r="W526" i="3"/>
  <c r="P526" i="3"/>
  <c r="N526" i="3"/>
  <c r="C526" i="3"/>
  <c r="AP525" i="3"/>
  <c r="AN525" i="3"/>
  <c r="AJ525" i="3" s="1"/>
  <c r="AM525" i="3" a="1"/>
  <c r="AM525" i="3" s="1"/>
  <c r="AF525" i="3"/>
  <c r="AK525" i="3" s="1"/>
  <c r="AA525" i="3"/>
  <c r="W525" i="3"/>
  <c r="P525" i="3"/>
  <c r="N525" i="3"/>
  <c r="C525" i="3"/>
  <c r="AO524" i="3"/>
  <c r="AJ524" i="3"/>
  <c r="AK524" i="3" s="1"/>
  <c r="AL524" i="3" s="1"/>
  <c r="BD524" i="3" s="1"/>
  <c r="AC524" i="3"/>
  <c r="AB524" i="3"/>
  <c r="W524" i="3"/>
  <c r="P524" i="3"/>
  <c r="AN524" i="3" s="1"/>
  <c r="N524" i="3"/>
  <c r="C524" i="3"/>
  <c r="AP523" i="3"/>
  <c r="AN523" i="3"/>
  <c r="AJ523" i="3" s="1"/>
  <c r="AK523" i="3" s="1"/>
  <c r="AM523" i="3" a="1"/>
  <c r="AM523" i="3" s="1"/>
  <c r="W523" i="3"/>
  <c r="P523" i="3"/>
  <c r="N523" i="3"/>
  <c r="C523" i="3"/>
  <c r="AP522" i="3"/>
  <c r="AN522" i="3"/>
  <c r="AJ522" i="3" s="1"/>
  <c r="AK522" i="3" s="1"/>
  <c r="AL522" i="3" s="1"/>
  <c r="BD522" i="3" s="1"/>
  <c r="AM522" i="3" a="1"/>
  <c r="AM522" i="3" s="1"/>
  <c r="AC522" i="3"/>
  <c r="AB522" i="3"/>
  <c r="AA522" i="3"/>
  <c r="Z522" i="3" s="1"/>
  <c r="Y522" i="3"/>
  <c r="W522" i="3"/>
  <c r="BC522" i="3" s="1"/>
  <c r="P522" i="3"/>
  <c r="AO522" i="3" s="1"/>
  <c r="N522" i="3"/>
  <c r="C522" i="3"/>
  <c r="BC521" i="3"/>
  <c r="AD521" i="3"/>
  <c r="AC521" i="3"/>
  <c r="AB521" i="3"/>
  <c r="AA521" i="3"/>
  <c r="W521" i="3"/>
  <c r="P521" i="3"/>
  <c r="N521" i="3"/>
  <c r="C521" i="3"/>
  <c r="BC520" i="3"/>
  <c r="AA520" i="3"/>
  <c r="W520" i="3"/>
  <c r="AD520" i="3" s="1"/>
  <c r="P520" i="3"/>
  <c r="N520" i="3"/>
  <c r="C520" i="3"/>
  <c r="AO519" i="3"/>
  <c r="AA519" i="3"/>
  <c r="W519" i="3"/>
  <c r="AD519" i="3" s="1"/>
  <c r="AB519" i="3" s="1"/>
  <c r="P519" i="3"/>
  <c r="N519" i="3"/>
  <c r="C519" i="3"/>
  <c r="AA518" i="3"/>
  <c r="W518" i="3"/>
  <c r="AD518" i="3" s="1"/>
  <c r="P518" i="3"/>
  <c r="AM518" i="3" s="1" a="1"/>
  <c r="AM518" i="3" s="1"/>
  <c r="N518" i="3"/>
  <c r="C518" i="3"/>
  <c r="BC517" i="3"/>
  <c r="AD517" i="3"/>
  <c r="AC517" i="3"/>
  <c r="AB517" i="3"/>
  <c r="AA517" i="3"/>
  <c r="W517" i="3"/>
  <c r="P517" i="3"/>
  <c r="N517" i="3"/>
  <c r="C517" i="3"/>
  <c r="BC516" i="3"/>
  <c r="AA516" i="3"/>
  <c r="W516" i="3"/>
  <c r="AD516" i="3" s="1"/>
  <c r="P516" i="3"/>
  <c r="N516" i="3"/>
  <c r="C516" i="3"/>
  <c r="AO515" i="3"/>
  <c r="AA515" i="3"/>
  <c r="W515" i="3"/>
  <c r="AD515" i="3" s="1"/>
  <c r="AB515" i="3" s="1"/>
  <c r="P515" i="3"/>
  <c r="N515" i="3"/>
  <c r="C515" i="3"/>
  <c r="AO514" i="3"/>
  <c r="AJ514" i="3"/>
  <c r="AK514" i="3" s="1"/>
  <c r="AA514" i="3"/>
  <c r="BC514" i="3" s="1"/>
  <c r="W514" i="3"/>
  <c r="AD514" i="3" s="1"/>
  <c r="P514" i="3"/>
  <c r="AM514" i="3" s="1" a="1"/>
  <c r="AM514" i="3" s="1"/>
  <c r="N514" i="3"/>
  <c r="C514" i="3"/>
  <c r="AJ513" i="3"/>
  <c r="AK513" i="3" s="1"/>
  <c r="AF513" i="3"/>
  <c r="AD513" i="3"/>
  <c r="W513" i="3"/>
  <c r="AA513" i="3" s="1"/>
  <c r="P513" i="3"/>
  <c r="AN513" i="3" s="1"/>
  <c r="N513" i="3"/>
  <c r="C513" i="3"/>
  <c r="AP512" i="3"/>
  <c r="AN512" i="3"/>
  <c r="AJ512" i="3" s="1"/>
  <c r="AK512" i="3" s="1"/>
  <c r="AM512" i="3" a="1"/>
  <c r="AM512" i="3" s="1"/>
  <c r="W512" i="3"/>
  <c r="P512" i="3"/>
  <c r="N512" i="3"/>
  <c r="C512" i="3"/>
  <c r="AP511" i="3"/>
  <c r="AN511" i="3"/>
  <c r="AJ511" i="3" s="1"/>
  <c r="AK511" i="3" s="1"/>
  <c r="AM511" i="3" a="1"/>
  <c r="AM511" i="3" s="1"/>
  <c r="W511" i="3"/>
  <c r="P511" i="3"/>
  <c r="N511" i="3"/>
  <c r="C511" i="3"/>
  <c r="AP510" i="3"/>
  <c r="AN510" i="3"/>
  <c r="AJ510" i="3" s="1"/>
  <c r="AM510" i="3" a="1"/>
  <c r="AM510" i="3" s="1"/>
  <c r="AK510" i="3"/>
  <c r="AD510" i="3"/>
  <c r="AB510" i="3" s="1"/>
  <c r="W510" i="3"/>
  <c r="AA510" i="3" s="1"/>
  <c r="P510" i="3"/>
  <c r="AO510" i="3" s="1"/>
  <c r="N510" i="3"/>
  <c r="C510" i="3"/>
  <c r="AP509" i="3"/>
  <c r="AM509" i="3" a="1"/>
  <c r="AM509" i="3" s="1"/>
  <c r="AD509" i="3"/>
  <c r="W509" i="3"/>
  <c r="P509" i="3"/>
  <c r="N509" i="3"/>
  <c r="C509" i="3"/>
  <c r="AP508" i="3"/>
  <c r="AN508" i="3"/>
  <c r="AJ508" i="3" s="1"/>
  <c r="AK508" i="3" s="1"/>
  <c r="AM508" i="3"/>
  <c r="AM508" i="3" a="1"/>
  <c r="W508" i="3"/>
  <c r="P508" i="3"/>
  <c r="N508" i="3"/>
  <c r="C508" i="3"/>
  <c r="AP507" i="3"/>
  <c r="AN507" i="3"/>
  <c r="AJ507" i="3" s="1"/>
  <c r="AK507" i="3" s="1"/>
  <c r="AM507" i="3" a="1"/>
  <c r="AM507" i="3" s="1"/>
  <c r="W507" i="3"/>
  <c r="P507" i="3"/>
  <c r="N507" i="3"/>
  <c r="C507" i="3"/>
  <c r="AP506" i="3"/>
  <c r="AN506" i="3"/>
  <c r="AJ506" i="3" s="1"/>
  <c r="AK506" i="3" s="1"/>
  <c r="AM506" i="3" a="1"/>
  <c r="AM506" i="3" s="1"/>
  <c r="AD506" i="3"/>
  <c r="AB506" i="3"/>
  <c r="W506" i="3"/>
  <c r="AA506" i="3" s="1"/>
  <c r="BC506" i="3" s="1"/>
  <c r="P506" i="3"/>
  <c r="N506" i="3"/>
  <c r="C506" i="3"/>
  <c r="W505" i="3"/>
  <c r="P505" i="3"/>
  <c r="N505" i="3"/>
  <c r="C505" i="3"/>
  <c r="AM504" i="3"/>
  <c r="AN504" i="3" s="1"/>
  <c r="AJ504" i="3" s="1"/>
  <c r="AM504" i="3" a="1"/>
  <c r="AK504" i="3"/>
  <c r="W504" i="3"/>
  <c r="P504" i="3"/>
  <c r="AO504" i="3" s="1"/>
  <c r="N504" i="3"/>
  <c r="C504" i="3"/>
  <c r="AP503" i="3"/>
  <c r="AN503" i="3"/>
  <c r="AJ503" i="3" s="1"/>
  <c r="AK503" i="3" s="1"/>
  <c r="AM503" i="3" a="1"/>
  <c r="AM503" i="3" s="1"/>
  <c r="W503" i="3"/>
  <c r="P503" i="3"/>
  <c r="N503" i="3"/>
  <c r="C503" i="3"/>
  <c r="AP502" i="3"/>
  <c r="AN502" i="3"/>
  <c r="AM502" i="3" a="1"/>
  <c r="AM502" i="3" s="1"/>
  <c r="AJ502" i="3"/>
  <c r="AK502" i="3" s="1"/>
  <c r="AD502" i="3"/>
  <c r="W502" i="3"/>
  <c r="AA502" i="3" s="1"/>
  <c r="BC502" i="3" s="1"/>
  <c r="P502" i="3"/>
  <c r="N502" i="3"/>
  <c r="C502" i="3"/>
  <c r="AP501" i="3"/>
  <c r="AM501" i="3" a="1"/>
  <c r="AM501" i="3" s="1"/>
  <c r="W501" i="3"/>
  <c r="P501" i="3"/>
  <c r="N501" i="3"/>
  <c r="C501" i="3"/>
  <c r="AP500" i="3"/>
  <c r="AN500" i="3"/>
  <c r="AJ500" i="3" s="1"/>
  <c r="AM500" i="3" a="1"/>
  <c r="AM500" i="3" s="1"/>
  <c r="AK500" i="3"/>
  <c r="AD500" i="3"/>
  <c r="AB500" i="3" s="1"/>
  <c r="W500" i="3"/>
  <c r="P500" i="3"/>
  <c r="N500" i="3"/>
  <c r="C500" i="3"/>
  <c r="AO499" i="3"/>
  <c r="AM499" i="3" a="1"/>
  <c r="AM499" i="3" s="1"/>
  <c r="AK499" i="3"/>
  <c r="AJ499" i="3"/>
  <c r="W499" i="3"/>
  <c r="P499" i="3"/>
  <c r="N499" i="3"/>
  <c r="C499" i="3"/>
  <c r="AP498" i="3"/>
  <c r="AN498" i="3"/>
  <c r="AJ498" i="3" s="1"/>
  <c r="AK498" i="3" s="1"/>
  <c r="AM498" i="3" a="1"/>
  <c r="AM498" i="3" s="1"/>
  <c r="W498" i="3"/>
  <c r="AA498" i="3" s="1"/>
  <c r="P498" i="3"/>
  <c r="N498" i="3"/>
  <c r="C498" i="3"/>
  <c r="AN497" i="3"/>
  <c r="AJ497" i="3" s="1"/>
  <c r="AM497" i="3" a="1"/>
  <c r="AM497" i="3" s="1"/>
  <c r="AK497" i="3"/>
  <c r="AD497" i="3"/>
  <c r="W497" i="3"/>
  <c r="P497" i="3"/>
  <c r="N497" i="3"/>
  <c r="C497" i="3"/>
  <c r="AP496" i="3"/>
  <c r="AN496" i="3"/>
  <c r="AJ496" i="3" s="1"/>
  <c r="AK496" i="3" s="1"/>
  <c r="AM496" i="3"/>
  <c r="AM496" i="3" a="1"/>
  <c r="AA496" i="3"/>
  <c r="W496" i="3"/>
  <c r="P496" i="3"/>
  <c r="N496" i="3"/>
  <c r="C496" i="3"/>
  <c r="AP495" i="3"/>
  <c r="AN495" i="3"/>
  <c r="AJ495" i="3" s="1"/>
  <c r="AM495" i="3" a="1"/>
  <c r="AM495" i="3" s="1"/>
  <c r="AK495" i="3"/>
  <c r="AD495" i="3"/>
  <c r="W495" i="3"/>
  <c r="P495" i="3"/>
  <c r="N495" i="3"/>
  <c r="C495" i="3"/>
  <c r="AP494" i="3"/>
  <c r="AN494" i="3"/>
  <c r="AM494" i="3" a="1"/>
  <c r="AM494" i="3" s="1"/>
  <c r="AJ494" i="3"/>
  <c r="AK494" i="3" s="1"/>
  <c r="W494" i="3"/>
  <c r="P494" i="3"/>
  <c r="N494" i="3"/>
  <c r="C494" i="3"/>
  <c r="AM493" i="3" a="1"/>
  <c r="AM493" i="3" s="1"/>
  <c r="W493" i="3"/>
  <c r="P493" i="3"/>
  <c r="AN493" i="3" s="1"/>
  <c r="AJ493" i="3" s="1"/>
  <c r="AK493" i="3" s="1"/>
  <c r="N493" i="3"/>
  <c r="C493" i="3"/>
  <c r="AM492" i="3" a="1"/>
  <c r="AM492" i="3" s="1"/>
  <c r="AC492" i="3"/>
  <c r="AB492" i="3"/>
  <c r="AA492" i="3"/>
  <c r="W492" i="3"/>
  <c r="P492" i="3"/>
  <c r="AO492" i="3" s="1"/>
  <c r="N492" i="3"/>
  <c r="C492" i="3"/>
  <c r="AB491" i="3"/>
  <c r="AA491" i="3"/>
  <c r="BC491" i="3" s="1"/>
  <c r="W491" i="3"/>
  <c r="AD491" i="3" s="1"/>
  <c r="P491" i="3"/>
  <c r="N491" i="3"/>
  <c r="C491" i="3"/>
  <c r="AD490" i="3"/>
  <c r="AA490" i="3"/>
  <c r="BC490" i="3" s="1"/>
  <c r="W490" i="3"/>
  <c r="P490" i="3"/>
  <c r="N490" i="3"/>
  <c r="C490" i="3"/>
  <c r="AA489" i="3"/>
  <c r="BC489" i="3" s="1"/>
  <c r="W489" i="3"/>
  <c r="AD489" i="3" s="1"/>
  <c r="P489" i="3"/>
  <c r="N489" i="3"/>
  <c r="C489" i="3"/>
  <c r="AM488" i="3" a="1"/>
  <c r="AM488" i="3" s="1"/>
  <c r="W488" i="3"/>
  <c r="AD488" i="3" s="1"/>
  <c r="AB488" i="3" s="1"/>
  <c r="P488" i="3"/>
  <c r="N488" i="3"/>
  <c r="C488" i="3"/>
  <c r="AC487" i="3"/>
  <c r="AB487" i="3"/>
  <c r="AA487" i="3"/>
  <c r="BC487" i="3" s="1"/>
  <c r="W487" i="3"/>
  <c r="AD487" i="3" s="1"/>
  <c r="P487" i="3"/>
  <c r="N487" i="3"/>
  <c r="C487" i="3"/>
  <c r="AO486" i="3"/>
  <c r="AD486" i="3"/>
  <c r="AB486" i="3" s="1"/>
  <c r="AC486" i="3"/>
  <c r="AA486" i="3"/>
  <c r="BC486" i="3" s="1"/>
  <c r="W486" i="3"/>
  <c r="P486" i="3"/>
  <c r="N486" i="3"/>
  <c r="C486" i="3"/>
  <c r="W485" i="3"/>
  <c r="P485" i="3"/>
  <c r="N485" i="3"/>
  <c r="C485" i="3"/>
  <c r="AM484" i="3" a="1"/>
  <c r="AM484" i="3" s="1"/>
  <c r="AA484" i="3"/>
  <c r="W484" i="3"/>
  <c r="P484" i="3"/>
  <c r="AO484" i="3" s="1"/>
  <c r="N484" i="3"/>
  <c r="C484" i="3"/>
  <c r="AP483" i="3"/>
  <c r="AN483" i="3"/>
  <c r="AJ483" i="3" s="1"/>
  <c r="AK483" i="3" s="1"/>
  <c r="AM483" i="3" a="1"/>
  <c r="AM483" i="3" s="1"/>
  <c r="W483" i="3"/>
  <c r="P483" i="3"/>
  <c r="N483" i="3"/>
  <c r="C483" i="3"/>
  <c r="AP482" i="3"/>
  <c r="AN482" i="3"/>
  <c r="AM482" i="3" a="1"/>
  <c r="AM482" i="3" s="1"/>
  <c r="AJ482" i="3"/>
  <c r="AK482" i="3" s="1"/>
  <c r="AD482" i="3"/>
  <c r="W482" i="3"/>
  <c r="AA482" i="3" s="1"/>
  <c r="P482" i="3"/>
  <c r="N482" i="3"/>
  <c r="C482" i="3"/>
  <c r="AP481" i="3"/>
  <c r="AN481" i="3"/>
  <c r="AJ481" i="3" s="1"/>
  <c r="AK481" i="3" s="1"/>
  <c r="AD481" i="3"/>
  <c r="AC481" i="3" s="1"/>
  <c r="AB481" i="3"/>
  <c r="W481" i="3"/>
  <c r="P481" i="3"/>
  <c r="N481" i="3"/>
  <c r="C481" i="3"/>
  <c r="AM480" i="3"/>
  <c r="AN480" i="3" s="1"/>
  <c r="AJ480" i="3" s="1"/>
  <c r="AM480" i="3" a="1"/>
  <c r="AK480" i="3"/>
  <c r="AD480" i="3"/>
  <c r="W480" i="3"/>
  <c r="P480" i="3"/>
  <c r="AO480" i="3" s="1"/>
  <c r="N480" i="3"/>
  <c r="C480" i="3"/>
  <c r="AP479" i="3"/>
  <c r="AN479" i="3"/>
  <c r="AJ479" i="3" s="1"/>
  <c r="AM479" i="3" a="1"/>
  <c r="AM479" i="3" s="1"/>
  <c r="AK479" i="3"/>
  <c r="W479" i="3"/>
  <c r="P479" i="3"/>
  <c r="N479" i="3"/>
  <c r="C479" i="3"/>
  <c r="AP478" i="3"/>
  <c r="AN478" i="3"/>
  <c r="AJ478" i="3" s="1"/>
  <c r="AK478" i="3" s="1"/>
  <c r="AM478" i="3" a="1"/>
  <c r="AM478" i="3" s="1"/>
  <c r="W478" i="3"/>
  <c r="AA478" i="3" s="1"/>
  <c r="P478" i="3"/>
  <c r="N478" i="3"/>
  <c r="C478" i="3"/>
  <c r="AN477" i="3"/>
  <c r="AJ477" i="3" s="1"/>
  <c r="AK477" i="3" s="1"/>
  <c r="AM477" i="3" a="1"/>
  <c r="AM477" i="3" s="1"/>
  <c r="AD477" i="3"/>
  <c r="AB477" i="3"/>
  <c r="W477" i="3"/>
  <c r="P477" i="3"/>
  <c r="N477" i="3"/>
  <c r="C477" i="3"/>
  <c r="AP476" i="3"/>
  <c r="AN476" i="3"/>
  <c r="AJ476" i="3" s="1"/>
  <c r="AK476" i="3" s="1"/>
  <c r="AM476" i="3"/>
  <c r="AM476" i="3" a="1"/>
  <c r="AD476" i="3"/>
  <c r="AB476" i="3"/>
  <c r="AA476" i="3"/>
  <c r="W476" i="3"/>
  <c r="P476" i="3"/>
  <c r="AO476" i="3" s="1"/>
  <c r="N476" i="3"/>
  <c r="C476" i="3"/>
  <c r="W475" i="3"/>
  <c r="P475" i="3"/>
  <c r="AP475" i="3" s="1"/>
  <c r="N475" i="3"/>
  <c r="C475" i="3"/>
  <c r="AM474" i="3" a="1"/>
  <c r="AM474" i="3" s="1"/>
  <c r="AC474" i="3"/>
  <c r="AB474" i="3"/>
  <c r="W474" i="3"/>
  <c r="P474" i="3"/>
  <c r="AO474" i="3" s="1"/>
  <c r="N474" i="3"/>
  <c r="C474" i="3"/>
  <c r="AD473" i="3"/>
  <c r="AC473" i="3"/>
  <c r="W473" i="3"/>
  <c r="P473" i="3"/>
  <c r="N473" i="3"/>
  <c r="C473" i="3"/>
  <c r="BC472" i="3"/>
  <c r="AP472" i="3"/>
  <c r="AD472" i="3"/>
  <c r="AB472" i="3"/>
  <c r="W472" i="3"/>
  <c r="AA472" i="3" s="1"/>
  <c r="P472" i="3"/>
  <c r="N472" i="3"/>
  <c r="C472" i="3"/>
  <c r="AD471" i="3"/>
  <c r="W471" i="3"/>
  <c r="AA471" i="3" s="1"/>
  <c r="BC471" i="3" s="1"/>
  <c r="P471" i="3"/>
  <c r="N471" i="3"/>
  <c r="C471" i="3"/>
  <c r="AA470" i="3"/>
  <c r="W470" i="3"/>
  <c r="P470" i="3"/>
  <c r="N470" i="3"/>
  <c r="C470" i="3"/>
  <c r="AP469" i="3"/>
  <c r="AN469" i="3"/>
  <c r="AM469" i="3" a="1"/>
  <c r="AM469" i="3" s="1"/>
  <c r="AJ469" i="3"/>
  <c r="AK469" i="3" s="1"/>
  <c r="W469" i="3"/>
  <c r="P469" i="3"/>
  <c r="N469" i="3"/>
  <c r="C469" i="3"/>
  <c r="BC468" i="3"/>
  <c r="AO468" i="3"/>
  <c r="AN468" i="3"/>
  <c r="AJ468" i="3" s="1"/>
  <c r="AK468" i="3" s="1"/>
  <c r="AL468" i="3" s="1"/>
  <c r="BD468" i="3" s="1"/>
  <c r="AD468" i="3"/>
  <c r="AC468" i="3"/>
  <c r="AB468" i="3"/>
  <c r="W468" i="3"/>
  <c r="AA468" i="3" s="1"/>
  <c r="P468" i="3"/>
  <c r="AM468" i="3" s="1" a="1"/>
  <c r="AM468" i="3" s="1"/>
  <c r="N468" i="3"/>
  <c r="C468" i="3"/>
  <c r="AD467" i="3"/>
  <c r="W467" i="3"/>
  <c r="AA467" i="3" s="1"/>
  <c r="BC467" i="3" s="1"/>
  <c r="P467" i="3"/>
  <c r="N467" i="3"/>
  <c r="C467" i="3"/>
  <c r="AA466" i="3"/>
  <c r="W466" i="3"/>
  <c r="P466" i="3"/>
  <c r="N466" i="3"/>
  <c r="C466" i="3"/>
  <c r="AO465" i="3"/>
  <c r="AM465" i="3"/>
  <c r="AM465" i="3" a="1"/>
  <c r="AJ465" i="3"/>
  <c r="AK465" i="3" s="1"/>
  <c r="AA465" i="3"/>
  <c r="W465" i="3"/>
  <c r="P465" i="3"/>
  <c r="N465" i="3"/>
  <c r="C465" i="3"/>
  <c r="AO464" i="3"/>
  <c r="AN464" i="3"/>
  <c r="AJ464" i="3" s="1"/>
  <c r="AK464" i="3" s="1"/>
  <c r="AL464" i="3" s="1"/>
  <c r="BD464" i="3" s="1"/>
  <c r="AD464" i="3"/>
  <c r="AC464" i="3"/>
  <c r="AB464" i="3"/>
  <c r="W464" i="3"/>
  <c r="AA464" i="3" s="1"/>
  <c r="BC464" i="3" s="1"/>
  <c r="P464" i="3"/>
  <c r="AM464" i="3" s="1" a="1"/>
  <c r="AM464" i="3" s="1"/>
  <c r="N464" i="3"/>
  <c r="C464" i="3"/>
  <c r="AD463" i="3"/>
  <c r="W463" i="3"/>
  <c r="AA463" i="3" s="1"/>
  <c r="BC463" i="3" s="1"/>
  <c r="P463" i="3"/>
  <c r="N463" i="3"/>
  <c r="C463" i="3"/>
  <c r="AC462" i="3"/>
  <c r="AB462" i="3"/>
  <c r="W462" i="3"/>
  <c r="P462" i="3"/>
  <c r="N462" i="3"/>
  <c r="C462" i="3"/>
  <c r="AP461" i="3"/>
  <c r="AN461" i="3"/>
  <c r="AJ461" i="3" s="1"/>
  <c r="AK461" i="3" s="1"/>
  <c r="AM461" i="3"/>
  <c r="AD461" i="3"/>
  <c r="AA461" i="3"/>
  <c r="P461" i="3"/>
  <c r="AM461" i="3" s="1" a="1"/>
  <c r="N461" i="3"/>
  <c r="C461" i="3"/>
  <c r="AO460" i="3"/>
  <c r="AN460" i="3"/>
  <c r="AJ460" i="3" s="1"/>
  <c r="AK460" i="3" s="1"/>
  <c r="AL460" i="3" s="1"/>
  <c r="BD460" i="3" s="1"/>
  <c r="AD460" i="3"/>
  <c r="AC460" i="3"/>
  <c r="AB460" i="3"/>
  <c r="W460" i="3"/>
  <c r="AA460" i="3" s="1"/>
  <c r="BC460" i="3" s="1"/>
  <c r="P460" i="3"/>
  <c r="AM460" i="3" s="1" a="1"/>
  <c r="AM460" i="3" s="1"/>
  <c r="N460" i="3"/>
  <c r="C460" i="3"/>
  <c r="AD459" i="3"/>
  <c r="AA459" i="3"/>
  <c r="W459" i="3"/>
  <c r="P459" i="3"/>
  <c r="N459" i="3"/>
  <c r="C459" i="3"/>
  <c r="AA458" i="3"/>
  <c r="W458" i="3"/>
  <c r="P458" i="3"/>
  <c r="N458" i="3"/>
  <c r="C458" i="3"/>
  <c r="AP457" i="3"/>
  <c r="AN457" i="3"/>
  <c r="AM457" i="3"/>
  <c r="AM457" i="3" a="1"/>
  <c r="AJ457" i="3"/>
  <c r="AK457" i="3" s="1"/>
  <c r="W457" i="3"/>
  <c r="P457" i="3"/>
  <c r="N457" i="3"/>
  <c r="C457" i="3"/>
  <c r="BC456" i="3"/>
  <c r="AO456" i="3"/>
  <c r="AN456" i="3"/>
  <c r="AJ456" i="3"/>
  <c r="AK456" i="3" s="1"/>
  <c r="AL456" i="3" s="1"/>
  <c r="BD456" i="3" s="1"/>
  <c r="AD456" i="3"/>
  <c r="AC456" i="3"/>
  <c r="AB456" i="3"/>
  <c r="W456" i="3"/>
  <c r="AA456" i="3" s="1"/>
  <c r="P456" i="3"/>
  <c r="AM456" i="3" s="1" a="1"/>
  <c r="AM456" i="3" s="1"/>
  <c r="N456" i="3"/>
  <c r="C456" i="3"/>
  <c r="AP455" i="3"/>
  <c r="AD455" i="3"/>
  <c r="AA455" i="3"/>
  <c r="W455" i="3"/>
  <c r="P455" i="3"/>
  <c r="N455" i="3"/>
  <c r="C455" i="3"/>
  <c r="AM454" i="3" a="1"/>
  <c r="AM454" i="3" s="1"/>
  <c r="AJ454" i="3"/>
  <c r="AK454" i="3" s="1"/>
  <c r="W454" i="3"/>
  <c r="P454" i="3"/>
  <c r="N454" i="3"/>
  <c r="C454" i="3"/>
  <c r="AN453" i="3"/>
  <c r="AJ453" i="3" s="1"/>
  <c r="AK453" i="3" s="1"/>
  <c r="AM453" i="3" a="1"/>
  <c r="AM453" i="3" s="1"/>
  <c r="W453" i="3"/>
  <c r="P453" i="3"/>
  <c r="N453" i="3"/>
  <c r="C453" i="3"/>
  <c r="AP452" i="3"/>
  <c r="AN452" i="3"/>
  <c r="AJ452" i="3" s="1"/>
  <c r="AK452" i="3" s="1"/>
  <c r="AM452" i="3"/>
  <c r="AD452" i="3"/>
  <c r="AA452" i="3"/>
  <c r="W452" i="3"/>
  <c r="P452" i="3"/>
  <c r="AM452" i="3" s="1" a="1"/>
  <c r="N452" i="3"/>
  <c r="C452" i="3"/>
  <c r="AF451" i="3"/>
  <c r="AD451" i="3"/>
  <c r="AA451" i="3"/>
  <c r="W451" i="3"/>
  <c r="BC451" i="3" s="1"/>
  <c r="P451" i="3"/>
  <c r="AP451" i="3" s="1"/>
  <c r="N451" i="3"/>
  <c r="C451" i="3"/>
  <c r="AH450" i="3"/>
  <c r="W450" i="3"/>
  <c r="P450" i="3"/>
  <c r="N450" i="3"/>
  <c r="C450" i="3"/>
  <c r="AP449" i="3"/>
  <c r="AO449" i="3"/>
  <c r="AM449" i="3"/>
  <c r="AN449" i="3" s="1"/>
  <c r="AK449" i="3"/>
  <c r="AJ449" i="3"/>
  <c r="AD449" i="3"/>
  <c r="AB449" i="3"/>
  <c r="AA449" i="3"/>
  <c r="BC449" i="3" s="1"/>
  <c r="W449" i="3"/>
  <c r="P449" i="3"/>
  <c r="AM449" i="3" s="1" a="1"/>
  <c r="N449" i="3"/>
  <c r="C449" i="3"/>
  <c r="AP448" i="3"/>
  <c r="AD448" i="3"/>
  <c r="AC448" i="3" s="1"/>
  <c r="W448" i="3"/>
  <c r="AA448" i="3" s="1"/>
  <c r="P448" i="3"/>
  <c r="AN448" i="3" s="1"/>
  <c r="AJ448" i="3" s="1"/>
  <c r="AK448" i="3" s="1"/>
  <c r="N448" i="3"/>
  <c r="C448" i="3"/>
  <c r="AP447" i="3"/>
  <c r="AN447" i="3"/>
  <c r="AM447" i="3" a="1"/>
  <c r="AM447" i="3" s="1"/>
  <c r="AK447" i="3"/>
  <c r="AJ447" i="3"/>
  <c r="W447" i="3"/>
  <c r="N447" i="3"/>
  <c r="C447" i="3"/>
  <c r="AA446" i="3"/>
  <c r="W446" i="3"/>
  <c r="P446" i="3"/>
  <c r="N446" i="3"/>
  <c r="C446" i="3"/>
  <c r="AP445" i="3"/>
  <c r="AN445" i="3"/>
  <c r="AM445" i="3"/>
  <c r="AM445" i="3" a="1"/>
  <c r="AJ445" i="3"/>
  <c r="AK445" i="3" s="1"/>
  <c r="AA445" i="3"/>
  <c r="W445" i="3"/>
  <c r="P445" i="3"/>
  <c r="N445" i="3"/>
  <c r="C445" i="3"/>
  <c r="BC444" i="3"/>
  <c r="AP444" i="3"/>
  <c r="AO444" i="3"/>
  <c r="AN444" i="3"/>
  <c r="AJ444" i="3" s="1"/>
  <c r="AK444" i="3" s="1"/>
  <c r="AL444" i="3" s="1"/>
  <c r="BD444" i="3" s="1"/>
  <c r="AD444" i="3"/>
  <c r="AC444" i="3"/>
  <c r="AB444" i="3"/>
  <c r="AA444" i="3"/>
  <c r="P444" i="3"/>
  <c r="AM444" i="3" s="1" a="1"/>
  <c r="AM444" i="3" s="1"/>
  <c r="N444" i="3"/>
  <c r="C444" i="3"/>
  <c r="AP443" i="3"/>
  <c r="AO443" i="3"/>
  <c r="AD443" i="3"/>
  <c r="AC443" i="3"/>
  <c r="W443" i="3"/>
  <c r="AA443" i="3" s="1"/>
  <c r="P443" i="3"/>
  <c r="AN443" i="3" s="1"/>
  <c r="AJ443" i="3" s="1"/>
  <c r="AK443" i="3" s="1"/>
  <c r="N443" i="3"/>
  <c r="C443" i="3"/>
  <c r="AN442" i="3"/>
  <c r="AM442" i="3" a="1"/>
  <c r="AM442" i="3" s="1"/>
  <c r="AJ442" i="3"/>
  <c r="AK442" i="3" s="1"/>
  <c r="W442" i="3"/>
  <c r="P442" i="3"/>
  <c r="AP442" i="3" s="1"/>
  <c r="N442" i="3"/>
  <c r="C442" i="3"/>
  <c r="AA441" i="3"/>
  <c r="W441" i="3"/>
  <c r="AD441" i="3" s="1"/>
  <c r="P441" i="3"/>
  <c r="N441" i="3"/>
  <c r="C441" i="3"/>
  <c r="W440" i="3"/>
  <c r="P440" i="3"/>
  <c r="N440" i="3"/>
  <c r="C440" i="3"/>
  <c r="AP439" i="3"/>
  <c r="AN439" i="3"/>
  <c r="AJ439" i="3" s="1"/>
  <c r="AK439" i="3" s="1"/>
  <c r="AM439" i="3"/>
  <c r="AD439" i="3"/>
  <c r="AB439" i="3" s="1"/>
  <c r="AA439" i="3"/>
  <c r="BC439" i="3" s="1"/>
  <c r="W439" i="3"/>
  <c r="P439" i="3"/>
  <c r="AM439" i="3" s="1" a="1"/>
  <c r="N439" i="3"/>
  <c r="C439" i="3"/>
  <c r="AP438" i="3"/>
  <c r="AO438" i="3"/>
  <c r="AH438" i="3"/>
  <c r="AD438" i="3"/>
  <c r="W438" i="3"/>
  <c r="AA438" i="3" s="1"/>
  <c r="P438" i="3"/>
  <c r="N438" i="3"/>
  <c r="C438" i="3"/>
  <c r="AA437" i="3"/>
  <c r="W437" i="3"/>
  <c r="P437" i="3"/>
  <c r="N437" i="3"/>
  <c r="C437" i="3"/>
  <c r="AP436" i="3"/>
  <c r="AN436" i="3"/>
  <c r="AM436" i="3" a="1"/>
  <c r="AM436" i="3" s="1"/>
  <c r="AJ436" i="3"/>
  <c r="AK436" i="3" s="1"/>
  <c r="W436" i="3"/>
  <c r="P436" i="3"/>
  <c r="N436" i="3"/>
  <c r="C436" i="3"/>
  <c r="BC435" i="3"/>
  <c r="AO435" i="3"/>
  <c r="AN435" i="3"/>
  <c r="AJ435" i="3" s="1"/>
  <c r="AK435" i="3" s="1"/>
  <c r="AL435" i="3" s="1"/>
  <c r="BD435" i="3" s="1"/>
  <c r="AD435" i="3"/>
  <c r="AC435" i="3"/>
  <c r="AB435" i="3"/>
  <c r="W435" i="3"/>
  <c r="AA435" i="3" s="1"/>
  <c r="P435" i="3"/>
  <c r="AM435" i="3" s="1" a="1"/>
  <c r="AM435" i="3" s="1"/>
  <c r="N435" i="3"/>
  <c r="C435" i="3"/>
  <c r="BC434" i="3"/>
  <c r="AP434" i="3"/>
  <c r="AD434" i="3"/>
  <c r="AA434" i="3"/>
  <c r="W434" i="3"/>
  <c r="P434" i="3"/>
  <c r="N434" i="3"/>
  <c r="C434" i="3"/>
  <c r="AA433" i="3"/>
  <c r="W433" i="3"/>
  <c r="P433" i="3"/>
  <c r="N433" i="3"/>
  <c r="C433" i="3"/>
  <c r="AO432" i="3"/>
  <c r="AM432" i="3" a="1"/>
  <c r="AM432" i="3" s="1"/>
  <c r="AA432" i="3"/>
  <c r="W432" i="3"/>
  <c r="P432" i="3"/>
  <c r="N432" i="3"/>
  <c r="C432" i="3"/>
  <c r="AO431" i="3"/>
  <c r="AN431" i="3"/>
  <c r="AJ431" i="3"/>
  <c r="AK431" i="3" s="1"/>
  <c r="AL431" i="3" s="1"/>
  <c r="BD431" i="3" s="1"/>
  <c r="AD431" i="3"/>
  <c r="AC431" i="3"/>
  <c r="AB431" i="3"/>
  <c r="W431" i="3"/>
  <c r="AA431" i="3" s="1"/>
  <c r="BC431" i="3" s="1"/>
  <c r="P431" i="3"/>
  <c r="AM431" i="3" s="1" a="1"/>
  <c r="AM431" i="3" s="1"/>
  <c r="N431" i="3"/>
  <c r="C431" i="3"/>
  <c r="BC430" i="3"/>
  <c r="AP430" i="3"/>
  <c r="AD430" i="3"/>
  <c r="AA430" i="3"/>
  <c r="W430" i="3"/>
  <c r="P430" i="3"/>
  <c r="N430" i="3"/>
  <c r="C430" i="3"/>
  <c r="AA429" i="3"/>
  <c r="W429" i="3"/>
  <c r="P429" i="3"/>
  <c r="N429" i="3"/>
  <c r="C429" i="3"/>
  <c r="AP428" i="3"/>
  <c r="AN428" i="3"/>
  <c r="AM428" i="3" a="1"/>
  <c r="AM428" i="3" s="1"/>
  <c r="AJ428" i="3"/>
  <c r="AK428" i="3" s="1"/>
  <c r="AA428" i="3"/>
  <c r="W428" i="3"/>
  <c r="P428" i="3"/>
  <c r="N428" i="3"/>
  <c r="C428" i="3"/>
  <c r="BC427" i="3"/>
  <c r="AO427" i="3"/>
  <c r="AN427" i="3"/>
  <c r="AJ427" i="3"/>
  <c r="AK427" i="3" s="1"/>
  <c r="AL427" i="3" s="1"/>
  <c r="BD427" i="3" s="1"/>
  <c r="AD427" i="3"/>
  <c r="AC427" i="3"/>
  <c r="AB427" i="3"/>
  <c r="W427" i="3"/>
  <c r="AA427" i="3" s="1"/>
  <c r="P427" i="3"/>
  <c r="AM427" i="3" s="1" a="1"/>
  <c r="AM427" i="3" s="1"/>
  <c r="N427" i="3"/>
  <c r="C427" i="3"/>
  <c r="BC426" i="3"/>
  <c r="AP426" i="3"/>
  <c r="AD426" i="3"/>
  <c r="AA426" i="3"/>
  <c r="W426" i="3"/>
  <c r="P426" i="3"/>
  <c r="N426" i="3"/>
  <c r="C426" i="3"/>
  <c r="AA425" i="3"/>
  <c r="W425" i="3"/>
  <c r="P425" i="3"/>
  <c r="N425" i="3"/>
  <c r="C425" i="3"/>
  <c r="AP424" i="3"/>
  <c r="AN424" i="3"/>
  <c r="AM424" i="3"/>
  <c r="AM424" i="3" a="1"/>
  <c r="AJ424" i="3"/>
  <c r="AK424" i="3" s="1"/>
  <c r="AA424" i="3"/>
  <c r="W424" i="3"/>
  <c r="P424" i="3"/>
  <c r="N424" i="3"/>
  <c r="C424" i="3"/>
  <c r="BC423" i="3"/>
  <c r="AO423" i="3"/>
  <c r="AN423" i="3"/>
  <c r="AJ423" i="3" s="1"/>
  <c r="AK423" i="3" s="1"/>
  <c r="AL423" i="3" s="1"/>
  <c r="BD423" i="3" s="1"/>
  <c r="AD423" i="3"/>
  <c r="AC423" i="3"/>
  <c r="AB423" i="3"/>
  <c r="AA423" i="3"/>
  <c r="W423" i="3"/>
  <c r="P423" i="3"/>
  <c r="AM423" i="3" s="1" a="1"/>
  <c r="AM423" i="3" s="1"/>
  <c r="N423" i="3"/>
  <c r="C423" i="3"/>
  <c r="AP422" i="3"/>
  <c r="AD422" i="3"/>
  <c r="AA422" i="3"/>
  <c r="W422" i="3"/>
  <c r="P422" i="3"/>
  <c r="N422" i="3"/>
  <c r="C422" i="3"/>
  <c r="AA421" i="3"/>
  <c r="W421" i="3"/>
  <c r="P421" i="3"/>
  <c r="N421" i="3"/>
  <c r="C421" i="3"/>
  <c r="W420" i="3"/>
  <c r="AA420" i="3" s="1"/>
  <c r="P420" i="3"/>
  <c r="N420" i="3"/>
  <c r="C420" i="3"/>
  <c r="AP419" i="3"/>
  <c r="AO419" i="3"/>
  <c r="AN419" i="3"/>
  <c r="AM419" i="3" a="1"/>
  <c r="AM419" i="3" s="1"/>
  <c r="AJ419" i="3"/>
  <c r="AK419" i="3" s="1"/>
  <c r="W419" i="3"/>
  <c r="AD419" i="3" s="1"/>
  <c r="P419" i="3"/>
  <c r="N419" i="3"/>
  <c r="C419" i="3"/>
  <c r="AP418" i="3"/>
  <c r="AN418" i="3"/>
  <c r="AJ418" i="3" s="1"/>
  <c r="AK418" i="3" s="1"/>
  <c r="AM418" i="3"/>
  <c r="AM418" i="3" a="1"/>
  <c r="AD418" i="3"/>
  <c r="AB418" i="3"/>
  <c r="AA418" i="3"/>
  <c r="W418" i="3"/>
  <c r="P418" i="3"/>
  <c r="N418" i="3"/>
  <c r="C418" i="3"/>
  <c r="AN417" i="3"/>
  <c r="AK417" i="3"/>
  <c r="AL417" i="3" s="1"/>
  <c r="BD417" i="3" s="1"/>
  <c r="AJ417" i="3"/>
  <c r="AD417" i="3"/>
  <c r="AC417" i="3"/>
  <c r="AB417" i="3"/>
  <c r="AA417" i="3"/>
  <c r="W417" i="3"/>
  <c r="P417" i="3"/>
  <c r="N417" i="3"/>
  <c r="C417" i="3"/>
  <c r="AK416" i="3"/>
  <c r="W416" i="3"/>
  <c r="P416" i="3"/>
  <c r="AN416" i="3" s="1"/>
  <c r="AJ416" i="3" s="1"/>
  <c r="N416" i="3"/>
  <c r="C416" i="3"/>
  <c r="AP415" i="3"/>
  <c r="AN415" i="3"/>
  <c r="AJ415" i="3" s="1"/>
  <c r="AK415" i="3" s="1"/>
  <c r="AM415" i="3"/>
  <c r="AM415" i="3" a="1"/>
  <c r="W415" i="3"/>
  <c r="N415" i="3"/>
  <c r="C415" i="3"/>
  <c r="W414" i="3"/>
  <c r="P414" i="3"/>
  <c r="AP414" i="3" s="1"/>
  <c r="N414" i="3"/>
  <c r="C414" i="3"/>
  <c r="BC413" i="3"/>
  <c r="AP413" i="3"/>
  <c r="AN413" i="3"/>
  <c r="AM413" i="3" a="1"/>
  <c r="AM413" i="3" s="1"/>
  <c r="AJ413" i="3"/>
  <c r="AK413" i="3" s="1"/>
  <c r="AD413" i="3"/>
  <c r="AC413" i="3"/>
  <c r="W413" i="3"/>
  <c r="AA413" i="3" s="1"/>
  <c r="P413" i="3"/>
  <c r="N413" i="3"/>
  <c r="C413" i="3"/>
  <c r="AC412" i="3"/>
  <c r="AB412" i="3"/>
  <c r="W412" i="3"/>
  <c r="Y412" i="3" s="1"/>
  <c r="P412" i="3"/>
  <c r="AM412" i="3" s="1" a="1"/>
  <c r="AM412" i="3" s="1"/>
  <c r="N412" i="3"/>
  <c r="C412" i="3"/>
  <c r="W411" i="3"/>
  <c r="P411" i="3"/>
  <c r="N411" i="3"/>
  <c r="C411" i="3"/>
  <c r="AM410" i="3" a="1"/>
  <c r="AM410" i="3" s="1"/>
  <c r="W410" i="3"/>
  <c r="P410" i="3"/>
  <c r="AP410" i="3" s="1"/>
  <c r="N410" i="3"/>
  <c r="C410" i="3"/>
  <c r="AM409" i="3" a="1"/>
  <c r="AM409" i="3" s="1"/>
  <c r="AD409" i="3"/>
  <c r="AC409" i="3"/>
  <c r="AB409" i="3"/>
  <c r="AA409" i="3"/>
  <c r="BC409" i="3" s="1"/>
  <c r="P409" i="3"/>
  <c r="N409" i="3"/>
  <c r="C409" i="3"/>
  <c r="AO408" i="3"/>
  <c r="AM408" i="3" a="1"/>
  <c r="AM408" i="3" s="1"/>
  <c r="W408" i="3"/>
  <c r="P408" i="3"/>
  <c r="N408" i="3"/>
  <c r="C408" i="3"/>
  <c r="BC407" i="3"/>
  <c r="AP407" i="3"/>
  <c r="AO407" i="3"/>
  <c r="AN407" i="3"/>
  <c r="AJ407" i="3" s="1"/>
  <c r="AK407" i="3" s="1"/>
  <c r="AD407" i="3"/>
  <c r="AL407" i="3" s="1"/>
  <c r="BD407" i="3" s="1"/>
  <c r="AC407" i="3"/>
  <c r="AB407" i="3"/>
  <c r="AA407" i="3"/>
  <c r="W407" i="3"/>
  <c r="P407" i="3"/>
  <c r="AM407" i="3" s="1" a="1"/>
  <c r="AM407" i="3" s="1"/>
  <c r="N407" i="3"/>
  <c r="C407" i="3"/>
  <c r="AP406" i="3"/>
  <c r="AD406" i="3"/>
  <c r="W406" i="3"/>
  <c r="AA406" i="3" s="1"/>
  <c r="P406" i="3"/>
  <c r="N406" i="3"/>
  <c r="C406" i="3"/>
  <c r="AA405" i="3"/>
  <c r="W405" i="3"/>
  <c r="P405" i="3"/>
  <c r="N405" i="3"/>
  <c r="C405" i="3"/>
  <c r="AP404" i="3"/>
  <c r="AN404" i="3"/>
  <c r="AJ404" i="3" s="1"/>
  <c r="AK404" i="3" s="1"/>
  <c r="AM404" i="3"/>
  <c r="AM404" i="3" a="1"/>
  <c r="AA404" i="3"/>
  <c r="W404" i="3"/>
  <c r="P404" i="3"/>
  <c r="N404" i="3"/>
  <c r="C404" i="3"/>
  <c r="BC403" i="3"/>
  <c r="AP403" i="3"/>
  <c r="AO403" i="3"/>
  <c r="AN403" i="3"/>
  <c r="AJ403" i="3" s="1"/>
  <c r="AK403" i="3" s="1"/>
  <c r="AD403" i="3"/>
  <c r="AC403" i="3"/>
  <c r="AB403" i="3"/>
  <c r="AA403" i="3"/>
  <c r="W403" i="3"/>
  <c r="P403" i="3"/>
  <c r="AM403" i="3" s="1" a="1"/>
  <c r="AM403" i="3" s="1"/>
  <c r="N403" i="3"/>
  <c r="C403" i="3"/>
  <c r="AP402" i="3"/>
  <c r="AD402" i="3"/>
  <c r="W402" i="3"/>
  <c r="AA402" i="3" s="1"/>
  <c r="P402" i="3"/>
  <c r="AO402" i="3" s="1"/>
  <c r="N402" i="3"/>
  <c r="C402" i="3"/>
  <c r="AA401" i="3"/>
  <c r="W401" i="3"/>
  <c r="P401" i="3"/>
  <c r="N401" i="3"/>
  <c r="C401" i="3"/>
  <c r="AN400" i="3"/>
  <c r="AJ400" i="3" s="1"/>
  <c r="AK400" i="3" s="1"/>
  <c r="AM400" i="3"/>
  <c r="AM400" i="3" a="1"/>
  <c r="AA400" i="3"/>
  <c r="W400" i="3"/>
  <c r="P400" i="3"/>
  <c r="AP400" i="3" s="1"/>
  <c r="N400" i="3"/>
  <c r="C400" i="3"/>
  <c r="BC399" i="3"/>
  <c r="AO399" i="3"/>
  <c r="AN399" i="3"/>
  <c r="AJ399" i="3" s="1"/>
  <c r="AK399" i="3" s="1"/>
  <c r="AD399" i="3"/>
  <c r="AL399" i="3" s="1"/>
  <c r="BD399" i="3" s="1"/>
  <c r="AC399" i="3"/>
  <c r="AB399" i="3"/>
  <c r="AA399" i="3"/>
  <c r="W399" i="3"/>
  <c r="P399" i="3"/>
  <c r="AM399" i="3" s="1" a="1"/>
  <c r="AM399" i="3" s="1"/>
  <c r="N399" i="3"/>
  <c r="C399" i="3"/>
  <c r="AP398" i="3"/>
  <c r="AD398" i="3"/>
  <c r="W398" i="3"/>
  <c r="AA398" i="3" s="1"/>
  <c r="P398" i="3"/>
  <c r="N398" i="3"/>
  <c r="C398" i="3"/>
  <c r="AD397" i="3"/>
  <c r="AC397" i="3"/>
  <c r="AB397" i="3"/>
  <c r="AA397" i="3"/>
  <c r="BC397" i="3" s="1"/>
  <c r="P397" i="3"/>
  <c r="AP397" i="3" s="1"/>
  <c r="N397" i="3"/>
  <c r="C397" i="3"/>
  <c r="AM396" i="3" a="1"/>
  <c r="AM396" i="3" s="1"/>
  <c r="W396" i="3"/>
  <c r="P396" i="3"/>
  <c r="N396" i="3"/>
  <c r="C396" i="3"/>
  <c r="AP395" i="3"/>
  <c r="AO395" i="3"/>
  <c r="AN395" i="3"/>
  <c r="AJ395" i="3" s="1"/>
  <c r="AK395" i="3" s="1"/>
  <c r="AL395" i="3" s="1"/>
  <c r="BD395" i="3" s="1"/>
  <c r="AM395" i="3"/>
  <c r="AC395" i="3"/>
  <c r="AB395" i="3"/>
  <c r="AA395" i="3"/>
  <c r="W395" i="3"/>
  <c r="P395" i="3"/>
  <c r="AM395" i="3" s="1" a="1"/>
  <c r="N395" i="3"/>
  <c r="C395" i="3"/>
  <c r="BC394" i="3"/>
  <c r="AP394" i="3"/>
  <c r="AO394" i="3"/>
  <c r="AN394" i="3"/>
  <c r="AJ394" i="3" s="1"/>
  <c r="AK394" i="3" s="1"/>
  <c r="AD394" i="3"/>
  <c r="AC394" i="3"/>
  <c r="AB394" i="3"/>
  <c r="AA394" i="3"/>
  <c r="W394" i="3"/>
  <c r="P394" i="3"/>
  <c r="AM394" i="3" s="1" a="1"/>
  <c r="AM394" i="3" s="1"/>
  <c r="N394" i="3"/>
  <c r="C394" i="3"/>
  <c r="AP393" i="3"/>
  <c r="AH393" i="3"/>
  <c r="W393" i="3"/>
  <c r="AD393" i="3" s="1"/>
  <c r="P393" i="3"/>
  <c r="N393" i="3"/>
  <c r="C393" i="3"/>
  <c r="W392" i="3"/>
  <c r="P392" i="3"/>
  <c r="N392" i="3"/>
  <c r="C392" i="3"/>
  <c r="AP391" i="3"/>
  <c r="AN391" i="3"/>
  <c r="AJ391" i="3" s="1"/>
  <c r="AK391" i="3" s="1"/>
  <c r="AM391" i="3"/>
  <c r="AM391" i="3" a="1"/>
  <c r="AD391" i="3"/>
  <c r="AB391" i="3"/>
  <c r="AA391" i="3"/>
  <c r="W391" i="3"/>
  <c r="P391" i="3"/>
  <c r="N391" i="3"/>
  <c r="C391" i="3"/>
  <c r="AP390" i="3"/>
  <c r="AD390" i="3"/>
  <c r="AC390" i="3" s="1"/>
  <c r="W390" i="3"/>
  <c r="AA390" i="3" s="1"/>
  <c r="P390" i="3"/>
  <c r="AN390" i="3" s="1"/>
  <c r="AJ390" i="3" s="1"/>
  <c r="AK390" i="3" s="1"/>
  <c r="N390" i="3"/>
  <c r="C390" i="3"/>
  <c r="AM389" i="3" a="1"/>
  <c r="AM389" i="3" s="1"/>
  <c r="W389" i="3"/>
  <c r="AD389" i="3" s="1"/>
  <c r="P389" i="3"/>
  <c r="AP389" i="3" s="1"/>
  <c r="N389" i="3"/>
  <c r="C389" i="3"/>
  <c r="W388" i="3"/>
  <c r="P388" i="3"/>
  <c r="AM388" i="3" s="1" a="1"/>
  <c r="AM388" i="3" s="1"/>
  <c r="N388" i="3"/>
  <c r="C388" i="3"/>
  <c r="AO387" i="3"/>
  <c r="AD387" i="3"/>
  <c r="AB387" i="3"/>
  <c r="AA387" i="3"/>
  <c r="W387" i="3"/>
  <c r="P387" i="3"/>
  <c r="N387" i="3"/>
  <c r="C387" i="3"/>
  <c r="AM387" i="3" s="1" a="1"/>
  <c r="AM387" i="3" s="1"/>
  <c r="AN387" i="3" s="1"/>
  <c r="AJ387" i="3" s="1"/>
  <c r="AK387" i="3" s="1"/>
  <c r="AP386" i="3"/>
  <c r="AO386" i="3"/>
  <c r="AD386" i="3"/>
  <c r="W386" i="3"/>
  <c r="AA386" i="3" s="1"/>
  <c r="P386" i="3"/>
  <c r="AN386" i="3" s="1"/>
  <c r="AJ386" i="3" s="1"/>
  <c r="AK386" i="3" s="1"/>
  <c r="N386" i="3"/>
  <c r="C386" i="3"/>
  <c r="AM385" i="3" a="1"/>
  <c r="AM385" i="3" s="1"/>
  <c r="W385" i="3"/>
  <c r="AD385" i="3" s="1"/>
  <c r="P385" i="3"/>
  <c r="AP385" i="3" s="1"/>
  <c r="N385" i="3"/>
  <c r="C385" i="3"/>
  <c r="AM384" i="3" a="1"/>
  <c r="AM384" i="3" s="1"/>
  <c r="W384" i="3"/>
  <c r="P384" i="3"/>
  <c r="N384" i="3"/>
  <c r="C384" i="3"/>
  <c r="AP383" i="3"/>
  <c r="AN383" i="3"/>
  <c r="AJ383" i="3" s="1"/>
  <c r="AK383" i="3" s="1"/>
  <c r="AM383" i="3"/>
  <c r="AM383" i="3" a="1"/>
  <c r="AD383" i="3"/>
  <c r="AL383" i="3" s="1"/>
  <c r="BD383" i="3" s="1"/>
  <c r="AB383" i="3"/>
  <c r="AA383" i="3"/>
  <c r="W383" i="3"/>
  <c r="P383" i="3"/>
  <c r="N383" i="3"/>
  <c r="C383" i="3"/>
  <c r="BC382" i="3"/>
  <c r="AP382" i="3"/>
  <c r="AO382" i="3"/>
  <c r="AN382" i="3"/>
  <c r="AK382" i="3"/>
  <c r="AL382" i="3" s="1"/>
  <c r="BD382" i="3" s="1"/>
  <c r="AJ382" i="3"/>
  <c r="AC382" i="3"/>
  <c r="AB382" i="3"/>
  <c r="AA382" i="3"/>
  <c r="W382" i="3"/>
  <c r="P382" i="3"/>
  <c r="AM382" i="3" s="1" a="1"/>
  <c r="AM382" i="3" s="1"/>
  <c r="N382" i="3"/>
  <c r="C382" i="3"/>
  <c r="AP381" i="3"/>
  <c r="AD381" i="3"/>
  <c r="W381" i="3"/>
  <c r="AA381" i="3" s="1"/>
  <c r="P381" i="3"/>
  <c r="N381" i="3"/>
  <c r="C381" i="3"/>
  <c r="AA380" i="3"/>
  <c r="W380" i="3"/>
  <c r="P380" i="3"/>
  <c r="N380" i="3"/>
  <c r="C380" i="3"/>
  <c r="AN379" i="3"/>
  <c r="AJ379" i="3" s="1"/>
  <c r="AK379" i="3" s="1"/>
  <c r="AM379" i="3" a="1"/>
  <c r="AM379" i="3" s="1"/>
  <c r="AA379" i="3"/>
  <c r="W379" i="3"/>
  <c r="P379" i="3"/>
  <c r="AP379" i="3" s="1"/>
  <c r="N379" i="3"/>
  <c r="C379" i="3"/>
  <c r="AP378" i="3"/>
  <c r="AO378" i="3"/>
  <c r="AN378" i="3"/>
  <c r="AJ378" i="3" s="1"/>
  <c r="AK378" i="3" s="1"/>
  <c r="AL378" i="3" s="1"/>
  <c r="BD378" i="3" s="1"/>
  <c r="AC378" i="3"/>
  <c r="AB378" i="3"/>
  <c r="AA378" i="3"/>
  <c r="BC378" i="3" s="1"/>
  <c r="W378" i="3"/>
  <c r="P378" i="3"/>
  <c r="AM378" i="3" s="1" a="1"/>
  <c r="AM378" i="3" s="1"/>
  <c r="N378" i="3"/>
  <c r="C378" i="3"/>
  <c r="AP377" i="3"/>
  <c r="AO377" i="3"/>
  <c r="AD377" i="3"/>
  <c r="AC377" i="3"/>
  <c r="W377" i="3"/>
  <c r="AA377" i="3" s="1"/>
  <c r="BC377" i="3" s="1"/>
  <c r="P377" i="3"/>
  <c r="AN377" i="3" s="1"/>
  <c r="AJ377" i="3" s="1"/>
  <c r="AK377" i="3" s="1"/>
  <c r="N377" i="3"/>
  <c r="C377" i="3"/>
  <c r="AM376" i="3" a="1"/>
  <c r="AM376" i="3" s="1"/>
  <c r="W376" i="3"/>
  <c r="AD376" i="3" s="1"/>
  <c r="P376" i="3"/>
  <c r="AP376" i="3" s="1"/>
  <c r="N376" i="3"/>
  <c r="C376" i="3"/>
  <c r="AM375" i="3" a="1"/>
  <c r="AM375" i="3" s="1"/>
  <c r="W375" i="3"/>
  <c r="P375" i="3"/>
  <c r="N375" i="3"/>
  <c r="C375" i="3"/>
  <c r="AP374" i="3"/>
  <c r="AN374" i="3"/>
  <c r="AJ374" i="3" s="1"/>
  <c r="AK374" i="3" s="1"/>
  <c r="AM374" i="3"/>
  <c r="AM374" i="3" a="1"/>
  <c r="AD374" i="3"/>
  <c r="AB374" i="3"/>
  <c r="AA374" i="3"/>
  <c r="W374" i="3"/>
  <c r="BC374" i="3" s="1"/>
  <c r="P374" i="3"/>
  <c r="N374" i="3"/>
  <c r="C374" i="3"/>
  <c r="AP373" i="3"/>
  <c r="AD373" i="3"/>
  <c r="AC373" i="3" s="1"/>
  <c r="W373" i="3"/>
  <c r="AA373" i="3" s="1"/>
  <c r="BC373" i="3" s="1"/>
  <c r="P373" i="3"/>
  <c r="AN373" i="3" s="1"/>
  <c r="AJ373" i="3" s="1"/>
  <c r="AK373" i="3" s="1"/>
  <c r="N373" i="3"/>
  <c r="C373" i="3"/>
  <c r="W372" i="3"/>
  <c r="AD372" i="3" s="1"/>
  <c r="P372" i="3"/>
  <c r="AP372" i="3" s="1"/>
  <c r="N372" i="3"/>
  <c r="C372" i="3"/>
  <c r="W371" i="3"/>
  <c r="P371" i="3"/>
  <c r="N371" i="3"/>
  <c r="C371" i="3"/>
  <c r="AP370" i="3"/>
  <c r="AO370" i="3"/>
  <c r="AN370" i="3"/>
  <c r="AJ370" i="3" s="1"/>
  <c r="AK370" i="3" s="1"/>
  <c r="AM370" i="3"/>
  <c r="AM370" i="3" a="1"/>
  <c r="AD370" i="3"/>
  <c r="AL370" i="3" s="1"/>
  <c r="BD370" i="3" s="1"/>
  <c r="AC370" i="3"/>
  <c r="AB370" i="3"/>
  <c r="AA370" i="3"/>
  <c r="W370" i="3"/>
  <c r="BC370" i="3" s="1"/>
  <c r="P370" i="3"/>
  <c r="N370" i="3"/>
  <c r="C370" i="3"/>
  <c r="BC369" i="3"/>
  <c r="AP369" i="3"/>
  <c r="AO369" i="3"/>
  <c r="AN369" i="3"/>
  <c r="AJ369" i="3"/>
  <c r="AK369" i="3" s="1"/>
  <c r="AL369" i="3" s="1"/>
  <c r="BD369" i="3" s="1"/>
  <c r="AC369" i="3"/>
  <c r="AB369" i="3"/>
  <c r="AA369" i="3"/>
  <c r="W369" i="3"/>
  <c r="P369" i="3"/>
  <c r="AM369" i="3" s="1" a="1"/>
  <c r="AM369" i="3" s="1"/>
  <c r="N369" i="3"/>
  <c r="C369" i="3"/>
  <c r="BC368" i="3"/>
  <c r="AP368" i="3"/>
  <c r="AD368" i="3"/>
  <c r="W368" i="3"/>
  <c r="AA368" i="3" s="1"/>
  <c r="P368" i="3"/>
  <c r="AO368" i="3" s="1"/>
  <c r="N368" i="3"/>
  <c r="C368" i="3"/>
  <c r="W367" i="3"/>
  <c r="P367" i="3"/>
  <c r="N367" i="3"/>
  <c r="C367" i="3"/>
  <c r="AN366" i="3"/>
  <c r="AJ366" i="3" s="1"/>
  <c r="AK366" i="3" s="1"/>
  <c r="AM366" i="3"/>
  <c r="AM366" i="3" a="1"/>
  <c r="W366" i="3"/>
  <c r="P366" i="3"/>
  <c r="AP366" i="3" s="1"/>
  <c r="N366" i="3"/>
  <c r="C366" i="3"/>
  <c r="AO365" i="3"/>
  <c r="AN365" i="3"/>
  <c r="AJ365" i="3" s="1"/>
  <c r="AK365" i="3" s="1"/>
  <c r="AD365" i="3"/>
  <c r="AC365" i="3"/>
  <c r="AB365" i="3"/>
  <c r="AA365" i="3"/>
  <c r="W365" i="3"/>
  <c r="P365" i="3"/>
  <c r="AM365" i="3" s="1" a="1"/>
  <c r="AM365" i="3" s="1"/>
  <c r="N365" i="3"/>
  <c r="C365" i="3"/>
  <c r="AP364" i="3"/>
  <c r="AD364" i="3"/>
  <c r="W364" i="3"/>
  <c r="AA364" i="3" s="1"/>
  <c r="BC364" i="3" s="1"/>
  <c r="P364" i="3"/>
  <c r="N364" i="3"/>
  <c r="C364" i="3"/>
  <c r="W363" i="3"/>
  <c r="P363" i="3"/>
  <c r="N363" i="3"/>
  <c r="C363" i="3"/>
  <c r="AN362" i="3"/>
  <c r="AJ362" i="3" s="1"/>
  <c r="AK362" i="3" s="1"/>
  <c r="AM362" i="3" a="1"/>
  <c r="AM362" i="3" s="1"/>
  <c r="AA362" i="3"/>
  <c r="W362" i="3"/>
  <c r="P362" i="3"/>
  <c r="AP362" i="3" s="1"/>
  <c r="N362" i="3"/>
  <c r="C362" i="3"/>
  <c r="AP361" i="3"/>
  <c r="AO361" i="3"/>
  <c r="AN361" i="3"/>
  <c r="AJ361" i="3" s="1"/>
  <c r="AK361" i="3" s="1"/>
  <c r="AL361" i="3" s="1"/>
  <c r="BD361" i="3" s="1"/>
  <c r="AC361" i="3"/>
  <c r="AB361" i="3"/>
  <c r="AA361" i="3"/>
  <c r="BC361" i="3" s="1"/>
  <c r="W361" i="3"/>
  <c r="P361" i="3"/>
  <c r="AM361" i="3" s="1" a="1"/>
  <c r="AM361" i="3" s="1"/>
  <c r="N361" i="3"/>
  <c r="C361" i="3"/>
  <c r="AP360" i="3"/>
  <c r="AO360" i="3"/>
  <c r="AD360" i="3"/>
  <c r="AC360" i="3"/>
  <c r="W360" i="3"/>
  <c r="AA360" i="3" s="1"/>
  <c r="P360" i="3"/>
  <c r="AN360" i="3" s="1"/>
  <c r="AJ360" i="3" s="1"/>
  <c r="AK360" i="3" s="1"/>
  <c r="N360" i="3"/>
  <c r="C360" i="3"/>
  <c r="W359" i="3"/>
  <c r="AD359" i="3" s="1"/>
  <c r="P359" i="3"/>
  <c r="AP359" i="3" s="1"/>
  <c r="N359" i="3"/>
  <c r="C359" i="3"/>
  <c r="W358" i="3"/>
  <c r="P358" i="3"/>
  <c r="N358" i="3"/>
  <c r="C358" i="3"/>
  <c r="AP357" i="3"/>
  <c r="AO357" i="3"/>
  <c r="AN357" i="3"/>
  <c r="AJ357" i="3" s="1"/>
  <c r="AK357" i="3" s="1"/>
  <c r="AM357" i="3"/>
  <c r="AM357" i="3" a="1"/>
  <c r="AD357" i="3"/>
  <c r="AL357" i="3" s="1"/>
  <c r="BD357" i="3" s="1"/>
  <c r="AC357" i="3"/>
  <c r="AB357" i="3"/>
  <c r="AA357" i="3"/>
  <c r="W357" i="3"/>
  <c r="P357" i="3"/>
  <c r="N357" i="3"/>
  <c r="C357" i="3"/>
  <c r="AP356" i="3"/>
  <c r="AD356" i="3"/>
  <c r="AC356" i="3" s="1"/>
  <c r="AA356" i="3"/>
  <c r="W356" i="3"/>
  <c r="P356" i="3"/>
  <c r="AN356" i="3" s="1"/>
  <c r="AJ356" i="3" s="1"/>
  <c r="AK356" i="3" s="1"/>
  <c r="N356" i="3"/>
  <c r="C356" i="3"/>
  <c r="W355" i="3"/>
  <c r="AD355" i="3" s="1"/>
  <c r="P355" i="3"/>
  <c r="AP355" i="3" s="1"/>
  <c r="N355" i="3"/>
  <c r="C355" i="3"/>
  <c r="W354" i="3"/>
  <c r="P354" i="3"/>
  <c r="AM354" i="3" s="1" a="1"/>
  <c r="AM354" i="3" s="1"/>
  <c r="N354" i="3"/>
  <c r="C354" i="3"/>
  <c r="AP353" i="3"/>
  <c r="AN353" i="3"/>
  <c r="AJ353" i="3" s="1"/>
  <c r="AM353" i="3"/>
  <c r="AM353" i="3" a="1"/>
  <c r="AE353" i="3"/>
  <c r="AK353" i="3" s="1"/>
  <c r="AD353" i="3"/>
  <c r="AC353" i="3"/>
  <c r="AB353" i="3"/>
  <c r="AA353" i="3"/>
  <c r="BC353" i="3" s="1"/>
  <c r="W353" i="3"/>
  <c r="P353" i="3"/>
  <c r="N353" i="3"/>
  <c r="C353" i="3"/>
  <c r="AP352" i="3"/>
  <c r="AD352" i="3"/>
  <c r="W352" i="3"/>
  <c r="AA352" i="3" s="1"/>
  <c r="BC352" i="3" s="1"/>
  <c r="P352" i="3"/>
  <c r="N352" i="3"/>
  <c r="C352" i="3"/>
  <c r="W351" i="3"/>
  <c r="P351" i="3"/>
  <c r="N351" i="3"/>
  <c r="C351" i="3"/>
  <c r="AN350" i="3"/>
  <c r="AJ350" i="3" s="1"/>
  <c r="AK350" i="3" s="1"/>
  <c r="AM350" i="3" a="1"/>
  <c r="AM350" i="3" s="1"/>
  <c r="AA350" i="3"/>
  <c r="W350" i="3"/>
  <c r="P350" i="3"/>
  <c r="AP350" i="3" s="1"/>
  <c r="N350" i="3"/>
  <c r="C350" i="3"/>
  <c r="AP349" i="3"/>
  <c r="AO349" i="3"/>
  <c r="AN349" i="3"/>
  <c r="AJ349" i="3" s="1"/>
  <c r="AK349" i="3" s="1"/>
  <c r="AD349" i="3"/>
  <c r="AA349" i="3" s="1"/>
  <c r="BC349" i="3" s="1"/>
  <c r="AC349" i="3"/>
  <c r="AB349" i="3"/>
  <c r="W349" i="3"/>
  <c r="P349" i="3"/>
  <c r="AM349" i="3" s="1" a="1"/>
  <c r="AM349" i="3" s="1"/>
  <c r="N349" i="3"/>
  <c r="C349" i="3"/>
  <c r="AP348" i="3"/>
  <c r="AD348" i="3"/>
  <c r="W348" i="3"/>
  <c r="AA348" i="3" s="1"/>
  <c r="P348" i="3"/>
  <c r="AO348" i="3" s="1"/>
  <c r="N348" i="3"/>
  <c r="C348" i="3"/>
  <c r="W347" i="3"/>
  <c r="P347" i="3"/>
  <c r="N347" i="3"/>
  <c r="C347" i="3"/>
  <c r="AP346" i="3"/>
  <c r="AO346" i="3"/>
  <c r="AN346" i="3"/>
  <c r="AJ346" i="3" s="1"/>
  <c r="AK346" i="3" s="1"/>
  <c r="AL346" i="3" s="1"/>
  <c r="BD346" i="3" s="1"/>
  <c r="AM346" i="3" a="1"/>
  <c r="AM346" i="3" s="1"/>
  <c r="AC346" i="3"/>
  <c r="AB346" i="3"/>
  <c r="Z346" i="3"/>
  <c r="AA346" i="3" s="1"/>
  <c r="Y346" i="3"/>
  <c r="W346" i="3"/>
  <c r="P346" i="3"/>
  <c r="N346" i="3"/>
  <c r="C346" i="3"/>
  <c r="AP345" i="3"/>
  <c r="AD345" i="3"/>
  <c r="W345" i="3"/>
  <c r="AA345" i="3" s="1"/>
  <c r="P345" i="3"/>
  <c r="AN345" i="3" s="1"/>
  <c r="AJ345" i="3" s="1"/>
  <c r="AK345" i="3" s="1"/>
  <c r="N345" i="3"/>
  <c r="C345" i="3"/>
  <c r="W344" i="3"/>
  <c r="AD344" i="3" s="1"/>
  <c r="P344" i="3"/>
  <c r="AP344" i="3" s="1"/>
  <c r="N344" i="3"/>
  <c r="C344" i="3"/>
  <c r="AP343" i="3"/>
  <c r="AN343" i="3"/>
  <c r="AJ343" i="3" s="1"/>
  <c r="AK343" i="3" s="1"/>
  <c r="AM343" i="3" a="1"/>
  <c r="AM343" i="3" s="1"/>
  <c r="W343" i="3"/>
  <c r="N343" i="3"/>
  <c r="C343" i="3"/>
  <c r="AO342" i="3"/>
  <c r="AM342" i="3" a="1"/>
  <c r="AM342" i="3" s="1"/>
  <c r="AA342" i="3"/>
  <c r="W342" i="3"/>
  <c r="P342" i="3"/>
  <c r="N342" i="3"/>
  <c r="C342" i="3"/>
  <c r="AP341" i="3"/>
  <c r="AO341" i="3"/>
  <c r="AN341" i="3"/>
  <c r="AJ341" i="3" s="1"/>
  <c r="AK341" i="3" s="1"/>
  <c r="AM341" i="3"/>
  <c r="AM341" i="3" a="1"/>
  <c r="AD341" i="3"/>
  <c r="AC341" i="3"/>
  <c r="AB341" i="3"/>
  <c r="AA341" i="3"/>
  <c r="W341" i="3"/>
  <c r="P341" i="3"/>
  <c r="C341" i="3"/>
  <c r="AP340" i="3"/>
  <c r="AO340" i="3"/>
  <c r="AN340" i="3"/>
  <c r="AJ340" i="3" s="1"/>
  <c r="AK340" i="3" s="1"/>
  <c r="AD340" i="3"/>
  <c r="AC340" i="3"/>
  <c r="AB340" i="3"/>
  <c r="AA340" i="3"/>
  <c r="W340" i="3"/>
  <c r="P340" i="3"/>
  <c r="AM340" i="3" s="1" a="1"/>
  <c r="AM340" i="3" s="1"/>
  <c r="N340" i="3"/>
  <c r="C340" i="3"/>
  <c r="AD339" i="3"/>
  <c r="W339" i="3"/>
  <c r="AA339" i="3" s="1"/>
  <c r="BC339" i="3" s="1"/>
  <c r="P339" i="3"/>
  <c r="AO339" i="3" s="1"/>
  <c r="N339" i="3"/>
  <c r="C339" i="3"/>
  <c r="W338" i="3"/>
  <c r="P338" i="3"/>
  <c r="N338" i="3"/>
  <c r="C338" i="3"/>
  <c r="AN337" i="3"/>
  <c r="AJ337" i="3" s="1"/>
  <c r="AK337" i="3" s="1"/>
  <c r="AM337" i="3" a="1"/>
  <c r="AM337" i="3" s="1"/>
  <c r="W337" i="3"/>
  <c r="P337" i="3"/>
  <c r="AP337" i="3" s="1"/>
  <c r="N337" i="3"/>
  <c r="C337" i="3"/>
  <c r="AP336" i="3"/>
  <c r="AO336" i="3"/>
  <c r="AN336" i="3"/>
  <c r="AJ336" i="3" s="1"/>
  <c r="AK336" i="3" s="1"/>
  <c r="AD336" i="3"/>
  <c r="AC336" i="3"/>
  <c r="AB336" i="3"/>
  <c r="AA336" i="3"/>
  <c r="W336" i="3"/>
  <c r="P336" i="3"/>
  <c r="AM336" i="3" s="1" a="1"/>
  <c r="AM336" i="3" s="1"/>
  <c r="N336" i="3"/>
  <c r="C336" i="3"/>
  <c r="AP335" i="3"/>
  <c r="AD335" i="3"/>
  <c r="W335" i="3"/>
  <c r="AA335" i="3" s="1"/>
  <c r="BC335" i="3" s="1"/>
  <c r="P335" i="3"/>
  <c r="AO335" i="3" s="1"/>
  <c r="N335" i="3"/>
  <c r="C335" i="3"/>
  <c r="W334" i="3"/>
  <c r="P334" i="3"/>
  <c r="N334" i="3"/>
  <c r="C334" i="3"/>
  <c r="AC333" i="3"/>
  <c r="AB333" i="3"/>
  <c r="W333" i="3"/>
  <c r="P333" i="3"/>
  <c r="AM333" i="3" s="1" a="1"/>
  <c r="AM333" i="3" s="1"/>
  <c r="N333" i="3"/>
  <c r="C333" i="3"/>
  <c r="AP332" i="3"/>
  <c r="AO332" i="3"/>
  <c r="AN332" i="3"/>
  <c r="AM332" i="3"/>
  <c r="AM332" i="3" a="1"/>
  <c r="AJ332" i="3"/>
  <c r="AK332" i="3" s="1"/>
  <c r="AD332" i="3"/>
  <c r="AL332" i="3" s="1"/>
  <c r="BD332" i="3" s="1"/>
  <c r="AC332" i="3"/>
  <c r="AB332" i="3"/>
  <c r="AA332" i="3"/>
  <c r="W332" i="3"/>
  <c r="BC332" i="3" s="1"/>
  <c r="P332" i="3"/>
  <c r="N332" i="3"/>
  <c r="C332" i="3"/>
  <c r="AP331" i="3"/>
  <c r="AO331" i="3"/>
  <c r="AC331" i="3"/>
  <c r="AB331" i="3"/>
  <c r="W331" i="3"/>
  <c r="Y331" i="3" s="1"/>
  <c r="Z331" i="3" s="1"/>
  <c r="AA331" i="3" s="1"/>
  <c r="BC331" i="3" s="1"/>
  <c r="P331" i="3"/>
  <c r="AN331" i="3" s="1"/>
  <c r="AJ331" i="3" s="1"/>
  <c r="AK331" i="3" s="1"/>
  <c r="AL331" i="3" s="1"/>
  <c r="BD331" i="3" s="1"/>
  <c r="N331" i="3"/>
  <c r="C331" i="3"/>
  <c r="W330" i="3"/>
  <c r="P330" i="3"/>
  <c r="N330" i="3"/>
  <c r="C330" i="3"/>
  <c r="AN329" i="3"/>
  <c r="AJ329" i="3" s="1"/>
  <c r="AK329" i="3" s="1"/>
  <c r="AM329" i="3"/>
  <c r="AM329" i="3" a="1"/>
  <c r="AA329" i="3"/>
  <c r="W329" i="3"/>
  <c r="P329" i="3"/>
  <c r="AP329" i="3" s="1"/>
  <c r="N329" i="3"/>
  <c r="C329" i="3"/>
  <c r="AP328" i="3"/>
  <c r="AO328" i="3"/>
  <c r="AN328" i="3"/>
  <c r="AJ328" i="3"/>
  <c r="AK328" i="3" s="1"/>
  <c r="AD328" i="3"/>
  <c r="AC328" i="3"/>
  <c r="AB328" i="3"/>
  <c r="AA328" i="3"/>
  <c r="P328" i="3"/>
  <c r="AM328" i="3" s="1" a="1"/>
  <c r="AM328" i="3" s="1"/>
  <c r="N328" i="3"/>
  <c r="C328" i="3"/>
  <c r="AP327" i="3"/>
  <c r="AN327" i="3"/>
  <c r="AJ327" i="3"/>
  <c r="AK327" i="3" s="1"/>
  <c r="AD327" i="3"/>
  <c r="AO327" i="3" s="1"/>
  <c r="AC327" i="3"/>
  <c r="W327" i="3"/>
  <c r="AA327" i="3" s="1"/>
  <c r="BC327" i="3" s="1"/>
  <c r="P327" i="3"/>
  <c r="AM327" i="3" s="1" a="1"/>
  <c r="AM327" i="3" s="1"/>
  <c r="N327" i="3"/>
  <c r="C327" i="3"/>
  <c r="W326" i="3"/>
  <c r="AD326" i="3" s="1"/>
  <c r="P326" i="3"/>
  <c r="AP326" i="3" s="1"/>
  <c r="N326" i="3"/>
  <c r="C326" i="3"/>
  <c r="AM325" i="3" a="1"/>
  <c r="AM325" i="3" s="1"/>
  <c r="W325" i="3"/>
  <c r="P325" i="3"/>
  <c r="N325" i="3"/>
  <c r="C325" i="3"/>
  <c r="AP324" i="3"/>
  <c r="AO324" i="3"/>
  <c r="AN324" i="3"/>
  <c r="AJ324" i="3" s="1"/>
  <c r="AK324" i="3" s="1"/>
  <c r="AL324" i="3" s="1"/>
  <c r="BD324" i="3" s="1"/>
  <c r="AM324" i="3"/>
  <c r="AM324" i="3" a="1"/>
  <c r="AC324" i="3"/>
  <c r="AB324" i="3"/>
  <c r="Z324" i="3"/>
  <c r="AA324" i="3" s="1"/>
  <c r="BC324" i="3" s="1"/>
  <c r="Y324" i="3"/>
  <c r="W324" i="3"/>
  <c r="P324" i="3"/>
  <c r="N324" i="3"/>
  <c r="C324" i="3"/>
  <c r="AP323" i="3"/>
  <c r="AC323" i="3"/>
  <c r="AB323" i="3"/>
  <c r="W323" i="3"/>
  <c r="AA323" i="3" s="1"/>
  <c r="BC323" i="3" s="1"/>
  <c r="P323" i="3"/>
  <c r="AO323" i="3" s="1"/>
  <c r="N323" i="3"/>
  <c r="C323" i="3"/>
  <c r="W322" i="3"/>
  <c r="AD322" i="3" s="1"/>
  <c r="P322" i="3"/>
  <c r="N322" i="3"/>
  <c r="C322" i="3"/>
  <c r="AM321" i="3" a="1"/>
  <c r="AM321" i="3" s="1"/>
  <c r="W321" i="3"/>
  <c r="P321" i="3"/>
  <c r="N321" i="3"/>
  <c r="C321" i="3"/>
  <c r="AP320" i="3"/>
  <c r="AO320" i="3"/>
  <c r="AN320" i="3"/>
  <c r="AJ320" i="3" s="1"/>
  <c r="AK320" i="3" s="1"/>
  <c r="AM320" i="3"/>
  <c r="AM320" i="3" a="1"/>
  <c r="AD320" i="3"/>
  <c r="AL320" i="3" s="1"/>
  <c r="BD320" i="3" s="1"/>
  <c r="AC320" i="3"/>
  <c r="AB320" i="3"/>
  <c r="AA320" i="3"/>
  <c r="W320" i="3"/>
  <c r="BC320" i="3" s="1"/>
  <c r="P320" i="3"/>
  <c r="N320" i="3"/>
  <c r="C320" i="3"/>
  <c r="AP319" i="3"/>
  <c r="AJ319" i="3"/>
  <c r="AK319" i="3" s="1"/>
  <c r="AD319" i="3"/>
  <c r="W319" i="3"/>
  <c r="AA319" i="3" s="1"/>
  <c r="P319" i="3"/>
  <c r="AN319" i="3" s="1"/>
  <c r="N319" i="3"/>
  <c r="C319" i="3"/>
  <c r="W318" i="3"/>
  <c r="AD318" i="3" s="1"/>
  <c r="P318" i="3"/>
  <c r="N318" i="3"/>
  <c r="C318" i="3"/>
  <c r="AM317" i="3" a="1"/>
  <c r="AM317" i="3" s="1"/>
  <c r="AC317" i="3"/>
  <c r="AB317" i="3"/>
  <c r="W317" i="3"/>
  <c r="P317" i="3"/>
  <c r="N317" i="3"/>
  <c r="C317" i="3"/>
  <c r="AN316" i="3"/>
  <c r="AJ316" i="3" s="1"/>
  <c r="AK316" i="3" s="1"/>
  <c r="AM316" i="3" a="1"/>
  <c r="AM316" i="3" s="1"/>
  <c r="W316" i="3"/>
  <c r="P316" i="3"/>
  <c r="AP316" i="3" s="1"/>
  <c r="N316" i="3"/>
  <c r="C316" i="3"/>
  <c r="AO315" i="3"/>
  <c r="AN315" i="3"/>
  <c r="AJ315" i="3" s="1"/>
  <c r="AK315" i="3" s="1"/>
  <c r="AD315" i="3"/>
  <c r="AB315" i="3" s="1"/>
  <c r="AC315" i="3"/>
  <c r="AA315" i="3"/>
  <c r="W315" i="3"/>
  <c r="P315" i="3"/>
  <c r="AM315" i="3" s="1" a="1"/>
  <c r="AM315" i="3" s="1"/>
  <c r="N315" i="3"/>
  <c r="C315" i="3"/>
  <c r="BC314" i="3"/>
  <c r="AP314" i="3"/>
  <c r="AN314" i="3"/>
  <c r="AM314" i="3" a="1"/>
  <c r="AM314" i="3" s="1"/>
  <c r="AJ314" i="3"/>
  <c r="AK314" i="3" s="1"/>
  <c r="AD314" i="3"/>
  <c r="W314" i="3"/>
  <c r="AA314" i="3" s="1"/>
  <c r="N314" i="3"/>
  <c r="C314" i="3"/>
  <c r="W313" i="3"/>
  <c r="AD313" i="3" s="1"/>
  <c r="P313" i="3"/>
  <c r="N313" i="3"/>
  <c r="C313" i="3"/>
  <c r="AA312" i="3"/>
  <c r="W312" i="3"/>
  <c r="P312" i="3"/>
  <c r="N312" i="3"/>
  <c r="C312" i="3"/>
  <c r="AP311" i="3"/>
  <c r="AO311" i="3"/>
  <c r="AN311" i="3"/>
  <c r="AJ311" i="3" s="1"/>
  <c r="AK311" i="3" s="1"/>
  <c r="AM311" i="3"/>
  <c r="AM311" i="3" a="1"/>
  <c r="AD311" i="3"/>
  <c r="AL311" i="3" s="1"/>
  <c r="BD311" i="3" s="1"/>
  <c r="AC311" i="3"/>
  <c r="AB311" i="3"/>
  <c r="AA311" i="3"/>
  <c r="W311" i="3"/>
  <c r="P311" i="3"/>
  <c r="N311" i="3"/>
  <c r="C311" i="3"/>
  <c r="BC310" i="3"/>
  <c r="AP310" i="3"/>
  <c r="AO310" i="3"/>
  <c r="AJ310" i="3"/>
  <c r="AK310" i="3" s="1"/>
  <c r="AD310" i="3"/>
  <c r="AC310" i="3"/>
  <c r="AA310" i="3"/>
  <c r="W310" i="3"/>
  <c r="P310" i="3"/>
  <c r="AN310" i="3" s="1"/>
  <c r="N310" i="3"/>
  <c r="C310" i="3"/>
  <c r="W309" i="3"/>
  <c r="AD309" i="3" s="1"/>
  <c r="P309" i="3"/>
  <c r="N309" i="3"/>
  <c r="C309" i="3"/>
  <c r="AM308" i="3" a="1"/>
  <c r="AM308" i="3" s="1"/>
  <c r="W308" i="3"/>
  <c r="P308" i="3"/>
  <c r="N308" i="3"/>
  <c r="C308" i="3"/>
  <c r="AP307" i="3"/>
  <c r="AO307" i="3"/>
  <c r="AN307" i="3"/>
  <c r="AJ307" i="3" s="1"/>
  <c r="AK307" i="3" s="1"/>
  <c r="AM307" i="3"/>
  <c r="AM307" i="3" a="1"/>
  <c r="AD307" i="3"/>
  <c r="AC307" i="3"/>
  <c r="AB307" i="3"/>
  <c r="AA307" i="3"/>
  <c r="W307" i="3"/>
  <c r="BC307" i="3" s="1"/>
  <c r="P307" i="3"/>
  <c r="N307" i="3"/>
  <c r="C307" i="3"/>
  <c r="AP306" i="3"/>
  <c r="AO306" i="3"/>
  <c r="AJ306" i="3"/>
  <c r="AK306" i="3" s="1"/>
  <c r="AD306" i="3"/>
  <c r="AC306" i="3" s="1"/>
  <c r="AA306" i="3"/>
  <c r="W306" i="3"/>
  <c r="P306" i="3"/>
  <c r="AN306" i="3" s="1"/>
  <c r="N306" i="3"/>
  <c r="C306" i="3"/>
  <c r="BC305" i="3"/>
  <c r="AD305" i="3"/>
  <c r="AC305" i="3" s="1"/>
  <c r="AA305" i="3"/>
  <c r="P305" i="3"/>
  <c r="N305" i="3"/>
  <c r="C305" i="3"/>
  <c r="AM304" i="3" a="1"/>
  <c r="AM304" i="3" s="1"/>
  <c r="AA304" i="3"/>
  <c r="W304" i="3"/>
  <c r="P304" i="3"/>
  <c r="N304" i="3"/>
  <c r="C304" i="3"/>
  <c r="AN303" i="3"/>
  <c r="AJ303" i="3" s="1"/>
  <c r="AK303" i="3" s="1"/>
  <c r="AM303" i="3"/>
  <c r="AM303" i="3" a="1"/>
  <c r="AA303" i="3"/>
  <c r="W303" i="3"/>
  <c r="P303" i="3"/>
  <c r="AP303" i="3" s="1"/>
  <c r="N303" i="3"/>
  <c r="C303" i="3"/>
  <c r="BC302" i="3"/>
  <c r="AP302" i="3"/>
  <c r="AO302" i="3"/>
  <c r="AN302" i="3"/>
  <c r="AJ302" i="3" s="1"/>
  <c r="AF302" i="3"/>
  <c r="AD302" i="3"/>
  <c r="AC302" i="3"/>
  <c r="W302" i="3"/>
  <c r="AA302" i="3" s="1"/>
  <c r="P302" i="3"/>
  <c r="AM302" i="3" s="1" a="1"/>
  <c r="AM302" i="3" s="1"/>
  <c r="N302" i="3"/>
  <c r="C302" i="3"/>
  <c r="W301" i="3"/>
  <c r="P301" i="3"/>
  <c r="AM301" i="3" s="1" a="1"/>
  <c r="AM301" i="3" s="1"/>
  <c r="N301" i="3"/>
  <c r="C301" i="3"/>
  <c r="AM300" i="3"/>
  <c r="AM300" i="3" a="1"/>
  <c r="AA300" i="3"/>
  <c r="W300" i="3"/>
  <c r="P300" i="3"/>
  <c r="AN300" i="3" s="1"/>
  <c r="AJ300" i="3" s="1"/>
  <c r="AK300" i="3" s="1"/>
  <c r="N300" i="3"/>
  <c r="C300" i="3"/>
  <c r="AP299" i="3"/>
  <c r="AN299" i="3"/>
  <c r="AJ299" i="3" s="1"/>
  <c r="AK299" i="3" s="1"/>
  <c r="AM299" i="3"/>
  <c r="AM299" i="3" a="1"/>
  <c r="AD299" i="3"/>
  <c r="AL299" i="3" s="1"/>
  <c r="BD299" i="3" s="1"/>
  <c r="AB299" i="3"/>
  <c r="AA299" i="3"/>
  <c r="W299" i="3"/>
  <c r="P299" i="3"/>
  <c r="N299" i="3"/>
  <c r="C299" i="3"/>
  <c r="AP298" i="3"/>
  <c r="AO298" i="3"/>
  <c r="AD298" i="3"/>
  <c r="AC298" i="3" s="1"/>
  <c r="AA298" i="3"/>
  <c r="W298" i="3"/>
  <c r="P298" i="3"/>
  <c r="N298" i="3"/>
  <c r="C298" i="3"/>
  <c r="W297" i="3"/>
  <c r="P297" i="3"/>
  <c r="AM297" i="3" s="1" a="1"/>
  <c r="AM297" i="3" s="1"/>
  <c r="N297" i="3"/>
  <c r="C297" i="3"/>
  <c r="W296" i="3"/>
  <c r="P296" i="3"/>
  <c r="AN296" i="3" s="1"/>
  <c r="AJ296" i="3" s="1"/>
  <c r="AK296" i="3" s="1"/>
  <c r="N296" i="3"/>
  <c r="C296" i="3"/>
  <c r="AP295" i="3"/>
  <c r="AO295" i="3"/>
  <c r="AN295" i="3"/>
  <c r="AJ295" i="3" s="1"/>
  <c r="AK295" i="3" s="1"/>
  <c r="AM295" i="3"/>
  <c r="AM295" i="3" a="1"/>
  <c r="AD295" i="3"/>
  <c r="AC295" i="3" s="1"/>
  <c r="AB295" i="3"/>
  <c r="AA295" i="3"/>
  <c r="W295" i="3"/>
  <c r="BC295" i="3" s="1"/>
  <c r="P295" i="3"/>
  <c r="N295" i="3"/>
  <c r="C295" i="3"/>
  <c r="AP294" i="3"/>
  <c r="AK294" i="3"/>
  <c r="AJ294" i="3"/>
  <c r="AD294" i="3"/>
  <c r="BC294" i="3" s="1"/>
  <c r="AC294" i="3"/>
  <c r="AA294" i="3"/>
  <c r="W294" i="3"/>
  <c r="P294" i="3"/>
  <c r="AN294" i="3" s="1"/>
  <c r="N294" i="3"/>
  <c r="C294" i="3"/>
  <c r="W293" i="3"/>
  <c r="P293" i="3"/>
  <c r="N293" i="3"/>
  <c r="C293" i="3"/>
  <c r="AN292" i="3"/>
  <c r="AJ292" i="3" s="1"/>
  <c r="AK292" i="3" s="1"/>
  <c r="W292" i="3"/>
  <c r="AA292" i="3" s="1"/>
  <c r="P292" i="3"/>
  <c r="AM292" i="3" s="1" a="1"/>
  <c r="AM292" i="3" s="1"/>
  <c r="N292" i="3"/>
  <c r="C292" i="3"/>
  <c r="AP291" i="3"/>
  <c r="AO291" i="3"/>
  <c r="AN291" i="3"/>
  <c r="AJ291" i="3" s="1"/>
  <c r="AK291" i="3" s="1"/>
  <c r="AM291" i="3"/>
  <c r="AM291" i="3" a="1"/>
  <c r="AD291" i="3"/>
  <c r="AL291" i="3" s="1"/>
  <c r="BD291" i="3" s="1"/>
  <c r="AC291" i="3"/>
  <c r="AB291" i="3"/>
  <c r="AA291" i="3"/>
  <c r="W291" i="3"/>
  <c r="BC291" i="3" s="1"/>
  <c r="P291" i="3"/>
  <c r="N291" i="3"/>
  <c r="C291" i="3"/>
  <c r="AP290" i="3"/>
  <c r="AD290" i="3"/>
  <c r="AC290" i="3"/>
  <c r="AA290" i="3"/>
  <c r="W290" i="3"/>
  <c r="P290" i="3"/>
  <c r="AN290" i="3" s="1"/>
  <c r="AJ290" i="3" s="1"/>
  <c r="AK290" i="3" s="1"/>
  <c r="N290" i="3"/>
  <c r="C290" i="3"/>
  <c r="AM289" i="3" a="1"/>
  <c r="AM289" i="3" s="1"/>
  <c r="W289" i="3"/>
  <c r="P289" i="3"/>
  <c r="N289" i="3"/>
  <c r="C289" i="3"/>
  <c r="AN288" i="3"/>
  <c r="AJ288" i="3" s="1"/>
  <c r="AK288" i="3" s="1"/>
  <c r="AA288" i="3"/>
  <c r="W288" i="3"/>
  <c r="P288" i="3"/>
  <c r="N288" i="3"/>
  <c r="C288" i="3"/>
  <c r="AP287" i="3"/>
  <c r="AN287" i="3"/>
  <c r="AJ287" i="3" s="1"/>
  <c r="AK287" i="3" s="1"/>
  <c r="AM287" i="3"/>
  <c r="AM287" i="3" a="1"/>
  <c r="AD287" i="3"/>
  <c r="AC287" i="3" s="1"/>
  <c r="AA287" i="3"/>
  <c r="W287" i="3"/>
  <c r="P287" i="3"/>
  <c r="N287" i="3"/>
  <c r="C287" i="3"/>
  <c r="BC286" i="3"/>
  <c r="AO286" i="3"/>
  <c r="AD286" i="3"/>
  <c r="AC286" i="3" s="1"/>
  <c r="AA286" i="3"/>
  <c r="W286" i="3"/>
  <c r="P286" i="3"/>
  <c r="N286" i="3"/>
  <c r="C286" i="3"/>
  <c r="W285" i="3"/>
  <c r="P285" i="3"/>
  <c r="AM285" i="3" s="1" a="1"/>
  <c r="AM285" i="3" s="1"/>
  <c r="N285" i="3"/>
  <c r="C285" i="3"/>
  <c r="AM284" i="3" a="1"/>
  <c r="AM284" i="3" s="1"/>
  <c r="AA284" i="3"/>
  <c r="W284" i="3"/>
  <c r="P284" i="3"/>
  <c r="AN284" i="3" s="1"/>
  <c r="AJ284" i="3" s="1"/>
  <c r="AK284" i="3" s="1"/>
  <c r="N284" i="3"/>
  <c r="C284" i="3"/>
  <c r="AP283" i="3"/>
  <c r="AN283" i="3"/>
  <c r="AJ283" i="3" s="1"/>
  <c r="AK283" i="3" s="1"/>
  <c r="AM283" i="3"/>
  <c r="AM283" i="3" a="1"/>
  <c r="AD283" i="3"/>
  <c r="AL283" i="3" s="1"/>
  <c r="BD283" i="3" s="1"/>
  <c r="AB283" i="3"/>
  <c r="AA283" i="3"/>
  <c r="W283" i="3"/>
  <c r="P283" i="3"/>
  <c r="N283" i="3"/>
  <c r="C283" i="3"/>
  <c r="BC282" i="3"/>
  <c r="AP282" i="3"/>
  <c r="AO282" i="3"/>
  <c r="AC282" i="3"/>
  <c r="AB282" i="3"/>
  <c r="W282" i="3"/>
  <c r="AN282" i="3" s="1"/>
  <c r="AJ282" i="3" s="1"/>
  <c r="AK282" i="3" s="1"/>
  <c r="AL282" i="3" s="1"/>
  <c r="BD282" i="3" s="1"/>
  <c r="P282" i="3"/>
  <c r="AM282" i="3" s="1" a="1"/>
  <c r="AM282" i="3" s="1"/>
  <c r="N282" i="3"/>
  <c r="C282" i="3"/>
  <c r="BC281" i="3"/>
  <c r="AP281" i="3"/>
  <c r="AO281" i="3"/>
  <c r="AN281" i="3"/>
  <c r="AJ281" i="3"/>
  <c r="AK281" i="3" s="1"/>
  <c r="AL281" i="3" s="1"/>
  <c r="BD281" i="3" s="1"/>
  <c r="AC281" i="3"/>
  <c r="AB281" i="3"/>
  <c r="W281" i="3"/>
  <c r="P281" i="3"/>
  <c r="AM281" i="3" s="1" a="1"/>
  <c r="AM281" i="3" s="1"/>
  <c r="N281" i="3"/>
  <c r="C281" i="3"/>
  <c r="BC280" i="3"/>
  <c r="AP280" i="3"/>
  <c r="AO280" i="3"/>
  <c r="AD280" i="3"/>
  <c r="AC280" i="3"/>
  <c r="AA280" i="3"/>
  <c r="W280" i="3"/>
  <c r="P280" i="3"/>
  <c r="AN280" i="3" s="1"/>
  <c r="AJ280" i="3" s="1"/>
  <c r="AK280" i="3" s="1"/>
  <c r="N280" i="3"/>
  <c r="C280" i="3"/>
  <c r="AC279" i="3"/>
  <c r="AB279" i="3"/>
  <c r="Y279" i="3"/>
  <c r="Z279" i="3" s="1"/>
  <c r="W279" i="3"/>
  <c r="P279" i="3"/>
  <c r="N279" i="3"/>
  <c r="C279" i="3"/>
  <c r="AD278" i="3"/>
  <c r="AA278" i="3"/>
  <c r="W278" i="3"/>
  <c r="P278" i="3"/>
  <c r="AP278" i="3" s="1"/>
  <c r="N278" i="3"/>
  <c r="C278" i="3"/>
  <c r="AP277" i="3"/>
  <c r="AN277" i="3"/>
  <c r="AM277" i="3"/>
  <c r="AJ277" i="3"/>
  <c r="AK277" i="3" s="1"/>
  <c r="AD277" i="3"/>
  <c r="AA277" i="3"/>
  <c r="BC277" i="3" s="1"/>
  <c r="P277" i="3"/>
  <c r="AM277" i="3" s="1" a="1"/>
  <c r="N277" i="3"/>
  <c r="C277" i="3"/>
  <c r="AP276" i="3"/>
  <c r="AN276" i="3"/>
  <c r="AM276" i="3" a="1"/>
  <c r="AM276" i="3" s="1"/>
  <c r="AK276" i="3"/>
  <c r="AJ276" i="3"/>
  <c r="W276" i="3"/>
  <c r="AD276" i="3" s="1"/>
  <c r="P276" i="3"/>
  <c r="N276" i="3"/>
  <c r="C276" i="3"/>
  <c r="AM275" i="3" a="1"/>
  <c r="AM275" i="3" s="1"/>
  <c r="W275" i="3"/>
  <c r="P275" i="3"/>
  <c r="N275" i="3"/>
  <c r="C275" i="3"/>
  <c r="AP274" i="3"/>
  <c r="AN274" i="3"/>
  <c r="AJ274" i="3" s="1"/>
  <c r="AK274" i="3" s="1"/>
  <c r="AM274" i="3"/>
  <c r="AD274" i="3"/>
  <c r="AB274" i="3"/>
  <c r="AA274" i="3"/>
  <c r="W274" i="3"/>
  <c r="BC274" i="3" s="1"/>
  <c r="P274" i="3"/>
  <c r="AM274" i="3" s="1" a="1"/>
  <c r="N274" i="3"/>
  <c r="C274" i="3"/>
  <c r="AP273" i="3"/>
  <c r="AO273" i="3"/>
  <c r="AN273" i="3"/>
  <c r="AJ273" i="3" s="1"/>
  <c r="AK273" i="3" s="1"/>
  <c r="AM273" i="3"/>
  <c r="AM273" i="3" a="1"/>
  <c r="AD273" i="3"/>
  <c r="AC273" i="3" s="1"/>
  <c r="AA273" i="3"/>
  <c r="W273" i="3"/>
  <c r="BC273" i="3" s="1"/>
  <c r="P273" i="3"/>
  <c r="N273" i="3"/>
  <c r="C273" i="3"/>
  <c r="AP272" i="3"/>
  <c r="AN272" i="3"/>
  <c r="AM272" i="3" a="1"/>
  <c r="AM272" i="3" s="1"/>
  <c r="AK272" i="3"/>
  <c r="AJ272" i="3"/>
  <c r="W272" i="3"/>
  <c r="AD272" i="3" s="1"/>
  <c r="P272" i="3"/>
  <c r="N272" i="3"/>
  <c r="C272" i="3"/>
  <c r="AM271" i="3" a="1"/>
  <c r="AM271" i="3" s="1"/>
  <c r="W271" i="3"/>
  <c r="P271" i="3"/>
  <c r="N271" i="3"/>
  <c r="C271" i="3"/>
  <c r="AP270" i="3"/>
  <c r="AN270" i="3"/>
  <c r="AJ270" i="3" s="1"/>
  <c r="AK270" i="3" s="1"/>
  <c r="AM270" i="3"/>
  <c r="AD270" i="3"/>
  <c r="AL270" i="3" s="1"/>
  <c r="BD270" i="3" s="1"/>
  <c r="AB270" i="3"/>
  <c r="AA270" i="3"/>
  <c r="W270" i="3"/>
  <c r="P270" i="3"/>
  <c r="AM270" i="3" s="1" a="1"/>
  <c r="N270" i="3"/>
  <c r="C270" i="3"/>
  <c r="AP269" i="3"/>
  <c r="AN269" i="3"/>
  <c r="AJ269" i="3" s="1"/>
  <c r="AK269" i="3" s="1"/>
  <c r="AM269" i="3"/>
  <c r="AM269" i="3" a="1"/>
  <c r="AD269" i="3"/>
  <c r="AC269" i="3" s="1"/>
  <c r="AA269" i="3"/>
  <c r="W269" i="3"/>
  <c r="BC269" i="3" s="1"/>
  <c r="P269" i="3"/>
  <c r="N269" i="3"/>
  <c r="C269" i="3"/>
  <c r="AP268" i="3"/>
  <c r="AN268" i="3"/>
  <c r="AM268" i="3" a="1"/>
  <c r="AM268" i="3" s="1"/>
  <c r="AJ268" i="3"/>
  <c r="AK268" i="3" s="1"/>
  <c r="W268" i="3"/>
  <c r="AD268" i="3" s="1"/>
  <c r="P268" i="3"/>
  <c r="N268" i="3"/>
  <c r="C268" i="3"/>
  <c r="W267" i="3"/>
  <c r="P267" i="3"/>
  <c r="N267" i="3"/>
  <c r="C267" i="3"/>
  <c r="AP266" i="3"/>
  <c r="AN266" i="3"/>
  <c r="AJ266" i="3" s="1"/>
  <c r="AK266" i="3" s="1"/>
  <c r="AD266" i="3"/>
  <c r="AL266" i="3" s="1"/>
  <c r="BD266" i="3" s="1"/>
  <c r="AB266" i="3"/>
  <c r="AA266" i="3"/>
  <c r="W266" i="3"/>
  <c r="P266" i="3"/>
  <c r="AM266" i="3" s="1" a="1"/>
  <c r="AM266" i="3" s="1"/>
  <c r="N266" i="3"/>
  <c r="C266" i="3"/>
  <c r="AP265" i="3"/>
  <c r="AO265" i="3"/>
  <c r="AN265" i="3"/>
  <c r="AJ265" i="3" s="1"/>
  <c r="AK265" i="3" s="1"/>
  <c r="AM265" i="3"/>
  <c r="AM265" i="3" a="1"/>
  <c r="AD265" i="3"/>
  <c r="AC265" i="3"/>
  <c r="AA265" i="3"/>
  <c r="W265" i="3"/>
  <c r="P265" i="3"/>
  <c r="N265" i="3"/>
  <c r="C265" i="3"/>
  <c r="AP264" i="3"/>
  <c r="AN264" i="3"/>
  <c r="AM264" i="3" a="1"/>
  <c r="AM264" i="3" s="1"/>
  <c r="AK264" i="3"/>
  <c r="AJ264" i="3"/>
  <c r="W264" i="3"/>
  <c r="AD264" i="3" s="1"/>
  <c r="P264" i="3"/>
  <c r="N264" i="3"/>
  <c r="C264" i="3"/>
  <c r="W263" i="3"/>
  <c r="P263" i="3"/>
  <c r="N263" i="3"/>
  <c r="C263" i="3"/>
  <c r="AP262" i="3"/>
  <c r="AN262" i="3"/>
  <c r="AJ262" i="3" s="1"/>
  <c r="AK262" i="3" s="1"/>
  <c r="AD262" i="3"/>
  <c r="AB262" i="3"/>
  <c r="AA262" i="3"/>
  <c r="W262" i="3"/>
  <c r="P262" i="3"/>
  <c r="AM262" i="3" s="1" a="1"/>
  <c r="AM262" i="3" s="1"/>
  <c r="N262" i="3"/>
  <c r="C262" i="3"/>
  <c r="AP261" i="3"/>
  <c r="AO261" i="3"/>
  <c r="AC261" i="3"/>
  <c r="AB261" i="3"/>
  <c r="W261" i="3"/>
  <c r="AA261" i="3" s="1"/>
  <c r="P261" i="3"/>
  <c r="AN261" i="3" s="1"/>
  <c r="AJ261" i="3" s="1"/>
  <c r="AK261" i="3" s="1"/>
  <c r="AL261" i="3" s="1"/>
  <c r="BD261" i="3" s="1"/>
  <c r="N261" i="3"/>
  <c r="C261" i="3"/>
  <c r="AP260" i="3"/>
  <c r="AD260" i="3"/>
  <c r="AA260" i="3"/>
  <c r="W260" i="3"/>
  <c r="P260" i="3"/>
  <c r="N260" i="3"/>
  <c r="C260" i="3"/>
  <c r="AD259" i="3"/>
  <c r="AC259" i="3" s="1"/>
  <c r="AA259" i="3"/>
  <c r="BC259" i="3" s="1"/>
  <c r="W259" i="3"/>
  <c r="P259" i="3"/>
  <c r="N259" i="3"/>
  <c r="C259" i="3"/>
  <c r="AM258" i="3"/>
  <c r="AM258" i="3" a="1"/>
  <c r="AA258" i="3"/>
  <c r="W258" i="3"/>
  <c r="P258" i="3"/>
  <c r="AP258" i="3" s="1"/>
  <c r="N258" i="3"/>
  <c r="C258" i="3"/>
  <c r="AN257" i="3"/>
  <c r="AJ257" i="3" s="1"/>
  <c r="AK257" i="3" s="1"/>
  <c r="AM257" i="3" a="1"/>
  <c r="AM257" i="3" s="1"/>
  <c r="W257" i="3"/>
  <c r="AA257" i="3" s="1"/>
  <c r="P257" i="3"/>
  <c r="AP257" i="3" s="1"/>
  <c r="N257" i="3"/>
  <c r="C257" i="3"/>
  <c r="BC256" i="3"/>
  <c r="AP256" i="3"/>
  <c r="AD256" i="3"/>
  <c r="AA256" i="3"/>
  <c r="W256" i="3"/>
  <c r="P256" i="3"/>
  <c r="N256" i="3"/>
  <c r="C256" i="3"/>
  <c r="AP255" i="3"/>
  <c r="AO255" i="3"/>
  <c r="AC255" i="3"/>
  <c r="AB255" i="3"/>
  <c r="W255" i="3"/>
  <c r="P255" i="3"/>
  <c r="AN255" i="3" s="1"/>
  <c r="AJ255" i="3" s="1"/>
  <c r="AK255" i="3" s="1"/>
  <c r="AL255" i="3" s="1"/>
  <c r="BD255" i="3" s="1"/>
  <c r="N255" i="3"/>
  <c r="C255" i="3"/>
  <c r="AM254" i="3" a="1"/>
  <c r="AM254" i="3" s="1"/>
  <c r="W254" i="3"/>
  <c r="P254" i="3"/>
  <c r="N254" i="3"/>
  <c r="C254" i="3"/>
  <c r="AC253" i="3"/>
  <c r="AB253" i="3"/>
  <c r="W253" i="3"/>
  <c r="BC253" i="3" s="1"/>
  <c r="P253" i="3"/>
  <c r="N253" i="3"/>
  <c r="C253" i="3"/>
  <c r="AP252" i="3"/>
  <c r="AN252" i="3"/>
  <c r="AJ252" i="3" s="1"/>
  <c r="AK252" i="3" s="1"/>
  <c r="AD252" i="3"/>
  <c r="AL252" i="3" s="1"/>
  <c r="BD252" i="3" s="1"/>
  <c r="AB252" i="3"/>
  <c r="AA252" i="3"/>
  <c r="W252" i="3"/>
  <c r="BC252" i="3" s="1"/>
  <c r="P252" i="3"/>
  <c r="AM252" i="3" s="1" a="1"/>
  <c r="AM252" i="3" s="1"/>
  <c r="N252" i="3"/>
  <c r="C252" i="3"/>
  <c r="AP251" i="3"/>
  <c r="AN251" i="3"/>
  <c r="AJ251" i="3" s="1"/>
  <c r="AK251" i="3" s="1"/>
  <c r="AM251" i="3"/>
  <c r="AM251" i="3" a="1"/>
  <c r="AD251" i="3"/>
  <c r="AC251" i="3" s="1"/>
  <c r="AA251" i="3"/>
  <c r="W251" i="3"/>
  <c r="P251" i="3"/>
  <c r="N251" i="3"/>
  <c r="C251" i="3"/>
  <c r="BC250" i="3"/>
  <c r="AC250" i="3"/>
  <c r="AB250" i="3"/>
  <c r="AA250" i="3"/>
  <c r="W250" i="3"/>
  <c r="P250" i="3"/>
  <c r="AP250" i="3" s="1"/>
  <c r="N250" i="3"/>
  <c r="C250" i="3"/>
  <c r="AD249" i="3"/>
  <c r="AC249" i="3" s="1"/>
  <c r="AA249" i="3"/>
  <c r="BC249" i="3" s="1"/>
  <c r="W249" i="3"/>
  <c r="P249" i="3"/>
  <c r="N249" i="3"/>
  <c r="C249" i="3"/>
  <c r="AC248" i="3"/>
  <c r="AB248" i="3"/>
  <c r="W248" i="3"/>
  <c r="P248" i="3"/>
  <c r="N248" i="3"/>
  <c r="C248" i="3"/>
  <c r="AP247" i="3"/>
  <c r="AN247" i="3"/>
  <c r="AJ247" i="3" s="1"/>
  <c r="AK247" i="3" s="1"/>
  <c r="AD247" i="3"/>
  <c r="AB247" i="3"/>
  <c r="AA247" i="3"/>
  <c r="W247" i="3"/>
  <c r="P247" i="3"/>
  <c r="AM247" i="3" s="1" a="1"/>
  <c r="AM247" i="3" s="1"/>
  <c r="N247" i="3"/>
  <c r="C247" i="3"/>
  <c r="AN246" i="3"/>
  <c r="AJ246" i="3" s="1"/>
  <c r="AK246" i="3" s="1"/>
  <c r="AM246" i="3" a="1"/>
  <c r="AM246" i="3" s="1"/>
  <c r="W246" i="3"/>
  <c r="AA246" i="3" s="1"/>
  <c r="P246" i="3"/>
  <c r="AP246" i="3" s="1"/>
  <c r="N246" i="3"/>
  <c r="C246" i="3"/>
  <c r="BC245" i="3"/>
  <c r="AP245" i="3"/>
  <c r="AN245" i="3"/>
  <c r="AJ245" i="3"/>
  <c r="AK245" i="3" s="1"/>
  <c r="AL245" i="3" s="1"/>
  <c r="BD245" i="3" s="1"/>
  <c r="AC245" i="3"/>
  <c r="AB245" i="3"/>
  <c r="AA245" i="3"/>
  <c r="W245" i="3"/>
  <c r="P245" i="3"/>
  <c r="AO245" i="3" s="1"/>
  <c r="N245" i="3"/>
  <c r="C245" i="3"/>
  <c r="AP244" i="3"/>
  <c r="AM244" i="3" a="1"/>
  <c r="AM244" i="3" s="1"/>
  <c r="W244" i="3"/>
  <c r="AD244" i="3" s="1"/>
  <c r="P244" i="3"/>
  <c r="AN244" i="3" s="1"/>
  <c r="AJ244" i="3" s="1"/>
  <c r="AK244" i="3" s="1"/>
  <c r="N244" i="3"/>
  <c r="C244" i="3"/>
  <c r="AJ243" i="3"/>
  <c r="AK243" i="3" s="1"/>
  <c r="W243" i="3"/>
  <c r="P243" i="3"/>
  <c r="AM243" i="3" s="1" a="1"/>
  <c r="AM243" i="3" s="1"/>
  <c r="N243" i="3"/>
  <c r="C243" i="3"/>
  <c r="AP242" i="3"/>
  <c r="AN242" i="3"/>
  <c r="AJ242" i="3" s="1"/>
  <c r="AK242" i="3" s="1"/>
  <c r="AM242" i="3"/>
  <c r="AM242" i="3" a="1"/>
  <c r="AD242" i="3"/>
  <c r="AL242" i="3" s="1"/>
  <c r="BD242" i="3" s="1"/>
  <c r="AB242" i="3"/>
  <c r="AA242" i="3"/>
  <c r="BC242" i="3" s="1"/>
  <c r="P242" i="3"/>
  <c r="N242" i="3"/>
  <c r="C242" i="3"/>
  <c r="AN241" i="3"/>
  <c r="AJ241" i="3" s="1"/>
  <c r="AK241" i="3" s="1"/>
  <c r="AM241" i="3" a="1"/>
  <c r="AM241" i="3" s="1"/>
  <c r="W241" i="3"/>
  <c r="AA241" i="3" s="1"/>
  <c r="P241" i="3"/>
  <c r="AP241" i="3" s="1"/>
  <c r="N241" i="3"/>
  <c r="C241" i="3"/>
  <c r="AP240" i="3"/>
  <c r="AD240" i="3"/>
  <c r="W240" i="3"/>
  <c r="AA240" i="3" s="1"/>
  <c r="BC240" i="3" s="1"/>
  <c r="P240" i="3"/>
  <c r="N240" i="3"/>
  <c r="C240" i="3"/>
  <c r="AK239" i="3"/>
  <c r="AL239" i="3" s="1"/>
  <c r="BD239" i="3" s="1"/>
  <c r="AJ239" i="3"/>
  <c r="AD239" i="3"/>
  <c r="AC239" i="3" s="1"/>
  <c r="AA239" i="3"/>
  <c r="BC239" i="3" s="1"/>
  <c r="W239" i="3"/>
  <c r="P239" i="3"/>
  <c r="N239" i="3"/>
  <c r="C239" i="3"/>
  <c r="AM238" i="3" a="1"/>
  <c r="AM238" i="3" s="1"/>
  <c r="AA238" i="3"/>
  <c r="W238" i="3"/>
  <c r="P238" i="3"/>
  <c r="AP238" i="3" s="1"/>
  <c r="N238" i="3"/>
  <c r="C238" i="3"/>
  <c r="AN237" i="3"/>
  <c r="AJ237" i="3" s="1"/>
  <c r="AK237" i="3" s="1"/>
  <c r="AM237" i="3" a="1"/>
  <c r="AM237" i="3" s="1"/>
  <c r="W237" i="3"/>
  <c r="AA237" i="3" s="1"/>
  <c r="P237" i="3"/>
  <c r="AP237" i="3" s="1"/>
  <c r="N237" i="3"/>
  <c r="C237" i="3"/>
  <c r="BC236" i="3"/>
  <c r="AP236" i="3"/>
  <c r="AD236" i="3"/>
  <c r="AA236" i="3"/>
  <c r="W236" i="3"/>
  <c r="P236" i="3"/>
  <c r="N236" i="3"/>
  <c r="C236" i="3"/>
  <c r="AP235" i="3"/>
  <c r="AD235" i="3"/>
  <c r="AC235" i="3" s="1"/>
  <c r="AA235" i="3"/>
  <c r="BC235" i="3" s="1"/>
  <c r="P235" i="3"/>
  <c r="AO235" i="3" s="1"/>
  <c r="N235" i="3"/>
  <c r="C235" i="3"/>
  <c r="W234" i="3"/>
  <c r="P234" i="3"/>
  <c r="AN234" i="3" s="1"/>
  <c r="AJ234" i="3" s="1"/>
  <c r="AK234" i="3" s="1"/>
  <c r="N234" i="3"/>
  <c r="C234" i="3"/>
  <c r="AP233" i="3"/>
  <c r="AN233" i="3"/>
  <c r="AJ233" i="3" s="1"/>
  <c r="AK233" i="3" s="1"/>
  <c r="AD233" i="3"/>
  <c r="AB233" i="3"/>
  <c r="AA233" i="3"/>
  <c r="W233" i="3"/>
  <c r="P233" i="3"/>
  <c r="AM233" i="3" s="1" a="1"/>
  <c r="AM233" i="3" s="1"/>
  <c r="N233" i="3"/>
  <c r="C233" i="3"/>
  <c r="AP232" i="3"/>
  <c r="AO232" i="3"/>
  <c r="AN232" i="3"/>
  <c r="AJ232" i="3" s="1"/>
  <c r="AK232" i="3" s="1"/>
  <c r="AL232" i="3" s="1"/>
  <c r="BD232" i="3" s="1"/>
  <c r="AC232" i="3"/>
  <c r="AB232" i="3"/>
  <c r="W232" i="3"/>
  <c r="AA232" i="3" s="1"/>
  <c r="P232" i="3"/>
  <c r="AM232" i="3" s="1" a="1"/>
  <c r="AM232" i="3" s="1"/>
  <c r="N232" i="3"/>
  <c r="C232" i="3"/>
  <c r="BC231" i="3"/>
  <c r="AD231" i="3"/>
  <c r="AA231" i="3"/>
  <c r="W231" i="3"/>
  <c r="P231" i="3"/>
  <c r="AP231" i="3" s="1"/>
  <c r="N231" i="3"/>
  <c r="C231" i="3"/>
  <c r="AD230" i="3"/>
  <c r="AC230" i="3" s="1"/>
  <c r="AA230" i="3"/>
  <c r="BC230" i="3" s="1"/>
  <c r="W230" i="3"/>
  <c r="P230" i="3"/>
  <c r="N230" i="3"/>
  <c r="C230" i="3"/>
  <c r="AO229" i="3"/>
  <c r="AD229" i="3"/>
  <c r="AB229" i="3" s="1"/>
  <c r="AC229" i="3"/>
  <c r="AA229" i="3"/>
  <c r="BC229" i="3" s="1"/>
  <c r="P229" i="3"/>
  <c r="N229" i="3"/>
  <c r="C229" i="3"/>
  <c r="AD228" i="3"/>
  <c r="AB228" i="3" s="1"/>
  <c r="AA228" i="3"/>
  <c r="W228" i="3"/>
  <c r="P228" i="3"/>
  <c r="AM228" i="3" s="1" a="1"/>
  <c r="AM228" i="3" s="1"/>
  <c r="AN228" i="3" s="1"/>
  <c r="AJ228" i="3" s="1"/>
  <c r="AK228" i="3" s="1"/>
  <c r="N228" i="3"/>
  <c r="C228" i="3"/>
  <c r="AP227" i="3"/>
  <c r="AN227" i="3"/>
  <c r="AJ227" i="3" s="1"/>
  <c r="AK227" i="3" s="1"/>
  <c r="AD227" i="3"/>
  <c r="AC227" i="3" s="1"/>
  <c r="AA227" i="3"/>
  <c r="P227" i="3"/>
  <c r="AM227" i="3" s="1" a="1"/>
  <c r="AM227" i="3" s="1"/>
  <c r="N227" i="3"/>
  <c r="C227" i="3"/>
  <c r="AP226" i="3"/>
  <c r="AN226" i="3"/>
  <c r="AJ226" i="3"/>
  <c r="W226" i="3"/>
  <c r="P226" i="3"/>
  <c r="AM226" i="3" s="1" a="1"/>
  <c r="AM226" i="3" s="1"/>
  <c r="N226" i="3"/>
  <c r="C226" i="3"/>
  <c r="AN225" i="3"/>
  <c r="AJ225" i="3" s="1"/>
  <c r="AK225" i="3" s="1"/>
  <c r="AL225" i="3" s="1"/>
  <c r="BD225" i="3" s="1"/>
  <c r="AM225" i="3" a="1"/>
  <c r="AM225" i="3" s="1"/>
  <c r="AC225" i="3"/>
  <c r="AB225" i="3"/>
  <c r="AA225" i="3"/>
  <c r="BC225" i="3" s="1"/>
  <c r="W225" i="3"/>
  <c r="P225" i="3"/>
  <c r="N225" i="3"/>
  <c r="C225" i="3"/>
  <c r="AM224" i="3" a="1"/>
  <c r="AM224" i="3" s="1"/>
  <c r="AA224" i="3"/>
  <c r="W224" i="3"/>
  <c r="P224" i="3"/>
  <c r="AP224" i="3" s="1"/>
  <c r="N224" i="3"/>
  <c r="C224" i="3"/>
  <c r="BC223" i="3"/>
  <c r="AO223" i="3"/>
  <c r="AN223" i="3"/>
  <c r="AJ223" i="3" s="1"/>
  <c r="AK223" i="3" s="1"/>
  <c r="AL223" i="3" s="1"/>
  <c r="BD223" i="3" s="1"/>
  <c r="AD223" i="3"/>
  <c r="AC223" i="3"/>
  <c r="AB223" i="3"/>
  <c r="AA223" i="3"/>
  <c r="P223" i="3"/>
  <c r="AM223" i="3" s="1" a="1"/>
  <c r="AM223" i="3" s="1"/>
  <c r="N223" i="3"/>
  <c r="C223" i="3"/>
  <c r="AO222" i="3"/>
  <c r="AM222" i="3"/>
  <c r="AN222" i="3" s="1"/>
  <c r="AJ222" i="3" s="1"/>
  <c r="AK222" i="3" s="1"/>
  <c r="AD222" i="3"/>
  <c r="AP222" i="3" s="1"/>
  <c r="AC222" i="3"/>
  <c r="AA222" i="3"/>
  <c r="W222" i="3"/>
  <c r="P222" i="3"/>
  <c r="AM222" i="3" s="1" a="1"/>
  <c r="N222" i="3"/>
  <c r="C222" i="3"/>
  <c r="AP221" i="3"/>
  <c r="AM221" i="3" a="1"/>
  <c r="AM221" i="3" s="1"/>
  <c r="AJ221" i="3"/>
  <c r="AK221" i="3" s="1"/>
  <c r="W221" i="3"/>
  <c r="AA221" i="3" s="1"/>
  <c r="P221" i="3"/>
  <c r="AN221" i="3" s="1"/>
  <c r="N221" i="3"/>
  <c r="C221" i="3"/>
  <c r="W220" i="3"/>
  <c r="AD220" i="3" s="1"/>
  <c r="AC220" i="3" s="1"/>
  <c r="P220" i="3"/>
  <c r="AM220" i="3" s="1" a="1"/>
  <c r="AM220" i="3" s="1"/>
  <c r="N220" i="3"/>
  <c r="C220" i="3"/>
  <c r="AP219" i="3"/>
  <c r="AN219" i="3"/>
  <c r="AM219" i="3" a="1"/>
  <c r="AM219" i="3" s="1"/>
  <c r="AJ219" i="3"/>
  <c r="AK219" i="3" s="1"/>
  <c r="W219" i="3"/>
  <c r="AD219" i="3" s="1"/>
  <c r="P219" i="3"/>
  <c r="N219" i="3"/>
  <c r="C219" i="3"/>
  <c r="BC218" i="3"/>
  <c r="AN218" i="3"/>
  <c r="AJ218" i="3" s="1"/>
  <c r="AK218" i="3" s="1"/>
  <c r="AL218" i="3" s="1"/>
  <c r="BD218" i="3" s="1"/>
  <c r="AD218" i="3"/>
  <c r="AC218" i="3" s="1"/>
  <c r="AB218" i="3"/>
  <c r="AA218" i="3"/>
  <c r="W218" i="3"/>
  <c r="P218" i="3"/>
  <c r="AM218" i="3" s="1" a="1"/>
  <c r="AM218" i="3" s="1"/>
  <c r="N218" i="3"/>
  <c r="C218" i="3"/>
  <c r="AD217" i="3"/>
  <c r="AC217" i="3" s="1"/>
  <c r="W217" i="3"/>
  <c r="AA217" i="3" s="1"/>
  <c r="P217" i="3"/>
  <c r="AP217" i="3" s="1"/>
  <c r="N217" i="3"/>
  <c r="C217" i="3"/>
  <c r="AN216" i="3"/>
  <c r="AJ216" i="3" s="1"/>
  <c r="AK216" i="3" s="1"/>
  <c r="AM216" i="3"/>
  <c r="AM216" i="3" a="1"/>
  <c r="AA216" i="3"/>
  <c r="W216" i="3"/>
  <c r="P216" i="3"/>
  <c r="AP216" i="3" s="1"/>
  <c r="N216" i="3"/>
  <c r="C216" i="3"/>
  <c r="AP215" i="3"/>
  <c r="AN215" i="3"/>
  <c r="AM215" i="3" a="1"/>
  <c r="AM215" i="3" s="1"/>
  <c r="AJ215" i="3"/>
  <c r="AK215" i="3" s="1"/>
  <c r="W215" i="3"/>
  <c r="P215" i="3"/>
  <c r="N215" i="3"/>
  <c r="C215" i="3"/>
  <c r="BC214" i="3"/>
  <c r="AD214" i="3"/>
  <c r="AC214" i="3" s="1"/>
  <c r="AB214" i="3"/>
  <c r="AA214" i="3"/>
  <c r="W214" i="3"/>
  <c r="P214" i="3"/>
  <c r="AM214" i="3" s="1" a="1"/>
  <c r="AM214" i="3" s="1"/>
  <c r="AN214" i="3" s="1"/>
  <c r="AJ214" i="3" s="1"/>
  <c r="AK214" i="3" s="1"/>
  <c r="AL214" i="3" s="1"/>
  <c r="BD214" i="3" s="1"/>
  <c r="N214" i="3"/>
  <c r="C214" i="3"/>
  <c r="AD213" i="3"/>
  <c r="AC213" i="3" s="1"/>
  <c r="W213" i="3"/>
  <c r="AA213" i="3" s="1"/>
  <c r="P213" i="3"/>
  <c r="AP213" i="3" s="1"/>
  <c r="N213" i="3"/>
  <c r="C213" i="3"/>
  <c r="AN212" i="3"/>
  <c r="AJ212" i="3" s="1"/>
  <c r="AK212" i="3" s="1"/>
  <c r="AM212" i="3"/>
  <c r="AM212" i="3" a="1"/>
  <c r="AA212" i="3"/>
  <c r="W212" i="3"/>
  <c r="P212" i="3"/>
  <c r="AP212" i="3" s="1"/>
  <c r="N212" i="3"/>
  <c r="C212" i="3"/>
  <c r="AO211" i="3"/>
  <c r="AM211" i="3" a="1"/>
  <c r="AM211" i="3" s="1"/>
  <c r="W211" i="3"/>
  <c r="P211" i="3"/>
  <c r="AN211" i="3" s="1"/>
  <c r="AJ211" i="3" s="1"/>
  <c r="AK211" i="3" s="1"/>
  <c r="N211" i="3"/>
  <c r="C211" i="3"/>
  <c r="BC210" i="3"/>
  <c r="AN210" i="3"/>
  <c r="AJ210" i="3"/>
  <c r="AK210" i="3" s="1"/>
  <c r="AL210" i="3" s="1"/>
  <c r="BD210" i="3" s="1"/>
  <c r="AD210" i="3"/>
  <c r="AC210" i="3" s="1"/>
  <c r="AB210" i="3"/>
  <c r="AA210" i="3"/>
  <c r="W210" i="3"/>
  <c r="P210" i="3"/>
  <c r="AM210" i="3" s="1" a="1"/>
  <c r="AM210" i="3" s="1"/>
  <c r="N210" i="3"/>
  <c r="C210" i="3"/>
  <c r="AD209" i="3"/>
  <c r="AC209" i="3" s="1"/>
  <c r="W209" i="3"/>
  <c r="AA209" i="3" s="1"/>
  <c r="P209" i="3"/>
  <c r="AP209" i="3" s="1"/>
  <c r="N209" i="3"/>
  <c r="C209" i="3"/>
  <c r="AN208" i="3"/>
  <c r="AJ208" i="3" s="1"/>
  <c r="AK208" i="3" s="1"/>
  <c r="AM208" i="3"/>
  <c r="AM208" i="3" a="1"/>
  <c r="AA208" i="3"/>
  <c r="W208" i="3"/>
  <c r="P208" i="3"/>
  <c r="AP208" i="3" s="1"/>
  <c r="N208" i="3"/>
  <c r="C208" i="3"/>
  <c r="AP207" i="3"/>
  <c r="AO207" i="3"/>
  <c r="AM207" i="3" a="1"/>
  <c r="AM207" i="3" s="1"/>
  <c r="AE207" i="3"/>
  <c r="AK207" i="3" s="1"/>
  <c r="AL207" i="3" s="1"/>
  <c r="BD207" i="3" s="1"/>
  <c r="AC207" i="3"/>
  <c r="AB207" i="3"/>
  <c r="W207" i="3"/>
  <c r="P207" i="3"/>
  <c r="AN207" i="3" s="1"/>
  <c r="AJ207" i="3" s="1"/>
  <c r="N207" i="3"/>
  <c r="C207" i="3"/>
  <c r="BC206" i="3"/>
  <c r="AN206" i="3"/>
  <c r="AJ206" i="3"/>
  <c r="AK206" i="3" s="1"/>
  <c r="AL206" i="3" s="1"/>
  <c r="BD206" i="3" s="1"/>
  <c r="AD206" i="3"/>
  <c r="AC206" i="3" s="1"/>
  <c r="AB206" i="3"/>
  <c r="AA206" i="3"/>
  <c r="W206" i="3"/>
  <c r="P206" i="3"/>
  <c r="AM206" i="3" s="1" a="1"/>
  <c r="AM206" i="3" s="1"/>
  <c r="N206" i="3"/>
  <c r="C206" i="3"/>
  <c r="AD205" i="3"/>
  <c r="W205" i="3"/>
  <c r="AA205" i="3" s="1"/>
  <c r="P205" i="3"/>
  <c r="N205" i="3"/>
  <c r="C205" i="3"/>
  <c r="AO204" i="3"/>
  <c r="AM204" i="3"/>
  <c r="AN204" i="3" s="1"/>
  <c r="AJ204" i="3" s="1"/>
  <c r="AK204" i="3" s="1"/>
  <c r="AA204" i="3"/>
  <c r="W204" i="3"/>
  <c r="P204" i="3"/>
  <c r="N204" i="3"/>
  <c r="C204" i="3"/>
  <c r="AM204" i="3" s="1" a="1"/>
  <c r="AP203" i="3"/>
  <c r="AO203" i="3"/>
  <c r="AM203" i="3" a="1"/>
  <c r="AM203" i="3" s="1"/>
  <c r="AC203" i="3"/>
  <c r="AB203" i="3"/>
  <c r="Z203" i="3"/>
  <c r="Y203" i="3"/>
  <c r="W203" i="3"/>
  <c r="BC203" i="3" s="1"/>
  <c r="P203" i="3"/>
  <c r="AN203" i="3" s="1"/>
  <c r="AJ203" i="3" s="1"/>
  <c r="AK203" i="3" s="1"/>
  <c r="AL203" i="3" s="1"/>
  <c r="BD203" i="3" s="1"/>
  <c r="N203" i="3"/>
  <c r="C203" i="3"/>
  <c r="BC202" i="3"/>
  <c r="AD202" i="3"/>
  <c r="AC202" i="3" s="1"/>
  <c r="AB202" i="3"/>
  <c r="AA202" i="3"/>
  <c r="W202" i="3"/>
  <c r="P202" i="3"/>
  <c r="N202" i="3"/>
  <c r="C202" i="3"/>
  <c r="AP201" i="3"/>
  <c r="AM201" i="3" a="1"/>
  <c r="AM201" i="3" s="1"/>
  <c r="AD201" i="3"/>
  <c r="W201" i="3"/>
  <c r="P201" i="3"/>
  <c r="N201" i="3"/>
  <c r="C201" i="3"/>
  <c r="AN200" i="3"/>
  <c r="AJ200" i="3" s="1"/>
  <c r="AK200" i="3" s="1"/>
  <c r="AM200" i="3"/>
  <c r="AM200" i="3" a="1"/>
  <c r="AA200" i="3"/>
  <c r="W200" i="3"/>
  <c r="P200" i="3"/>
  <c r="AP200" i="3" s="1"/>
  <c r="N200" i="3"/>
  <c r="C200" i="3"/>
  <c r="AP199" i="3"/>
  <c r="AM199" i="3" a="1"/>
  <c r="AM199" i="3" s="1"/>
  <c r="AJ199" i="3"/>
  <c r="AK199" i="3" s="1"/>
  <c r="AD199" i="3"/>
  <c r="AC199" i="3" s="1"/>
  <c r="W199" i="3"/>
  <c r="AA199" i="3" s="1"/>
  <c r="P199" i="3"/>
  <c r="AN199" i="3" s="1"/>
  <c r="N199" i="3"/>
  <c r="C199" i="3"/>
  <c r="BC198" i="3"/>
  <c r="AP198" i="3"/>
  <c r="AN198" i="3"/>
  <c r="AJ198" i="3"/>
  <c r="AK198" i="3" s="1"/>
  <c r="AL198" i="3" s="1"/>
  <c r="BD198" i="3" s="1"/>
  <c r="AD198" i="3"/>
  <c r="AC198" i="3" s="1"/>
  <c r="AB198" i="3"/>
  <c r="AA198" i="3"/>
  <c r="P198" i="3"/>
  <c r="AM198" i="3" s="1" a="1"/>
  <c r="AM198" i="3" s="1"/>
  <c r="N198" i="3"/>
  <c r="C198" i="3"/>
  <c r="W197" i="3"/>
  <c r="P197" i="3"/>
  <c r="AM197" i="3" s="1" a="1"/>
  <c r="AM197" i="3" s="1"/>
  <c r="N197" i="3"/>
  <c r="C197" i="3"/>
  <c r="AN196" i="3"/>
  <c r="AJ196" i="3" s="1"/>
  <c r="AK196" i="3" s="1"/>
  <c r="AM196" i="3"/>
  <c r="AM196" i="3" a="1"/>
  <c r="W196" i="3"/>
  <c r="AD196" i="3" s="1"/>
  <c r="P196" i="3"/>
  <c r="AP196" i="3" s="1"/>
  <c r="N196" i="3"/>
  <c r="C196" i="3"/>
  <c r="AP195" i="3"/>
  <c r="AO195" i="3"/>
  <c r="AN195" i="3"/>
  <c r="AJ195" i="3" s="1"/>
  <c r="AK195" i="3" s="1"/>
  <c r="AL195" i="3" s="1"/>
  <c r="BD195" i="3" s="1"/>
  <c r="AC195" i="3"/>
  <c r="AB195" i="3"/>
  <c r="AA195" i="3"/>
  <c r="W195" i="3"/>
  <c r="BC195" i="3" s="1"/>
  <c r="P195" i="3"/>
  <c r="AM195" i="3" s="1" a="1"/>
  <c r="AM195" i="3" s="1"/>
  <c r="N195" i="3"/>
  <c r="C195" i="3"/>
  <c r="AP194" i="3"/>
  <c r="AO194" i="3"/>
  <c r="AM194" i="3" a="1"/>
  <c r="AM194" i="3" s="1"/>
  <c r="AJ194" i="3"/>
  <c r="AK194" i="3" s="1"/>
  <c r="AL194" i="3" s="1"/>
  <c r="BD194" i="3" s="1"/>
  <c r="AC194" i="3"/>
  <c r="AB194" i="3"/>
  <c r="W194" i="3"/>
  <c r="BC194" i="3" s="1"/>
  <c r="P194" i="3"/>
  <c r="N194" i="3"/>
  <c r="C194" i="3"/>
  <c r="BC193" i="3"/>
  <c r="AD193" i="3"/>
  <c r="AC193" i="3" s="1"/>
  <c r="AB193" i="3"/>
  <c r="AA193" i="3"/>
  <c r="W193" i="3"/>
  <c r="P193" i="3"/>
  <c r="N193" i="3"/>
  <c r="C193" i="3"/>
  <c r="AD192" i="3"/>
  <c r="AA192" i="3"/>
  <c r="W192" i="3"/>
  <c r="P192" i="3"/>
  <c r="AP192" i="3" s="1"/>
  <c r="N192" i="3"/>
  <c r="C192" i="3"/>
  <c r="AN191" i="3"/>
  <c r="AJ191" i="3" s="1"/>
  <c r="AK191" i="3" s="1"/>
  <c r="AM191" i="3"/>
  <c r="AM191" i="3" a="1"/>
  <c r="AA191" i="3"/>
  <c r="W191" i="3"/>
  <c r="P191" i="3"/>
  <c r="AP191" i="3" s="1"/>
  <c r="N191" i="3"/>
  <c r="C191" i="3"/>
  <c r="AD190" i="3"/>
  <c r="W190" i="3"/>
  <c r="P190" i="3"/>
  <c r="AN190" i="3" s="1"/>
  <c r="AJ190" i="3" s="1"/>
  <c r="AK190" i="3" s="1"/>
  <c r="N190" i="3"/>
  <c r="C190" i="3"/>
  <c r="AP189" i="3"/>
  <c r="AM189" i="3"/>
  <c r="AM189" i="3" a="1"/>
  <c r="AD189" i="3"/>
  <c r="BC189" i="3" s="1"/>
  <c r="AA189" i="3"/>
  <c r="W189" i="3"/>
  <c r="P189" i="3"/>
  <c r="AN189" i="3" s="1"/>
  <c r="AJ189" i="3" s="1"/>
  <c r="AK189" i="3" s="1"/>
  <c r="N189" i="3"/>
  <c r="C189" i="3"/>
  <c r="AO188" i="3"/>
  <c r="AM188" i="3" a="1"/>
  <c r="AM188" i="3" s="1"/>
  <c r="W188" i="3"/>
  <c r="P188" i="3"/>
  <c r="N188" i="3"/>
  <c r="C188" i="3"/>
  <c r="BC187" i="3"/>
  <c r="AN187" i="3"/>
  <c r="AM187" i="3" a="1"/>
  <c r="AM187" i="3" s="1"/>
  <c r="AJ187" i="3"/>
  <c r="AK187" i="3" s="1"/>
  <c r="AA187" i="3"/>
  <c r="W187" i="3"/>
  <c r="AD187" i="3" s="1"/>
  <c r="P187" i="3"/>
  <c r="AP187" i="3" s="1"/>
  <c r="N187" i="3"/>
  <c r="C187" i="3"/>
  <c r="AP186" i="3"/>
  <c r="AD186" i="3"/>
  <c r="AB186" i="3" s="1"/>
  <c r="AC186" i="3"/>
  <c r="AA186" i="3"/>
  <c r="W186" i="3"/>
  <c r="BC186" i="3" s="1"/>
  <c r="P186" i="3"/>
  <c r="AM186" i="3" s="1" a="1"/>
  <c r="AM186" i="3" s="1"/>
  <c r="N186" i="3"/>
  <c r="C186" i="3"/>
  <c r="BC185" i="3"/>
  <c r="AP185" i="3"/>
  <c r="AM185" i="3"/>
  <c r="AM185" i="3" a="1"/>
  <c r="AK185" i="3"/>
  <c r="AJ185" i="3"/>
  <c r="AD185" i="3"/>
  <c r="AA185" i="3"/>
  <c r="W185" i="3"/>
  <c r="P185" i="3"/>
  <c r="AN185" i="3" s="1"/>
  <c r="N185" i="3"/>
  <c r="C185" i="3"/>
  <c r="W184" i="3"/>
  <c r="P184" i="3"/>
  <c r="N184" i="3"/>
  <c r="C184" i="3"/>
  <c r="AN183" i="3"/>
  <c r="AM183" i="3"/>
  <c r="AM183" i="3" a="1"/>
  <c r="AJ183" i="3"/>
  <c r="AK183" i="3" s="1"/>
  <c r="AB183" i="3"/>
  <c r="AA183" i="3"/>
  <c r="BC183" i="3" s="1"/>
  <c r="W183" i="3"/>
  <c r="AD183" i="3" s="1"/>
  <c r="P183" i="3"/>
  <c r="AP183" i="3" s="1"/>
  <c r="N183" i="3"/>
  <c r="C183" i="3"/>
  <c r="AN182" i="3"/>
  <c r="AJ182" i="3" s="1"/>
  <c r="AK182" i="3" s="1"/>
  <c r="AL182" i="3" s="1"/>
  <c r="BD182" i="3" s="1"/>
  <c r="AD182" i="3"/>
  <c r="AC182" i="3"/>
  <c r="AB182" i="3"/>
  <c r="AA182" i="3"/>
  <c r="W182" i="3"/>
  <c r="P182" i="3"/>
  <c r="AM182" i="3" s="1" a="1"/>
  <c r="AM182" i="3" s="1"/>
  <c r="N182" i="3"/>
  <c r="C182" i="3"/>
  <c r="AP181" i="3"/>
  <c r="AM181" i="3"/>
  <c r="AM181" i="3" a="1"/>
  <c r="AJ181" i="3"/>
  <c r="AK181" i="3" s="1"/>
  <c r="AD181" i="3"/>
  <c r="BC181" i="3" s="1"/>
  <c r="AA181" i="3"/>
  <c r="W181" i="3"/>
  <c r="P181" i="3"/>
  <c r="AN181" i="3" s="1"/>
  <c r="N181" i="3"/>
  <c r="C181" i="3"/>
  <c r="AM180" i="3" a="1"/>
  <c r="AM180" i="3" s="1"/>
  <c r="W180" i="3"/>
  <c r="P180" i="3"/>
  <c r="N180" i="3"/>
  <c r="C180" i="3"/>
  <c r="W179" i="3"/>
  <c r="P179" i="3"/>
  <c r="N179" i="3"/>
  <c r="C179" i="3"/>
  <c r="AM179" i="3" s="1" a="1"/>
  <c r="AM179" i="3" s="1"/>
  <c r="AD178" i="3"/>
  <c r="AA178" i="3"/>
  <c r="W178" i="3"/>
  <c r="P178" i="3"/>
  <c r="AM178" i="3" s="1" a="1"/>
  <c r="AM178" i="3" s="1"/>
  <c r="N178" i="3"/>
  <c r="C178" i="3"/>
  <c r="BC177" i="3"/>
  <c r="AP177" i="3"/>
  <c r="AD177" i="3"/>
  <c r="AA177" i="3"/>
  <c r="P177" i="3"/>
  <c r="AM177" i="3" s="1" a="1"/>
  <c r="AM177" i="3" s="1"/>
  <c r="N177" i="3"/>
  <c r="C177" i="3"/>
  <c r="BC176" i="3"/>
  <c r="AD176" i="3"/>
  <c r="AC176" i="3" s="1"/>
  <c r="AB176" i="3"/>
  <c r="AA176" i="3"/>
  <c r="W176" i="3"/>
  <c r="P176" i="3"/>
  <c r="N176" i="3"/>
  <c r="C176" i="3"/>
  <c r="AP175" i="3"/>
  <c r="AD175" i="3"/>
  <c r="AA175" i="3"/>
  <c r="W175" i="3"/>
  <c r="P175" i="3"/>
  <c r="N175" i="3"/>
  <c r="C175" i="3"/>
  <c r="AO174" i="3"/>
  <c r="AN174" i="3"/>
  <c r="AJ174" i="3" s="1"/>
  <c r="AK174" i="3" s="1"/>
  <c r="AL174" i="3" s="1"/>
  <c r="BD174" i="3" s="1"/>
  <c r="AC174" i="3"/>
  <c r="AB174" i="3"/>
  <c r="AA174" i="3"/>
  <c r="W174" i="3"/>
  <c r="P174" i="3"/>
  <c r="AP174" i="3" s="1"/>
  <c r="C174" i="3"/>
  <c r="AN173" i="3"/>
  <c r="AJ173" i="3" s="1"/>
  <c r="AK173" i="3" s="1"/>
  <c r="AM173" i="3"/>
  <c r="AM173" i="3" a="1"/>
  <c r="AA173" i="3"/>
  <c r="W173" i="3"/>
  <c r="P173" i="3"/>
  <c r="AP173" i="3" s="1"/>
  <c r="C173" i="3"/>
  <c r="AP172" i="3"/>
  <c r="AN172" i="3"/>
  <c r="AJ172" i="3" s="1"/>
  <c r="AK172" i="3" s="1"/>
  <c r="AD172" i="3"/>
  <c r="AL172" i="3" s="1"/>
  <c r="BD172" i="3" s="1"/>
  <c r="AA172" i="3"/>
  <c r="W172" i="3"/>
  <c r="P172" i="3"/>
  <c r="AM172" i="3" s="1" a="1"/>
  <c r="AM172" i="3" s="1"/>
  <c r="N172" i="3"/>
  <c r="C172" i="3"/>
  <c r="AP171" i="3"/>
  <c r="AM171" i="3"/>
  <c r="AD171" i="3"/>
  <c r="AA171" i="3"/>
  <c r="BC171" i="3" s="1"/>
  <c r="P171" i="3"/>
  <c r="AM171" i="3" s="1" a="1"/>
  <c r="N171" i="3"/>
  <c r="C171" i="3"/>
  <c r="BC170" i="3"/>
  <c r="AD170" i="3"/>
  <c r="AC170" i="3" s="1"/>
  <c r="AB170" i="3"/>
  <c r="AA170" i="3"/>
  <c r="W170" i="3"/>
  <c r="P170" i="3"/>
  <c r="N170" i="3"/>
  <c r="C170" i="3"/>
  <c r="AP169" i="3"/>
  <c r="AM169" i="3" a="1"/>
  <c r="AM169" i="3" s="1"/>
  <c r="AC169" i="3"/>
  <c r="AB169" i="3"/>
  <c r="AA169" i="3"/>
  <c r="BC169" i="3" s="1"/>
  <c r="P169" i="3"/>
  <c r="N169" i="3"/>
  <c r="C169" i="3"/>
  <c r="AP168" i="3"/>
  <c r="AM168" i="3"/>
  <c r="AM168" i="3" a="1"/>
  <c r="W168" i="3"/>
  <c r="P168" i="3"/>
  <c r="N168" i="3"/>
  <c r="C168" i="3"/>
  <c r="AN167" i="3"/>
  <c r="AJ167" i="3" s="1"/>
  <c r="AK167" i="3" s="1"/>
  <c r="AM167" i="3"/>
  <c r="AM167" i="3" a="1"/>
  <c r="AA167" i="3"/>
  <c r="W167" i="3"/>
  <c r="P167" i="3"/>
  <c r="AP167" i="3" s="1"/>
  <c r="N167" i="3"/>
  <c r="C167" i="3"/>
  <c r="AP166" i="3"/>
  <c r="AM166" i="3" a="1"/>
  <c r="AM166" i="3" s="1"/>
  <c r="AJ166" i="3"/>
  <c r="AK166" i="3" s="1"/>
  <c r="W166" i="3"/>
  <c r="AA166" i="3" s="1"/>
  <c r="P166" i="3"/>
  <c r="AN166" i="3" s="1"/>
  <c r="N166" i="3"/>
  <c r="C166" i="3"/>
  <c r="AN165" i="3"/>
  <c r="AJ165" i="3" s="1"/>
  <c r="AK165" i="3" s="1"/>
  <c r="AL165" i="3" s="1"/>
  <c r="BD165" i="3" s="1"/>
  <c r="AC165" i="3"/>
  <c r="AB165" i="3"/>
  <c r="W165" i="3"/>
  <c r="BC165" i="3" s="1"/>
  <c r="P165" i="3"/>
  <c r="AM165" i="3" s="1" a="1"/>
  <c r="AM165" i="3" s="1"/>
  <c r="N165" i="3"/>
  <c r="C165" i="3"/>
  <c r="BC164" i="3"/>
  <c r="AD164" i="3"/>
  <c r="AC164" i="3" s="1"/>
  <c r="AB164" i="3"/>
  <c r="AA164" i="3"/>
  <c r="W164" i="3"/>
  <c r="P164" i="3"/>
  <c r="N164" i="3"/>
  <c r="C164" i="3"/>
  <c r="AP163" i="3"/>
  <c r="AM163" i="3"/>
  <c r="AM163" i="3" a="1"/>
  <c r="AA163" i="3"/>
  <c r="W163" i="3"/>
  <c r="P163" i="3"/>
  <c r="N163" i="3"/>
  <c r="C163" i="3"/>
  <c r="AD162" i="3"/>
  <c r="AA162" i="3" s="1"/>
  <c r="W162" i="3"/>
  <c r="P162" i="3"/>
  <c r="AM162" i="3" s="1" a="1"/>
  <c r="AM162" i="3" s="1"/>
  <c r="N162" i="3"/>
  <c r="C162" i="3"/>
  <c r="AP161" i="3"/>
  <c r="AM161" i="3"/>
  <c r="AM161" i="3" a="1"/>
  <c r="AD161" i="3"/>
  <c r="AA161" i="3"/>
  <c r="BC161" i="3" s="1"/>
  <c r="W161" i="3"/>
  <c r="P161" i="3"/>
  <c r="AN161" i="3" s="1"/>
  <c r="AJ161" i="3" s="1"/>
  <c r="AK161" i="3" s="1"/>
  <c r="N161" i="3"/>
  <c r="C161" i="3"/>
  <c r="AK160" i="3"/>
  <c r="AJ160" i="3"/>
  <c r="W160" i="3"/>
  <c r="P160" i="3"/>
  <c r="AO160" i="3" s="1"/>
  <c r="N160" i="3"/>
  <c r="C160" i="3"/>
  <c r="AN159" i="3"/>
  <c r="AM159" i="3" a="1"/>
  <c r="AM159" i="3" s="1"/>
  <c r="AJ159" i="3"/>
  <c r="AK159" i="3" s="1"/>
  <c r="AB159" i="3"/>
  <c r="W159" i="3"/>
  <c r="AD159" i="3" s="1"/>
  <c r="P159" i="3"/>
  <c r="AP159" i="3" s="1"/>
  <c r="N159" i="3"/>
  <c r="C159" i="3"/>
  <c r="AP158" i="3"/>
  <c r="AN158" i="3"/>
  <c r="AJ158" i="3" s="1"/>
  <c r="AK158" i="3" s="1"/>
  <c r="AD158" i="3"/>
  <c r="AL158" i="3" s="1"/>
  <c r="BD158" i="3" s="1"/>
  <c r="AC158" i="3"/>
  <c r="AB158" i="3"/>
  <c r="AA158" i="3"/>
  <c r="W158" i="3"/>
  <c r="BC158" i="3" s="1"/>
  <c r="P158" i="3"/>
  <c r="AM158" i="3" s="1" a="1"/>
  <c r="AM158" i="3" s="1"/>
  <c r="N158" i="3"/>
  <c r="C158" i="3"/>
  <c r="BC157" i="3"/>
  <c r="AP157" i="3"/>
  <c r="AM157" i="3"/>
  <c r="AM157" i="3" a="1"/>
  <c r="AJ157" i="3"/>
  <c r="AK157" i="3" s="1"/>
  <c r="AD157" i="3"/>
  <c r="AA157" i="3"/>
  <c r="W157" i="3"/>
  <c r="P157" i="3"/>
  <c r="AN157" i="3" s="1"/>
  <c r="N157" i="3"/>
  <c r="C157" i="3"/>
  <c r="AC156" i="3"/>
  <c r="AB156" i="3"/>
  <c r="AA156" i="3"/>
  <c r="BC156" i="3" s="1"/>
  <c r="W156" i="3"/>
  <c r="P156" i="3"/>
  <c r="AM156" i="3" s="1" a="1"/>
  <c r="AM156" i="3" s="1"/>
  <c r="N156" i="3"/>
  <c r="C156" i="3"/>
  <c r="AP155" i="3"/>
  <c r="AM155" i="3" a="1"/>
  <c r="AM155" i="3" s="1"/>
  <c r="AA155" i="3"/>
  <c r="W155" i="3"/>
  <c r="AD155" i="3" s="1"/>
  <c r="P155" i="3"/>
  <c r="N155" i="3"/>
  <c r="C155" i="3"/>
  <c r="AN154" i="3"/>
  <c r="AJ154" i="3" s="1"/>
  <c r="AK154" i="3" s="1"/>
  <c r="AM154" i="3"/>
  <c r="AM154" i="3" a="1"/>
  <c r="W154" i="3"/>
  <c r="P154" i="3"/>
  <c r="AP154" i="3" s="1"/>
  <c r="N154" i="3"/>
  <c r="C154" i="3"/>
  <c r="AP153" i="3"/>
  <c r="AM153" i="3" a="1"/>
  <c r="AM153" i="3" s="1"/>
  <c r="AD153" i="3"/>
  <c r="AB153" i="3"/>
  <c r="W153" i="3"/>
  <c r="AA153" i="3" s="1"/>
  <c r="P153" i="3"/>
  <c r="AO153" i="3" s="1"/>
  <c r="N153" i="3"/>
  <c r="C153" i="3"/>
  <c r="BC152" i="3"/>
  <c r="AP152" i="3"/>
  <c r="AK152" i="3"/>
  <c r="AL152" i="3" s="1"/>
  <c r="BD152" i="3" s="1"/>
  <c r="AJ152" i="3"/>
  <c r="AD152" i="3"/>
  <c r="AC152" i="3" s="1"/>
  <c r="AB152" i="3"/>
  <c r="AA152" i="3"/>
  <c r="W152" i="3"/>
  <c r="P152" i="3"/>
  <c r="N152" i="3"/>
  <c r="C152" i="3"/>
  <c r="AM151" i="3" a="1"/>
  <c r="AM151" i="3" s="1"/>
  <c r="AC151" i="3"/>
  <c r="AB151" i="3"/>
  <c r="W151" i="3"/>
  <c r="BC151" i="3" s="1"/>
  <c r="P151" i="3"/>
  <c r="AN151" i="3" s="1"/>
  <c r="AJ151" i="3" s="1"/>
  <c r="AK151" i="3" s="1"/>
  <c r="AL151" i="3" s="1"/>
  <c r="BD151" i="3" s="1"/>
  <c r="N151" i="3"/>
  <c r="C151" i="3"/>
  <c r="AO150" i="3"/>
  <c r="AC150" i="3"/>
  <c r="AB150" i="3"/>
  <c r="W150" i="3"/>
  <c r="BC150" i="3" s="1"/>
  <c r="P150" i="3"/>
  <c r="N150" i="3"/>
  <c r="C150" i="3"/>
  <c r="AP149" i="3"/>
  <c r="AM149" i="3" a="1"/>
  <c r="AM149" i="3" s="1"/>
  <c r="AK149" i="3"/>
  <c r="W149" i="3"/>
  <c r="P149" i="3"/>
  <c r="AN149" i="3" s="1"/>
  <c r="AJ149" i="3" s="1"/>
  <c r="N149" i="3"/>
  <c r="C149" i="3"/>
  <c r="AO148" i="3"/>
  <c r="AN148" i="3"/>
  <c r="AM148" i="3"/>
  <c r="AM148" i="3" a="1"/>
  <c r="AJ148" i="3"/>
  <c r="AK148" i="3" s="1"/>
  <c r="AC148" i="3"/>
  <c r="AA148" i="3"/>
  <c r="W148" i="3"/>
  <c r="AD148" i="3" s="1"/>
  <c r="P148" i="3"/>
  <c r="AP148" i="3" s="1"/>
  <c r="N148" i="3"/>
  <c r="C148" i="3"/>
  <c r="BC147" i="3"/>
  <c r="AC147" i="3"/>
  <c r="AB147" i="3"/>
  <c r="AA147" i="3"/>
  <c r="W147" i="3"/>
  <c r="P147" i="3"/>
  <c r="AP147" i="3" s="1"/>
  <c r="N147" i="3"/>
  <c r="C147" i="3"/>
  <c r="AP146" i="3"/>
  <c r="AM146" i="3" a="1"/>
  <c r="AM146" i="3" s="1"/>
  <c r="AJ146" i="3"/>
  <c r="AK146" i="3" s="1"/>
  <c r="AA146" i="3"/>
  <c r="W146" i="3"/>
  <c r="AD146" i="3" s="1"/>
  <c r="P146" i="3"/>
  <c r="AN146" i="3" s="1"/>
  <c r="N146" i="3"/>
  <c r="C146" i="3"/>
  <c r="AN145" i="3"/>
  <c r="AJ145" i="3" s="1"/>
  <c r="AK145" i="3" s="1"/>
  <c r="W145" i="3"/>
  <c r="P145" i="3"/>
  <c r="N145" i="3"/>
  <c r="C145" i="3"/>
  <c r="AP144" i="3"/>
  <c r="AN144" i="3"/>
  <c r="AJ144" i="3" s="1"/>
  <c r="AK144" i="3" s="1"/>
  <c r="AM144" i="3" a="1"/>
  <c r="AM144" i="3" s="1"/>
  <c r="W144" i="3"/>
  <c r="AD144" i="3" s="1"/>
  <c r="AL144" i="3" s="1"/>
  <c r="BD144" i="3" s="1"/>
  <c r="P144" i="3"/>
  <c r="N144" i="3"/>
  <c r="C144" i="3"/>
  <c r="AD143" i="3"/>
  <c r="AA143" i="3"/>
  <c r="W143" i="3"/>
  <c r="P143" i="3"/>
  <c r="AM143" i="3" s="1" a="1"/>
  <c r="AM143" i="3" s="1"/>
  <c r="N143" i="3"/>
  <c r="C143" i="3"/>
  <c r="AD142" i="3"/>
  <c r="AA142" i="3"/>
  <c r="W142" i="3"/>
  <c r="P142" i="3"/>
  <c r="AN142" i="3" s="1"/>
  <c r="AJ142" i="3" s="1"/>
  <c r="AK142" i="3" s="1"/>
  <c r="N142" i="3"/>
  <c r="C142" i="3"/>
  <c r="AP141" i="3"/>
  <c r="AO141" i="3"/>
  <c r="AN141" i="3"/>
  <c r="AK141" i="3"/>
  <c r="AL141" i="3" s="1"/>
  <c r="BD141" i="3" s="1"/>
  <c r="AJ141" i="3"/>
  <c r="AC141" i="3"/>
  <c r="AB141" i="3"/>
  <c r="W141" i="3"/>
  <c r="P141" i="3"/>
  <c r="AM141" i="3" s="1" a="1"/>
  <c r="AM141" i="3" s="1"/>
  <c r="N141" i="3"/>
  <c r="C141" i="3"/>
  <c r="AP140" i="3"/>
  <c r="AN140" i="3"/>
  <c r="AJ140" i="3" s="1"/>
  <c r="AK140" i="3" s="1"/>
  <c r="AL140" i="3"/>
  <c r="BD140" i="3" s="1"/>
  <c r="AC140" i="3"/>
  <c r="AB140" i="3"/>
  <c r="AA140" i="3"/>
  <c r="BC140" i="3" s="1"/>
  <c r="W140" i="3"/>
  <c r="P140" i="3"/>
  <c r="AO140" i="3" s="1"/>
  <c r="N140" i="3"/>
  <c r="C140" i="3"/>
  <c r="AM139" i="3" a="1"/>
  <c r="AM139" i="3" s="1"/>
  <c r="W139" i="3"/>
  <c r="P139" i="3"/>
  <c r="AP139" i="3" s="1"/>
  <c r="N139" i="3"/>
  <c r="C139" i="3"/>
  <c r="AP138" i="3"/>
  <c r="AK138" i="3"/>
  <c r="W138" i="3"/>
  <c r="P138" i="3"/>
  <c r="AM138" i="3" s="1" a="1"/>
  <c r="AM138" i="3" s="1"/>
  <c r="N138" i="3"/>
  <c r="C138" i="3"/>
  <c r="AP137" i="3"/>
  <c r="AN137" i="3"/>
  <c r="AJ137" i="3" s="1"/>
  <c r="AK137" i="3" s="1"/>
  <c r="AM137" i="3"/>
  <c r="AM137" i="3" a="1"/>
  <c r="AD137" i="3"/>
  <c r="AL137" i="3" s="1"/>
  <c r="BD137" i="3" s="1"/>
  <c r="AA137" i="3"/>
  <c r="W137" i="3"/>
  <c r="P137" i="3"/>
  <c r="AO137" i="3" s="1"/>
  <c r="N137" i="3"/>
  <c r="C137" i="3"/>
  <c r="AN136" i="3"/>
  <c r="AJ136" i="3" s="1"/>
  <c r="AK136" i="3" s="1"/>
  <c r="AA136" i="3"/>
  <c r="W136" i="3"/>
  <c r="AD136" i="3" s="1"/>
  <c r="P136" i="3"/>
  <c r="AM136" i="3" s="1" a="1"/>
  <c r="AM136" i="3" s="1"/>
  <c r="N136" i="3"/>
  <c r="C136" i="3"/>
  <c r="AP135" i="3"/>
  <c r="AN135" i="3"/>
  <c r="AJ135" i="3" s="1"/>
  <c r="AK135" i="3" s="1"/>
  <c r="AM135" i="3" a="1"/>
  <c r="AM135" i="3" s="1"/>
  <c r="W135" i="3"/>
  <c r="AA135" i="3" s="1"/>
  <c r="P135" i="3"/>
  <c r="N135" i="3"/>
  <c r="C135" i="3"/>
  <c r="AP134" i="3"/>
  <c r="AD134" i="3"/>
  <c r="AA134" i="3"/>
  <c r="W134" i="3"/>
  <c r="P134" i="3"/>
  <c r="AO134" i="3" s="1"/>
  <c r="N134" i="3"/>
  <c r="C134" i="3"/>
  <c r="AP133" i="3"/>
  <c r="AN133" i="3"/>
  <c r="AM133" i="3" a="1"/>
  <c r="AM133" i="3" s="1"/>
  <c r="AJ133" i="3"/>
  <c r="AK133" i="3" s="1"/>
  <c r="W133" i="3"/>
  <c r="AD133" i="3" s="1"/>
  <c r="P133" i="3"/>
  <c r="N133" i="3"/>
  <c r="C133" i="3"/>
  <c r="AD132" i="3"/>
  <c r="AC132" i="3" s="1"/>
  <c r="AB132" i="3"/>
  <c r="W132" i="3"/>
  <c r="P132" i="3"/>
  <c r="N132" i="3"/>
  <c r="C132" i="3"/>
  <c r="AP131" i="3"/>
  <c r="AM131" i="3"/>
  <c r="AC131" i="3"/>
  <c r="AB131" i="3"/>
  <c r="W131" i="3"/>
  <c r="P131" i="3"/>
  <c r="AM131" i="3" s="1" a="1"/>
  <c r="N131" i="3"/>
  <c r="C131" i="3"/>
  <c r="AN130" i="3"/>
  <c r="AJ130" i="3" s="1"/>
  <c r="AK130" i="3" s="1"/>
  <c r="AA130" i="3"/>
  <c r="W130" i="3"/>
  <c r="AD130" i="3" s="1"/>
  <c r="P130" i="3"/>
  <c r="AM130" i="3" s="1" a="1"/>
  <c r="AM130" i="3" s="1"/>
  <c r="N130" i="3"/>
  <c r="C130" i="3"/>
  <c r="AP129" i="3"/>
  <c r="AD129" i="3"/>
  <c r="AA129" i="3"/>
  <c r="BC129" i="3" s="1"/>
  <c r="W129" i="3"/>
  <c r="P129" i="3"/>
  <c r="AO129" i="3" s="1"/>
  <c r="N129" i="3"/>
  <c r="C129" i="3"/>
  <c r="AO128" i="3"/>
  <c r="AD128" i="3"/>
  <c r="AC128" i="3"/>
  <c r="AB128" i="3"/>
  <c r="AA128" i="3"/>
  <c r="BC128" i="3" s="1"/>
  <c r="W128" i="3"/>
  <c r="P128" i="3"/>
  <c r="AP128" i="3" s="1"/>
  <c r="N128" i="3"/>
  <c r="C128" i="3"/>
  <c r="AO127" i="3"/>
  <c r="AM127" i="3" a="1"/>
  <c r="AM127" i="3" s="1"/>
  <c r="W127" i="3"/>
  <c r="P127" i="3"/>
  <c r="N127" i="3"/>
  <c r="C127" i="3"/>
  <c r="AN126" i="3"/>
  <c r="AJ126" i="3" s="1"/>
  <c r="AK126" i="3" s="1"/>
  <c r="AA126" i="3"/>
  <c r="W126" i="3"/>
  <c r="AD126" i="3" s="1"/>
  <c r="P126" i="3"/>
  <c r="AM126" i="3" s="1" a="1"/>
  <c r="AM126" i="3" s="1"/>
  <c r="N126" i="3"/>
  <c r="C126" i="3"/>
  <c r="AP125" i="3"/>
  <c r="AD125" i="3"/>
  <c r="AA125" i="3"/>
  <c r="W125" i="3"/>
  <c r="P125" i="3"/>
  <c r="N125" i="3"/>
  <c r="C125" i="3"/>
  <c r="AO124" i="3"/>
  <c r="AD124" i="3"/>
  <c r="AC124" i="3"/>
  <c r="AB124" i="3"/>
  <c r="AA124" i="3"/>
  <c r="BC124" i="3" s="1"/>
  <c r="W124" i="3"/>
  <c r="P124" i="3"/>
  <c r="AP124" i="3" s="1"/>
  <c r="N124" i="3"/>
  <c r="C124" i="3"/>
  <c r="AM123" i="3" a="1"/>
  <c r="AM123" i="3" s="1"/>
  <c r="W123" i="3"/>
  <c r="P123" i="3"/>
  <c r="AP123" i="3" s="1"/>
  <c r="N123" i="3"/>
  <c r="C123" i="3"/>
  <c r="AN122" i="3"/>
  <c r="AJ122" i="3" s="1"/>
  <c r="AK122" i="3" s="1"/>
  <c r="AA122" i="3"/>
  <c r="W122" i="3"/>
  <c r="AD122" i="3" s="1"/>
  <c r="P122" i="3"/>
  <c r="AM122" i="3" s="1" a="1"/>
  <c r="AM122" i="3" s="1"/>
  <c r="N122" i="3"/>
  <c r="C122" i="3"/>
  <c r="AP121" i="3"/>
  <c r="AD121" i="3"/>
  <c r="AA121" i="3"/>
  <c r="W121" i="3"/>
  <c r="P121" i="3"/>
  <c r="N121" i="3"/>
  <c r="C121" i="3"/>
  <c r="AO120" i="3"/>
  <c r="AD120" i="3"/>
  <c r="AC120" i="3"/>
  <c r="AB120" i="3"/>
  <c r="AA120" i="3"/>
  <c r="BC120" i="3" s="1"/>
  <c r="W120" i="3"/>
  <c r="P120" i="3"/>
  <c r="AP120" i="3" s="1"/>
  <c r="N120" i="3"/>
  <c r="C120" i="3"/>
  <c r="AO119" i="3"/>
  <c r="AM119" i="3" a="1"/>
  <c r="AM119" i="3" s="1"/>
  <c r="AJ119" i="3"/>
  <c r="AK119" i="3" s="1"/>
  <c r="W119" i="3"/>
  <c r="P119" i="3"/>
  <c r="N119" i="3"/>
  <c r="C119" i="3"/>
  <c r="AN118" i="3"/>
  <c r="AJ118" i="3" s="1"/>
  <c r="AK118" i="3" s="1"/>
  <c r="AA118" i="3"/>
  <c r="W118" i="3"/>
  <c r="AD118" i="3" s="1"/>
  <c r="P118" i="3"/>
  <c r="AM118" i="3" s="1" a="1"/>
  <c r="AM118" i="3" s="1"/>
  <c r="N118" i="3"/>
  <c r="C118" i="3"/>
  <c r="AP117" i="3"/>
  <c r="AD117" i="3"/>
  <c r="AA117" i="3"/>
  <c r="W117" i="3"/>
  <c r="P117" i="3"/>
  <c r="N117" i="3"/>
  <c r="C117" i="3"/>
  <c r="AO116" i="3"/>
  <c r="AD116" i="3"/>
  <c r="AC116" i="3"/>
  <c r="AB116" i="3"/>
  <c r="AA116" i="3"/>
  <c r="BC116" i="3" s="1"/>
  <c r="W116" i="3"/>
  <c r="P116" i="3"/>
  <c r="AP116" i="3" s="1"/>
  <c r="N116" i="3"/>
  <c r="C116" i="3"/>
  <c r="AM115" i="3" a="1"/>
  <c r="AM115" i="3" s="1"/>
  <c r="W115" i="3"/>
  <c r="P115" i="3"/>
  <c r="AP115" i="3" s="1"/>
  <c r="N115" i="3"/>
  <c r="C115" i="3"/>
  <c r="AN114" i="3"/>
  <c r="AJ114" i="3" s="1"/>
  <c r="AK114" i="3" s="1"/>
  <c r="AB114" i="3"/>
  <c r="AA114" i="3"/>
  <c r="W114" i="3"/>
  <c r="AD114" i="3" s="1"/>
  <c r="AC114" i="3" s="1"/>
  <c r="P114" i="3"/>
  <c r="N114" i="3"/>
  <c r="C114" i="3"/>
  <c r="AD113" i="3"/>
  <c r="AB113" i="3" s="1"/>
  <c r="AA113" i="3"/>
  <c r="BC113" i="3" s="1"/>
  <c r="W113" i="3"/>
  <c r="P113" i="3"/>
  <c r="AO113" i="3" s="1"/>
  <c r="N113" i="3"/>
  <c r="C113" i="3"/>
  <c r="AO112" i="3"/>
  <c r="AA112" i="3"/>
  <c r="BC112" i="3" s="1"/>
  <c r="W112" i="3"/>
  <c r="AD112" i="3" s="1"/>
  <c r="P112" i="3"/>
  <c r="AP112" i="3" s="1"/>
  <c r="N112" i="3"/>
  <c r="C112" i="3"/>
  <c r="BC111" i="3"/>
  <c r="AO111" i="3"/>
  <c r="AM111" i="3" a="1"/>
  <c r="AM111" i="3" s="1"/>
  <c r="AC111" i="3"/>
  <c r="AB111" i="3"/>
  <c r="W111" i="3"/>
  <c r="P111" i="3"/>
  <c r="AP111" i="3" s="1"/>
  <c r="C111" i="3"/>
  <c r="AP110" i="3"/>
  <c r="AN110" i="3"/>
  <c r="AJ110" i="3" s="1"/>
  <c r="AK110" i="3"/>
  <c r="AD110" i="3"/>
  <c r="AC110" i="3" s="1"/>
  <c r="AB110" i="3"/>
  <c r="W110" i="3"/>
  <c r="P110" i="3"/>
  <c r="N110" i="3"/>
  <c r="C110" i="3"/>
  <c r="AM109" i="3" a="1"/>
  <c r="AM109" i="3" s="1"/>
  <c r="AC109" i="3"/>
  <c r="AB109" i="3"/>
  <c r="W109" i="3"/>
  <c r="BC109" i="3" s="1"/>
  <c r="P109" i="3"/>
  <c r="AP109" i="3" s="1"/>
  <c r="N109" i="3"/>
  <c r="C109" i="3"/>
  <c r="AP108" i="3"/>
  <c r="AN108" i="3"/>
  <c r="AJ108" i="3" s="1"/>
  <c r="AM108" i="3"/>
  <c r="AM108" i="3" a="1"/>
  <c r="AK108" i="3"/>
  <c r="W108" i="3"/>
  <c r="AD108" i="3" s="1"/>
  <c r="P108" i="3"/>
  <c r="N108" i="3"/>
  <c r="C108" i="3"/>
  <c r="AC107" i="3"/>
  <c r="AB107" i="3"/>
  <c r="AA107" i="3"/>
  <c r="W107" i="3"/>
  <c r="P107" i="3"/>
  <c r="AP107" i="3" s="1"/>
  <c r="N107" i="3"/>
  <c r="C107" i="3"/>
  <c r="AM107" i="3" s="1" a="1"/>
  <c r="AM107" i="3" s="1"/>
  <c r="BC106" i="3"/>
  <c r="AC106" i="3"/>
  <c r="AB106" i="3"/>
  <c r="W106" i="3"/>
  <c r="P106" i="3"/>
  <c r="N106" i="3"/>
  <c r="C106" i="3"/>
  <c r="AO105" i="3"/>
  <c r="AD105" i="3"/>
  <c r="AB105" i="3" s="1"/>
  <c r="AC105" i="3"/>
  <c r="W105" i="3"/>
  <c r="P105" i="3"/>
  <c r="N105" i="3"/>
  <c r="C105" i="3"/>
  <c r="AP104" i="3"/>
  <c r="AN104" i="3"/>
  <c r="AJ104" i="3" s="1"/>
  <c r="AK104" i="3" s="1"/>
  <c r="AM104" i="3" a="1"/>
  <c r="AM104" i="3" s="1"/>
  <c r="W104" i="3"/>
  <c r="AA104" i="3" s="1"/>
  <c r="P104" i="3"/>
  <c r="N104" i="3"/>
  <c r="C104" i="3"/>
  <c r="AP103" i="3"/>
  <c r="AN103" i="3"/>
  <c r="AJ103" i="3" s="1"/>
  <c r="AK103" i="3" s="1"/>
  <c r="AD103" i="3"/>
  <c r="AC103" i="3" s="1"/>
  <c r="AA103" i="3"/>
  <c r="BC103" i="3" s="1"/>
  <c r="P103" i="3"/>
  <c r="AO103" i="3" s="1"/>
  <c r="N103" i="3"/>
  <c r="C103" i="3"/>
  <c r="AM102" i="3" a="1"/>
  <c r="AM102" i="3" s="1"/>
  <c r="W102" i="3"/>
  <c r="P102" i="3"/>
  <c r="N102" i="3"/>
  <c r="C102" i="3"/>
  <c r="BC101" i="3"/>
  <c r="AB101" i="3"/>
  <c r="AA101" i="3"/>
  <c r="W101" i="3"/>
  <c r="AD101" i="3" s="1"/>
  <c r="AC101" i="3" s="1"/>
  <c r="P101" i="3"/>
  <c r="N101" i="3"/>
  <c r="C101" i="3"/>
  <c r="AD100" i="3"/>
  <c r="AB100" i="3" s="1"/>
  <c r="AC100" i="3"/>
  <c r="AA100" i="3"/>
  <c r="BC100" i="3" s="1"/>
  <c r="W100" i="3"/>
  <c r="P100" i="3"/>
  <c r="N100" i="3"/>
  <c r="AP99" i="3"/>
  <c r="AN99" i="3"/>
  <c r="AM99" i="3" a="1"/>
  <c r="AM99" i="3" s="1"/>
  <c r="AJ99" i="3"/>
  <c r="AK99" i="3" s="1"/>
  <c r="AD99" i="3"/>
  <c r="AB99" i="3"/>
  <c r="W99" i="3"/>
  <c r="AA99" i="3" s="1"/>
  <c r="P99" i="3"/>
  <c r="N99" i="3"/>
  <c r="BC98" i="3"/>
  <c r="AO98" i="3"/>
  <c r="AC98" i="3"/>
  <c r="AA98" i="3"/>
  <c r="W98" i="3"/>
  <c r="AD98" i="3" s="1"/>
  <c r="P98" i="3"/>
  <c r="AP98" i="3" s="1"/>
  <c r="N98" i="3"/>
  <c r="AP97" i="3"/>
  <c r="AD97" i="3"/>
  <c r="AC97" i="3" s="1"/>
  <c r="AB97" i="3"/>
  <c r="W97" i="3"/>
  <c r="P97" i="3"/>
  <c r="N97" i="3"/>
  <c r="AM96" i="3" a="1"/>
  <c r="AM96" i="3" s="1"/>
  <c r="AC96" i="3"/>
  <c r="AB96" i="3"/>
  <c r="W96" i="3"/>
  <c r="AA96" i="3" s="1"/>
  <c r="BC96" i="3" s="1"/>
  <c r="P96" i="3"/>
  <c r="AO96" i="3" s="1"/>
  <c r="N96" i="3"/>
  <c r="AM95" i="3" a="1"/>
  <c r="AM95" i="3" s="1"/>
  <c r="W95" i="3"/>
  <c r="P95" i="3"/>
  <c r="N95" i="3"/>
  <c r="AM94" i="3" a="1"/>
  <c r="AM94" i="3" s="1"/>
  <c r="W94" i="3"/>
  <c r="P94" i="3"/>
  <c r="AO94" i="3" s="1"/>
  <c r="N94" i="3"/>
  <c r="AN93" i="3"/>
  <c r="AJ93" i="3" s="1"/>
  <c r="AK93" i="3" s="1"/>
  <c r="AA93" i="3"/>
  <c r="W93" i="3"/>
  <c r="AD93" i="3" s="1"/>
  <c r="AC93" i="3" s="1"/>
  <c r="P93" i="3"/>
  <c r="N93" i="3"/>
  <c r="AP92" i="3"/>
  <c r="AN92" i="3"/>
  <c r="AJ92" i="3" s="1"/>
  <c r="AM92" i="3" a="1"/>
  <c r="AM92" i="3" s="1"/>
  <c r="AK92" i="3"/>
  <c r="W92" i="3"/>
  <c r="P92" i="3"/>
  <c r="N92" i="3"/>
  <c r="AD91" i="3"/>
  <c r="AB91" i="3" s="1"/>
  <c r="AC91" i="3"/>
  <c r="AA91" i="3"/>
  <c r="W91" i="3"/>
  <c r="P91" i="3"/>
  <c r="AO91" i="3" s="1"/>
  <c r="N91" i="3"/>
  <c r="BC90" i="3"/>
  <c r="AP90" i="3"/>
  <c r="AN90" i="3"/>
  <c r="AJ90" i="3" s="1"/>
  <c r="AK90" i="3" s="1"/>
  <c r="AM90" i="3" a="1"/>
  <c r="AM90" i="3" s="1"/>
  <c r="AD90" i="3"/>
  <c r="AB90" i="3"/>
  <c r="W90" i="3"/>
  <c r="AA90" i="3" s="1"/>
  <c r="P90" i="3"/>
  <c r="AO90" i="3" s="1"/>
  <c r="N90" i="3"/>
  <c r="BC89" i="3"/>
  <c r="AO89" i="3"/>
  <c r="AC89" i="3"/>
  <c r="AB89" i="3"/>
  <c r="W89" i="3"/>
  <c r="AA89" i="3" s="1"/>
  <c r="T89" i="3"/>
  <c r="P89" i="3"/>
  <c r="AP89" i="3" s="1"/>
  <c r="N89" i="3"/>
  <c r="AN88" i="3"/>
  <c r="AJ88" i="3" s="1"/>
  <c r="AK88" i="3"/>
  <c r="AD88" i="3"/>
  <c r="AC88" i="3" s="1"/>
  <c r="W88" i="3"/>
  <c r="P88" i="3"/>
  <c r="AP88" i="3" s="1"/>
  <c r="N88" i="3"/>
  <c r="AM87" i="3" a="1"/>
  <c r="AM87" i="3" s="1"/>
  <c r="W87" i="3"/>
  <c r="P87" i="3"/>
  <c r="N87" i="3"/>
  <c r="AM86" i="3"/>
  <c r="AM86" i="3" a="1"/>
  <c r="W86" i="3"/>
  <c r="P86" i="3"/>
  <c r="AO86" i="3" s="1"/>
  <c r="N86" i="3"/>
  <c r="BC85" i="3"/>
  <c r="AA85" i="3"/>
  <c r="W85" i="3"/>
  <c r="AD85" i="3" s="1"/>
  <c r="AC85" i="3" s="1"/>
  <c r="P85" i="3"/>
  <c r="N85" i="3"/>
  <c r="AP84" i="3"/>
  <c r="AN84" i="3"/>
  <c r="AJ84" i="3" s="1"/>
  <c r="AM84" i="3" a="1"/>
  <c r="AM84" i="3" s="1"/>
  <c r="AK84" i="3"/>
  <c r="W84" i="3"/>
  <c r="P84" i="3"/>
  <c r="N84" i="3"/>
  <c r="AD83" i="3"/>
  <c r="AB83" i="3" s="1"/>
  <c r="AA83" i="3"/>
  <c r="BC83" i="3" s="1"/>
  <c r="W83" i="3"/>
  <c r="P83" i="3"/>
  <c r="AO83" i="3" s="1"/>
  <c r="N83" i="3"/>
  <c r="AP82" i="3"/>
  <c r="AN82" i="3"/>
  <c r="AM82" i="3" a="1"/>
  <c r="AM82" i="3" s="1"/>
  <c r="AJ82" i="3"/>
  <c r="AK82" i="3" s="1"/>
  <c r="W82" i="3"/>
  <c r="AA82" i="3" s="1"/>
  <c r="P82" i="3"/>
  <c r="N82" i="3"/>
  <c r="AO81" i="3"/>
  <c r="AC81" i="3"/>
  <c r="AA81" i="3"/>
  <c r="BC81" i="3" s="1"/>
  <c r="W81" i="3"/>
  <c r="AD81" i="3" s="1"/>
  <c r="P81" i="3"/>
  <c r="AP81" i="3" s="1"/>
  <c r="N81" i="3"/>
  <c r="AP80" i="3"/>
  <c r="AN80" i="3"/>
  <c r="AJ80" i="3" s="1"/>
  <c r="AK80" i="3"/>
  <c r="AL80" i="3" s="1"/>
  <c r="BD80" i="3" s="1"/>
  <c r="AD80" i="3"/>
  <c r="AC80" i="3" s="1"/>
  <c r="W80" i="3"/>
  <c r="P80" i="3"/>
  <c r="N80" i="3"/>
  <c r="BC79" i="3"/>
  <c r="AO79" i="3"/>
  <c r="AM79" i="3" a="1"/>
  <c r="AM79" i="3" s="1"/>
  <c r="AD79" i="3"/>
  <c r="AB79" i="3" s="1"/>
  <c r="AC79" i="3"/>
  <c r="AA79" i="3"/>
  <c r="P79" i="3"/>
  <c r="N79" i="3"/>
  <c r="W78" i="3"/>
  <c r="P78" i="3"/>
  <c r="N78" i="3"/>
  <c r="AP77" i="3"/>
  <c r="AN77" i="3"/>
  <c r="AJ77" i="3" s="1"/>
  <c r="AK77" i="3" s="1"/>
  <c r="AM77" i="3" a="1"/>
  <c r="AM77" i="3" s="1"/>
  <c r="AD77" i="3"/>
  <c r="AA77" i="3"/>
  <c r="W77" i="3"/>
  <c r="P77" i="3"/>
  <c r="N77" i="3"/>
  <c r="AO76" i="3"/>
  <c r="AN76" i="3"/>
  <c r="AM76" i="3"/>
  <c r="AL76" i="3"/>
  <c r="BD76" i="3" s="1"/>
  <c r="AJ76" i="3"/>
  <c r="AK76" i="3" s="1"/>
  <c r="AD76" i="3"/>
  <c r="AC76" i="3"/>
  <c r="AB76" i="3"/>
  <c r="AA76" i="3"/>
  <c r="BC76" i="3" s="1"/>
  <c r="P76" i="3"/>
  <c r="AM76" i="3" s="1" a="1"/>
  <c r="N76" i="3"/>
  <c r="BC75" i="3"/>
  <c r="AA75" i="3"/>
  <c r="W75" i="3"/>
  <c r="AD75" i="3" s="1"/>
  <c r="AC75" i="3" s="1"/>
  <c r="P75" i="3"/>
  <c r="N75" i="3"/>
  <c r="AP74" i="3"/>
  <c r="AN74" i="3"/>
  <c r="AJ74" i="3" s="1"/>
  <c r="AM74" i="3" a="1"/>
  <c r="AM74" i="3" s="1"/>
  <c r="AK74" i="3"/>
  <c r="W74" i="3"/>
  <c r="P74" i="3"/>
  <c r="N74" i="3"/>
  <c r="AD73" i="3"/>
  <c r="AB73" i="3" s="1"/>
  <c r="AA73" i="3"/>
  <c r="BC73" i="3" s="1"/>
  <c r="W73" i="3"/>
  <c r="P73" i="3"/>
  <c r="AO73" i="3" s="1"/>
  <c r="N73" i="3"/>
  <c r="AN72" i="3"/>
  <c r="AM72" i="3" a="1"/>
  <c r="AM72" i="3" s="1"/>
  <c r="AJ72" i="3"/>
  <c r="AK72" i="3" s="1"/>
  <c r="W72" i="3"/>
  <c r="AA72" i="3" s="1"/>
  <c r="P72" i="3"/>
  <c r="AO72" i="3" s="1"/>
  <c r="N72" i="3"/>
  <c r="AO71" i="3"/>
  <c r="AC71" i="3"/>
  <c r="AA71" i="3"/>
  <c r="BC71" i="3" s="1"/>
  <c r="W71" i="3"/>
  <c r="AD71" i="3" s="1"/>
  <c r="P71" i="3"/>
  <c r="AP71" i="3" s="1"/>
  <c r="N71" i="3"/>
  <c r="AP70" i="3"/>
  <c r="AN70" i="3"/>
  <c r="AJ70" i="3" s="1"/>
  <c r="AK70" i="3"/>
  <c r="AL70" i="3" s="1"/>
  <c r="BD70" i="3" s="1"/>
  <c r="AD70" i="3"/>
  <c r="AC70" i="3" s="1"/>
  <c r="W70" i="3"/>
  <c r="P70" i="3"/>
  <c r="N70" i="3"/>
  <c r="AO69" i="3"/>
  <c r="AM69" i="3" a="1"/>
  <c r="AM69" i="3" s="1"/>
  <c r="W69" i="3"/>
  <c r="P69" i="3"/>
  <c r="N69" i="3"/>
  <c r="AP68" i="3"/>
  <c r="AN68" i="3"/>
  <c r="AJ68" i="3" s="1"/>
  <c r="AK68" i="3" s="1"/>
  <c r="AM68" i="3" a="1"/>
  <c r="AM68" i="3" s="1"/>
  <c r="W68" i="3"/>
  <c r="P68" i="3"/>
  <c r="N68" i="3"/>
  <c r="AN67" i="3"/>
  <c r="AJ67" i="3" s="1"/>
  <c r="AK67" i="3" s="1"/>
  <c r="AL67" i="3" s="1"/>
  <c r="BD67" i="3" s="1"/>
  <c r="AB67" i="3"/>
  <c r="AA67" i="3"/>
  <c r="BC67" i="3" s="1"/>
  <c r="W67" i="3"/>
  <c r="AD67" i="3" s="1"/>
  <c r="AC67" i="3" s="1"/>
  <c r="P67" i="3"/>
  <c r="N67" i="3"/>
  <c r="AN66" i="3"/>
  <c r="AM66" i="3" a="1"/>
  <c r="AM66" i="3" s="1"/>
  <c r="AK66" i="3"/>
  <c r="AA66" i="3"/>
  <c r="W66" i="3"/>
  <c r="P66" i="3"/>
  <c r="AP66" i="3" s="1"/>
  <c r="N66" i="3"/>
  <c r="AP65" i="3"/>
  <c r="AN65" i="3"/>
  <c r="AJ65" i="3" s="1"/>
  <c r="AM65" i="3" a="1"/>
  <c r="AM65" i="3" s="1"/>
  <c r="AK65" i="3"/>
  <c r="W65" i="3"/>
  <c r="P65" i="3"/>
  <c r="N65" i="3"/>
  <c r="AD64" i="3"/>
  <c r="AB64" i="3" s="1"/>
  <c r="AA64" i="3"/>
  <c r="BC64" i="3" s="1"/>
  <c r="W64" i="3"/>
  <c r="P64" i="3"/>
  <c r="AO64" i="3" s="1"/>
  <c r="N64" i="3"/>
  <c r="AP63" i="3"/>
  <c r="AN63" i="3"/>
  <c r="AM63" i="3" a="1"/>
  <c r="AM63" i="3" s="1"/>
  <c r="AJ63" i="3"/>
  <c r="AK63" i="3" s="1"/>
  <c r="AD63" i="3"/>
  <c r="W63" i="3"/>
  <c r="AA63" i="3" s="1"/>
  <c r="P63" i="3"/>
  <c r="N63" i="3"/>
  <c r="AO62" i="3"/>
  <c r="AA62" i="3"/>
  <c r="W62" i="3"/>
  <c r="AD62" i="3" s="1"/>
  <c r="BC62" i="3" s="1"/>
  <c r="P62" i="3"/>
  <c r="AP62" i="3" s="1"/>
  <c r="N62" i="3"/>
  <c r="AD61" i="3"/>
  <c r="AC61" i="3" s="1"/>
  <c r="W61" i="3"/>
  <c r="P61" i="3"/>
  <c r="N61" i="3"/>
  <c r="W60" i="3"/>
  <c r="P60" i="3"/>
  <c r="AM60" i="3" s="1" a="1"/>
  <c r="AM60" i="3" s="1"/>
  <c r="N60" i="3"/>
  <c r="AM59" i="3"/>
  <c r="AM59" i="3" a="1"/>
  <c r="AD59" i="3"/>
  <c r="AA59" i="3"/>
  <c r="W59" i="3"/>
  <c r="AP59" i="3" s="1"/>
  <c r="P59" i="3"/>
  <c r="AO59" i="3" s="1"/>
  <c r="N59" i="3"/>
  <c r="AC58" i="3"/>
  <c r="AA58" i="3"/>
  <c r="BC58" i="3" s="1"/>
  <c r="W58" i="3"/>
  <c r="AD58" i="3" s="1"/>
  <c r="AB58" i="3" s="1"/>
  <c r="P58" i="3"/>
  <c r="N58" i="3"/>
  <c r="AO57" i="3"/>
  <c r="AM57" i="3" a="1"/>
  <c r="AM57" i="3" s="1"/>
  <c r="AD57" i="3"/>
  <c r="AC57" i="3"/>
  <c r="W57" i="3"/>
  <c r="AN57" i="3" s="1"/>
  <c r="AJ57" i="3" s="1"/>
  <c r="AK57" i="3" s="1"/>
  <c r="P57" i="3"/>
  <c r="N57" i="3"/>
  <c r="AD56" i="3"/>
  <c r="AB56" i="3" s="1"/>
  <c r="AA56" i="3"/>
  <c r="BC56" i="3" s="1"/>
  <c r="W56" i="3"/>
  <c r="P56" i="3"/>
  <c r="N56" i="3"/>
  <c r="AM55" i="3" a="1"/>
  <c r="AM55" i="3" s="1"/>
  <c r="AD55" i="3"/>
  <c r="AP55" i="3" s="1"/>
  <c r="W55" i="3"/>
  <c r="AA55" i="3" s="1"/>
  <c r="P55" i="3"/>
  <c r="AO55" i="3" s="1"/>
  <c r="N55" i="3"/>
  <c r="AA54" i="3"/>
  <c r="BC54" i="3" s="1"/>
  <c r="W54" i="3"/>
  <c r="AD54" i="3" s="1"/>
  <c r="AB54" i="3" s="1"/>
  <c r="P54" i="3"/>
  <c r="N54" i="3"/>
  <c r="AD53" i="3"/>
  <c r="AC53" i="3" s="1"/>
  <c r="AB53" i="3"/>
  <c r="W53" i="3"/>
  <c r="P53" i="3"/>
  <c r="AO53" i="3" s="1"/>
  <c r="N53" i="3"/>
  <c r="AM52" i="3" a="1"/>
  <c r="AM52" i="3" s="1"/>
  <c r="AC52" i="3"/>
  <c r="AA52" i="3"/>
  <c r="W52" i="3"/>
  <c r="AD52" i="3" s="1"/>
  <c r="AB52" i="3" s="1"/>
  <c r="P52" i="3"/>
  <c r="N52" i="3"/>
  <c r="AP51" i="3"/>
  <c r="AN51" i="3"/>
  <c r="AJ51" i="3" s="1"/>
  <c r="AK51" i="3" s="1"/>
  <c r="AM51" i="3" a="1"/>
  <c r="AM51" i="3" s="1"/>
  <c r="W51" i="3"/>
  <c r="P51" i="3"/>
  <c r="N51" i="3"/>
  <c r="AC50" i="3"/>
  <c r="AB50" i="3"/>
  <c r="AA50" i="3"/>
  <c r="BC50" i="3" s="1"/>
  <c r="W50" i="3"/>
  <c r="AD50" i="3" s="1"/>
  <c r="P50" i="3"/>
  <c r="N50" i="3"/>
  <c r="AO49" i="3"/>
  <c r="AM49" i="3" a="1"/>
  <c r="AM49" i="3" s="1"/>
  <c r="W49" i="3"/>
  <c r="AN49" i="3" s="1"/>
  <c r="AJ49" i="3" s="1"/>
  <c r="AK49" i="3" s="1"/>
  <c r="P49" i="3"/>
  <c r="N49" i="3"/>
  <c r="AD48" i="3"/>
  <c r="AB48" i="3" s="1"/>
  <c r="AA48" i="3"/>
  <c r="BC48" i="3" s="1"/>
  <c r="W48" i="3"/>
  <c r="P48" i="3"/>
  <c r="N48" i="3"/>
  <c r="AP47" i="3"/>
  <c r="AN47" i="3"/>
  <c r="AM47" i="3" a="1"/>
  <c r="AM47" i="3" s="1"/>
  <c r="AJ47" i="3"/>
  <c r="AK47" i="3" s="1"/>
  <c r="W47" i="3"/>
  <c r="AA47" i="3" s="1"/>
  <c r="P47" i="3"/>
  <c r="N47" i="3"/>
  <c r="AO46" i="3"/>
  <c r="AA46" i="3"/>
  <c r="BC46" i="3" s="1"/>
  <c r="W46" i="3"/>
  <c r="AD46" i="3" s="1"/>
  <c r="AC46" i="3" s="1"/>
  <c r="P46" i="3"/>
  <c r="N46" i="3"/>
  <c r="AD45" i="3"/>
  <c r="AB45" i="3" s="1"/>
  <c r="AC45" i="3"/>
  <c r="W45" i="3"/>
  <c r="P45" i="3"/>
  <c r="AP45" i="3" s="1"/>
  <c r="N45" i="3"/>
  <c r="W44" i="3"/>
  <c r="AD44" i="3" s="1"/>
  <c r="P44" i="3"/>
  <c r="AP44" i="3" s="1"/>
  <c r="N44" i="3"/>
  <c r="AM43" i="3" a="1"/>
  <c r="AM43" i="3" s="1"/>
  <c r="W43" i="3"/>
  <c r="AD43" i="3" s="1"/>
  <c r="P43" i="3"/>
  <c r="AO43" i="3" s="1"/>
  <c r="N43" i="3"/>
  <c r="AC42" i="3"/>
  <c r="AA42" i="3"/>
  <c r="W42" i="3"/>
  <c r="AD42" i="3" s="1"/>
  <c r="BC42" i="3" s="1"/>
  <c r="P42" i="3"/>
  <c r="N42" i="3"/>
  <c r="AP41" i="3"/>
  <c r="W41" i="3"/>
  <c r="P41" i="3"/>
  <c r="AN41" i="3" s="1"/>
  <c r="AJ41" i="3" s="1"/>
  <c r="AK41" i="3" s="1"/>
  <c r="N41" i="3"/>
  <c r="AM40" i="3" a="1"/>
  <c r="AM40" i="3" s="1"/>
  <c r="AJ40" i="3"/>
  <c r="AK40" i="3" s="1"/>
  <c r="W40" i="3"/>
  <c r="AD40" i="3" s="1"/>
  <c r="P40" i="3"/>
  <c r="AN40" i="3" s="1"/>
  <c r="N40" i="3"/>
  <c r="AM39" i="3" a="1"/>
  <c r="AM39" i="3" s="1"/>
  <c r="W39" i="3"/>
  <c r="P39" i="3"/>
  <c r="AO39" i="3" s="1"/>
  <c r="N39" i="3"/>
  <c r="AO38" i="3"/>
  <c r="AN38" i="3"/>
  <c r="AJ38" i="3"/>
  <c r="AK38" i="3" s="1"/>
  <c r="AL38" i="3" s="1"/>
  <c r="BD38" i="3" s="1"/>
  <c r="AB38" i="3"/>
  <c r="AA38" i="3"/>
  <c r="BC38" i="3" s="1"/>
  <c r="W38" i="3"/>
  <c r="AD38" i="3" s="1"/>
  <c r="AC38" i="3" s="1"/>
  <c r="P38" i="3"/>
  <c r="N38" i="3"/>
  <c r="AM37" i="3" a="1"/>
  <c r="AM37" i="3" s="1"/>
  <c r="AC37" i="3"/>
  <c r="AB37" i="3"/>
  <c r="AA37" i="3"/>
  <c r="W37" i="3"/>
  <c r="P37" i="3"/>
  <c r="AP37" i="3" s="1"/>
  <c r="N37" i="3"/>
  <c r="AM36" i="3" a="1"/>
  <c r="AM36" i="3" s="1"/>
  <c r="AD36" i="3"/>
  <c r="AC36" i="3" s="1"/>
  <c r="AA36" i="3"/>
  <c r="P36" i="3"/>
  <c r="AP36" i="3" s="1"/>
  <c r="N36" i="3"/>
  <c r="AP35" i="3"/>
  <c r="W35" i="3"/>
  <c r="AD35" i="3" s="1"/>
  <c r="P35" i="3"/>
  <c r="AN35" i="3" s="1"/>
  <c r="AJ35" i="3" s="1"/>
  <c r="AK35" i="3" s="1"/>
  <c r="N35" i="3"/>
  <c r="AO34" i="3"/>
  <c r="AM34" i="3" a="1"/>
  <c r="AM34" i="3" s="1"/>
  <c r="W34" i="3"/>
  <c r="AD34" i="3" s="1"/>
  <c r="P34" i="3"/>
  <c r="N34" i="3"/>
  <c r="AP33" i="3"/>
  <c r="AN33" i="3"/>
  <c r="AM33" i="3" a="1"/>
  <c r="AM33" i="3" s="1"/>
  <c r="AJ33" i="3"/>
  <c r="AK33" i="3" s="1"/>
  <c r="AD33" i="3"/>
  <c r="W33" i="3"/>
  <c r="P33" i="3"/>
  <c r="N33" i="3"/>
  <c r="AO32" i="3"/>
  <c r="AN32" i="3"/>
  <c r="AJ32" i="3"/>
  <c r="AK32" i="3" s="1"/>
  <c r="AL32" i="3" s="1"/>
  <c r="BD32" i="3" s="1"/>
  <c r="AB32" i="3"/>
  <c r="AA32" i="3"/>
  <c r="BC32" i="3" s="1"/>
  <c r="W32" i="3"/>
  <c r="AD32" i="3" s="1"/>
  <c r="AC32" i="3" s="1"/>
  <c r="P32" i="3"/>
  <c r="N32" i="3"/>
  <c r="AM31" i="3" a="1"/>
  <c r="AM31" i="3" s="1"/>
  <c r="AD31" i="3"/>
  <c r="AB31" i="3"/>
  <c r="W31" i="3"/>
  <c r="P31" i="3"/>
  <c r="AP31" i="3" s="1"/>
  <c r="N31" i="3"/>
  <c r="AP30" i="3"/>
  <c r="AK30" i="3"/>
  <c r="AJ30" i="3"/>
  <c r="W30" i="3"/>
  <c r="P30" i="3"/>
  <c r="AN30" i="3" s="1"/>
  <c r="N30" i="3"/>
  <c r="AD29" i="3"/>
  <c r="AC29" i="3" s="1"/>
  <c r="AA29" i="3"/>
  <c r="BC29" i="3" s="1"/>
  <c r="W29" i="3"/>
  <c r="P29" i="3"/>
  <c r="AO29" i="3" s="1"/>
  <c r="N29" i="3"/>
  <c r="AJ28" i="3"/>
  <c r="AK28" i="3" s="1"/>
  <c r="AL28" i="3" s="1"/>
  <c r="BD28" i="3" s="1"/>
  <c r="AC28" i="3"/>
  <c r="W28" i="3"/>
  <c r="AD28" i="3" s="1"/>
  <c r="AO28" i="3" s="1"/>
  <c r="P28" i="3"/>
  <c r="AP28" i="3" s="1"/>
  <c r="N28" i="3"/>
  <c r="AP27" i="3"/>
  <c r="AO27" i="3"/>
  <c r="AD27" i="3"/>
  <c r="AC27" i="3"/>
  <c r="AB27" i="3"/>
  <c r="AA27" i="3"/>
  <c r="W27" i="3"/>
  <c r="P27" i="3"/>
  <c r="AN27" i="3" s="1"/>
  <c r="AJ27" i="3" s="1"/>
  <c r="AK27" i="3" s="1"/>
  <c r="N27" i="3"/>
  <c r="AN26" i="3"/>
  <c r="AJ26" i="3" s="1"/>
  <c r="AK26" i="3" s="1"/>
  <c r="AD26" i="3"/>
  <c r="AL26" i="3" s="1"/>
  <c r="BD26" i="3" s="1"/>
  <c r="W26" i="3"/>
  <c r="P26" i="3"/>
  <c r="AM26" i="3" s="1" a="1"/>
  <c r="AM26" i="3" s="1"/>
  <c r="N26" i="3"/>
  <c r="AO25" i="3"/>
  <c r="W25" i="3"/>
  <c r="AD25" i="3" s="1"/>
  <c r="AC25" i="3" s="1"/>
  <c r="P25" i="3"/>
  <c r="N25" i="3"/>
  <c r="AM24" i="3" a="1"/>
  <c r="AM24" i="3" s="1"/>
  <c r="AK24" i="3"/>
  <c r="AJ24" i="3"/>
  <c r="W24" i="3"/>
  <c r="P24" i="3"/>
  <c r="N24" i="3"/>
  <c r="AD23" i="3"/>
  <c r="AC23" i="3" s="1"/>
  <c r="AA23" i="3"/>
  <c r="W23" i="3"/>
  <c r="P23" i="3"/>
  <c r="AP23" i="3" s="1"/>
  <c r="N23" i="3"/>
  <c r="AP22" i="3"/>
  <c r="AN22" i="3"/>
  <c r="AM22" i="3" a="1"/>
  <c r="AM22" i="3" s="1"/>
  <c r="AJ22" i="3"/>
  <c r="AK22" i="3" s="1"/>
  <c r="AD22" i="3"/>
  <c r="BC22" i="3" s="1"/>
  <c r="AA22" i="3"/>
  <c r="W22" i="3"/>
  <c r="P22" i="3"/>
  <c r="N22" i="3"/>
  <c r="AN21" i="3"/>
  <c r="AM21" i="3" a="1"/>
  <c r="AM21" i="3" s="1"/>
  <c r="AJ21" i="3"/>
  <c r="AK21" i="3" s="1"/>
  <c r="W21" i="3"/>
  <c r="AD21" i="3" s="1"/>
  <c r="P21" i="3"/>
  <c r="AP21" i="3" s="1"/>
  <c r="N21" i="3"/>
  <c r="AA20" i="3"/>
  <c r="W20" i="3"/>
  <c r="P20" i="3"/>
  <c r="AP20" i="3" s="1"/>
  <c r="N20" i="3"/>
  <c r="W19" i="3"/>
  <c r="P19" i="3"/>
  <c r="N19" i="3"/>
  <c r="AN18" i="3"/>
  <c r="AM18" i="3" a="1"/>
  <c r="AM18" i="3" s="1"/>
  <c r="AJ18" i="3"/>
  <c r="AK18" i="3" s="1"/>
  <c r="W18" i="3"/>
  <c r="P18" i="3"/>
  <c r="AP18" i="3" s="1"/>
  <c r="N18" i="3"/>
  <c r="AP17" i="3"/>
  <c r="AN17" i="3"/>
  <c r="AJ17" i="3" s="1"/>
  <c r="AK17" i="3" s="1"/>
  <c r="AM17" i="3"/>
  <c r="AM17" i="3" a="1"/>
  <c r="AD17" i="3"/>
  <c r="AL17" i="3" s="1"/>
  <c r="BD17" i="3" s="1"/>
  <c r="AB17" i="3"/>
  <c r="AA17" i="3"/>
  <c r="W17" i="3"/>
  <c r="BC17" i="3" s="1"/>
  <c r="P17" i="3"/>
  <c r="N17" i="3"/>
  <c r="BC16" i="3"/>
  <c r="AO16" i="3"/>
  <c r="AN16" i="3"/>
  <c r="AJ16" i="3" s="1"/>
  <c r="AK16" i="3" s="1"/>
  <c r="AL16" i="3" s="1"/>
  <c r="BD16" i="3" s="1"/>
  <c r="AD16" i="3"/>
  <c r="AC16" i="3"/>
  <c r="AB16" i="3"/>
  <c r="AA16" i="3"/>
  <c r="W16" i="3"/>
  <c r="P16" i="3"/>
  <c r="AM16" i="3" s="1" a="1"/>
  <c r="AM16" i="3" s="1"/>
  <c r="N16" i="3"/>
  <c r="AP15" i="3"/>
  <c r="AO15" i="3"/>
  <c r="AN15" i="3"/>
  <c r="AM15" i="3" a="1"/>
  <c r="AM15" i="3" s="1"/>
  <c r="AK15" i="3"/>
  <c r="AJ15" i="3"/>
  <c r="AD15" i="3"/>
  <c r="AB15" i="3" s="1"/>
  <c r="AC15" i="3"/>
  <c r="W15" i="3"/>
  <c r="AA15" i="3" s="1"/>
  <c r="P15" i="3"/>
  <c r="N15" i="3"/>
  <c r="AP14" i="3"/>
  <c r="AD14" i="3"/>
  <c r="AC14" i="3" s="1"/>
  <c r="AA14" i="3"/>
  <c r="W14" i="3"/>
  <c r="P14" i="3"/>
  <c r="AO14" i="3" s="1"/>
  <c r="N14" i="3"/>
  <c r="AN13" i="3"/>
  <c r="AM13" i="3" a="1"/>
  <c r="AM13" i="3" s="1"/>
  <c r="AJ13" i="3"/>
  <c r="AK13" i="3" s="1"/>
  <c r="W13" i="3"/>
  <c r="AD13" i="3" s="1"/>
  <c r="P13" i="3"/>
  <c r="AP13" i="3" s="1"/>
  <c r="N13" i="3"/>
  <c r="BC12" i="3"/>
  <c r="AC12" i="3"/>
  <c r="AB12" i="3"/>
  <c r="W12" i="3"/>
  <c r="P12" i="3"/>
  <c r="AP12" i="3" s="1"/>
  <c r="N12" i="3"/>
  <c r="AM11" i="3" a="1"/>
  <c r="AM11" i="3" s="1"/>
  <c r="W11" i="3"/>
  <c r="AD11" i="3" s="1"/>
  <c r="P11" i="3"/>
  <c r="N11" i="3"/>
  <c r="AA10" i="3"/>
  <c r="W10" i="3"/>
  <c r="P10" i="3"/>
  <c r="AP10" i="3" s="1"/>
  <c r="N10" i="3"/>
  <c r="W9" i="3"/>
  <c r="P9" i="3"/>
  <c r="AP9" i="3" s="1"/>
  <c r="N9" i="3"/>
  <c r="AO8" i="3"/>
  <c r="AM8" i="3" a="1"/>
  <c r="AM8" i="3" s="1"/>
  <c r="W8" i="3"/>
  <c r="P8" i="3"/>
  <c r="N8" i="3"/>
  <c r="AP7" i="3"/>
  <c r="AN7" i="3"/>
  <c r="AJ7" i="3" s="1"/>
  <c r="AK7" i="3" s="1"/>
  <c r="AM7" i="3"/>
  <c r="AM7" i="3" a="1"/>
  <c r="AD7" i="3"/>
  <c r="AB7" i="3"/>
  <c r="AA7" i="3"/>
  <c r="W7" i="3"/>
  <c r="BC7" i="3" s="1"/>
  <c r="P7" i="3"/>
  <c r="N7" i="3"/>
  <c r="BC6" i="3"/>
  <c r="AO6" i="3"/>
  <c r="AD6" i="3"/>
  <c r="AC6" i="3"/>
  <c r="AB6" i="3"/>
  <c r="AA6" i="3"/>
  <c r="W6" i="3"/>
  <c r="P6" i="3"/>
  <c r="AM6" i="3" s="1" a="1"/>
  <c r="AM6" i="3" s="1"/>
  <c r="AN6" i="3" s="1"/>
  <c r="AJ6" i="3" s="1"/>
  <c r="AK6" i="3" s="1"/>
  <c r="AL6" i="3" s="1"/>
  <c r="BD6" i="3" s="1"/>
  <c r="N6" i="3"/>
  <c r="AP5" i="3"/>
  <c r="AO5" i="3"/>
  <c r="AN5" i="3"/>
  <c r="AM5" i="3" a="1"/>
  <c r="AM5" i="3" s="1"/>
  <c r="AK5" i="3"/>
  <c r="AJ5" i="3"/>
  <c r="AD5" i="3"/>
  <c r="AB5" i="3" s="1"/>
  <c r="AC5" i="3"/>
  <c r="W5" i="3"/>
  <c r="AA5" i="3" s="1"/>
  <c r="P5" i="3"/>
  <c r="N5" i="3"/>
  <c r="AP4" i="3"/>
  <c r="AJ4" i="3"/>
  <c r="AK4" i="3" s="1"/>
  <c r="AD4" i="3"/>
  <c r="AC4" i="3" s="1"/>
  <c r="AA4" i="3"/>
  <c r="W4" i="3"/>
  <c r="P4" i="3"/>
  <c r="AO4" i="3" s="1"/>
  <c r="N4" i="3"/>
  <c r="AM3" i="3" a="1"/>
  <c r="AM3" i="3" s="1"/>
  <c r="W3" i="3"/>
  <c r="AD3" i="3" s="1"/>
  <c r="P3" i="3"/>
  <c r="N3" i="3"/>
  <c r="AO2" i="3"/>
  <c r="W2" i="3"/>
  <c r="P2" i="3"/>
  <c r="N2" i="3"/>
  <c r="AP11" i="3" l="1"/>
  <c r="AB44" i="3"/>
  <c r="AC44" i="3"/>
  <c r="AC11" i="3"/>
  <c r="AB11" i="3"/>
  <c r="AN101" i="3"/>
  <c r="AJ101" i="3" s="1"/>
  <c r="AK101" i="3" s="1"/>
  <c r="AL101" i="3" s="1"/>
  <c r="BD101" i="3" s="1"/>
  <c r="AL108" i="3"/>
  <c r="BD108" i="3" s="1"/>
  <c r="AC108" i="3"/>
  <c r="AB108" i="3"/>
  <c r="AL27" i="3"/>
  <c r="BD27" i="3" s="1"/>
  <c r="AL35" i="3"/>
  <c r="BD35" i="3" s="1"/>
  <c r="AO35" i="3"/>
  <c r="AC35" i="3"/>
  <c r="AB35" i="3"/>
  <c r="AO95" i="3"/>
  <c r="AP3" i="3"/>
  <c r="AC13" i="3"/>
  <c r="AB13" i="3"/>
  <c r="AL13" i="3"/>
  <c r="BD13" i="3" s="1"/>
  <c r="AP19" i="3"/>
  <c r="AC21" i="3"/>
  <c r="AB21" i="3"/>
  <c r="AL21" i="3"/>
  <c r="BD21" i="3" s="1"/>
  <c r="AC3" i="3"/>
  <c r="AB3" i="3"/>
  <c r="AP8" i="3"/>
  <c r="AC43" i="3"/>
  <c r="AB43" i="3"/>
  <c r="AB34" i="3"/>
  <c r="AC34" i="3"/>
  <c r="AL7" i="3"/>
  <c r="BD7" i="3" s="1"/>
  <c r="AB40" i="3"/>
  <c r="AC40" i="3"/>
  <c r="AO40" i="3"/>
  <c r="AL40" i="3"/>
  <c r="BD40" i="3" s="1"/>
  <c r="BC23" i="3"/>
  <c r="AA41" i="3"/>
  <c r="BC41" i="3" s="1"/>
  <c r="AO61" i="3"/>
  <c r="AM61" i="3" a="1"/>
  <c r="AM61" i="3" s="1"/>
  <c r="AO68" i="3"/>
  <c r="AM85" i="3" a="1"/>
  <c r="AM85" i="3" s="1"/>
  <c r="AP85" i="3"/>
  <c r="AO85" i="3"/>
  <c r="AN106" i="3"/>
  <c r="AJ106" i="3" s="1"/>
  <c r="AK106" i="3" s="1"/>
  <c r="AL106" i="3" s="1"/>
  <c r="BD106" i="3" s="1"/>
  <c r="AM106" i="3" a="1"/>
  <c r="AM106" i="3" s="1"/>
  <c r="BC4" i="3"/>
  <c r="AA8" i="3"/>
  <c r="BC8" i="3" s="1"/>
  <c r="AM9" i="3" a="1"/>
  <c r="AM9" i="3" s="1"/>
  <c r="BC14" i="3"/>
  <c r="AA18" i="3"/>
  <c r="BC18" i="3" s="1"/>
  <c r="AM19" i="3" a="1"/>
  <c r="AM19" i="3" s="1"/>
  <c r="AN19" i="3" s="1"/>
  <c r="AJ19" i="3" s="1"/>
  <c r="AK19" i="3" s="1"/>
  <c r="AO26" i="3"/>
  <c r="AN31" i="3"/>
  <c r="AJ31" i="3" s="1"/>
  <c r="AK31" i="3" s="1"/>
  <c r="AL31" i="3" s="1"/>
  <c r="BD31" i="3" s="1"/>
  <c r="AN37" i="3"/>
  <c r="AJ37" i="3" s="1"/>
  <c r="AK37" i="3" s="1"/>
  <c r="AL37" i="3" s="1"/>
  <c r="BD37" i="3" s="1"/>
  <c r="AO44" i="3"/>
  <c r="AA51" i="3"/>
  <c r="BC51" i="3" s="1"/>
  <c r="AP54" i="3"/>
  <c r="AM54" i="3" a="1"/>
  <c r="AM54" i="3" s="1"/>
  <c r="AN54" i="3" s="1"/>
  <c r="AJ54" i="3" s="1"/>
  <c r="AK54" i="3" s="1"/>
  <c r="AL54" i="3" s="1"/>
  <c r="BD54" i="3" s="1"/>
  <c r="AO54" i="3"/>
  <c r="AN56" i="3"/>
  <c r="AJ56" i="3" s="1"/>
  <c r="AK56" i="3" s="1"/>
  <c r="AM56" i="3" a="1"/>
  <c r="AM56" i="3" s="1"/>
  <c r="AO56" i="3"/>
  <c r="AL57" i="3"/>
  <c r="BD57" i="3" s="1"/>
  <c r="AM58" i="3" a="1"/>
  <c r="AM58" i="3" s="1"/>
  <c r="AP58" i="3"/>
  <c r="AN58" i="3"/>
  <c r="AJ58" i="3" s="1"/>
  <c r="AK58" i="3" s="1"/>
  <c r="AL58" i="3" s="1"/>
  <c r="BD58" i="3" s="1"/>
  <c r="AL77" i="3"/>
  <c r="BD77" i="3" s="1"/>
  <c r="AC77" i="3"/>
  <c r="AB77" i="3"/>
  <c r="AP78" i="3"/>
  <c r="AN78" i="3"/>
  <c r="AJ78" i="3" s="1"/>
  <c r="AK78" i="3" s="1"/>
  <c r="AO97" i="3"/>
  <c r="AM97" i="3" a="1"/>
  <c r="AM97" i="3" s="1"/>
  <c r="AC99" i="3"/>
  <c r="AL99" i="3"/>
  <c r="BD99" i="3" s="1"/>
  <c r="AA108" i="3"/>
  <c r="BC108" i="3" s="1"/>
  <c r="AD127" i="3"/>
  <c r="AA127" i="3"/>
  <c r="BC127" i="3" s="1"/>
  <c r="AL130" i="3"/>
  <c r="BD130" i="3" s="1"/>
  <c r="BC130" i="3"/>
  <c r="AC130" i="3"/>
  <c r="AD138" i="3"/>
  <c r="AA138" i="3"/>
  <c r="AD154" i="3"/>
  <c r="AA154" i="3"/>
  <c r="BC154" i="3" s="1"/>
  <c r="AN184" i="3"/>
  <c r="AJ184" i="3" s="1"/>
  <c r="AK184" i="3" s="1"/>
  <c r="AP184" i="3"/>
  <c r="AM184" i="3" a="1"/>
  <c r="AM184" i="3" s="1"/>
  <c r="AL33" i="3"/>
  <c r="BD33" i="3" s="1"/>
  <c r="AC33" i="3"/>
  <c r="AM75" i="3" a="1"/>
  <c r="AM75" i="3" s="1"/>
  <c r="AN75" i="3" s="1"/>
  <c r="AJ75" i="3" s="1"/>
  <c r="AK75" i="3" s="1"/>
  <c r="AL75" i="3" s="1"/>
  <c r="BD75" i="3" s="1"/>
  <c r="AP75" i="3"/>
  <c r="AO75" i="3"/>
  <c r="AP127" i="3"/>
  <c r="AL136" i="3"/>
  <c r="BD136" i="3" s="1"/>
  <c r="AC136" i="3"/>
  <c r="AM2" i="3" a="1"/>
  <c r="AM2" i="3" s="1"/>
  <c r="BC5" i="3"/>
  <c r="AP6" i="3"/>
  <c r="AC7" i="3"/>
  <c r="AO7" i="3"/>
  <c r="AN8" i="3"/>
  <c r="AJ8" i="3" s="1"/>
  <c r="AK8" i="3" s="1"/>
  <c r="AA9" i="3"/>
  <c r="BC9" i="3" s="1"/>
  <c r="AM10" i="3" a="1"/>
  <c r="AM10" i="3" s="1"/>
  <c r="AM12" i="3" a="1"/>
  <c r="AM12" i="3" s="1"/>
  <c r="BC15" i="3"/>
  <c r="AP16" i="3"/>
  <c r="AC17" i="3"/>
  <c r="AO17" i="3"/>
  <c r="AA19" i="3"/>
  <c r="BC19" i="3" s="1"/>
  <c r="AM20" i="3" a="1"/>
  <c r="AM20" i="3" s="1"/>
  <c r="AL23" i="3"/>
  <c r="BD23" i="3" s="1"/>
  <c r="AP25" i="3"/>
  <c r="AM25" i="3" a="1"/>
  <c r="AM25" i="3" s="1"/>
  <c r="AP26" i="3"/>
  <c r="AM30" i="3" a="1"/>
  <c r="AM30" i="3" s="1"/>
  <c r="AA31" i="3"/>
  <c r="BC31" i="3" s="1"/>
  <c r="AO31" i="3"/>
  <c r="AN34" i="3"/>
  <c r="AJ34" i="3" s="1"/>
  <c r="AK34" i="3" s="1"/>
  <c r="AL34" i="3" s="1"/>
  <c r="BD34" i="3" s="1"/>
  <c r="BC37" i="3"/>
  <c r="AO37" i="3"/>
  <c r="AA44" i="3"/>
  <c r="AP46" i="3"/>
  <c r="AM46" i="3" a="1"/>
  <c r="AM46" i="3" s="1"/>
  <c r="AN46" i="3" s="1"/>
  <c r="AJ46" i="3" s="1"/>
  <c r="AK46" i="3" s="1"/>
  <c r="AL46" i="3" s="1"/>
  <c r="BD46" i="3" s="1"/>
  <c r="AD47" i="3"/>
  <c r="AP56" i="3"/>
  <c r="AO58" i="3"/>
  <c r="AB61" i="3"/>
  <c r="AC64" i="3"/>
  <c r="AA65" i="3"/>
  <c r="BC65" i="3" s="1"/>
  <c r="AD65" i="3"/>
  <c r="AA68" i="3"/>
  <c r="BC68" i="3" s="1"/>
  <c r="AD78" i="3"/>
  <c r="AA78" i="3"/>
  <c r="BC78" i="3" s="1"/>
  <c r="AP79" i="3"/>
  <c r="AN79" i="3"/>
  <c r="AJ79" i="3" s="1"/>
  <c r="AK79" i="3" s="1"/>
  <c r="AL79" i="3" s="1"/>
  <c r="BD79" i="3" s="1"/>
  <c r="AL88" i="3"/>
  <c r="BD88" i="3" s="1"/>
  <c r="AM93" i="3" a="1"/>
  <c r="AM93" i="3" s="1"/>
  <c r="AP93" i="3"/>
  <c r="AO93" i="3"/>
  <c r="BC93" i="3"/>
  <c r="AB103" i="3"/>
  <c r="AN107" i="3"/>
  <c r="AJ107" i="3" s="1"/>
  <c r="AK107" i="3" s="1"/>
  <c r="AL107" i="3" s="1"/>
  <c r="BD107" i="3" s="1"/>
  <c r="AC113" i="3"/>
  <c r="AM114" i="3" a="1"/>
  <c r="AM114" i="3" s="1"/>
  <c r="AP114" i="3"/>
  <c r="AO114" i="3"/>
  <c r="BC114" i="3"/>
  <c r="AO117" i="3"/>
  <c r="AN117" i="3"/>
  <c r="AJ117" i="3" s="1"/>
  <c r="AK117" i="3" s="1"/>
  <c r="AM117" i="3" a="1"/>
  <c r="AM117" i="3" s="1"/>
  <c r="AO125" i="3"/>
  <c r="AL126" i="3"/>
  <c r="BD126" i="3" s="1"/>
  <c r="BC126" i="3"/>
  <c r="AC126" i="3"/>
  <c r="AC134" i="3"/>
  <c r="AB134" i="3"/>
  <c r="AB136" i="3"/>
  <c r="AC192" i="3"/>
  <c r="AB192" i="3"/>
  <c r="AL192" i="3"/>
  <c r="BD192" i="3" s="1"/>
  <c r="AL22" i="3"/>
  <c r="BD22" i="3" s="1"/>
  <c r="AC59" i="3"/>
  <c r="AB59" i="3"/>
  <c r="AA92" i="3"/>
  <c r="BC92" i="3" s="1"/>
  <c r="AD92" i="3"/>
  <c r="AL4" i="3"/>
  <c r="BD4" i="3" s="1"/>
  <c r="AN9" i="3"/>
  <c r="AJ9" i="3" s="1"/>
  <c r="AK9" i="3" s="1"/>
  <c r="AM23" i="3" a="1"/>
  <c r="AM23" i="3" s="1"/>
  <c r="BC24" i="3"/>
  <c r="BC26" i="3"/>
  <c r="AM29" i="3" a="1"/>
  <c r="AM29" i="3" s="1"/>
  <c r="AD41" i="3"/>
  <c r="AN43" i="3"/>
  <c r="AJ43" i="3" s="1"/>
  <c r="AK43" i="3" s="1"/>
  <c r="AL43" i="3" s="1"/>
  <c r="BD43" i="3" s="1"/>
  <c r="BC44" i="3"/>
  <c r="AN48" i="3"/>
  <c r="AJ48" i="3" s="1"/>
  <c r="AK48" i="3" s="1"/>
  <c r="AL48" i="3" s="1"/>
  <c r="BD48" i="3" s="1"/>
  <c r="AM48" i="3" a="1"/>
  <c r="AM48" i="3" s="1"/>
  <c r="AO48" i="3"/>
  <c r="AD49" i="3"/>
  <c r="AM50" i="3" a="1"/>
  <c r="AM50" i="3" s="1"/>
  <c r="AP50" i="3"/>
  <c r="AN50" i="3"/>
  <c r="AJ50" i="3" s="1"/>
  <c r="AK50" i="3" s="1"/>
  <c r="AL50" i="3" s="1"/>
  <c r="BD50" i="3" s="1"/>
  <c r="AD51" i="3"/>
  <c r="AP52" i="3"/>
  <c r="AN52" i="3"/>
  <c r="AJ52" i="3" s="1"/>
  <c r="AK52" i="3" s="1"/>
  <c r="AL52" i="3" s="1"/>
  <c r="BD52" i="3" s="1"/>
  <c r="AO52" i="3"/>
  <c r="AB62" i="3"/>
  <c r="AD68" i="3"/>
  <c r="AN69" i="3"/>
  <c r="AJ69" i="3" s="1"/>
  <c r="AK69" i="3" s="1"/>
  <c r="AN73" i="3"/>
  <c r="AJ73" i="3" s="1"/>
  <c r="AK73" i="3" s="1"/>
  <c r="AL73" i="3" s="1"/>
  <c r="BD73" i="3" s="1"/>
  <c r="AM73" i="3" a="1"/>
  <c r="AM73" i="3" s="1"/>
  <c r="AP73" i="3"/>
  <c r="AB75" i="3"/>
  <c r="AN83" i="3"/>
  <c r="AJ83" i="3" s="1"/>
  <c r="AK83" i="3" s="1"/>
  <c r="AL83" i="3" s="1"/>
  <c r="BD83" i="3" s="1"/>
  <c r="AM83" i="3" a="1"/>
  <c r="AM83" i="3" s="1"/>
  <c r="AP83" i="3"/>
  <c r="AB85" i="3"/>
  <c r="BC86" i="3"/>
  <c r="AN86" i="3"/>
  <c r="AJ86" i="3" s="1"/>
  <c r="AK86" i="3" s="1"/>
  <c r="AM101" i="3" a="1"/>
  <c r="AM101" i="3" s="1"/>
  <c r="AP101" i="3"/>
  <c r="AO101" i="3"/>
  <c r="AO107" i="3"/>
  <c r="AO109" i="3"/>
  <c r="AN109" i="3"/>
  <c r="AJ109" i="3" s="1"/>
  <c r="AK109" i="3" s="1"/>
  <c r="AL109" i="3" s="1"/>
  <c r="BD109" i="3" s="1"/>
  <c r="AL110" i="3"/>
  <c r="BD110" i="3" s="1"/>
  <c r="AD119" i="3"/>
  <c r="BC119" i="3" s="1"/>
  <c r="AA119" i="3"/>
  <c r="AD123" i="3"/>
  <c r="AA123" i="3"/>
  <c r="BC123" i="3" s="1"/>
  <c r="AB130" i="3"/>
  <c r="AD179" i="3"/>
  <c r="BC179" i="3"/>
  <c r="AN179" i="3"/>
  <c r="AJ179" i="3" s="1"/>
  <c r="AK179" i="3" s="1"/>
  <c r="AA179" i="3"/>
  <c r="BC47" i="3"/>
  <c r="AM100" i="3" a="1"/>
  <c r="AM100" i="3" s="1"/>
  <c r="AN100" i="3" s="1"/>
  <c r="AJ100" i="3" s="1"/>
  <c r="AK100" i="3" s="1"/>
  <c r="AL100" i="3" s="1"/>
  <c r="BD100" i="3" s="1"/>
  <c r="AP100" i="3"/>
  <c r="BC139" i="3"/>
  <c r="AD139" i="3"/>
  <c r="AA139" i="3"/>
  <c r="AB155" i="3"/>
  <c r="AC155" i="3"/>
  <c r="AN2" i="3"/>
  <c r="AJ2" i="3" s="1"/>
  <c r="AK2" i="3" s="1"/>
  <c r="AA3" i="3"/>
  <c r="BC3" i="3" s="1"/>
  <c r="AM4" i="3" a="1"/>
  <c r="AM4" i="3" s="1"/>
  <c r="AL5" i="3"/>
  <c r="BD5" i="3" s="1"/>
  <c r="AD8" i="3"/>
  <c r="AN10" i="3"/>
  <c r="AJ10" i="3" s="1"/>
  <c r="AK10" i="3" s="1"/>
  <c r="AA11" i="3"/>
  <c r="BC11" i="3" s="1"/>
  <c r="AN12" i="3"/>
  <c r="AJ12" i="3" s="1"/>
  <c r="AK12" i="3" s="1"/>
  <c r="AL12" i="3" s="1"/>
  <c r="BD12" i="3" s="1"/>
  <c r="AA13" i="3"/>
  <c r="BC13" i="3" s="1"/>
  <c r="AM14" i="3" a="1"/>
  <c r="AM14" i="3" s="1"/>
  <c r="AL15" i="3"/>
  <c r="BD15" i="3" s="1"/>
  <c r="AD18" i="3"/>
  <c r="AO19" i="3"/>
  <c r="AN20" i="3"/>
  <c r="AJ20" i="3" s="1"/>
  <c r="AK20" i="3" s="1"/>
  <c r="AA21" i="3"/>
  <c r="BC21" i="3" s="1"/>
  <c r="AA24" i="3"/>
  <c r="AA25" i="3"/>
  <c r="BC25" i="3" s="1"/>
  <c r="AN25" i="3"/>
  <c r="AJ25" i="3" s="1"/>
  <c r="AK25" i="3" s="1"/>
  <c r="AL25" i="3" s="1"/>
  <c r="BD25" i="3" s="1"/>
  <c r="AM28" i="3" a="1"/>
  <c r="AM28" i="3" s="1"/>
  <c r="AA30" i="3"/>
  <c r="BC30" i="3" s="1"/>
  <c r="AC31" i="3"/>
  <c r="AO33" i="3"/>
  <c r="AA34" i="3"/>
  <c r="AP34" i="3"/>
  <c r="AN36" i="3"/>
  <c r="AJ36" i="3" s="1"/>
  <c r="AK36" i="3" s="1"/>
  <c r="AL36" i="3" s="1"/>
  <c r="BD36" i="3" s="1"/>
  <c r="AA40" i="3"/>
  <c r="AP40" i="3"/>
  <c r="AM42" i="3" a="1"/>
  <c r="AM42" i="3" s="1"/>
  <c r="AN42" i="3" s="1"/>
  <c r="AJ42" i="3" s="1"/>
  <c r="AK42" i="3" s="1"/>
  <c r="AL42" i="3" s="1"/>
  <c r="BD42" i="3" s="1"/>
  <c r="AP42" i="3"/>
  <c r="AA43" i="3"/>
  <c r="AP43" i="3"/>
  <c r="AM45" i="3" a="1"/>
  <c r="AM45" i="3" s="1"/>
  <c r="AP48" i="3"/>
  <c r="AO50" i="3"/>
  <c r="BC52" i="3"/>
  <c r="AM53" i="3" a="1"/>
  <c r="AM53" i="3" s="1"/>
  <c r="AN53" i="3" s="1"/>
  <c r="AJ53" i="3" s="1"/>
  <c r="AK53" i="3" s="1"/>
  <c r="AL53" i="3" s="1"/>
  <c r="BD53" i="3" s="1"/>
  <c r="AC54" i="3"/>
  <c r="AN55" i="3"/>
  <c r="AJ55" i="3" s="1"/>
  <c r="AK55" i="3" s="1"/>
  <c r="AC56" i="3"/>
  <c r="AL64" i="3"/>
  <c r="BD64" i="3" s="1"/>
  <c r="AD69" i="3"/>
  <c r="AP69" i="3" s="1"/>
  <c r="AA69" i="3"/>
  <c r="AO70" i="3"/>
  <c r="AM70" i="3" a="1"/>
  <c r="AM70" i="3" s="1"/>
  <c r="AD72" i="3"/>
  <c r="AO80" i="3"/>
  <c r="AM80" i="3" a="1"/>
  <c r="AM80" i="3" s="1"/>
  <c r="AD82" i="3"/>
  <c r="AA86" i="3"/>
  <c r="AP87" i="3"/>
  <c r="AN87" i="3"/>
  <c r="AJ87" i="3" s="1"/>
  <c r="AK87" i="3" s="1"/>
  <c r="AB98" i="3"/>
  <c r="BC107" i="3"/>
  <c r="AB112" i="3"/>
  <c r="AL112" i="3"/>
  <c r="BD112" i="3" s="1"/>
  <c r="BC117" i="3"/>
  <c r="AL118" i="3"/>
  <c r="BD118" i="3" s="1"/>
  <c r="BC118" i="3"/>
  <c r="AC118" i="3"/>
  <c r="AO121" i="3"/>
  <c r="AL122" i="3"/>
  <c r="BD122" i="3" s="1"/>
  <c r="BC122" i="3"/>
  <c r="AC122" i="3"/>
  <c r="BC125" i="3"/>
  <c r="AB126" i="3"/>
  <c r="AC129" i="3"/>
  <c r="AB129" i="3"/>
  <c r="BC142" i="3"/>
  <c r="AC143" i="3"/>
  <c r="AB143" i="3"/>
  <c r="AL190" i="3"/>
  <c r="BD190" i="3" s="1"/>
  <c r="AB190" i="3"/>
  <c r="AC190" i="3"/>
  <c r="BC190" i="3"/>
  <c r="AD60" i="3"/>
  <c r="AA60" i="3"/>
  <c r="AC63" i="3"/>
  <c r="AL63" i="3"/>
  <c r="BD63" i="3" s="1"/>
  <c r="AN3" i="3"/>
  <c r="AJ3" i="3" s="1"/>
  <c r="AK3" i="3" s="1"/>
  <c r="AL3" i="3" s="1"/>
  <c r="BD3" i="3" s="1"/>
  <c r="AD9" i="3"/>
  <c r="AN11" i="3"/>
  <c r="AJ11" i="3" s="1"/>
  <c r="AK11" i="3" s="1"/>
  <c r="AL11" i="3" s="1"/>
  <c r="BD11" i="3" s="1"/>
  <c r="AO12" i="3"/>
  <c r="AD19" i="3"/>
  <c r="AN23" i="3"/>
  <c r="AJ23" i="3" s="1"/>
  <c r="AK23" i="3" s="1"/>
  <c r="AN24" i="3"/>
  <c r="AB25" i="3"/>
  <c r="AM27" i="3" a="1"/>
  <c r="AM27" i="3" s="1"/>
  <c r="AN29" i="3"/>
  <c r="AJ29" i="3" s="1"/>
  <c r="AK29" i="3" s="1"/>
  <c r="AL29" i="3" s="1"/>
  <c r="BD29" i="3" s="1"/>
  <c r="BC34" i="3"/>
  <c r="BC36" i="3"/>
  <c r="AO36" i="3"/>
  <c r="AN39" i="3"/>
  <c r="AJ39" i="3" s="1"/>
  <c r="AK39" i="3" s="1"/>
  <c r="BC40" i="3"/>
  <c r="BC43" i="3"/>
  <c r="AN45" i="3"/>
  <c r="AJ45" i="3" s="1"/>
  <c r="AK45" i="3" s="1"/>
  <c r="AL45" i="3" s="1"/>
  <c r="BD45" i="3" s="1"/>
  <c r="AB46" i="3"/>
  <c r="AL61" i="3"/>
  <c r="BD61" i="3" s="1"/>
  <c r="AC62" i="3"/>
  <c r="AO63" i="3"/>
  <c r="BC63" i="3"/>
  <c r="AL85" i="3"/>
  <c r="BD85" i="3" s="1"/>
  <c r="AD86" i="3"/>
  <c r="AD87" i="3"/>
  <c r="AA87" i="3"/>
  <c r="AO88" i="3"/>
  <c r="AM88" i="3" a="1"/>
  <c r="AM88" i="3" s="1"/>
  <c r="AN91" i="3"/>
  <c r="AJ91" i="3" s="1"/>
  <c r="AK91" i="3" s="1"/>
  <c r="AL91" i="3" s="1"/>
  <c r="BD91" i="3" s="1"/>
  <c r="AM91" i="3" a="1"/>
  <c r="AM91" i="3" s="1"/>
  <c r="AP91" i="3"/>
  <c r="AB93" i="3"/>
  <c r="AN94" i="3"/>
  <c r="AJ94" i="3" s="1"/>
  <c r="AK94" i="3" s="1"/>
  <c r="AL103" i="3"/>
  <c r="BD103" i="3" s="1"/>
  <c r="AP105" i="3"/>
  <c r="AC117" i="3"/>
  <c r="AB117" i="3"/>
  <c r="AC125" i="3"/>
  <c r="AB125" i="3"/>
  <c r="AL142" i="3"/>
  <c r="BD142" i="3" s="1"/>
  <c r="AC142" i="3"/>
  <c r="AB142" i="3"/>
  <c r="AL146" i="3"/>
  <c r="BD146" i="3" s="1"/>
  <c r="AB146" i="3"/>
  <c r="AO146" i="3"/>
  <c r="AC146" i="3"/>
  <c r="AD2" i="3"/>
  <c r="AO3" i="3"/>
  <c r="AB4" i="3"/>
  <c r="AN4" i="3"/>
  <c r="AD10" i="3"/>
  <c r="AO11" i="3"/>
  <c r="AO13" i="3"/>
  <c r="AB14" i="3"/>
  <c r="AN14" i="3"/>
  <c r="AJ14" i="3" s="1"/>
  <c r="AK14" i="3" s="1"/>
  <c r="AL14" i="3" s="1"/>
  <c r="BD14" i="3" s="1"/>
  <c r="AD20" i="3"/>
  <c r="AO21" i="3"/>
  <c r="AB22" i="3"/>
  <c r="AO22" i="3"/>
  <c r="AB23" i="3"/>
  <c r="AO23" i="3"/>
  <c r="AO24" i="3"/>
  <c r="BC27" i="3"/>
  <c r="AA28" i="3"/>
  <c r="BC28" i="3" s="1"/>
  <c r="AN28" i="3"/>
  <c r="AB29" i="3"/>
  <c r="AP29" i="3"/>
  <c r="AD30" i="3"/>
  <c r="AO30" i="3" s="1"/>
  <c r="AM32" i="3" a="1"/>
  <c r="AM32" i="3" s="1"/>
  <c r="AP32" i="3"/>
  <c r="AA33" i="3"/>
  <c r="BC33" i="3" s="1"/>
  <c r="AM35" i="3" a="1"/>
  <c r="AM35" i="3" s="1"/>
  <c r="AB36" i="3"/>
  <c r="AP38" i="3"/>
  <c r="AM38" i="3" a="1"/>
  <c r="AM38" i="3" s="1"/>
  <c r="AA39" i="3"/>
  <c r="AD39" i="3" s="1"/>
  <c r="AP39" i="3"/>
  <c r="AM41" i="3" a="1"/>
  <c r="AM41" i="3" s="1"/>
  <c r="AO42" i="3"/>
  <c r="BC45" i="3"/>
  <c r="AA45" i="3"/>
  <c r="AO45" i="3"/>
  <c r="AC48" i="3"/>
  <c r="AP53" i="3"/>
  <c r="BC55" i="3"/>
  <c r="AA57" i="3"/>
  <c r="BC57" i="3"/>
  <c r="AP57" i="3"/>
  <c r="BC59" i="3"/>
  <c r="AN59" i="3"/>
  <c r="AJ59" i="3" s="1"/>
  <c r="AK59" i="3" s="1"/>
  <c r="AL59" i="3" s="1"/>
  <c r="BD59" i="3" s="1"/>
  <c r="BC60" i="3"/>
  <c r="AN61" i="3"/>
  <c r="AJ61" i="3" s="1"/>
  <c r="AK61" i="3" s="1"/>
  <c r="AM67" i="3" a="1"/>
  <c r="AM67" i="3" s="1"/>
  <c r="AP67" i="3"/>
  <c r="AO67" i="3"/>
  <c r="AB70" i="3"/>
  <c r="AC73" i="3"/>
  <c r="AA74" i="3"/>
  <c r="BC74" i="3"/>
  <c r="AD74" i="3"/>
  <c r="AO77" i="3"/>
  <c r="AM78" i="3" a="1"/>
  <c r="AM78" i="3" s="1"/>
  <c r="AB80" i="3"/>
  <c r="AC83" i="3"/>
  <c r="AA84" i="3"/>
  <c r="BC84" i="3" s="1"/>
  <c r="AD84" i="3"/>
  <c r="AC90" i="3"/>
  <c r="AL90" i="3"/>
  <c r="BD90" i="3" s="1"/>
  <c r="AA94" i="3"/>
  <c r="BC94" i="3" s="1"/>
  <c r="AP95" i="3"/>
  <c r="AN95" i="3"/>
  <c r="AJ95" i="3" s="1"/>
  <c r="AK95" i="3" s="1"/>
  <c r="AO99" i="3"/>
  <c r="BC99" i="3"/>
  <c r="AP102" i="3"/>
  <c r="AN102" i="3"/>
  <c r="AJ102" i="3" s="1"/>
  <c r="AK102" i="3" s="1"/>
  <c r="AD104" i="3"/>
  <c r="AO106" i="3"/>
  <c r="AO110" i="3"/>
  <c r="AM110" i="3" a="1"/>
  <c r="AM110" i="3" s="1"/>
  <c r="AC112" i="3"/>
  <c r="AD115" i="3"/>
  <c r="AA115" i="3"/>
  <c r="BC115" i="3" s="1"/>
  <c r="AL117" i="3"/>
  <c r="BD117" i="3" s="1"/>
  <c r="AB118" i="3"/>
  <c r="BC121" i="3"/>
  <c r="AB122" i="3"/>
  <c r="AA35" i="3"/>
  <c r="BC35" i="3" s="1"/>
  <c r="AA49" i="3"/>
  <c r="BC49" i="3"/>
  <c r="AC55" i="3"/>
  <c r="AL55" i="3"/>
  <c r="BD55" i="3" s="1"/>
  <c r="BC131" i="3"/>
  <c r="AA131" i="3"/>
  <c r="AC144" i="3"/>
  <c r="AB144" i="3"/>
  <c r="AC22" i="3"/>
  <c r="AD24" i="3"/>
  <c r="AB28" i="3"/>
  <c r="AB33" i="3"/>
  <c r="AB42" i="3"/>
  <c r="AM44" i="3" a="1"/>
  <c r="AM44" i="3" s="1"/>
  <c r="AN44" i="3" s="1"/>
  <c r="AJ44" i="3" s="1"/>
  <c r="AK44" i="3" s="1"/>
  <c r="AL44" i="3" s="1"/>
  <c r="BD44" i="3" s="1"/>
  <c r="AO47" i="3"/>
  <c r="AO51" i="3"/>
  <c r="AA53" i="3"/>
  <c r="BC53" i="3" s="1"/>
  <c r="AB55" i="3"/>
  <c r="AL56" i="3"/>
  <c r="BD56" i="3" s="1"/>
  <c r="AB57" i="3"/>
  <c r="AP60" i="3"/>
  <c r="AN60" i="3"/>
  <c r="AJ60" i="3" s="1"/>
  <c r="AK60" i="3" s="1"/>
  <c r="AP61" i="3"/>
  <c r="AB63" i="3"/>
  <c r="AN64" i="3"/>
  <c r="AJ64" i="3" s="1"/>
  <c r="AK64" i="3" s="1"/>
  <c r="AM64" i="3" a="1"/>
  <c r="AM64" i="3" s="1"/>
  <c r="AP64" i="3"/>
  <c r="AB71" i="3"/>
  <c r="BC77" i="3"/>
  <c r="AO78" i="3"/>
  <c r="AB81" i="3"/>
  <c r="AN85" i="3"/>
  <c r="AJ85" i="3" s="1"/>
  <c r="AK85" i="3" s="1"/>
  <c r="AB88" i="3"/>
  <c r="BC91" i="3"/>
  <c r="AL93" i="3"/>
  <c r="BD93" i="3" s="1"/>
  <c r="AD94" i="3"/>
  <c r="AD95" i="3"/>
  <c r="AA95" i="3"/>
  <c r="BC95" i="3" s="1"/>
  <c r="AP96" i="3"/>
  <c r="AN96" i="3"/>
  <c r="AJ96" i="3" s="1"/>
  <c r="AK96" i="3" s="1"/>
  <c r="AL96" i="3" s="1"/>
  <c r="BD96" i="3" s="1"/>
  <c r="AN97" i="3"/>
  <c r="AJ97" i="3" s="1"/>
  <c r="AK97" i="3" s="1"/>
  <c r="AL97" i="3" s="1"/>
  <c r="BD97" i="3" s="1"/>
  <c r="AO100" i="3"/>
  <c r="AD102" i="3"/>
  <c r="AA102" i="3"/>
  <c r="BC102" i="3" s="1"/>
  <c r="BC105" i="3"/>
  <c r="AP106" i="3"/>
  <c r="AO108" i="3"/>
  <c r="BC110" i="3"/>
  <c r="AN113" i="3"/>
  <c r="AJ113" i="3" s="1"/>
  <c r="AK113" i="3" s="1"/>
  <c r="AL113" i="3" s="1"/>
  <c r="BD113" i="3" s="1"/>
  <c r="AM113" i="3" a="1"/>
  <c r="AM113" i="3" s="1"/>
  <c r="AP113" i="3"/>
  <c r="AL114" i="3"/>
  <c r="BD114" i="3" s="1"/>
  <c r="AC121" i="3"/>
  <c r="AB121" i="3"/>
  <c r="AP132" i="3"/>
  <c r="AO132" i="3"/>
  <c r="AN132" i="3"/>
  <c r="AJ132" i="3" s="1"/>
  <c r="AK132" i="3" s="1"/>
  <c r="AL132" i="3" s="1"/>
  <c r="BD132" i="3" s="1"/>
  <c r="AM132" i="3" a="1"/>
  <c r="AM132" i="3" s="1"/>
  <c r="AO133" i="3"/>
  <c r="AC133" i="3"/>
  <c r="AB133" i="3"/>
  <c r="AL133" i="3"/>
  <c r="BD133" i="3" s="1"/>
  <c r="AP145" i="3"/>
  <c r="AM145" i="3" a="1"/>
  <c r="AM145" i="3" s="1"/>
  <c r="AO145" i="3"/>
  <c r="AN150" i="3"/>
  <c r="AJ150" i="3" s="1"/>
  <c r="AK150" i="3" s="1"/>
  <c r="AL150" i="3" s="1"/>
  <c r="BD150" i="3" s="1"/>
  <c r="AM150" i="3" a="1"/>
  <c r="AM150" i="3" s="1"/>
  <c r="AP150" i="3"/>
  <c r="AC178" i="3"/>
  <c r="AB178" i="3"/>
  <c r="AL178" i="3"/>
  <c r="BD178" i="3" s="1"/>
  <c r="AM103" i="3" a="1"/>
  <c r="AM103" i="3" s="1"/>
  <c r="AO118" i="3"/>
  <c r="AO122" i="3"/>
  <c r="AO126" i="3"/>
  <c r="AO130" i="3"/>
  <c r="AN131" i="3"/>
  <c r="AJ131" i="3" s="1"/>
  <c r="AK131" i="3" s="1"/>
  <c r="AL131" i="3" s="1"/>
  <c r="BD131" i="3" s="1"/>
  <c r="AD135" i="3"/>
  <c r="AO136" i="3"/>
  <c r="AB137" i="3"/>
  <c r="AN138" i="3"/>
  <c r="AM140" i="3" a="1"/>
  <c r="AM140" i="3" s="1"/>
  <c r="AA145" i="3"/>
  <c r="AD145" i="3"/>
  <c r="BC146" i="3"/>
  <c r="AN153" i="3"/>
  <c r="AJ153" i="3" s="1"/>
  <c r="AK153" i="3" s="1"/>
  <c r="AL153" i="3" s="1"/>
  <c r="BD153" i="3" s="1"/>
  <c r="AC159" i="3"/>
  <c r="AL159" i="3"/>
  <c r="BD159" i="3" s="1"/>
  <c r="AM160" i="3" a="1"/>
  <c r="AM160" i="3" s="1"/>
  <c r="AN160" i="3" s="1"/>
  <c r="AL161" i="3"/>
  <c r="BD161" i="3" s="1"/>
  <c r="AO161" i="3"/>
  <c r="AC161" i="3"/>
  <c r="AB161" i="3"/>
  <c r="AN162" i="3"/>
  <c r="AJ162" i="3" s="1"/>
  <c r="AK162" i="3" s="1"/>
  <c r="AL162" i="3" s="1"/>
  <c r="BD162" i="3" s="1"/>
  <c r="AM164" i="3" a="1"/>
  <c r="AM164" i="3" s="1"/>
  <c r="AP164" i="3"/>
  <c r="AO164" i="3"/>
  <c r="AN164" i="3"/>
  <c r="AJ164" i="3" s="1"/>
  <c r="AK164" i="3" s="1"/>
  <c r="AL164" i="3" s="1"/>
  <c r="BD164" i="3" s="1"/>
  <c r="AB172" i="3"/>
  <c r="AO175" i="3"/>
  <c r="AN175" i="3"/>
  <c r="AJ175" i="3" s="1"/>
  <c r="AK175" i="3" s="1"/>
  <c r="AL175" i="3" s="1"/>
  <c r="BD175" i="3" s="1"/>
  <c r="AO182" i="3"/>
  <c r="AA184" i="3"/>
  <c r="BC184" i="3" s="1"/>
  <c r="AD184" i="3"/>
  <c r="AO205" i="3"/>
  <c r="AM205" i="3" a="1"/>
  <c r="AM205" i="3" s="1"/>
  <c r="AN205" i="3" s="1"/>
  <c r="AJ205" i="3" s="1"/>
  <c r="AK205" i="3" s="1"/>
  <c r="AL205" i="3" s="1"/>
  <c r="BD205" i="3" s="1"/>
  <c r="AA61" i="3"/>
  <c r="BC61" i="3" s="1"/>
  <c r="AM62" i="3" a="1"/>
  <c r="AM62" i="3" s="1"/>
  <c r="AD66" i="3"/>
  <c r="AA70" i="3"/>
  <c r="BC70" i="3" s="1"/>
  <c r="AM71" i="3" a="1"/>
  <c r="AM71" i="3" s="1"/>
  <c r="AP76" i="3"/>
  <c r="AA80" i="3"/>
  <c r="BC80" i="3" s="1"/>
  <c r="AM81" i="3" a="1"/>
  <c r="AM81" i="3" s="1"/>
  <c r="AA88" i="3"/>
  <c r="BC88" i="3" s="1"/>
  <c r="AM89" i="3" a="1"/>
  <c r="AM89" i="3" s="1"/>
  <c r="AA97" i="3"/>
  <c r="BC97" i="3" s="1"/>
  <c r="AM98" i="3" a="1"/>
  <c r="AM98" i="3" s="1"/>
  <c r="AA110" i="3"/>
  <c r="AN111" i="3"/>
  <c r="AJ111" i="3" s="1"/>
  <c r="AK111" i="3" s="1"/>
  <c r="AL111" i="3" s="1"/>
  <c r="BD111" i="3" s="1"/>
  <c r="AM112" i="3" a="1"/>
  <c r="AM112" i="3" s="1"/>
  <c r="AN115" i="3"/>
  <c r="AJ115" i="3" s="1"/>
  <c r="AK115" i="3" s="1"/>
  <c r="AM116" i="3" a="1"/>
  <c r="AM116" i="3" s="1"/>
  <c r="AP118" i="3"/>
  <c r="AN119" i="3"/>
  <c r="AM120" i="3" a="1"/>
  <c r="AM120" i="3" s="1"/>
  <c r="AN120" i="3" s="1"/>
  <c r="AJ120" i="3" s="1"/>
  <c r="AK120" i="3" s="1"/>
  <c r="AL120" i="3" s="1"/>
  <c r="BD120" i="3" s="1"/>
  <c r="AP122" i="3"/>
  <c r="AN123" i="3"/>
  <c r="AJ123" i="3" s="1"/>
  <c r="AK123" i="3" s="1"/>
  <c r="AM124" i="3" a="1"/>
  <c r="AM124" i="3" s="1"/>
  <c r="AP126" i="3"/>
  <c r="AN127" i="3"/>
  <c r="AJ127" i="3" s="1"/>
  <c r="AK127" i="3" s="1"/>
  <c r="AM128" i="3" a="1"/>
  <c r="AM128" i="3" s="1"/>
  <c r="AP130" i="3"/>
  <c r="AO131" i="3"/>
  <c r="AA132" i="3"/>
  <c r="BC132" i="3" s="1"/>
  <c r="AP136" i="3"/>
  <c r="AC137" i="3"/>
  <c r="AO138" i="3"/>
  <c r="AN139" i="3"/>
  <c r="AJ139" i="3" s="1"/>
  <c r="AK139" i="3" s="1"/>
  <c r="AO144" i="3"/>
  <c r="BC145" i="3"/>
  <c r="AM152" i="3" a="1"/>
  <c r="AM152" i="3" s="1"/>
  <c r="AN152" i="3" s="1"/>
  <c r="AO152" i="3"/>
  <c r="AL157" i="3"/>
  <c r="BD157" i="3" s="1"/>
  <c r="AO157" i="3"/>
  <c r="AC157" i="3"/>
  <c r="AB157" i="3"/>
  <c r="AA159" i="3"/>
  <c r="BC159" i="3" s="1"/>
  <c r="AO162" i="3"/>
  <c r="BC166" i="3"/>
  <c r="AN168" i="3"/>
  <c r="AJ168" i="3" s="1"/>
  <c r="AK168" i="3" s="1"/>
  <c r="AC172" i="3"/>
  <c r="BC175" i="3"/>
  <c r="AO177" i="3"/>
  <c r="AC177" i="3"/>
  <c r="AB177" i="3"/>
  <c r="AN178" i="3"/>
  <c r="AJ178" i="3" s="1"/>
  <c r="AK178" i="3" s="1"/>
  <c r="AN180" i="3"/>
  <c r="AJ180" i="3" s="1"/>
  <c r="AK180" i="3" s="1"/>
  <c r="AP180" i="3"/>
  <c r="BC182" i="3"/>
  <c r="AP182" i="3"/>
  <c r="AM190" i="3" a="1"/>
  <c r="AM190" i="3" s="1"/>
  <c r="AM192" i="3" a="1"/>
  <c r="AM192" i="3" s="1"/>
  <c r="AO199" i="3"/>
  <c r="AM142" i="3" a="1"/>
  <c r="AM142" i="3" s="1"/>
  <c r="AN156" i="3"/>
  <c r="AJ156" i="3" s="1"/>
  <c r="AK156" i="3" s="1"/>
  <c r="AL156" i="3" s="1"/>
  <c r="BD156" i="3" s="1"/>
  <c r="AP156" i="3"/>
  <c r="AO156" i="3"/>
  <c r="AP162" i="3"/>
  <c r="BC168" i="3"/>
  <c r="AM176" i="3" a="1"/>
  <c r="AM176" i="3" s="1"/>
  <c r="AP176" i="3"/>
  <c r="AO176" i="3"/>
  <c r="AN176" i="3"/>
  <c r="AJ176" i="3" s="1"/>
  <c r="AK176" i="3" s="1"/>
  <c r="AL176" i="3" s="1"/>
  <c r="BD176" i="3" s="1"/>
  <c r="AO178" i="3"/>
  <c r="AA180" i="3"/>
  <c r="AD180" i="3"/>
  <c r="AL189" i="3"/>
  <c r="BD189" i="3" s="1"/>
  <c r="AO189" i="3"/>
  <c r="AC189" i="3"/>
  <c r="AB189" i="3"/>
  <c r="AO190" i="3"/>
  <c r="AC196" i="3"/>
  <c r="AL196" i="3"/>
  <c r="BD196" i="3" s="1"/>
  <c r="AC205" i="3"/>
  <c r="AB205" i="3"/>
  <c r="AA207" i="3"/>
  <c r="BC207" i="3" s="1"/>
  <c r="AN62" i="3"/>
  <c r="AJ62" i="3" s="1"/>
  <c r="AK62" i="3" s="1"/>
  <c r="AL62" i="3" s="1"/>
  <c r="BD62" i="3" s="1"/>
  <c r="AN71" i="3"/>
  <c r="AJ71" i="3" s="1"/>
  <c r="AK71" i="3" s="1"/>
  <c r="AL71" i="3" s="1"/>
  <c r="BD71" i="3" s="1"/>
  <c r="AN81" i="3"/>
  <c r="AJ81" i="3" s="1"/>
  <c r="AK81" i="3" s="1"/>
  <c r="AL81" i="3" s="1"/>
  <c r="BD81" i="3" s="1"/>
  <c r="AN89" i="3"/>
  <c r="AJ89" i="3" s="1"/>
  <c r="AK89" i="3" s="1"/>
  <c r="AL89" i="3" s="1"/>
  <c r="BD89" i="3" s="1"/>
  <c r="AN98" i="3"/>
  <c r="AJ98" i="3" s="1"/>
  <c r="AK98" i="3" s="1"/>
  <c r="AL98" i="3" s="1"/>
  <c r="BD98" i="3" s="1"/>
  <c r="AM105" i="3" a="1"/>
  <c r="AM105" i="3" s="1"/>
  <c r="AN105" i="3" s="1"/>
  <c r="AJ105" i="3" s="1"/>
  <c r="AK105" i="3" s="1"/>
  <c r="AL105" i="3" s="1"/>
  <c r="BD105" i="3" s="1"/>
  <c r="AN112" i="3"/>
  <c r="AJ112" i="3" s="1"/>
  <c r="AK112" i="3" s="1"/>
  <c r="AN116" i="3"/>
  <c r="AJ116" i="3" s="1"/>
  <c r="AK116" i="3" s="1"/>
  <c r="AL116" i="3" s="1"/>
  <c r="BD116" i="3" s="1"/>
  <c r="AM121" i="3" a="1"/>
  <c r="AM121" i="3" s="1"/>
  <c r="AN124" i="3"/>
  <c r="AJ124" i="3" s="1"/>
  <c r="AK124" i="3" s="1"/>
  <c r="AL124" i="3" s="1"/>
  <c r="BD124" i="3" s="1"/>
  <c r="AM125" i="3" a="1"/>
  <c r="AM125" i="3" s="1"/>
  <c r="AN128" i="3"/>
  <c r="AJ128" i="3" s="1"/>
  <c r="AK128" i="3" s="1"/>
  <c r="AL128" i="3" s="1"/>
  <c r="BD128" i="3" s="1"/>
  <c r="AM129" i="3" a="1"/>
  <c r="AM129" i="3" s="1"/>
  <c r="AA133" i="3"/>
  <c r="AM134" i="3" a="1"/>
  <c r="AM134" i="3" s="1"/>
  <c r="AA141" i="3"/>
  <c r="BC141" i="3" s="1"/>
  <c r="BC143" i="3"/>
  <c r="AN143" i="3"/>
  <c r="AJ143" i="3" s="1"/>
  <c r="AK143" i="3" s="1"/>
  <c r="AL143" i="3" s="1"/>
  <c r="BD143" i="3" s="1"/>
  <c r="AA144" i="3"/>
  <c r="BC144" i="3" s="1"/>
  <c r="AM147" i="3" a="1"/>
  <c r="AM147" i="3" s="1"/>
  <c r="AN147" i="3" s="1"/>
  <c r="AJ147" i="3" s="1"/>
  <c r="AK147" i="3" s="1"/>
  <c r="AL147" i="3" s="1"/>
  <c r="BD147" i="3" s="1"/>
  <c r="AL148" i="3"/>
  <c r="BD148" i="3" s="1"/>
  <c r="AA149" i="3"/>
  <c r="BC149" i="3" s="1"/>
  <c r="AC153" i="3"/>
  <c r="BC153" i="3"/>
  <c r="AO158" i="3"/>
  <c r="AA160" i="3"/>
  <c r="AD160" i="3"/>
  <c r="BC162" i="3"/>
  <c r="AA168" i="3"/>
  <c r="AO169" i="3"/>
  <c r="AN169" i="3"/>
  <c r="AJ169" i="3" s="1"/>
  <c r="AK169" i="3" s="1"/>
  <c r="AL169" i="3" s="1"/>
  <c r="BD169" i="3" s="1"/>
  <c r="AC175" i="3"/>
  <c r="AB175" i="3"/>
  <c r="BC178" i="3"/>
  <c r="AP178" i="3"/>
  <c r="AC187" i="3"/>
  <c r="AL187" i="3"/>
  <c r="BD187" i="3" s="1"/>
  <c r="AP190" i="3"/>
  <c r="AN194" i="3"/>
  <c r="AA196" i="3"/>
  <c r="BC196" i="3" s="1"/>
  <c r="BC199" i="3"/>
  <c r="AO201" i="3"/>
  <c r="AN201" i="3"/>
  <c r="AJ201" i="3" s="1"/>
  <c r="AK201" i="3" s="1"/>
  <c r="AL201" i="3" s="1"/>
  <c r="BD201" i="3" s="1"/>
  <c r="AO142" i="3"/>
  <c r="AO143" i="3"/>
  <c r="AO151" i="3"/>
  <c r="AB162" i="3"/>
  <c r="AD166" i="3"/>
  <c r="AD168" i="3"/>
  <c r="AL171" i="3"/>
  <c r="BD171" i="3" s="1"/>
  <c r="AO171" i="3"/>
  <c r="AC171" i="3"/>
  <c r="AB171" i="3"/>
  <c r="AL185" i="3"/>
  <c r="BD185" i="3" s="1"/>
  <c r="AO185" i="3"/>
  <c r="AC185" i="3"/>
  <c r="AB185" i="3"/>
  <c r="AO192" i="3"/>
  <c r="AN192" i="3"/>
  <c r="AJ192" i="3" s="1"/>
  <c r="AK192" i="3" s="1"/>
  <c r="Z194" i="3"/>
  <c r="Y194" i="3"/>
  <c r="AB196" i="3"/>
  <c r="AN197" i="3"/>
  <c r="AJ197" i="3" s="1"/>
  <c r="AK197" i="3" s="1"/>
  <c r="AP197" i="3"/>
  <c r="AP205" i="3"/>
  <c r="AL219" i="3"/>
  <c r="BD219" i="3" s="1"/>
  <c r="AO219" i="3"/>
  <c r="AC219" i="3"/>
  <c r="AB219" i="3"/>
  <c r="AN121" i="3"/>
  <c r="AJ121" i="3" s="1"/>
  <c r="AK121" i="3" s="1"/>
  <c r="AL121" i="3" s="1"/>
  <c r="BD121" i="3" s="1"/>
  <c r="AN125" i="3"/>
  <c r="AJ125" i="3" s="1"/>
  <c r="AK125" i="3" s="1"/>
  <c r="AL125" i="3" s="1"/>
  <c r="BD125" i="3" s="1"/>
  <c r="AN129" i="3"/>
  <c r="AJ129" i="3" s="1"/>
  <c r="AK129" i="3" s="1"/>
  <c r="AL129" i="3" s="1"/>
  <c r="BD129" i="3" s="1"/>
  <c r="AN134" i="3"/>
  <c r="AJ134" i="3" s="1"/>
  <c r="AK134" i="3" s="1"/>
  <c r="AL134" i="3" s="1"/>
  <c r="BD134" i="3" s="1"/>
  <c r="AP142" i="3"/>
  <c r="AP143" i="3"/>
  <c r="AO147" i="3"/>
  <c r="AB148" i="3"/>
  <c r="BC148" i="3"/>
  <c r="AD149" i="3"/>
  <c r="AP151" i="3"/>
  <c r="AO155" i="3"/>
  <c r="AN155" i="3"/>
  <c r="AJ155" i="3" s="1"/>
  <c r="AK155" i="3" s="1"/>
  <c r="AL155" i="3" s="1"/>
  <c r="BD155" i="3" s="1"/>
  <c r="AC162" i="3"/>
  <c r="AO163" i="3"/>
  <c r="AM170" i="3" a="1"/>
  <c r="AM170" i="3" s="1"/>
  <c r="AP170" i="3"/>
  <c r="AO170" i="3"/>
  <c r="AN170" i="3"/>
  <c r="AJ170" i="3" s="1"/>
  <c r="AK170" i="3" s="1"/>
  <c r="AL170" i="3" s="1"/>
  <c r="BD170" i="3" s="1"/>
  <c r="AO172" i="3"/>
  <c r="BC174" i="3"/>
  <c r="AM175" i="3" a="1"/>
  <c r="AM175" i="3" s="1"/>
  <c r="AC183" i="3"/>
  <c r="AL183" i="3"/>
  <c r="BD183" i="3" s="1"/>
  <c r="AN186" i="3"/>
  <c r="AJ186" i="3" s="1"/>
  <c r="AK186" i="3" s="1"/>
  <c r="AL186" i="3" s="1"/>
  <c r="BD186" i="3" s="1"/>
  <c r="AB187" i="3"/>
  <c r="AN188" i="3"/>
  <c r="AJ188" i="3" s="1"/>
  <c r="AK188" i="3" s="1"/>
  <c r="BC192" i="3"/>
  <c r="AA197" i="3"/>
  <c r="BC197" i="3" s="1"/>
  <c r="AD197" i="3"/>
  <c r="AA201" i="3"/>
  <c r="BC201" i="3" s="1"/>
  <c r="AM202" i="3" a="1"/>
  <c r="AM202" i="3" s="1"/>
  <c r="AP202" i="3"/>
  <c r="AO202" i="3"/>
  <c r="AN202" i="3"/>
  <c r="AJ202" i="3" s="1"/>
  <c r="AK202" i="3" s="1"/>
  <c r="AL202" i="3" s="1"/>
  <c r="BD202" i="3" s="1"/>
  <c r="AP204" i="3"/>
  <c r="BC155" i="3"/>
  <c r="AD163" i="3"/>
  <c r="BC163" i="3"/>
  <c r="BC172" i="3"/>
  <c r="AP179" i="3"/>
  <c r="AL181" i="3"/>
  <c r="BD181" i="3" s="1"/>
  <c r="AO181" i="3"/>
  <c r="AC181" i="3"/>
  <c r="AB181" i="3"/>
  <c r="AO186" i="3"/>
  <c r="AA188" i="3"/>
  <c r="BC188" i="3" s="1"/>
  <c r="AD188" i="3"/>
  <c r="AP188" i="3" s="1"/>
  <c r="AM193" i="3" a="1"/>
  <c r="AM193" i="3" s="1"/>
  <c r="AP193" i="3"/>
  <c r="AO193" i="3"/>
  <c r="AN193" i="3"/>
  <c r="AJ193" i="3" s="1"/>
  <c r="AK193" i="3" s="1"/>
  <c r="AL193" i="3" s="1"/>
  <c r="BD193" i="3" s="1"/>
  <c r="AL199" i="3"/>
  <c r="BD199" i="3" s="1"/>
  <c r="AB199" i="3"/>
  <c r="AC201" i="3"/>
  <c r="AB201" i="3"/>
  <c r="BC216" i="3"/>
  <c r="AO165" i="3"/>
  <c r="AN171" i="3"/>
  <c r="AJ171" i="3" s="1"/>
  <c r="AK171" i="3" s="1"/>
  <c r="AN177" i="3"/>
  <c r="AJ177" i="3" s="1"/>
  <c r="AK177" i="3" s="1"/>
  <c r="AL177" i="3" s="1"/>
  <c r="BD177" i="3" s="1"/>
  <c r="AO198" i="3"/>
  <c r="BC205" i="3"/>
  <c r="AO206" i="3"/>
  <c r="BC209" i="3"/>
  <c r="AO210" i="3"/>
  <c r="AA211" i="3"/>
  <c r="BC211" i="3" s="1"/>
  <c r="BC213" i="3"/>
  <c r="AO214" i="3"/>
  <c r="AA215" i="3"/>
  <c r="BC217" i="3"/>
  <c r="AO218" i="3"/>
  <c r="AA219" i="3"/>
  <c r="AA220" i="3"/>
  <c r="BC220" i="3" s="1"/>
  <c r="AD224" i="3"/>
  <c r="AP225" i="3"/>
  <c r="AO225" i="3"/>
  <c r="BC228" i="3"/>
  <c r="AC236" i="3"/>
  <c r="AB236" i="3"/>
  <c r="BC251" i="3"/>
  <c r="AO260" i="3"/>
  <c r="AB265" i="3"/>
  <c r="AL265" i="3"/>
  <c r="BD265" i="3" s="1"/>
  <c r="BC270" i="3"/>
  <c r="AO272" i="3"/>
  <c r="AC272" i="3"/>
  <c r="AB272" i="3"/>
  <c r="AL272" i="3"/>
  <c r="BD272" i="3" s="1"/>
  <c r="AP275" i="3"/>
  <c r="AO275" i="3"/>
  <c r="AN275" i="3"/>
  <c r="AJ275" i="3" s="1"/>
  <c r="AK275" i="3" s="1"/>
  <c r="AD354" i="3"/>
  <c r="AA354" i="3"/>
  <c r="BC354" i="3" s="1"/>
  <c r="AC393" i="3"/>
  <c r="AB393" i="3"/>
  <c r="AN420" i="3"/>
  <c r="AJ420" i="3" s="1"/>
  <c r="AK420" i="3" s="1"/>
  <c r="AM420" i="3" a="1"/>
  <c r="AM420" i="3" s="1"/>
  <c r="AP420" i="3"/>
  <c r="AO425" i="3"/>
  <c r="AN425" i="3"/>
  <c r="AJ425" i="3" s="1"/>
  <c r="AK425" i="3" s="1"/>
  <c r="AM425" i="3" a="1"/>
  <c r="AM425" i="3" s="1"/>
  <c r="AP165" i="3"/>
  <c r="AM174" i="3" a="1"/>
  <c r="AM174" i="3" s="1"/>
  <c r="AP206" i="3"/>
  <c r="AP210" i="3"/>
  <c r="AP214" i="3"/>
  <c r="AP218" i="3"/>
  <c r="AB220" i="3"/>
  <c r="BC222" i="3"/>
  <c r="AP229" i="3"/>
  <c r="AN229" i="3"/>
  <c r="AJ229" i="3" s="1"/>
  <c r="AK229" i="3" s="1"/>
  <c r="AL229" i="3" s="1"/>
  <c r="BD229" i="3" s="1"/>
  <c r="AD238" i="3"/>
  <c r="AO240" i="3"/>
  <c r="AC256" i="3"/>
  <c r="AB256" i="3"/>
  <c r="BC258" i="3"/>
  <c r="AD258" i="3"/>
  <c r="BC266" i="3"/>
  <c r="AO268" i="3"/>
  <c r="AC268" i="3"/>
  <c r="AB268" i="3"/>
  <c r="AL268" i="3"/>
  <c r="BD268" i="3" s="1"/>
  <c r="AP271" i="3"/>
  <c r="AO271" i="3"/>
  <c r="AN271" i="3"/>
  <c r="AJ271" i="3" s="1"/>
  <c r="AK271" i="3" s="1"/>
  <c r="AD275" i="3"/>
  <c r="AA275" i="3"/>
  <c r="BC275" i="3" s="1"/>
  <c r="AO330" i="3"/>
  <c r="AM330" i="3" a="1"/>
  <c r="AM330" i="3" s="1"/>
  <c r="AN330" i="3" s="1"/>
  <c r="AJ330" i="3" s="1"/>
  <c r="AK330" i="3" s="1"/>
  <c r="AB386" i="3"/>
  <c r="AL386" i="3"/>
  <c r="BD386" i="3" s="1"/>
  <c r="AC386" i="3"/>
  <c r="AC455" i="3"/>
  <c r="AB455" i="3"/>
  <c r="BC455" i="3"/>
  <c r="AM559" i="3" a="1"/>
  <c r="AM559" i="3" s="1"/>
  <c r="AP559" i="3"/>
  <c r="AN559" i="3"/>
  <c r="AJ559" i="3" s="1"/>
  <c r="AK559" i="3" s="1"/>
  <c r="AO227" i="3"/>
  <c r="AP230" i="3"/>
  <c r="AO230" i="3"/>
  <c r="AM230" i="3" a="1"/>
  <c r="AM230" i="3" s="1"/>
  <c r="AN230" i="3" s="1"/>
  <c r="AJ230" i="3" s="1"/>
  <c r="AK230" i="3" s="1"/>
  <c r="AL230" i="3" s="1"/>
  <c r="BD230" i="3" s="1"/>
  <c r="BC233" i="3"/>
  <c r="BC247" i="3"/>
  <c r="BC262" i="3"/>
  <c r="AO264" i="3"/>
  <c r="AC264" i="3"/>
  <c r="AB264" i="3"/>
  <c r="AL264" i="3"/>
  <c r="BD264" i="3" s="1"/>
  <c r="AP267" i="3"/>
  <c r="AN267" i="3"/>
  <c r="AJ267" i="3" s="1"/>
  <c r="AK267" i="3" s="1"/>
  <c r="BC271" i="3"/>
  <c r="AD271" i="3"/>
  <c r="AA271" i="3"/>
  <c r="AL274" i="3"/>
  <c r="BD274" i="3" s="1"/>
  <c r="AP279" i="3"/>
  <c r="AO279" i="3"/>
  <c r="AM279" i="3" a="1"/>
  <c r="AM279" i="3" s="1"/>
  <c r="AN279" i="3" s="1"/>
  <c r="AJ279" i="3" s="1"/>
  <c r="AK279" i="3" s="1"/>
  <c r="AL279" i="3" s="1"/>
  <c r="BD279" i="3" s="1"/>
  <c r="AN298" i="3"/>
  <c r="AJ298" i="3" s="1"/>
  <c r="AK298" i="3" s="1"/>
  <c r="AL298" i="3" s="1"/>
  <c r="BD298" i="3" s="1"/>
  <c r="AD337" i="3"/>
  <c r="AA337" i="3"/>
  <c r="BC337" i="3" s="1"/>
  <c r="AL387" i="3"/>
  <c r="BD387" i="3" s="1"/>
  <c r="AM209" i="3" a="1"/>
  <c r="AM209" i="3" s="1"/>
  <c r="AD211" i="3"/>
  <c r="AP211" i="3"/>
  <c r="AM213" i="3" a="1"/>
  <c r="AM213" i="3" s="1"/>
  <c r="AD215" i="3"/>
  <c r="BC215" i="3" s="1"/>
  <c r="AM217" i="3" a="1"/>
  <c r="AM217" i="3" s="1"/>
  <c r="AD226" i="3"/>
  <c r="AA226" i="3"/>
  <c r="BC226" i="3" s="1"/>
  <c r="AL228" i="3"/>
  <c r="BD228" i="3" s="1"/>
  <c r="AC228" i="3"/>
  <c r="AP234" i="3"/>
  <c r="AO234" i="3"/>
  <c r="AC240" i="3"/>
  <c r="AB240" i="3"/>
  <c r="AP248" i="3"/>
  <c r="AO248" i="3"/>
  <c r="AN248" i="3"/>
  <c r="AJ248" i="3" s="1"/>
  <c r="AK248" i="3" s="1"/>
  <c r="AL248" i="3" s="1"/>
  <c r="BD248" i="3" s="1"/>
  <c r="AP249" i="3"/>
  <c r="AO249" i="3"/>
  <c r="AM249" i="3" a="1"/>
  <c r="AM249" i="3" s="1"/>
  <c r="AN249" i="3" s="1"/>
  <c r="AJ249" i="3" s="1"/>
  <c r="AK249" i="3" s="1"/>
  <c r="AL249" i="3" s="1"/>
  <c r="BD249" i="3" s="1"/>
  <c r="AB251" i="3"/>
  <c r="AL251" i="3"/>
  <c r="BD251" i="3" s="1"/>
  <c r="AC260" i="3"/>
  <c r="AB260" i="3"/>
  <c r="AP263" i="3"/>
  <c r="AN263" i="3"/>
  <c r="AJ263" i="3" s="1"/>
  <c r="AK263" i="3" s="1"/>
  <c r="AD267" i="3"/>
  <c r="AO267" i="3" s="1"/>
  <c r="AA267" i="3"/>
  <c r="BC267" i="3" s="1"/>
  <c r="AO269" i="3"/>
  <c r="AL277" i="3"/>
  <c r="BD277" i="3" s="1"/>
  <c r="AC277" i="3"/>
  <c r="AB277" i="3"/>
  <c r="AO277" i="3"/>
  <c r="AP392" i="3"/>
  <c r="AN392" i="3"/>
  <c r="AJ392" i="3" s="1"/>
  <c r="AK392" i="3" s="1"/>
  <c r="AM392" i="3" a="1"/>
  <c r="AM392" i="3" s="1"/>
  <c r="AL452" i="3"/>
  <c r="BD452" i="3" s="1"/>
  <c r="AO452" i="3"/>
  <c r="AC452" i="3"/>
  <c r="AB452" i="3"/>
  <c r="AB222" i="3"/>
  <c r="AL222" i="3"/>
  <c r="BD222" i="3" s="1"/>
  <c r="AO231" i="3"/>
  <c r="AN231" i="3"/>
  <c r="AJ231" i="3" s="1"/>
  <c r="AK231" i="3" s="1"/>
  <c r="AL231" i="3" s="1"/>
  <c r="BD231" i="3" s="1"/>
  <c r="AM231" i="3" a="1"/>
  <c r="AM231" i="3" s="1"/>
  <c r="BC234" i="3"/>
  <c r="AD234" i="3"/>
  <c r="AA234" i="3"/>
  <c r="AO243" i="3"/>
  <c r="AN243" i="3"/>
  <c r="AO244" i="3"/>
  <c r="AC244" i="3"/>
  <c r="AB244" i="3"/>
  <c r="AL244" i="3"/>
  <c r="BD244" i="3" s="1"/>
  <c r="AA248" i="3"/>
  <c r="BC248" i="3" s="1"/>
  <c r="AD263" i="3"/>
  <c r="BC263" i="3" s="1"/>
  <c r="AA263" i="3"/>
  <c r="AP293" i="3"/>
  <c r="AN293" i="3"/>
  <c r="AJ293" i="3" s="1"/>
  <c r="AK293" i="3" s="1"/>
  <c r="AM293" i="3" a="1"/>
  <c r="AM293" i="3" s="1"/>
  <c r="AP305" i="3"/>
  <c r="AO305" i="3"/>
  <c r="AN305" i="3"/>
  <c r="AJ305" i="3" s="1"/>
  <c r="AK305" i="3" s="1"/>
  <c r="AL305" i="3" s="1"/>
  <c r="BD305" i="3" s="1"/>
  <c r="AM305" i="3" a="1"/>
  <c r="AM305" i="3" s="1"/>
  <c r="AB345" i="3"/>
  <c r="AL345" i="3"/>
  <c r="BD345" i="3" s="1"/>
  <c r="AC345" i="3"/>
  <c r="AB390" i="3"/>
  <c r="AL390" i="3"/>
  <c r="BD390" i="3" s="1"/>
  <c r="AO390" i="3"/>
  <c r="AC398" i="3"/>
  <c r="AB398" i="3"/>
  <c r="BC398" i="3"/>
  <c r="AP401" i="3"/>
  <c r="AN401" i="3"/>
  <c r="AJ401" i="3" s="1"/>
  <c r="AK401" i="3" s="1"/>
  <c r="AM401" i="3" a="1"/>
  <c r="AM401" i="3" s="1"/>
  <c r="AC406" i="3"/>
  <c r="AB406" i="3"/>
  <c r="BC406" i="3"/>
  <c r="AD450" i="3"/>
  <c r="AA450" i="3"/>
  <c r="BC450" i="3" s="1"/>
  <c r="AO526" i="3"/>
  <c r="AO159" i="3"/>
  <c r="AN163" i="3"/>
  <c r="AJ163" i="3" s="1"/>
  <c r="AD167" i="3"/>
  <c r="BC167" i="3" s="1"/>
  <c r="AD173" i="3"/>
  <c r="AO179" i="3"/>
  <c r="AO183" i="3"/>
  <c r="AO187" i="3"/>
  <c r="AD191" i="3"/>
  <c r="AO196" i="3"/>
  <c r="AD200" i="3"/>
  <c r="BC200" i="3" s="1"/>
  <c r="AD204" i="3"/>
  <c r="AD208" i="3"/>
  <c r="AB209" i="3"/>
  <c r="AN209" i="3"/>
  <c r="AJ209" i="3" s="1"/>
  <c r="AK209" i="3" s="1"/>
  <c r="AL209" i="3" s="1"/>
  <c r="BD209" i="3" s="1"/>
  <c r="AD212" i="3"/>
  <c r="AB213" i="3"/>
  <c r="AN213" i="3"/>
  <c r="AJ213" i="3" s="1"/>
  <c r="AK213" i="3" s="1"/>
  <c r="AL213" i="3" s="1"/>
  <c r="BD213" i="3" s="1"/>
  <c r="AD216" i="3"/>
  <c r="AB217" i="3"/>
  <c r="AN217" i="3"/>
  <c r="AJ217" i="3" s="1"/>
  <c r="AK217" i="3" s="1"/>
  <c r="AL217" i="3" s="1"/>
  <c r="BD217" i="3" s="1"/>
  <c r="BC227" i="3"/>
  <c r="AM229" i="3" a="1"/>
  <c r="AM229" i="3" s="1"/>
  <c r="AL233" i="3"/>
  <c r="BD233" i="3" s="1"/>
  <c r="AC233" i="3"/>
  <c r="AO236" i="3"/>
  <c r="AN236" i="3"/>
  <c r="AJ236" i="3" s="1"/>
  <c r="AK236" i="3" s="1"/>
  <c r="AL236" i="3" s="1"/>
  <c r="BD236" i="3" s="1"/>
  <c r="AM236" i="3" a="1"/>
  <c r="AM236" i="3" s="1"/>
  <c r="AD243" i="3"/>
  <c r="AA243" i="3"/>
  <c r="BC243" i="3" s="1"/>
  <c r="AL247" i="3"/>
  <c r="BD247" i="3" s="1"/>
  <c r="AM253" i="3" a="1"/>
  <c r="AM253" i="3" s="1"/>
  <c r="AN253" i="3" s="1"/>
  <c r="AJ253" i="3" s="1"/>
  <c r="AK253" i="3" s="1"/>
  <c r="AL253" i="3" s="1"/>
  <c r="BD253" i="3" s="1"/>
  <c r="AP253" i="3"/>
  <c r="AO253" i="3"/>
  <c r="AP254" i="3"/>
  <c r="AN254" i="3"/>
  <c r="AJ254" i="3" s="1"/>
  <c r="AK254" i="3" s="1"/>
  <c r="AL262" i="3"/>
  <c r="BD262" i="3" s="1"/>
  <c r="BC265" i="3"/>
  <c r="AM267" i="3" a="1"/>
  <c r="AM267" i="3" s="1"/>
  <c r="AP288" i="3"/>
  <c r="AM288" i="3" a="1"/>
  <c r="AM288" i="3" s="1"/>
  <c r="AB290" i="3"/>
  <c r="AL290" i="3"/>
  <c r="BD290" i="3" s="1"/>
  <c r="BC290" i="3"/>
  <c r="AO290" i="3"/>
  <c r="BC319" i="3"/>
  <c r="AC339" i="3"/>
  <c r="AB339" i="3"/>
  <c r="AP339" i="3"/>
  <c r="AO345" i="3"/>
  <c r="AO209" i="3"/>
  <c r="AO213" i="3"/>
  <c r="AO217" i="3"/>
  <c r="AP220" i="3"/>
  <c r="AO220" i="3"/>
  <c r="AN220" i="3"/>
  <c r="AJ220" i="3" s="1"/>
  <c r="AK220" i="3" s="1"/>
  <c r="AL220" i="3" s="1"/>
  <c r="BD220" i="3" s="1"/>
  <c r="AD221" i="3"/>
  <c r="AP228" i="3"/>
  <c r="AD254" i="3"/>
  <c r="AO254" i="3" s="1"/>
  <c r="AA254" i="3"/>
  <c r="AO256" i="3"/>
  <c r="BC260" i="3"/>
  <c r="AM263" i="3" a="1"/>
  <c r="AM263" i="3" s="1"/>
  <c r="AB273" i="3"/>
  <c r="AL273" i="3"/>
  <c r="BD273" i="3" s="1"/>
  <c r="AC278" i="3"/>
  <c r="AB278" i="3"/>
  <c r="AL287" i="3"/>
  <c r="BD287" i="3" s="1"/>
  <c r="AB287" i="3"/>
  <c r="AO287" i="3"/>
  <c r="AD297" i="3"/>
  <c r="AA297" i="3"/>
  <c r="BC297" i="3" s="1"/>
  <c r="AB319" i="3"/>
  <c r="AL319" i="3"/>
  <c r="BD319" i="3" s="1"/>
  <c r="AC319" i="3"/>
  <c r="AO319" i="3"/>
  <c r="AB356" i="3"/>
  <c r="AL356" i="3"/>
  <c r="BD356" i="3" s="1"/>
  <c r="BC356" i="3"/>
  <c r="AO356" i="3"/>
  <c r="AC381" i="3"/>
  <c r="AB381" i="3"/>
  <c r="BC381" i="3"/>
  <c r="AP470" i="3"/>
  <c r="AN470" i="3"/>
  <c r="AJ470" i="3" s="1"/>
  <c r="AK470" i="3" s="1"/>
  <c r="AM470" i="3" a="1"/>
  <c r="AM470" i="3" s="1"/>
  <c r="AC497" i="3"/>
  <c r="AL497" i="3"/>
  <c r="BD497" i="3" s="1"/>
  <c r="AB497" i="3"/>
  <c r="BC219" i="3"/>
  <c r="AB227" i="3"/>
  <c r="AL227" i="3"/>
  <c r="BD227" i="3" s="1"/>
  <c r="AC231" i="3"/>
  <c r="AB231" i="3"/>
  <c r="AM234" i="3" a="1"/>
  <c r="AM234" i="3" s="1"/>
  <c r="AP239" i="3"/>
  <c r="AO239" i="3"/>
  <c r="AN239" i="3"/>
  <c r="AM239" i="3" a="1"/>
  <c r="AM239" i="3" s="1"/>
  <c r="AM248" i="3" a="1"/>
  <c r="AM248" i="3" s="1"/>
  <c r="AO251" i="3"/>
  <c r="AP259" i="3"/>
  <c r="AO259" i="3"/>
  <c r="AN259" i="3"/>
  <c r="AJ259" i="3" s="1"/>
  <c r="AK259" i="3" s="1"/>
  <c r="AL259" i="3" s="1"/>
  <c r="BD259" i="3" s="1"/>
  <c r="AM259" i="3" a="1"/>
  <c r="AM259" i="3" s="1"/>
  <c r="AB269" i="3"/>
  <c r="AL269" i="3"/>
  <c r="BD269" i="3" s="1"/>
  <c r="AO276" i="3"/>
  <c r="AC276" i="3"/>
  <c r="AB276" i="3"/>
  <c r="AL276" i="3"/>
  <c r="BD276" i="3" s="1"/>
  <c r="AD292" i="3"/>
  <c r="AP338" i="3"/>
  <c r="AN338" i="3"/>
  <c r="AJ338" i="3" s="1"/>
  <c r="AK338" i="3" s="1"/>
  <c r="AM338" i="3" a="1"/>
  <c r="AM338" i="3" s="1"/>
  <c r="AD388" i="3"/>
  <c r="BC388" i="3" s="1"/>
  <c r="AA388" i="3"/>
  <c r="AO467" i="3"/>
  <c r="AN467" i="3"/>
  <c r="AJ467" i="3" s="1"/>
  <c r="AK467" i="3" s="1"/>
  <c r="AM467" i="3" a="1"/>
  <c r="AM467" i="3" s="1"/>
  <c r="AP467" i="3"/>
  <c r="AP223" i="3"/>
  <c r="AN224" i="3"/>
  <c r="AJ224" i="3" s="1"/>
  <c r="AK224" i="3" s="1"/>
  <c r="AO228" i="3"/>
  <c r="BC232" i="3"/>
  <c r="AO233" i="3"/>
  <c r="AM235" i="3" a="1"/>
  <c r="AM235" i="3" s="1"/>
  <c r="AD237" i="3"/>
  <c r="AN238" i="3"/>
  <c r="AJ238" i="3" s="1"/>
  <c r="AK238" i="3" s="1"/>
  <c r="AD241" i="3"/>
  <c r="AC242" i="3"/>
  <c r="AO242" i="3"/>
  <c r="AD246" i="3"/>
  <c r="AC247" i="3"/>
  <c r="AO247" i="3"/>
  <c r="AC252" i="3"/>
  <c r="AO252" i="3"/>
  <c r="AM255" i="3" a="1"/>
  <c r="AM255" i="3" s="1"/>
  <c r="AD257" i="3"/>
  <c r="BC257" i="3" s="1"/>
  <c r="AN258" i="3"/>
  <c r="AJ258" i="3" s="1"/>
  <c r="AK258" i="3" s="1"/>
  <c r="BC261" i="3"/>
  <c r="AC262" i="3"/>
  <c r="AO262" i="3"/>
  <c r="AC266" i="3"/>
  <c r="AO266" i="3"/>
  <c r="AC270" i="3"/>
  <c r="AO270" i="3"/>
  <c r="AC274" i="3"/>
  <c r="AO274" i="3"/>
  <c r="AM278" i="3" a="1"/>
  <c r="AM278" i="3" s="1"/>
  <c r="AA279" i="3"/>
  <c r="BC279" i="3" s="1"/>
  <c r="AC283" i="3"/>
  <c r="BC288" i="3"/>
  <c r="AD288" i="3"/>
  <c r="AD293" i="3"/>
  <c r="AA293" i="3"/>
  <c r="AO294" i="3"/>
  <c r="AM296" i="3" a="1"/>
  <c r="AM296" i="3" s="1"/>
  <c r="BC298" i="3"/>
  <c r="AC299" i="3"/>
  <c r="AB302" i="3"/>
  <c r="BC306" i="3"/>
  <c r="AL307" i="3"/>
  <c r="BD307" i="3" s="1"/>
  <c r="AP308" i="3"/>
  <c r="AN308" i="3"/>
  <c r="AJ308" i="3" s="1"/>
  <c r="AK308" i="3" s="1"/>
  <c r="AP309" i="3"/>
  <c r="AO309" i="3"/>
  <c r="AN309" i="3"/>
  <c r="AJ309" i="3" s="1"/>
  <c r="AK309" i="3" s="1"/>
  <c r="AM309" i="3" a="1"/>
  <c r="AM309" i="3" s="1"/>
  <c r="AL328" i="3"/>
  <c r="BD328" i="3" s="1"/>
  <c r="BC329" i="3"/>
  <c r="AD329" i="3"/>
  <c r="AL336" i="3"/>
  <c r="BD336" i="3" s="1"/>
  <c r="AP347" i="3"/>
  <c r="AN347" i="3"/>
  <c r="AJ347" i="3" s="1"/>
  <c r="AK347" i="3" s="1"/>
  <c r="AM347" i="3" a="1"/>
  <c r="AM347" i="3" s="1"/>
  <c r="AO352" i="3"/>
  <c r="AC359" i="3"/>
  <c r="AB359" i="3"/>
  <c r="AL359" i="3"/>
  <c r="BD359" i="3" s="1"/>
  <c r="BC360" i="3"/>
  <c r="AO364" i="3"/>
  <c r="AL391" i="3"/>
  <c r="BD391" i="3" s="1"/>
  <c r="AD392" i="3"/>
  <c r="AO392" i="3" s="1"/>
  <c r="AA392" i="3"/>
  <c r="AD400" i="3"/>
  <c r="AP409" i="3"/>
  <c r="AO409" i="3"/>
  <c r="AN409" i="3"/>
  <c r="AJ409" i="3" s="1"/>
  <c r="AK409" i="3" s="1"/>
  <c r="AL409" i="3" s="1"/>
  <c r="BD409" i="3" s="1"/>
  <c r="BC428" i="3"/>
  <c r="AD428" i="3"/>
  <c r="BC484" i="3"/>
  <c r="AN484" i="3"/>
  <c r="AJ484" i="3" s="1"/>
  <c r="AK484" i="3" s="1"/>
  <c r="AD484" i="3"/>
  <c r="AP484" i="3"/>
  <c r="AC513" i="3"/>
  <c r="AB513" i="3"/>
  <c r="BC513" i="3"/>
  <c r="AO513" i="3"/>
  <c r="AL513" i="3"/>
  <c r="BD513" i="3" s="1"/>
  <c r="AC550" i="3"/>
  <c r="AL550" i="3"/>
  <c r="BD550" i="3" s="1"/>
  <c r="AB550" i="3"/>
  <c r="BC550" i="3"/>
  <c r="AM250" i="3" a="1"/>
  <c r="AM250" i="3" s="1"/>
  <c r="AP284" i="3"/>
  <c r="AO284" i="3"/>
  <c r="AB286" i="3"/>
  <c r="AP289" i="3"/>
  <c r="AO289" i="3"/>
  <c r="AN289" i="3"/>
  <c r="AJ289" i="3" s="1"/>
  <c r="AK289" i="3" s="1"/>
  <c r="AP300" i="3"/>
  <c r="AK302" i="3"/>
  <c r="AL302" i="3" s="1"/>
  <c r="BD302" i="3" s="1"/>
  <c r="BC308" i="3"/>
  <c r="AD308" i="3"/>
  <c r="AC309" i="3"/>
  <c r="AB309" i="3"/>
  <c r="AP312" i="3"/>
  <c r="AN312" i="3"/>
  <c r="AJ312" i="3" s="1"/>
  <c r="AK312" i="3" s="1"/>
  <c r="AP313" i="3"/>
  <c r="AO313" i="3"/>
  <c r="AN313" i="3"/>
  <c r="AJ313" i="3" s="1"/>
  <c r="AK313" i="3" s="1"/>
  <c r="AL313" i="3" s="1"/>
  <c r="BD313" i="3" s="1"/>
  <c r="AM313" i="3" a="1"/>
  <c r="AM313" i="3" s="1"/>
  <c r="BC316" i="3"/>
  <c r="AD316" i="3"/>
  <c r="AP317" i="3"/>
  <c r="AO317" i="3"/>
  <c r="AN317" i="3"/>
  <c r="AJ317" i="3" s="1"/>
  <c r="AK317" i="3" s="1"/>
  <c r="AL317" i="3" s="1"/>
  <c r="BD317" i="3" s="1"/>
  <c r="AC348" i="3"/>
  <c r="AB348" i="3"/>
  <c r="AL348" i="3"/>
  <c r="BD348" i="3" s="1"/>
  <c r="AP351" i="3"/>
  <c r="AN351" i="3"/>
  <c r="AJ351" i="3" s="1"/>
  <c r="AK351" i="3" s="1"/>
  <c r="AM351" i="3" a="1"/>
  <c r="AM351" i="3" s="1"/>
  <c r="AP358" i="3"/>
  <c r="AN358" i="3"/>
  <c r="AJ358" i="3" s="1"/>
  <c r="AK358" i="3" s="1"/>
  <c r="AP363" i="3"/>
  <c r="AN363" i="3"/>
  <c r="AJ363" i="3" s="1"/>
  <c r="AK363" i="3" s="1"/>
  <c r="AM363" i="3" a="1"/>
  <c r="AM363" i="3" s="1"/>
  <c r="AC372" i="3"/>
  <c r="AB372" i="3"/>
  <c r="AC402" i="3"/>
  <c r="AB402" i="3"/>
  <c r="AD408" i="3"/>
  <c r="AN408" i="3"/>
  <c r="AJ408" i="3" s="1"/>
  <c r="AK408" i="3" s="1"/>
  <c r="AP441" i="3"/>
  <c r="AO441" i="3"/>
  <c r="AN441" i="3"/>
  <c r="AJ441" i="3" s="1"/>
  <c r="AK441" i="3" s="1"/>
  <c r="AL441" i="3" s="1"/>
  <c r="BD441" i="3" s="1"/>
  <c r="AM441" i="3" a="1"/>
  <c r="AM441" i="3" s="1"/>
  <c r="AC480" i="3"/>
  <c r="AL480" i="3"/>
  <c r="BD480" i="3" s="1"/>
  <c r="AB480" i="3"/>
  <c r="AL482" i="3"/>
  <c r="BD482" i="3" s="1"/>
  <c r="AC482" i="3"/>
  <c r="AB482" i="3"/>
  <c r="AC509" i="3"/>
  <c r="AB509" i="3"/>
  <c r="AC549" i="3"/>
  <c r="AB549" i="3"/>
  <c r="AB230" i="3"/>
  <c r="AB235" i="3"/>
  <c r="AN235" i="3"/>
  <c r="AJ235" i="3" s="1"/>
  <c r="AK235" i="3" s="1"/>
  <c r="AL235" i="3" s="1"/>
  <c r="BD235" i="3" s="1"/>
  <c r="AB239" i="3"/>
  <c r="AM240" i="3" a="1"/>
  <c r="AM240" i="3" s="1"/>
  <c r="AA244" i="3"/>
  <c r="BC244" i="3" s="1"/>
  <c r="AM245" i="3" a="1"/>
  <c r="AM245" i="3" s="1"/>
  <c r="AB249" i="3"/>
  <c r="AA255" i="3"/>
  <c r="BC255" i="3" s="1"/>
  <c r="AM256" i="3" a="1"/>
  <c r="AM256" i="3" s="1"/>
  <c r="AB259" i="3"/>
  <c r="AM260" i="3" a="1"/>
  <c r="AM260" i="3" s="1"/>
  <c r="AA264" i="3"/>
  <c r="BC264" i="3" s="1"/>
  <c r="AA268" i="3"/>
  <c r="BC268" i="3" s="1"/>
  <c r="AA272" i="3"/>
  <c r="BC272" i="3" s="1"/>
  <c r="AA276" i="3"/>
  <c r="BC276" i="3" s="1"/>
  <c r="BC278" i="3"/>
  <c r="AN278" i="3"/>
  <c r="AJ278" i="3" s="1"/>
  <c r="AK278" i="3" s="1"/>
  <c r="AL278" i="3" s="1"/>
  <c r="BD278" i="3" s="1"/>
  <c r="AB280" i="3"/>
  <c r="AL280" i="3"/>
  <c r="BD280" i="3" s="1"/>
  <c r="BC284" i="3"/>
  <c r="AD284" i="3"/>
  <c r="AD289" i="3"/>
  <c r="AA289" i="3"/>
  <c r="BC289" i="3" s="1"/>
  <c r="AD300" i="3"/>
  <c r="BC303" i="3"/>
  <c r="AD303" i="3"/>
  <c r="AA308" i="3"/>
  <c r="AD312" i="3"/>
  <c r="AC313" i="3"/>
  <c r="AB313" i="3"/>
  <c r="AL315" i="3"/>
  <c r="BD315" i="3" s="1"/>
  <c r="BC315" i="3"/>
  <c r="AA316" i="3"/>
  <c r="BC317" i="3"/>
  <c r="AA317" i="3"/>
  <c r="AP318" i="3"/>
  <c r="AO318" i="3"/>
  <c r="AM318" i="3" a="1"/>
  <c r="AM318" i="3" s="1"/>
  <c r="AN318" i="3" s="1"/>
  <c r="AJ318" i="3" s="1"/>
  <c r="AK318" i="3" s="1"/>
  <c r="AL318" i="3" s="1"/>
  <c r="BD318" i="3" s="1"/>
  <c r="AP321" i="3"/>
  <c r="AN321" i="3"/>
  <c r="AJ321" i="3" s="1"/>
  <c r="AK321" i="3" s="1"/>
  <c r="AP322" i="3"/>
  <c r="AO322" i="3"/>
  <c r="AN322" i="3"/>
  <c r="AJ322" i="3" s="1"/>
  <c r="AK322" i="3" s="1"/>
  <c r="AL322" i="3" s="1"/>
  <c r="BD322" i="3" s="1"/>
  <c r="AM322" i="3" a="1"/>
  <c r="AM322" i="3" s="1"/>
  <c r="AL340" i="3"/>
  <c r="BD340" i="3" s="1"/>
  <c r="BC350" i="3"/>
  <c r="AD350" i="3"/>
  <c r="AC352" i="3"/>
  <c r="AB352" i="3"/>
  <c r="AL352" i="3"/>
  <c r="BD352" i="3" s="1"/>
  <c r="AD358" i="3"/>
  <c r="AA358" i="3"/>
  <c r="BC358" i="3" s="1"/>
  <c r="AB360" i="3"/>
  <c r="AL360" i="3"/>
  <c r="BD360" i="3" s="1"/>
  <c r="AD362" i="3"/>
  <c r="AC364" i="3"/>
  <c r="AB364" i="3"/>
  <c r="AL364" i="3"/>
  <c r="BD364" i="3" s="1"/>
  <c r="AO367" i="3"/>
  <c r="AM367" i="3" a="1"/>
  <c r="AM367" i="3" s="1"/>
  <c r="AN367" i="3" s="1"/>
  <c r="AJ367" i="3" s="1"/>
  <c r="AK367" i="3" s="1"/>
  <c r="AP371" i="3"/>
  <c r="AO371" i="3"/>
  <c r="AN371" i="3"/>
  <c r="AJ371" i="3" s="1"/>
  <c r="AK371" i="3" s="1"/>
  <c r="AC376" i="3"/>
  <c r="AB376" i="3"/>
  <c r="BC383" i="3"/>
  <c r="AL394" i="3"/>
  <c r="BD394" i="3" s="1"/>
  <c r="BC395" i="3"/>
  <c r="AA408" i="3"/>
  <c r="BC408" i="3" s="1"/>
  <c r="AD415" i="3"/>
  <c r="AA415" i="3"/>
  <c r="BC415" i="3" s="1"/>
  <c r="AA416" i="3"/>
  <c r="AD416" i="3"/>
  <c r="AO463" i="3"/>
  <c r="AN463" i="3"/>
  <c r="AJ463" i="3" s="1"/>
  <c r="AK463" i="3" s="1"/>
  <c r="AM463" i="3" a="1"/>
  <c r="AM463" i="3" s="1"/>
  <c r="AP463" i="3"/>
  <c r="AN505" i="3"/>
  <c r="AJ505" i="3" s="1"/>
  <c r="AK505" i="3" s="1"/>
  <c r="AP505" i="3"/>
  <c r="AM505" i="3" a="1"/>
  <c r="AM505" i="3" s="1"/>
  <c r="AC542" i="3"/>
  <c r="AB542" i="3"/>
  <c r="AN250" i="3"/>
  <c r="AJ250" i="3" s="1"/>
  <c r="AK250" i="3" s="1"/>
  <c r="AL250" i="3" s="1"/>
  <c r="BD250" i="3" s="1"/>
  <c r="AM261" i="3" a="1"/>
  <c r="AM261" i="3" s="1"/>
  <c r="AO278" i="3"/>
  <c r="AP285" i="3"/>
  <c r="AN285" i="3"/>
  <c r="AJ285" i="3" s="1"/>
  <c r="AK285" i="3" s="1"/>
  <c r="BC287" i="3"/>
  <c r="AL295" i="3"/>
  <c r="BD295" i="3" s="1"/>
  <c r="AP296" i="3"/>
  <c r="AB298" i="3"/>
  <c r="AP301" i="3"/>
  <c r="AN301" i="3"/>
  <c r="AJ301" i="3" s="1"/>
  <c r="AK301" i="3" s="1"/>
  <c r="AO314" i="3"/>
  <c r="AC314" i="3"/>
  <c r="AB314" i="3"/>
  <c r="AL314" i="3"/>
  <c r="BD314" i="3" s="1"/>
  <c r="AC318" i="3"/>
  <c r="AB318" i="3"/>
  <c r="AD321" i="3"/>
  <c r="AC322" i="3"/>
  <c r="AB322" i="3"/>
  <c r="AC326" i="3"/>
  <c r="AB326" i="3"/>
  <c r="AD366" i="3"/>
  <c r="AC368" i="3"/>
  <c r="AB368" i="3"/>
  <c r="AD371" i="3"/>
  <c r="AA371" i="3"/>
  <c r="BC371" i="3" s="1"/>
  <c r="AB373" i="3"/>
  <c r="AL373" i="3"/>
  <c r="BD373" i="3" s="1"/>
  <c r="AP375" i="3"/>
  <c r="AO375" i="3"/>
  <c r="AN375" i="3"/>
  <c r="AJ375" i="3" s="1"/>
  <c r="AK375" i="3" s="1"/>
  <c r="AC385" i="3"/>
  <c r="AB385" i="3"/>
  <c r="AN451" i="3"/>
  <c r="AJ451" i="3" s="1"/>
  <c r="AK451" i="3" s="1"/>
  <c r="AL451" i="3" s="1"/>
  <c r="BD451" i="3" s="1"/>
  <c r="AM451" i="3" a="1"/>
  <c r="AM451" i="3" s="1"/>
  <c r="AO451" i="3"/>
  <c r="AO471" i="3"/>
  <c r="AN471" i="3"/>
  <c r="AJ471" i="3" s="1"/>
  <c r="AK471" i="3" s="1"/>
  <c r="AM471" i="3" a="1"/>
  <c r="AM471" i="3" s="1"/>
  <c r="AP471" i="3"/>
  <c r="AC477" i="3"/>
  <c r="AL477" i="3"/>
  <c r="BD477" i="3" s="1"/>
  <c r="AN240" i="3"/>
  <c r="AJ240" i="3" s="1"/>
  <c r="AK240" i="3" s="1"/>
  <c r="AL240" i="3" s="1"/>
  <c r="BD240" i="3" s="1"/>
  <c r="AO250" i="3"/>
  <c r="AN256" i="3"/>
  <c r="AJ256" i="3" s="1"/>
  <c r="AK256" i="3" s="1"/>
  <c r="AL256" i="3" s="1"/>
  <c r="BD256" i="3" s="1"/>
  <c r="AN260" i="3"/>
  <c r="AJ260" i="3" s="1"/>
  <c r="AK260" i="3" s="1"/>
  <c r="AL260" i="3" s="1"/>
  <c r="BD260" i="3" s="1"/>
  <c r="AD285" i="3"/>
  <c r="AA285" i="3"/>
  <c r="BC285" i="3" s="1"/>
  <c r="AD296" i="3"/>
  <c r="AD301" i="3"/>
  <c r="AO301" i="3" s="1"/>
  <c r="AA301" i="3"/>
  <c r="AP304" i="3"/>
  <c r="AN304" i="3"/>
  <c r="AJ304" i="3" s="1"/>
  <c r="AK304" i="3" s="1"/>
  <c r="AB306" i="3"/>
  <c r="AL306" i="3"/>
  <c r="BD306" i="3" s="1"/>
  <c r="AL309" i="3"/>
  <c r="BD309" i="3" s="1"/>
  <c r="AA321" i="3"/>
  <c r="BC321" i="3" s="1"/>
  <c r="AP325" i="3"/>
  <c r="AN325" i="3"/>
  <c r="AJ325" i="3" s="1"/>
  <c r="AK325" i="3" s="1"/>
  <c r="AP333" i="3"/>
  <c r="AO333" i="3"/>
  <c r="AN333" i="3"/>
  <c r="AJ333" i="3" s="1"/>
  <c r="AK333" i="3" s="1"/>
  <c r="AL333" i="3" s="1"/>
  <c r="BD333" i="3" s="1"/>
  <c r="AP334" i="3"/>
  <c r="AO334" i="3"/>
  <c r="AN334" i="3"/>
  <c r="AJ334" i="3" s="1"/>
  <c r="AK334" i="3" s="1"/>
  <c r="AM334" i="3" a="1"/>
  <c r="AM334" i="3" s="1"/>
  <c r="AL341" i="3"/>
  <c r="BD341" i="3" s="1"/>
  <c r="BC343" i="3"/>
  <c r="AD343" i="3"/>
  <c r="AA343" i="3"/>
  <c r="AC344" i="3"/>
  <c r="AB344" i="3"/>
  <c r="BC345" i="3"/>
  <c r="BC346" i="3"/>
  <c r="BC348" i="3"/>
  <c r="AC355" i="3"/>
  <c r="AB355" i="3"/>
  <c r="AL355" i="3"/>
  <c r="BD355" i="3" s="1"/>
  <c r="AM358" i="3" a="1"/>
  <c r="AM358" i="3" s="1"/>
  <c r="AA366" i="3"/>
  <c r="BC366" i="3" s="1"/>
  <c r="AO373" i="3"/>
  <c r="AL374" i="3"/>
  <c r="BD374" i="3" s="1"/>
  <c r="BC375" i="3"/>
  <c r="AD375" i="3"/>
  <c r="AA375" i="3"/>
  <c r="AP380" i="3"/>
  <c r="AO380" i="3"/>
  <c r="AN380" i="3"/>
  <c r="AJ380" i="3" s="1"/>
  <c r="AK380" i="3" s="1"/>
  <c r="AM380" i="3" a="1"/>
  <c r="AM380" i="3" s="1"/>
  <c r="AO381" i="3"/>
  <c r="AP384" i="3"/>
  <c r="AN384" i="3"/>
  <c r="AJ384" i="3" s="1"/>
  <c r="AK384" i="3" s="1"/>
  <c r="BC386" i="3"/>
  <c r="BC387" i="3"/>
  <c r="AC389" i="3"/>
  <c r="AB389" i="3"/>
  <c r="AP396" i="3"/>
  <c r="AN396" i="3"/>
  <c r="AJ396" i="3" s="1"/>
  <c r="AK396" i="3" s="1"/>
  <c r="AO398" i="3"/>
  <c r="BC402" i="3"/>
  <c r="AL403" i="3"/>
  <c r="BD403" i="3" s="1"/>
  <c r="AD404" i="3"/>
  <c r="AP405" i="3"/>
  <c r="AN405" i="3"/>
  <c r="AJ405" i="3" s="1"/>
  <c r="AK405" i="3" s="1"/>
  <c r="AM405" i="3" a="1"/>
  <c r="AM405" i="3" s="1"/>
  <c r="AO406" i="3"/>
  <c r="AL413" i="3"/>
  <c r="BD413" i="3" s="1"/>
  <c r="AB413" i="3"/>
  <c r="AO413" i="3"/>
  <c r="BC422" i="3"/>
  <c r="AD436" i="3"/>
  <c r="AA436" i="3"/>
  <c r="BC436" i="3" s="1"/>
  <c r="AO459" i="3"/>
  <c r="AN459" i="3"/>
  <c r="AJ459" i="3" s="1"/>
  <c r="AK459" i="3" s="1"/>
  <c r="AM459" i="3" a="1"/>
  <c r="AM459" i="3" s="1"/>
  <c r="AP459" i="3"/>
  <c r="BC283" i="3"/>
  <c r="AO283" i="3"/>
  <c r="AP286" i="3"/>
  <c r="AP292" i="3"/>
  <c r="AO292" i="3"/>
  <c r="AB294" i="3"/>
  <c r="AL294" i="3"/>
  <c r="BD294" i="3" s="1"/>
  <c r="AA296" i="3"/>
  <c r="BC296" i="3" s="1"/>
  <c r="AP297" i="3"/>
  <c r="AO297" i="3"/>
  <c r="AN297" i="3"/>
  <c r="AJ297" i="3" s="1"/>
  <c r="AK297" i="3" s="1"/>
  <c r="BC299" i="3"/>
  <c r="AO299" i="3"/>
  <c r="AD304" i="3"/>
  <c r="AB310" i="3"/>
  <c r="AL310" i="3"/>
  <c r="BD310" i="3" s="1"/>
  <c r="BC311" i="3"/>
  <c r="AM312" i="3" a="1"/>
  <c r="AM312" i="3" s="1"/>
  <c r="AP315" i="3"/>
  <c r="AD325" i="3"/>
  <c r="AA325" i="3"/>
  <c r="BC325" i="3" s="1"/>
  <c r="AB327" i="3"/>
  <c r="AL327" i="3"/>
  <c r="BD327" i="3" s="1"/>
  <c r="AA333" i="3"/>
  <c r="BC333" i="3" s="1"/>
  <c r="AC335" i="3"/>
  <c r="AB335" i="3"/>
  <c r="BC342" i="3"/>
  <c r="AD342" i="3"/>
  <c r="AN342" i="3"/>
  <c r="AJ342" i="3" s="1"/>
  <c r="AK342" i="3" s="1"/>
  <c r="AL353" i="3"/>
  <c r="BD353" i="3" s="1"/>
  <c r="AP354" i="3"/>
  <c r="AO354" i="3"/>
  <c r="AN354" i="3"/>
  <c r="AJ354" i="3" s="1"/>
  <c r="AK354" i="3" s="1"/>
  <c r="BC357" i="3"/>
  <c r="AL365" i="3"/>
  <c r="BD365" i="3" s="1"/>
  <c r="AM371" i="3" a="1"/>
  <c r="AM371" i="3" s="1"/>
  <c r="AB377" i="3"/>
  <c r="AL377" i="3"/>
  <c r="BD377" i="3" s="1"/>
  <c r="AD379" i="3"/>
  <c r="AD384" i="3"/>
  <c r="AO384" i="3" s="1"/>
  <c r="AA384" i="3"/>
  <c r="AP388" i="3"/>
  <c r="AO388" i="3"/>
  <c r="AN388" i="3"/>
  <c r="AJ388" i="3" s="1"/>
  <c r="AK388" i="3" s="1"/>
  <c r="BC390" i="3"/>
  <c r="BC391" i="3"/>
  <c r="AO393" i="3"/>
  <c r="BC396" i="3"/>
  <c r="AD396" i="3"/>
  <c r="AA396" i="3"/>
  <c r="BC405" i="3"/>
  <c r="AC422" i="3"/>
  <c r="AB422" i="3"/>
  <c r="AP440" i="3"/>
  <c r="AO440" i="3"/>
  <c r="AN440" i="3"/>
  <c r="AJ440" i="3" s="1"/>
  <c r="AK440" i="3" s="1"/>
  <c r="AM440" i="3" a="1"/>
  <c r="AM440" i="3" s="1"/>
  <c r="AL461" i="3"/>
  <c r="BD461" i="3" s="1"/>
  <c r="AO461" i="3"/>
  <c r="AC461" i="3"/>
  <c r="AB461" i="3"/>
  <c r="AO353" i="3"/>
  <c r="AP365" i="3"/>
  <c r="AC374" i="3"/>
  <c r="AO374" i="3"/>
  <c r="AC383" i="3"/>
  <c r="AO383" i="3"/>
  <c r="AC387" i="3"/>
  <c r="AC391" i="3"/>
  <c r="AO391" i="3"/>
  <c r="AM397" i="3" a="1"/>
  <c r="AM397" i="3" s="1"/>
  <c r="AP399" i="3"/>
  <c r="AM414" i="3" a="1"/>
  <c r="AM414" i="3" s="1"/>
  <c r="AM417" i="3" a="1"/>
  <c r="AM417" i="3" s="1"/>
  <c r="AP417" i="3"/>
  <c r="AO426" i="3"/>
  <c r="AN426" i="3"/>
  <c r="AJ426" i="3" s="1"/>
  <c r="AK426" i="3" s="1"/>
  <c r="AM426" i="3" a="1"/>
  <c r="AM426" i="3" s="1"/>
  <c r="AD432" i="3"/>
  <c r="BC432" i="3" s="1"/>
  <c r="AN432" i="3"/>
  <c r="AJ432" i="3" s="1"/>
  <c r="AK432" i="3" s="1"/>
  <c r="AP433" i="3"/>
  <c r="AN433" i="3"/>
  <c r="AJ433" i="3" s="1"/>
  <c r="AK433" i="3" s="1"/>
  <c r="AM433" i="3" a="1"/>
  <c r="AM433" i="3" s="1"/>
  <c r="AD440" i="3"/>
  <c r="AA440" i="3"/>
  <c r="AC441" i="3"/>
  <c r="AB441" i="3"/>
  <c r="AD442" i="3"/>
  <c r="AA442" i="3"/>
  <c r="AD445" i="3"/>
  <c r="AC467" i="3"/>
  <c r="AB467" i="3"/>
  <c r="AP491" i="3"/>
  <c r="AM491" i="3" a="1"/>
  <c r="AM491" i="3" s="1"/>
  <c r="AO491" i="3"/>
  <c r="AA494" i="3"/>
  <c r="AD494" i="3"/>
  <c r="AL502" i="3"/>
  <c r="BD502" i="3" s="1"/>
  <c r="AC502" i="3"/>
  <c r="AB502" i="3"/>
  <c r="AA505" i="3"/>
  <c r="BC505" i="3" s="1"/>
  <c r="AD505" i="3"/>
  <c r="AL528" i="3"/>
  <c r="BD528" i="3" s="1"/>
  <c r="AC528" i="3"/>
  <c r="AB528" i="3"/>
  <c r="AP528" i="3"/>
  <c r="AB545" i="3"/>
  <c r="AC545" i="3"/>
  <c r="BC545" i="3"/>
  <c r="AP583" i="3"/>
  <c r="AO583" i="3"/>
  <c r="AN583" i="3"/>
  <c r="AJ583" i="3" s="1"/>
  <c r="AK583" i="3" s="1"/>
  <c r="AL583" i="3" s="1"/>
  <c r="BD583" i="3" s="1"/>
  <c r="AM583" i="3" a="1"/>
  <c r="AM583" i="3" s="1"/>
  <c r="AM326" i="3" a="1"/>
  <c r="AM326" i="3" s="1"/>
  <c r="BC328" i="3"/>
  <c r="AA330" i="3"/>
  <c r="BC330" i="3" s="1"/>
  <c r="AA334" i="3"/>
  <c r="BC334" i="3" s="1"/>
  <c r="BC336" i="3"/>
  <c r="AA338" i="3"/>
  <c r="BC338" i="3" s="1"/>
  <c r="BC340" i="3"/>
  <c r="AM344" i="3" a="1"/>
  <c r="AM344" i="3" s="1"/>
  <c r="AA347" i="3"/>
  <c r="BC347" i="3" s="1"/>
  <c r="AA351" i="3"/>
  <c r="BC351" i="3" s="1"/>
  <c r="AM355" i="3" a="1"/>
  <c r="AM355" i="3" s="1"/>
  <c r="AM359" i="3" a="1"/>
  <c r="AM359" i="3" s="1"/>
  <c r="AA363" i="3"/>
  <c r="BC365" i="3"/>
  <c r="AA367" i="3"/>
  <c r="BC367" i="3" s="1"/>
  <c r="AM372" i="3" a="1"/>
  <c r="AM372" i="3" s="1"/>
  <c r="AP387" i="3"/>
  <c r="AM411" i="3" a="1"/>
  <c r="AM411" i="3" s="1"/>
  <c r="AP421" i="3"/>
  <c r="AN421" i="3"/>
  <c r="AJ421" i="3" s="1"/>
  <c r="AK421" i="3" s="1"/>
  <c r="AM421" i="3" a="1"/>
  <c r="AM421" i="3" s="1"/>
  <c r="AO429" i="3"/>
  <c r="AM429" i="3" a="1"/>
  <c r="AM429" i="3" s="1"/>
  <c r="AN429" i="3" s="1"/>
  <c r="AJ429" i="3" s="1"/>
  <c r="AK429" i="3" s="1"/>
  <c r="AO434" i="3"/>
  <c r="AN434" i="3"/>
  <c r="AJ434" i="3" s="1"/>
  <c r="AK434" i="3" s="1"/>
  <c r="AL434" i="3" s="1"/>
  <c r="BD434" i="3" s="1"/>
  <c r="AM434" i="3" a="1"/>
  <c r="AM434" i="3" s="1"/>
  <c r="AL439" i="3"/>
  <c r="BD439" i="3" s="1"/>
  <c r="AO439" i="3"/>
  <c r="AC439" i="3"/>
  <c r="AB448" i="3"/>
  <c r="AL448" i="3"/>
  <c r="BD448" i="3" s="1"/>
  <c r="AC459" i="3"/>
  <c r="AB459" i="3"/>
  <c r="AC463" i="3"/>
  <c r="AB463" i="3"/>
  <c r="AC471" i="3"/>
  <c r="AB471" i="3"/>
  <c r="AC500" i="3"/>
  <c r="AL500" i="3"/>
  <c r="BD500" i="3" s="1"/>
  <c r="AB518" i="3"/>
  <c r="AO518" i="3"/>
  <c r="AC518" i="3"/>
  <c r="AL532" i="3"/>
  <c r="BD532" i="3" s="1"/>
  <c r="AO532" i="3"/>
  <c r="AC532" i="3"/>
  <c r="AB630" i="3"/>
  <c r="AO630" i="3"/>
  <c r="AC630" i="3"/>
  <c r="AA309" i="3"/>
  <c r="BC309" i="3" s="1"/>
  <c r="AA313" i="3"/>
  <c r="BC313" i="3" s="1"/>
  <c r="AA318" i="3"/>
  <c r="BC318" i="3" s="1"/>
  <c r="AA322" i="3"/>
  <c r="BC322" i="3" s="1"/>
  <c r="AM323" i="3" a="1"/>
  <c r="AM323" i="3" s="1"/>
  <c r="AA326" i="3"/>
  <c r="BC326" i="3" s="1"/>
  <c r="AM335" i="3" a="1"/>
  <c r="AM335" i="3" s="1"/>
  <c r="AM339" i="3" a="1"/>
  <c r="AM339" i="3" s="1"/>
  <c r="AA344" i="3"/>
  <c r="BC344" i="3" s="1"/>
  <c r="AM348" i="3" a="1"/>
  <c r="AM348" i="3" s="1"/>
  <c r="AM352" i="3" a="1"/>
  <c r="AM352" i="3" s="1"/>
  <c r="AA355" i="3"/>
  <c r="BC355" i="3" s="1"/>
  <c r="AA359" i="3"/>
  <c r="BC359" i="3" s="1"/>
  <c r="AM364" i="3" a="1"/>
  <c r="AM364" i="3" s="1"/>
  <c r="AM368" i="3" a="1"/>
  <c r="AM368" i="3" s="1"/>
  <c r="AA372" i="3"/>
  <c r="BC372" i="3" s="1"/>
  <c r="AA376" i="3"/>
  <c r="BC376" i="3" s="1"/>
  <c r="AM381" i="3" a="1"/>
  <c r="AM381" i="3" s="1"/>
  <c r="AA385" i="3"/>
  <c r="BC385" i="3" s="1"/>
  <c r="AA389" i="3"/>
  <c r="BC389" i="3" s="1"/>
  <c r="AA393" i="3"/>
  <c r="BC393" i="3" s="1"/>
  <c r="AM393" i="3" a="1"/>
  <c r="AM393" i="3" s="1"/>
  <c r="AN397" i="3"/>
  <c r="AJ397" i="3" s="1"/>
  <c r="AK397" i="3" s="1"/>
  <c r="AL397" i="3" s="1"/>
  <c r="BD397" i="3" s="1"/>
  <c r="AM398" i="3" a="1"/>
  <c r="AM398" i="3" s="1"/>
  <c r="AM402" i="3" a="1"/>
  <c r="AM402" i="3" s="1"/>
  <c r="AM406" i="3" a="1"/>
  <c r="AM406" i="3" s="1"/>
  <c r="AA410" i="3"/>
  <c r="BC410" i="3" s="1"/>
  <c r="AD414" i="3"/>
  <c r="AN414" i="3"/>
  <c r="AJ414" i="3" s="1"/>
  <c r="AK414" i="3" s="1"/>
  <c r="AO417" i="3"/>
  <c r="AL418" i="3"/>
  <c r="BD418" i="3" s="1"/>
  <c r="AO418" i="3"/>
  <c r="AC418" i="3"/>
  <c r="AD420" i="3"/>
  <c r="AO430" i="3"/>
  <c r="AN430" i="3"/>
  <c r="AJ430" i="3" s="1"/>
  <c r="AK430" i="3" s="1"/>
  <c r="AL430" i="3" s="1"/>
  <c r="BD430" i="3" s="1"/>
  <c r="AM430" i="3" a="1"/>
  <c r="AM430" i="3" s="1"/>
  <c r="AP437" i="3"/>
  <c r="AN437" i="3"/>
  <c r="AJ437" i="3" s="1"/>
  <c r="AK437" i="3" s="1"/>
  <c r="AM437" i="3" a="1"/>
  <c r="AM437" i="3" s="1"/>
  <c r="AC451" i="3"/>
  <c r="AB451" i="3"/>
  <c r="AD457" i="3"/>
  <c r="AL467" i="3"/>
  <c r="BD467" i="3" s="1"/>
  <c r="BC518" i="3"/>
  <c r="AC536" i="3"/>
  <c r="AO536" i="3"/>
  <c r="AL555" i="3"/>
  <c r="BD555" i="3" s="1"/>
  <c r="AB555" i="3"/>
  <c r="AO555" i="3"/>
  <c r="AM280" i="3" a="1"/>
  <c r="AM280" i="3" s="1"/>
  <c r="AM286" i="3" a="1"/>
  <c r="AM286" i="3" s="1"/>
  <c r="AN286" i="3" s="1"/>
  <c r="AJ286" i="3" s="1"/>
  <c r="AK286" i="3" s="1"/>
  <c r="AL286" i="3" s="1"/>
  <c r="BD286" i="3" s="1"/>
  <c r="AM290" i="3" a="1"/>
  <c r="AM290" i="3" s="1"/>
  <c r="AM294" i="3" a="1"/>
  <c r="AM294" i="3" s="1"/>
  <c r="AM298" i="3" a="1"/>
  <c r="AM298" i="3" s="1"/>
  <c r="AB305" i="3"/>
  <c r="AM306" i="3" a="1"/>
  <c r="AM306" i="3" s="1"/>
  <c r="AM310" i="3" a="1"/>
  <c r="AM310" i="3" s="1"/>
  <c r="AM319" i="3" a="1"/>
  <c r="AM319" i="3" s="1"/>
  <c r="AN326" i="3"/>
  <c r="AJ326" i="3" s="1"/>
  <c r="AK326" i="3" s="1"/>
  <c r="AL326" i="3" s="1"/>
  <c r="BD326" i="3" s="1"/>
  <c r="AM331" i="3" a="1"/>
  <c r="AM331" i="3" s="1"/>
  <c r="AN344" i="3"/>
  <c r="AJ344" i="3" s="1"/>
  <c r="AK344" i="3" s="1"/>
  <c r="AL344" i="3" s="1"/>
  <c r="BD344" i="3" s="1"/>
  <c r="AM345" i="3" a="1"/>
  <c r="AM345" i="3" s="1"/>
  <c r="AL349" i="3"/>
  <c r="BD349" i="3" s="1"/>
  <c r="AN355" i="3"/>
  <c r="AJ355" i="3" s="1"/>
  <c r="AK355" i="3" s="1"/>
  <c r="AM356" i="3" a="1"/>
  <c r="AM356" i="3" s="1"/>
  <c r="AN359" i="3"/>
  <c r="AJ359" i="3" s="1"/>
  <c r="AK359" i="3" s="1"/>
  <c r="AM360" i="3" a="1"/>
  <c r="AM360" i="3" s="1"/>
  <c r="AN372" i="3"/>
  <c r="AJ372" i="3" s="1"/>
  <c r="AK372" i="3" s="1"/>
  <c r="AL372" i="3" s="1"/>
  <c r="BD372" i="3" s="1"/>
  <c r="AM373" i="3" a="1"/>
  <c r="AM373" i="3" s="1"/>
  <c r="AN376" i="3"/>
  <c r="AJ376" i="3" s="1"/>
  <c r="AK376" i="3" s="1"/>
  <c r="AL376" i="3" s="1"/>
  <c r="BD376" i="3" s="1"/>
  <c r="AM377" i="3" a="1"/>
  <c r="AM377" i="3" s="1"/>
  <c r="AN385" i="3"/>
  <c r="AJ385" i="3" s="1"/>
  <c r="AK385" i="3" s="1"/>
  <c r="AL385" i="3" s="1"/>
  <c r="BD385" i="3" s="1"/>
  <c r="AM386" i="3" a="1"/>
  <c r="AM386" i="3" s="1"/>
  <c r="AN389" i="3"/>
  <c r="AJ389" i="3" s="1"/>
  <c r="AK389" i="3" s="1"/>
  <c r="AL389" i="3" s="1"/>
  <c r="BD389" i="3" s="1"/>
  <c r="AM390" i="3" a="1"/>
  <c r="AM390" i="3" s="1"/>
  <c r="AO397" i="3"/>
  <c r="AN410" i="3"/>
  <c r="AJ410" i="3" s="1"/>
  <c r="AK410" i="3" s="1"/>
  <c r="AA411" i="3"/>
  <c r="BC411" i="3" s="1"/>
  <c r="AN411" i="3"/>
  <c r="AJ411" i="3" s="1"/>
  <c r="AK411" i="3" s="1"/>
  <c r="AN412" i="3"/>
  <c r="AJ412" i="3" s="1"/>
  <c r="AK412" i="3" s="1"/>
  <c r="AL412" i="3" s="1"/>
  <c r="BD412" i="3" s="1"/>
  <c r="AA414" i="3"/>
  <c r="BC414" i="3" s="1"/>
  <c r="AM416" i="3" a="1"/>
  <c r="AM416" i="3" s="1"/>
  <c r="AL419" i="3"/>
  <c r="BD419" i="3" s="1"/>
  <c r="AB419" i="3"/>
  <c r="AC426" i="3"/>
  <c r="AB426" i="3"/>
  <c r="AN438" i="3"/>
  <c r="AJ438" i="3" s="1"/>
  <c r="AK438" i="3" s="1"/>
  <c r="AL438" i="3" s="1"/>
  <c r="BD438" i="3" s="1"/>
  <c r="AM438" i="3" a="1"/>
  <c r="AM438" i="3" s="1"/>
  <c r="AP446" i="3"/>
  <c r="AN446" i="3"/>
  <c r="AJ446" i="3" s="1"/>
  <c r="AK446" i="3" s="1"/>
  <c r="AM446" i="3" a="1"/>
  <c r="AM446" i="3" s="1"/>
  <c r="AO448" i="3"/>
  <c r="AA457" i="3"/>
  <c r="BC457" i="3" s="1"/>
  <c r="AL459" i="3"/>
  <c r="BD459" i="3" s="1"/>
  <c r="AL463" i="3"/>
  <c r="BD463" i="3" s="1"/>
  <c r="AD469" i="3"/>
  <c r="AL471" i="3"/>
  <c r="BD471" i="3" s="1"/>
  <c r="AC472" i="3"/>
  <c r="BC474" i="3"/>
  <c r="AM486" i="3" a="1"/>
  <c r="AM486" i="3" s="1"/>
  <c r="AN486" i="3"/>
  <c r="AJ486" i="3" s="1"/>
  <c r="AK486" i="3" s="1"/>
  <c r="AP486" i="3"/>
  <c r="AB489" i="3"/>
  <c r="AC489" i="3"/>
  <c r="AM539" i="3" a="1"/>
  <c r="AM539" i="3" s="1"/>
  <c r="AO539" i="3"/>
  <c r="AN539" i="3"/>
  <c r="AJ539" i="3" s="1"/>
  <c r="AK539" i="3" s="1"/>
  <c r="AL539" i="3" s="1"/>
  <c r="BD539" i="3" s="1"/>
  <c r="AC555" i="3"/>
  <c r="AC613" i="3"/>
  <c r="AB613" i="3"/>
  <c r="AL613" i="3"/>
  <c r="BD613" i="3" s="1"/>
  <c r="AN323" i="3"/>
  <c r="AJ323" i="3" s="1"/>
  <c r="AK323" i="3" s="1"/>
  <c r="AL323" i="3" s="1"/>
  <c r="BD323" i="3" s="1"/>
  <c r="AO326" i="3"/>
  <c r="AD330" i="3"/>
  <c r="AP330" i="3" s="1"/>
  <c r="AD334" i="3"/>
  <c r="AN335" i="3"/>
  <c r="AJ335" i="3" s="1"/>
  <c r="AK335" i="3" s="1"/>
  <c r="AL335" i="3" s="1"/>
  <c r="BD335" i="3" s="1"/>
  <c r="AD338" i="3"/>
  <c r="AN339" i="3"/>
  <c r="AJ339" i="3" s="1"/>
  <c r="AK339" i="3" s="1"/>
  <c r="AL339" i="3" s="1"/>
  <c r="BD339" i="3" s="1"/>
  <c r="AO344" i="3"/>
  <c r="AD347" i="3"/>
  <c r="AO347" i="3" s="1"/>
  <c r="AN348" i="3"/>
  <c r="AJ348" i="3" s="1"/>
  <c r="AK348" i="3" s="1"/>
  <c r="AD351" i="3"/>
  <c r="AN352" i="3"/>
  <c r="AJ352" i="3" s="1"/>
  <c r="AK352" i="3" s="1"/>
  <c r="AO355" i="3"/>
  <c r="AO359" i="3"/>
  <c r="AD363" i="3"/>
  <c r="AN364" i="3"/>
  <c r="AJ364" i="3" s="1"/>
  <c r="AK364" i="3" s="1"/>
  <c r="AD367" i="3"/>
  <c r="AN368" i="3"/>
  <c r="AJ368" i="3" s="1"/>
  <c r="AK368" i="3" s="1"/>
  <c r="AL368" i="3" s="1"/>
  <c r="BD368" i="3" s="1"/>
  <c r="AO372" i="3"/>
  <c r="AO376" i="3"/>
  <c r="AD380" i="3"/>
  <c r="AN381" i="3"/>
  <c r="AJ381" i="3" s="1"/>
  <c r="AK381" i="3" s="1"/>
  <c r="AL381" i="3" s="1"/>
  <c r="BD381" i="3" s="1"/>
  <c r="AO385" i="3"/>
  <c r="AO389" i="3"/>
  <c r="AN393" i="3"/>
  <c r="AJ393" i="3" s="1"/>
  <c r="AK393" i="3" s="1"/>
  <c r="AL393" i="3" s="1"/>
  <c r="BD393" i="3" s="1"/>
  <c r="AN398" i="3"/>
  <c r="AJ398" i="3" s="1"/>
  <c r="AK398" i="3" s="1"/>
  <c r="AL398" i="3" s="1"/>
  <c r="BD398" i="3" s="1"/>
  <c r="AD401" i="3"/>
  <c r="AO401" i="3" s="1"/>
  <c r="AN402" i="3"/>
  <c r="AJ402" i="3" s="1"/>
  <c r="AK402" i="3" s="1"/>
  <c r="AL402" i="3" s="1"/>
  <c r="BD402" i="3" s="1"/>
  <c r="AD405" i="3"/>
  <c r="AO405" i="3" s="1"/>
  <c r="AN406" i="3"/>
  <c r="AJ406" i="3" s="1"/>
  <c r="AK406" i="3" s="1"/>
  <c r="AL406" i="3" s="1"/>
  <c r="BD406" i="3" s="1"/>
  <c r="AO410" i="3"/>
  <c r="AP411" i="3"/>
  <c r="AA412" i="3"/>
  <c r="AO412" i="3"/>
  <c r="AO416" i="3"/>
  <c r="AA419" i="3"/>
  <c r="AO422" i="3"/>
  <c r="AN422" i="3"/>
  <c r="AJ422" i="3" s="1"/>
  <c r="AK422" i="3" s="1"/>
  <c r="AL422" i="3" s="1"/>
  <c r="BD422" i="3" s="1"/>
  <c r="AM422" i="3" a="1"/>
  <c r="AM422" i="3" s="1"/>
  <c r="AD424" i="3"/>
  <c r="BC424" i="3" s="1"/>
  <c r="AC434" i="3"/>
  <c r="AB434" i="3"/>
  <c r="AB443" i="3"/>
  <c r="AL443" i="3"/>
  <c r="BD443" i="3" s="1"/>
  <c r="AD447" i="3"/>
  <c r="AA447" i="3"/>
  <c r="BC447" i="3" s="1"/>
  <c r="AL449" i="3"/>
  <c r="BD449" i="3" s="1"/>
  <c r="AC449" i="3"/>
  <c r="BC452" i="3"/>
  <c r="AP453" i="3"/>
  <c r="AP454" i="3"/>
  <c r="AO455" i="3"/>
  <c r="AN455" i="3"/>
  <c r="AJ455" i="3" s="1"/>
  <c r="AK455" i="3" s="1"/>
  <c r="AL455" i="3" s="1"/>
  <c r="BD455" i="3" s="1"/>
  <c r="AM455" i="3" a="1"/>
  <c r="AM455" i="3" s="1"/>
  <c r="BC461" i="3"/>
  <c r="AP462" i="3"/>
  <c r="AO462" i="3"/>
  <c r="AN462" i="3"/>
  <c r="AJ462" i="3" s="1"/>
  <c r="AK462" i="3" s="1"/>
  <c r="AL462" i="3" s="1"/>
  <c r="BD462" i="3" s="1"/>
  <c r="AM462" i="3" a="1"/>
  <c r="AM462" i="3" s="1"/>
  <c r="AD465" i="3"/>
  <c r="BC465" i="3" s="1"/>
  <c r="AN465" i="3"/>
  <c r="AA469" i="3"/>
  <c r="BC469" i="3" s="1"/>
  <c r="AB473" i="3"/>
  <c r="BC479" i="3"/>
  <c r="AA479" i="3"/>
  <c r="AD479" i="3"/>
  <c r="AB490" i="3"/>
  <c r="AC490" i="3"/>
  <c r="AL495" i="3"/>
  <c r="BD495" i="3" s="1"/>
  <c r="AC495" i="3"/>
  <c r="AB495" i="3"/>
  <c r="AO495" i="3"/>
  <c r="AL514" i="3"/>
  <c r="BD514" i="3" s="1"/>
  <c r="AB514" i="3"/>
  <c r="AC514" i="3"/>
  <c r="AC554" i="3"/>
  <c r="AL554" i="3"/>
  <c r="BD554" i="3" s="1"/>
  <c r="AB554" i="3"/>
  <c r="AD560" i="3"/>
  <c r="BC560" i="3" s="1"/>
  <c r="AA560" i="3"/>
  <c r="BC601" i="3"/>
  <c r="AD601" i="3"/>
  <c r="AA601" i="3"/>
  <c r="AD410" i="3"/>
  <c r="AD411" i="3"/>
  <c r="AP412" i="3"/>
  <c r="AP416" i="3"/>
  <c r="AC419" i="3"/>
  <c r="AL426" i="3"/>
  <c r="BD426" i="3" s="1"/>
  <c r="AC430" i="3"/>
  <c r="AB430" i="3"/>
  <c r="AC438" i="3"/>
  <c r="AB438" i="3"/>
  <c r="BC442" i="3"/>
  <c r="AP450" i="3"/>
  <c r="AO450" i="3"/>
  <c r="AN450" i="3"/>
  <c r="AJ450" i="3" s="1"/>
  <c r="AK450" i="3" s="1"/>
  <c r="AM450" i="3" a="1"/>
  <c r="AM450" i="3" s="1"/>
  <c r="AD453" i="3"/>
  <c r="AA453" i="3"/>
  <c r="BC453" i="3" s="1"/>
  <c r="AD454" i="3"/>
  <c r="AN454" i="3"/>
  <c r="AA454" i="3"/>
  <c r="AP458" i="3"/>
  <c r="AN458" i="3"/>
  <c r="AJ458" i="3" s="1"/>
  <c r="AK458" i="3" s="1"/>
  <c r="AM458" i="3" a="1"/>
  <c r="AM458" i="3" s="1"/>
  <c r="BC459" i="3"/>
  <c r="AA462" i="3"/>
  <c r="Z462" i="3" s="1"/>
  <c r="Y462" i="3"/>
  <c r="AP466" i="3"/>
  <c r="AN466" i="3"/>
  <c r="AJ466" i="3" s="1"/>
  <c r="AK466" i="3" s="1"/>
  <c r="AM466" i="3" a="1"/>
  <c r="AM466" i="3" s="1"/>
  <c r="AO481" i="3"/>
  <c r="AM481" i="3" a="1"/>
  <c r="AM481" i="3" s="1"/>
  <c r="AN491" i="3"/>
  <c r="AJ491" i="3" s="1"/>
  <c r="AK491" i="3" s="1"/>
  <c r="AL491" i="3" s="1"/>
  <c r="BD491" i="3" s="1"/>
  <c r="BC499" i="3"/>
  <c r="AA499" i="3"/>
  <c r="AN499" i="3"/>
  <c r="AD499" i="3"/>
  <c r="AA507" i="3"/>
  <c r="BC507" i="3" s="1"/>
  <c r="AD507" i="3"/>
  <c r="AN542" i="3"/>
  <c r="AJ542" i="3" s="1"/>
  <c r="AK542" i="3" s="1"/>
  <c r="AL542" i="3" s="1"/>
  <c r="BD542" i="3" s="1"/>
  <c r="AA542" i="3"/>
  <c r="BC542" i="3" s="1"/>
  <c r="AP542" i="3"/>
  <c r="AP423" i="3"/>
  <c r="AP427" i="3"/>
  <c r="AP431" i="3"/>
  <c r="AP435" i="3"/>
  <c r="BC438" i="3"/>
  <c r="BC443" i="3"/>
  <c r="BC448" i="3"/>
  <c r="AP456" i="3"/>
  <c r="AP460" i="3"/>
  <c r="AP464" i="3"/>
  <c r="AP468" i="3"/>
  <c r="AM475" i="3" a="1"/>
  <c r="AM475" i="3" s="1"/>
  <c r="BC476" i="3"/>
  <c r="AA481" i="3"/>
  <c r="BC481" i="3" s="1"/>
  <c r="AO498" i="3"/>
  <c r="AN501" i="3"/>
  <c r="AJ501" i="3" s="1"/>
  <c r="AK501" i="3" s="1"/>
  <c r="AO506" i="3"/>
  <c r="AP515" i="3"/>
  <c r="AN515" i="3"/>
  <c r="AJ515" i="3" s="1"/>
  <c r="AK515" i="3" s="1"/>
  <c r="AM515" i="3" a="1"/>
  <c r="AM515" i="3" s="1"/>
  <c r="AP519" i="3"/>
  <c r="AN519" i="3"/>
  <c r="AJ519" i="3" s="1"/>
  <c r="AK519" i="3" s="1"/>
  <c r="AM519" i="3" a="1"/>
  <c r="AM519" i="3" s="1"/>
  <c r="BC526" i="3"/>
  <c r="AD526" i="3"/>
  <c r="AA526" i="3"/>
  <c r="AA529" i="3"/>
  <c r="BC529" i="3" s="1"/>
  <c r="AO530" i="3"/>
  <c r="AA533" i="3"/>
  <c r="BC533" i="3" s="1"/>
  <c r="AO534" i="3"/>
  <c r="AK536" i="3"/>
  <c r="AL536" i="3" s="1"/>
  <c r="BD536" i="3" s="1"/>
  <c r="AD548" i="3"/>
  <c r="AN548" i="3"/>
  <c r="AJ548" i="3" s="1"/>
  <c r="AK548" i="3" s="1"/>
  <c r="AA548" i="3"/>
  <c r="BC548" i="3" s="1"/>
  <c r="AA553" i="3"/>
  <c r="BC553" i="3" s="1"/>
  <c r="AD553" i="3"/>
  <c r="AP553" i="3" s="1"/>
  <c r="AP564" i="3"/>
  <c r="AO564" i="3"/>
  <c r="AM564" i="3" a="1"/>
  <c r="AM564" i="3" s="1"/>
  <c r="AN564" i="3" s="1"/>
  <c r="AL600" i="3"/>
  <c r="BD600" i="3" s="1"/>
  <c r="AC600" i="3"/>
  <c r="AB600" i="3"/>
  <c r="AN475" i="3"/>
  <c r="AJ475" i="3" s="1"/>
  <c r="AK475" i="3" s="1"/>
  <c r="AA483" i="3"/>
  <c r="BC483" i="3" s="1"/>
  <c r="AP488" i="3"/>
  <c r="AN488" i="3"/>
  <c r="AJ488" i="3" s="1"/>
  <c r="AK488" i="3" s="1"/>
  <c r="AL488" i="3" s="1"/>
  <c r="BD488" i="3" s="1"/>
  <c r="AO488" i="3"/>
  <c r="AO493" i="3"/>
  <c r="AP493" i="3"/>
  <c r="AA501" i="3"/>
  <c r="AA503" i="3"/>
  <c r="AD508" i="3"/>
  <c r="BC508" i="3" s="1"/>
  <c r="AL510" i="3"/>
  <c r="BD510" i="3" s="1"/>
  <c r="AC510" i="3"/>
  <c r="AP516" i="3"/>
  <c r="AO516" i="3"/>
  <c r="AN516" i="3"/>
  <c r="AJ516" i="3" s="1"/>
  <c r="AK516" i="3" s="1"/>
  <c r="AM516" i="3" a="1"/>
  <c r="AM516" i="3" s="1"/>
  <c r="AP520" i="3"/>
  <c r="AO520" i="3"/>
  <c r="AN520" i="3"/>
  <c r="AJ520" i="3" s="1"/>
  <c r="AK520" i="3" s="1"/>
  <c r="AM520" i="3" a="1"/>
  <c r="AM520" i="3" s="1"/>
  <c r="AD530" i="3"/>
  <c r="AA530" i="3"/>
  <c r="BC530" i="3" s="1"/>
  <c r="AD534" i="3"/>
  <c r="AA534" i="3"/>
  <c r="BC534" i="3" s="1"/>
  <c r="Z539" i="3"/>
  <c r="BC539" i="3"/>
  <c r="AL547" i="3"/>
  <c r="BD547" i="3" s="1"/>
  <c r="AC547" i="3"/>
  <c r="AB547" i="3"/>
  <c r="AO547" i="3"/>
  <c r="AA557" i="3"/>
  <c r="AD557" i="3"/>
  <c r="AA475" i="3"/>
  <c r="BC475" i="3" s="1"/>
  <c r="AN485" i="3"/>
  <c r="AJ485" i="3" s="1"/>
  <c r="AM485" i="3" a="1"/>
  <c r="AM485" i="3" s="1"/>
  <c r="AP485" i="3"/>
  <c r="AM490" i="3" a="1"/>
  <c r="AM490" i="3" s="1"/>
  <c r="AN490" i="3"/>
  <c r="AJ490" i="3" s="1"/>
  <c r="AK490" i="3" s="1"/>
  <c r="AL490" i="3" s="1"/>
  <c r="BD490" i="3" s="1"/>
  <c r="AO490" i="3"/>
  <c r="AA493" i="3"/>
  <c r="BC493" i="3"/>
  <c r="AA508" i="3"/>
  <c r="AA511" i="3"/>
  <c r="AO512" i="3"/>
  <c r="BC515" i="3"/>
  <c r="AC516" i="3"/>
  <c r="AB516" i="3"/>
  <c r="AN517" i="3"/>
  <c r="AJ517" i="3" s="1"/>
  <c r="AK517" i="3" s="1"/>
  <c r="AL517" i="3" s="1"/>
  <c r="BD517" i="3" s="1"/>
  <c r="AM517" i="3" a="1"/>
  <c r="AM517" i="3" s="1"/>
  <c r="AP517" i="3"/>
  <c r="AO517" i="3"/>
  <c r="BC519" i="3"/>
  <c r="AC520" i="3"/>
  <c r="AB520" i="3"/>
  <c r="AM521" i="3" a="1"/>
  <c r="AM521" i="3" s="1"/>
  <c r="AN521" i="3" s="1"/>
  <c r="AJ521" i="3" s="1"/>
  <c r="AK521" i="3" s="1"/>
  <c r="AL521" i="3" s="1"/>
  <c r="BD521" i="3" s="1"/>
  <c r="AP521" i="3"/>
  <c r="AO521" i="3"/>
  <c r="AD523" i="3"/>
  <c r="AA523" i="3"/>
  <c r="BC523" i="3" s="1"/>
  <c r="AA527" i="3"/>
  <c r="AL529" i="3"/>
  <c r="BD529" i="3" s="1"/>
  <c r="AC529" i="3"/>
  <c r="AL533" i="3"/>
  <c r="BD533" i="3" s="1"/>
  <c r="AC533" i="3"/>
  <c r="AP537" i="3"/>
  <c r="AM537" i="3" a="1"/>
  <c r="AM537" i="3" s="1"/>
  <c r="AN537" i="3" s="1"/>
  <c r="AJ537" i="3" s="1"/>
  <c r="AK537" i="3" s="1"/>
  <c r="AL537" i="3" s="1"/>
  <c r="BD537" i="3" s="1"/>
  <c r="AO540" i="3"/>
  <c r="AL543" i="3"/>
  <c r="BD543" i="3" s="1"/>
  <c r="AC543" i="3"/>
  <c r="AB558" i="3"/>
  <c r="AL558" i="3"/>
  <c r="BD558" i="3" s="1"/>
  <c r="AC558" i="3"/>
  <c r="AP571" i="3"/>
  <c r="AO571" i="3"/>
  <c r="AN571" i="3"/>
  <c r="AJ571" i="3" s="1"/>
  <c r="AK571" i="3" s="1"/>
  <c r="AL571" i="3" s="1"/>
  <c r="BD571" i="3" s="1"/>
  <c r="AM571" i="3" a="1"/>
  <c r="AM571" i="3" s="1"/>
  <c r="AM443" i="3" a="1"/>
  <c r="AM443" i="3" s="1"/>
  <c r="AM448" i="3" a="1"/>
  <c r="AM448" i="3" s="1"/>
  <c r="AO472" i="3"/>
  <c r="AM472" i="3" a="1"/>
  <c r="AM472" i="3" s="1"/>
  <c r="AM473" i="3" a="1"/>
  <c r="AM473" i="3" s="1"/>
  <c r="AP473" i="3"/>
  <c r="AN474" i="3"/>
  <c r="AJ474" i="3" s="1"/>
  <c r="AK474" i="3" s="1"/>
  <c r="AL474" i="3" s="1"/>
  <c r="BD474" i="3" s="1"/>
  <c r="AC476" i="3"/>
  <c r="AL476" i="3"/>
  <c r="BD476" i="3" s="1"/>
  <c r="AD478" i="3"/>
  <c r="BC480" i="3"/>
  <c r="AP480" i="3"/>
  <c r="AO482" i="3"/>
  <c r="AA485" i="3"/>
  <c r="BC485" i="3" s="1"/>
  <c r="AF485" i="3"/>
  <c r="AK485" i="3" s="1"/>
  <c r="AA488" i="3"/>
  <c r="BC488" i="3" s="1"/>
  <c r="AP490" i="3"/>
  <c r="AC491" i="3"/>
  <c r="AA495" i="3"/>
  <c r="BC495" i="3" s="1"/>
  <c r="AD496" i="3"/>
  <c r="BC496" i="3" s="1"/>
  <c r="AD498" i="3"/>
  <c r="AO500" i="3"/>
  <c r="AD501" i="3"/>
  <c r="AO501" i="3" s="1"/>
  <c r="AO502" i="3"/>
  <c r="AL506" i="3"/>
  <c r="BD506" i="3" s="1"/>
  <c r="AC506" i="3"/>
  <c r="BC512" i="3"/>
  <c r="AD512" i="3"/>
  <c r="AA512" i="3"/>
  <c r="AC515" i="3"/>
  <c r="AC519" i="3"/>
  <c r="AD527" i="3"/>
  <c r="BC527" i="3" s="1"/>
  <c r="AA531" i="3"/>
  <c r="BC531" i="3"/>
  <c r="AN535" i="3"/>
  <c r="AJ535" i="3" s="1"/>
  <c r="AK535" i="3" s="1"/>
  <c r="AA535" i="3"/>
  <c r="AP538" i="3"/>
  <c r="AO538" i="3"/>
  <c r="AN538" i="3"/>
  <c r="AJ538" i="3" s="1"/>
  <c r="AK538" i="3" s="1"/>
  <c r="AL538" i="3" s="1"/>
  <c r="BD538" i="3" s="1"/>
  <c r="AM538" i="3" a="1"/>
  <c r="AM538" i="3" s="1"/>
  <c r="AA540" i="3"/>
  <c r="BC540" i="3" s="1"/>
  <c r="AL544" i="3"/>
  <c r="BD544" i="3" s="1"/>
  <c r="AP545" i="3"/>
  <c r="AO550" i="3"/>
  <c r="AO558" i="3"/>
  <c r="AB561" i="3"/>
  <c r="AO561" i="3"/>
  <c r="AP582" i="3"/>
  <c r="AN582" i="3"/>
  <c r="AJ582" i="3" s="1"/>
  <c r="AK582" i="3" s="1"/>
  <c r="AM582" i="3" a="1"/>
  <c r="AM582" i="3" s="1"/>
  <c r="AO591" i="3"/>
  <c r="AM591" i="3" a="1"/>
  <c r="AM591" i="3" s="1"/>
  <c r="AN591" i="3" s="1"/>
  <c r="AJ591" i="3" s="1"/>
  <c r="AK591" i="3" s="1"/>
  <c r="AD421" i="3"/>
  <c r="BC421" i="3" s="1"/>
  <c r="AD425" i="3"/>
  <c r="AP425" i="3" s="1"/>
  <c r="AD429" i="3"/>
  <c r="BC429" i="3" s="1"/>
  <c r="AD433" i="3"/>
  <c r="AD437" i="3"/>
  <c r="BC437" i="3" s="1"/>
  <c r="AO442" i="3"/>
  <c r="AD446" i="3"/>
  <c r="AO454" i="3"/>
  <c r="AD458" i="3"/>
  <c r="AO458" i="3" s="1"/>
  <c r="AD466" i="3"/>
  <c r="AD470" i="3"/>
  <c r="AO470" i="3" s="1"/>
  <c r="AA473" i="3"/>
  <c r="BC473" i="3" s="1"/>
  <c r="AF473" i="3"/>
  <c r="AK473" i="3" s="1"/>
  <c r="AL473" i="3" s="1"/>
  <c r="BD473" i="3" s="1"/>
  <c r="AN473" i="3"/>
  <c r="AJ473" i="3" s="1"/>
  <c r="AA474" i="3"/>
  <c r="AP474" i="3"/>
  <c r="AO477" i="3"/>
  <c r="AP477" i="3"/>
  <c r="AA480" i="3"/>
  <c r="AL481" i="3"/>
  <c r="BD481" i="3" s="1"/>
  <c r="BC482" i="3"/>
  <c r="AD483" i="3"/>
  <c r="AP487" i="3"/>
  <c r="AM487" i="3" a="1"/>
  <c r="AM487" i="3" s="1"/>
  <c r="AN487" i="3"/>
  <c r="AJ487" i="3" s="1"/>
  <c r="AK487" i="3" s="1"/>
  <c r="AL487" i="3" s="1"/>
  <c r="BD487" i="3" s="1"/>
  <c r="AC488" i="3"/>
  <c r="AN492" i="3"/>
  <c r="AJ492" i="3" s="1"/>
  <c r="AK492" i="3" s="1"/>
  <c r="AL492" i="3" s="1"/>
  <c r="BD492" i="3" s="1"/>
  <c r="AD493" i="3"/>
  <c r="AO497" i="3"/>
  <c r="AP497" i="3"/>
  <c r="AD503" i="3"/>
  <c r="BC503" i="3" s="1"/>
  <c r="AP504" i="3"/>
  <c r="AD504" i="3"/>
  <c r="AO509" i="3"/>
  <c r="AN509" i="3"/>
  <c r="AJ509" i="3" s="1"/>
  <c r="AK509" i="3" s="1"/>
  <c r="AL509" i="3" s="1"/>
  <c r="BD509" i="3" s="1"/>
  <c r="AD511" i="3"/>
  <c r="AL515" i="3"/>
  <c r="BD515" i="3" s="1"/>
  <c r="AL519" i="3"/>
  <c r="BD519" i="3" s="1"/>
  <c r="AA524" i="3"/>
  <c r="Y524" i="3"/>
  <c r="AN529" i="3"/>
  <c r="AJ529" i="3" s="1"/>
  <c r="AK529" i="3" s="1"/>
  <c r="AD531" i="3"/>
  <c r="AD535" i="3"/>
  <c r="BC537" i="3"/>
  <c r="AD541" i="3"/>
  <c r="BC541" i="3" s="1"/>
  <c r="AA541" i="3"/>
  <c r="BC557" i="3"/>
  <c r="AB562" i="3"/>
  <c r="AL562" i="3"/>
  <c r="BD562" i="3" s="1"/>
  <c r="AC562" i="3"/>
  <c r="AN472" i="3"/>
  <c r="AJ472" i="3" s="1"/>
  <c r="AK472" i="3" s="1"/>
  <c r="AL472" i="3" s="1"/>
  <c r="BD472" i="3" s="1"/>
  <c r="AO473" i="3"/>
  <c r="AD475" i="3"/>
  <c r="AO475" i="3" s="1"/>
  <c r="AA477" i="3"/>
  <c r="BC477" i="3" s="1"/>
  <c r="AD485" i="3"/>
  <c r="AL486" i="3"/>
  <c r="BD486" i="3" s="1"/>
  <c r="AO487" i="3"/>
  <c r="AN489" i="3"/>
  <c r="AJ489" i="3" s="1"/>
  <c r="AK489" i="3" s="1"/>
  <c r="AL489" i="3" s="1"/>
  <c r="BD489" i="3" s="1"/>
  <c r="AM489" i="3" a="1"/>
  <c r="AM489" i="3" s="1"/>
  <c r="AP489" i="3"/>
  <c r="AO489" i="3"/>
  <c r="BC492" i="3"/>
  <c r="AP492" i="3"/>
  <c r="AO494" i="3"/>
  <c r="AA497" i="3"/>
  <c r="BC497" i="3"/>
  <c r="AA500" i="3"/>
  <c r="BC500" i="3" s="1"/>
  <c r="AA504" i="3"/>
  <c r="BC504" i="3" s="1"/>
  <c r="AA509" i="3"/>
  <c r="BC509" i="3" s="1"/>
  <c r="AL516" i="3"/>
  <c r="BD516" i="3" s="1"/>
  <c r="AL520" i="3"/>
  <c r="BD520" i="3" s="1"/>
  <c r="AO525" i="3"/>
  <c r="AP529" i="3"/>
  <c r="AC537" i="3"/>
  <c r="AD540" i="3"/>
  <c r="AO549" i="3"/>
  <c r="AN549" i="3"/>
  <c r="AJ549" i="3" s="1"/>
  <c r="AK549" i="3" s="1"/>
  <c r="AL549" i="3" s="1"/>
  <c r="BD549" i="3" s="1"/>
  <c r="AM549" i="3" a="1"/>
  <c r="AM549" i="3" s="1"/>
  <c r="AA551" i="3"/>
  <c r="BC551" i="3" s="1"/>
  <c r="AD551" i="3"/>
  <c r="AC561" i="3"/>
  <c r="AO562" i="3"/>
  <c r="AF578" i="3"/>
  <c r="AD578" i="3"/>
  <c r="AA578" i="3"/>
  <c r="BC578" i="3" s="1"/>
  <c r="AD590" i="3"/>
  <c r="AA590" i="3"/>
  <c r="BC590" i="3" s="1"/>
  <c r="AB594" i="3"/>
  <c r="AL594" i="3"/>
  <c r="BD594" i="3" s="1"/>
  <c r="AC594" i="3"/>
  <c r="AO594" i="3"/>
  <c r="AP513" i="3"/>
  <c r="AN514" i="3"/>
  <c r="AN518" i="3"/>
  <c r="AJ518" i="3" s="1"/>
  <c r="AK518" i="3" s="1"/>
  <c r="AL518" i="3" s="1"/>
  <c r="BD518" i="3" s="1"/>
  <c r="AP524" i="3"/>
  <c r="AB544" i="3"/>
  <c r="AO544" i="3"/>
  <c r="AO554" i="3"/>
  <c r="AD556" i="3"/>
  <c r="AP560" i="3"/>
  <c r="AO560" i="3"/>
  <c r="AN560" i="3"/>
  <c r="AJ560" i="3" s="1"/>
  <c r="AK560" i="3" s="1"/>
  <c r="BC576" i="3"/>
  <c r="AP578" i="3"/>
  <c r="AO578" i="3"/>
  <c r="AN578" i="3"/>
  <c r="AJ578" i="3" s="1"/>
  <c r="AM578" i="3" a="1"/>
  <c r="AM578" i="3" s="1"/>
  <c r="BC583" i="3"/>
  <c r="AA583" i="3"/>
  <c r="Z583" i="3" s="1"/>
  <c r="Y583" i="3"/>
  <c r="AO584" i="3"/>
  <c r="AB599" i="3"/>
  <c r="AL599" i="3"/>
  <c r="BD599" i="3" s="1"/>
  <c r="BC600" i="3"/>
  <c r="BC604" i="3"/>
  <c r="AD604" i="3"/>
  <c r="AO604" i="3" s="1"/>
  <c r="AP605" i="3"/>
  <c r="AN605" i="3"/>
  <c r="AJ605" i="3" s="1"/>
  <c r="AK605" i="3" s="1"/>
  <c r="AM605" i="3" a="1"/>
  <c r="AM605" i="3" s="1"/>
  <c r="BC606" i="3"/>
  <c r="AO609" i="3"/>
  <c r="AB617" i="3"/>
  <c r="AL617" i="3"/>
  <c r="BD617" i="3" s="1"/>
  <c r="BC617" i="3"/>
  <c r="AC708" i="3"/>
  <c r="AL708" i="3"/>
  <c r="BD708" i="3" s="1"/>
  <c r="AB708" i="3"/>
  <c r="AC606" i="3"/>
  <c r="AB606" i="3"/>
  <c r="AP608" i="3"/>
  <c r="AN608" i="3"/>
  <c r="AJ608" i="3" s="1"/>
  <c r="AM608" i="3" a="1"/>
  <c r="AM608" i="3" s="1"/>
  <c r="AP619" i="3"/>
  <c r="AN619" i="3"/>
  <c r="AJ619" i="3" s="1"/>
  <c r="AK619" i="3" s="1"/>
  <c r="AM619" i="3" a="1"/>
  <c r="AM619" i="3" s="1"/>
  <c r="AN638" i="3"/>
  <c r="AJ638" i="3" s="1"/>
  <c r="AK638" i="3" s="1"/>
  <c r="AM638" i="3" a="1"/>
  <c r="AM638" i="3" s="1"/>
  <c r="AD642" i="3"/>
  <c r="AA642" i="3"/>
  <c r="BC642" i="3" s="1"/>
  <c r="AP659" i="3"/>
  <c r="AM659" i="3" a="1"/>
  <c r="AM659" i="3" s="1"/>
  <c r="AO659" i="3"/>
  <c r="AN659" i="3"/>
  <c r="BC510" i="3"/>
  <c r="AP514" i="3"/>
  <c r="AP518" i="3"/>
  <c r="AD525" i="3"/>
  <c r="BC525" i="3" s="1"/>
  <c r="BC528" i="3"/>
  <c r="BC532" i="3"/>
  <c r="BC543" i="3"/>
  <c r="AL546" i="3"/>
  <c r="BD546" i="3" s="1"/>
  <c r="AA549" i="3"/>
  <c r="BC549" i="3" s="1"/>
  <c r="AP557" i="3"/>
  <c r="AN557" i="3"/>
  <c r="AJ557" i="3" s="1"/>
  <c r="AK557" i="3" s="1"/>
  <c r="AM557" i="3" a="1"/>
  <c r="AM557" i="3" s="1"/>
  <c r="AC565" i="3"/>
  <c r="AB565" i="3"/>
  <c r="AL565" i="3"/>
  <c r="BD565" i="3" s="1"/>
  <c r="AB576" i="3"/>
  <c r="AL576" i="3"/>
  <c r="BD576" i="3" s="1"/>
  <c r="AC579" i="3"/>
  <c r="AB579" i="3"/>
  <c r="AD582" i="3"/>
  <c r="AA582" i="3"/>
  <c r="AC584" i="3"/>
  <c r="AB584" i="3"/>
  <c r="AL584" i="3"/>
  <c r="BD584" i="3" s="1"/>
  <c r="AK606" i="3"/>
  <c r="AL606" i="3" s="1"/>
  <c r="BD606" i="3" s="1"/>
  <c r="AF608" i="3"/>
  <c r="AD608" i="3"/>
  <c r="AA608" i="3"/>
  <c r="BC608" i="3" s="1"/>
  <c r="AC609" i="3"/>
  <c r="AB609" i="3"/>
  <c r="AL609" i="3"/>
  <c r="BD609" i="3" s="1"/>
  <c r="AC620" i="3"/>
  <c r="AB620" i="3"/>
  <c r="AL620" i="3"/>
  <c r="BD620" i="3" s="1"/>
  <c r="AO623" i="3"/>
  <c r="AM623" i="3" a="1"/>
  <c r="AM623" i="3" s="1"/>
  <c r="AN623" i="3" s="1"/>
  <c r="AJ623" i="3" s="1"/>
  <c r="AK623" i="3" s="1"/>
  <c r="Y627" i="3"/>
  <c r="BC627" i="3"/>
  <c r="AA627" i="3"/>
  <c r="Z627" i="3" s="1"/>
  <c r="AP631" i="3"/>
  <c r="AO631" i="3"/>
  <c r="AM631" i="3" a="1"/>
  <c r="AM631" i="3" s="1"/>
  <c r="AN631" i="3"/>
  <c r="AJ631" i="3" s="1"/>
  <c r="AK631" i="3" s="1"/>
  <c r="AO640" i="3"/>
  <c r="AC646" i="3"/>
  <c r="AB646" i="3"/>
  <c r="AP568" i="3"/>
  <c r="AO568" i="3"/>
  <c r="AN568" i="3"/>
  <c r="AJ568" i="3" s="1"/>
  <c r="AK568" i="3" s="1"/>
  <c r="AM568" i="3" a="1"/>
  <c r="AM568" i="3" s="1"/>
  <c r="BC581" i="3"/>
  <c r="AD581" i="3"/>
  <c r="AP587" i="3"/>
  <c r="AN587" i="3"/>
  <c r="AJ587" i="3" s="1"/>
  <c r="AK587" i="3" s="1"/>
  <c r="AM587" i="3" a="1"/>
  <c r="AM587" i="3" s="1"/>
  <c r="AC593" i="3"/>
  <c r="AB593" i="3"/>
  <c r="AL593" i="3"/>
  <c r="BD593" i="3" s="1"/>
  <c r="AO606" i="3"/>
  <c r="AL614" i="3"/>
  <c r="BD614" i="3" s="1"/>
  <c r="AF615" i="3"/>
  <c r="AK615" i="3" s="1"/>
  <c r="AD615" i="3"/>
  <c r="AD622" i="3"/>
  <c r="AP622" i="3" s="1"/>
  <c r="AN622" i="3"/>
  <c r="AJ622" i="3" s="1"/>
  <c r="AK622" i="3" s="1"/>
  <c r="AC624" i="3"/>
  <c r="AO624" i="3"/>
  <c r="AB624" i="3"/>
  <c r="AC631" i="3"/>
  <c r="AL631" i="3"/>
  <c r="BD631" i="3" s="1"/>
  <c r="AB631" i="3"/>
  <c r="AD635" i="3"/>
  <c r="AA644" i="3"/>
  <c r="BC644" i="3"/>
  <c r="AD644" i="3"/>
  <c r="AP764" i="3"/>
  <c r="AO764" i="3"/>
  <c r="AN764" i="3"/>
  <c r="AM764" i="3" a="1"/>
  <c r="AM764" i="3" s="1"/>
  <c r="AM513" i="3" a="1"/>
  <c r="AM513" i="3" s="1"/>
  <c r="AM524" i="3" a="1"/>
  <c r="AM524" i="3" s="1"/>
  <c r="AA547" i="3"/>
  <c r="BC547" i="3" s="1"/>
  <c r="AD552" i="3"/>
  <c r="BC552" i="3" s="1"/>
  <c r="AM560" i="3" a="1"/>
  <c r="AM560" i="3" s="1"/>
  <c r="AP565" i="3"/>
  <c r="AD567" i="3"/>
  <c r="AC572" i="3"/>
  <c r="AB572" i="3"/>
  <c r="AL572" i="3"/>
  <c r="BD572" i="3" s="1"/>
  <c r="AO576" i="3"/>
  <c r="AP579" i="3"/>
  <c r="AA581" i="3"/>
  <c r="AD586" i="3"/>
  <c r="AC588" i="3"/>
  <c r="AB588" i="3"/>
  <c r="AL588" i="3"/>
  <c r="BD588" i="3" s="1"/>
  <c r="AP592" i="3"/>
  <c r="AN592" i="3"/>
  <c r="AJ592" i="3" s="1"/>
  <c r="AK592" i="3" s="1"/>
  <c r="AM592" i="3" a="1"/>
  <c r="AM592" i="3" s="1"/>
  <c r="AP596" i="3"/>
  <c r="AN596" i="3"/>
  <c r="AJ596" i="3" s="1"/>
  <c r="AK596" i="3" s="1"/>
  <c r="AC598" i="3"/>
  <c r="AB598" i="3"/>
  <c r="AO602" i="3"/>
  <c r="AA615" i="3"/>
  <c r="BC615" i="3" s="1"/>
  <c r="AC616" i="3"/>
  <c r="AB616" i="3"/>
  <c r="AP620" i="3"/>
  <c r="AL621" i="3"/>
  <c r="BD621" i="3" s="1"/>
  <c r="AA622" i="3"/>
  <c r="BC622" i="3" s="1"/>
  <c r="AA635" i="3"/>
  <c r="BC635" i="3" s="1"/>
  <c r="AC637" i="3"/>
  <c r="AO637" i="3"/>
  <c r="AM544" i="3" a="1"/>
  <c r="AM544" i="3" s="1"/>
  <c r="AM545" i="3" a="1"/>
  <c r="AM545" i="3" s="1"/>
  <c r="AN545" i="3" s="1"/>
  <c r="AJ545" i="3" s="1"/>
  <c r="AK545" i="3" s="1"/>
  <c r="AL545" i="3" s="1"/>
  <c r="BD545" i="3" s="1"/>
  <c r="AA555" i="3"/>
  <c r="BC555" i="3"/>
  <c r="BC562" i="3"/>
  <c r="AP563" i="3"/>
  <c r="AO563" i="3"/>
  <c r="AN563" i="3"/>
  <c r="AJ563" i="3" s="1"/>
  <c r="AK563" i="3" s="1"/>
  <c r="BC574" i="3"/>
  <c r="AA574" i="3"/>
  <c r="Z574" i="3" s="1"/>
  <c r="BC594" i="3"/>
  <c r="AL595" i="3"/>
  <c r="BD595" i="3" s="1"/>
  <c r="AC595" i="3"/>
  <c r="AD596" i="3"/>
  <c r="AO596" i="3" s="1"/>
  <c r="AA596" i="3"/>
  <c r="AC602" i="3"/>
  <c r="AB602" i="3"/>
  <c r="AO613" i="3"/>
  <c r="BC631" i="3"/>
  <c r="AC639" i="3"/>
  <c r="AL639" i="3"/>
  <c r="BD639" i="3" s="1"/>
  <c r="AC698" i="3"/>
  <c r="AB698" i="3"/>
  <c r="AL698" i="3"/>
  <c r="BD698" i="3" s="1"/>
  <c r="AP548" i="3"/>
  <c r="AO553" i="3"/>
  <c r="AN553" i="3"/>
  <c r="AJ553" i="3" s="1"/>
  <c r="AK553" i="3" s="1"/>
  <c r="Y574" i="3"/>
  <c r="AO575" i="3"/>
  <c r="AC575" i="3"/>
  <c r="AB575" i="3"/>
  <c r="AO590" i="3"/>
  <c r="BC595" i="3"/>
  <c r="AP601" i="3"/>
  <c r="AO601" i="3"/>
  <c r="AN601" i="3"/>
  <c r="AJ601" i="3" s="1"/>
  <c r="AK601" i="3" s="1"/>
  <c r="AD611" i="3"/>
  <c r="AP612" i="3"/>
  <c r="AN612" i="3"/>
  <c r="AJ612" i="3" s="1"/>
  <c r="AK612" i="3" s="1"/>
  <c r="AM612" i="3" a="1"/>
  <c r="AM612" i="3" s="1"/>
  <c r="BC618" i="3"/>
  <c r="AP638" i="3"/>
  <c r="AO647" i="3"/>
  <c r="AM647" i="3" a="1"/>
  <c r="AM647" i="3" s="1"/>
  <c r="AN647" i="3"/>
  <c r="AJ647" i="3" s="1"/>
  <c r="AK647" i="3" s="1"/>
  <c r="AL647" i="3" s="1"/>
  <c r="BD647" i="3" s="1"/>
  <c r="AL656" i="3"/>
  <c r="AC656" i="3"/>
  <c r="AB656" i="3"/>
  <c r="AO656" i="3"/>
  <c r="AC675" i="3"/>
  <c r="AL675" i="3"/>
  <c r="BD675" i="3" s="1"/>
  <c r="AB675" i="3"/>
  <c r="BC675" i="3"/>
  <c r="AC682" i="3"/>
  <c r="AB682" i="3"/>
  <c r="AL682" i="3"/>
  <c r="BD682" i="3" s="1"/>
  <c r="AC694" i="3"/>
  <c r="AB694" i="3"/>
  <c r="AL694" i="3"/>
  <c r="BD694" i="3" s="1"/>
  <c r="AB696" i="3"/>
  <c r="AL696" i="3"/>
  <c r="BD696" i="3" s="1"/>
  <c r="AC707" i="3"/>
  <c r="AB707" i="3"/>
  <c r="AL707" i="3"/>
  <c r="BD707" i="3" s="1"/>
  <c r="AB762" i="3"/>
  <c r="AL762" i="3"/>
  <c r="BD762" i="3" s="1"/>
  <c r="AC762" i="3"/>
  <c r="BC764" i="3"/>
  <c r="AD764" i="3"/>
  <c r="AA764" i="3"/>
  <c r="AL568" i="3"/>
  <c r="BD568" i="3" s="1"/>
  <c r="AN570" i="3"/>
  <c r="AJ570" i="3" s="1"/>
  <c r="AK570" i="3" s="1"/>
  <c r="AD573" i="3"/>
  <c r="AP573" i="3" s="1"/>
  <c r="AD580" i="3"/>
  <c r="BC580" i="3" s="1"/>
  <c r="AD585" i="3"/>
  <c r="AD589" i="3"/>
  <c r="AO595" i="3"/>
  <c r="AO600" i="3"/>
  <c r="AD603" i="3"/>
  <c r="BC603" i="3" s="1"/>
  <c r="AO607" i="3"/>
  <c r="AP621" i="3"/>
  <c r="AN634" i="3"/>
  <c r="AJ634" i="3" s="1"/>
  <c r="AK634" i="3" s="1"/>
  <c r="AL634" i="3" s="1"/>
  <c r="BD634" i="3" s="1"/>
  <c r="AO636" i="3"/>
  <c r="AM636" i="3" a="1"/>
  <c r="AM636" i="3" s="1"/>
  <c r="AP636" i="3"/>
  <c r="AA658" i="3"/>
  <c r="BC658" i="3" s="1"/>
  <c r="AD658" i="3"/>
  <c r="AP660" i="3"/>
  <c r="AM660" i="3" a="1"/>
  <c r="AM660" i="3" s="1"/>
  <c r="AN660" i="3" s="1"/>
  <c r="AD666" i="3"/>
  <c r="AA666" i="3"/>
  <c r="BC666" i="3" s="1"/>
  <c r="AC691" i="3"/>
  <c r="AL691" i="3"/>
  <c r="BD691" i="3" s="1"/>
  <c r="BC691" i="3"/>
  <c r="AB691" i="3"/>
  <c r="BC721" i="3"/>
  <c r="AD816" i="3"/>
  <c r="AD828" i="3"/>
  <c r="AA828" i="3"/>
  <c r="BC828" i="3" s="1"/>
  <c r="AO548" i="3"/>
  <c r="AO556" i="3"/>
  <c r="AD559" i="3"/>
  <c r="AO559" i="3" s="1"/>
  <c r="AM561" i="3" a="1"/>
  <c r="AM561" i="3" s="1"/>
  <c r="AD563" i="3"/>
  <c r="AA564" i="3"/>
  <c r="BC564" i="3" s="1"/>
  <c r="BC566" i="3"/>
  <c r="AO567" i="3"/>
  <c r="AD570" i="3"/>
  <c r="AO570" i="3"/>
  <c r="AA571" i="3"/>
  <c r="BC571" i="3" s="1"/>
  <c r="BC573" i="3"/>
  <c r="AN574" i="3"/>
  <c r="AJ574" i="3" s="1"/>
  <c r="AK574" i="3" s="1"/>
  <c r="AL574" i="3" s="1"/>
  <c r="BD574" i="3" s="1"/>
  <c r="AM575" i="3" a="1"/>
  <c r="AM575" i="3" s="1"/>
  <c r="AD577" i="3"/>
  <c r="AP577" i="3"/>
  <c r="AO581" i="3"/>
  <c r="AO586" i="3"/>
  <c r="AA587" i="3"/>
  <c r="BC589" i="3"/>
  <c r="AA592" i="3"/>
  <c r="AM593" i="3" a="1"/>
  <c r="AM593" i="3" s="1"/>
  <c r="AP595" i="3"/>
  <c r="AN597" i="3"/>
  <c r="AJ597" i="3" s="1"/>
  <c r="AK597" i="3" s="1"/>
  <c r="AL597" i="3" s="1"/>
  <c r="BD597" i="3" s="1"/>
  <c r="AM598" i="3" a="1"/>
  <c r="AM598" i="3" s="1"/>
  <c r="AP600" i="3"/>
  <c r="AA605" i="3"/>
  <c r="BC605" i="3" s="1"/>
  <c r="AP607" i="3"/>
  <c r="BC610" i="3"/>
  <c r="AA612" i="3"/>
  <c r="BC612" i="3" s="1"/>
  <c r="BC614" i="3"/>
  <c r="AM616" i="3" a="1"/>
  <c r="AM616" i="3" s="1"/>
  <c r="AO618" i="3"/>
  <c r="AA619" i="3"/>
  <c r="BC619" i="3" s="1"/>
  <c r="BC621" i="3"/>
  <c r="AA623" i="3"/>
  <c r="BC623" i="3" s="1"/>
  <c r="AM624" i="3" a="1"/>
  <c r="AM624" i="3" s="1"/>
  <c r="AM625" i="3" a="1"/>
  <c r="AM625" i="3" s="1"/>
  <c r="AO626" i="3"/>
  <c r="AM628" i="3" a="1"/>
  <c r="AM628" i="3" s="1"/>
  <c r="AP632" i="3"/>
  <c r="AN632" i="3"/>
  <c r="AJ632" i="3" s="1"/>
  <c r="AK632" i="3" s="1"/>
  <c r="AO634" i="3"/>
  <c r="AO643" i="3"/>
  <c r="AM643" i="3" a="1"/>
  <c r="AM643" i="3" s="1"/>
  <c r="AN643" i="3" s="1"/>
  <c r="AJ643" i="3" s="1"/>
  <c r="AK643" i="3" s="1"/>
  <c r="AL643" i="3" s="1"/>
  <c r="BD643" i="3" s="1"/>
  <c r="AP643" i="3"/>
  <c r="AD645" i="3"/>
  <c r="AA645" i="3"/>
  <c r="AB647" i="3"/>
  <c r="BC650" i="3"/>
  <c r="AP651" i="3"/>
  <c r="AO651" i="3"/>
  <c r="AM651" i="3" a="1"/>
  <c r="AM651" i="3" s="1"/>
  <c r="AN651" i="3" s="1"/>
  <c r="AJ651" i="3" s="1"/>
  <c r="AK651" i="3" s="1"/>
  <c r="AL651" i="3" s="1"/>
  <c r="BD651" i="3" s="1"/>
  <c r="BC660" i="3"/>
  <c r="AA660" i="3"/>
  <c r="AL661" i="3"/>
  <c r="BD661" i="3" s="1"/>
  <c r="AO670" i="3"/>
  <c r="AN670" i="3"/>
  <c r="AP670" i="3"/>
  <c r="AM670" i="3" a="1"/>
  <c r="AM670" i="3" s="1"/>
  <c r="AC674" i="3"/>
  <c r="AB674" i="3"/>
  <c r="AL674" i="3"/>
  <c r="BD674" i="3" s="1"/>
  <c r="AB676" i="3"/>
  <c r="AL676" i="3"/>
  <c r="BD676" i="3" s="1"/>
  <c r="AL677" i="3"/>
  <c r="BD677" i="3" s="1"/>
  <c r="AC677" i="3"/>
  <c r="AB677" i="3"/>
  <c r="AC703" i="3"/>
  <c r="AL703" i="3"/>
  <c r="BD703" i="3" s="1"/>
  <c r="AB703" i="3"/>
  <c r="AB704" i="3"/>
  <c r="AL704" i="3"/>
  <c r="BD704" i="3" s="1"/>
  <c r="AC704" i="3"/>
  <c r="BC705" i="3"/>
  <c r="BC707" i="3"/>
  <c r="AD720" i="3"/>
  <c r="AA720" i="3"/>
  <c r="AA816" i="3"/>
  <c r="BC816" i="3" s="1"/>
  <c r="AM546" i="3" a="1"/>
  <c r="AM546" i="3" s="1"/>
  <c r="AM550" i="3" a="1"/>
  <c r="AM550" i="3" s="1"/>
  <c r="AM554" i="3" a="1"/>
  <c r="AM554" i="3" s="1"/>
  <c r="AB564" i="3"/>
  <c r="AM565" i="3" a="1"/>
  <c r="AM565" i="3" s="1"/>
  <c r="AN565" i="3" s="1"/>
  <c r="AB568" i="3"/>
  <c r="AB571" i="3"/>
  <c r="AM572" i="3" a="1"/>
  <c r="AM572" i="3" s="1"/>
  <c r="AO574" i="3"/>
  <c r="AM579" i="3" a="1"/>
  <c r="AM579" i="3" s="1"/>
  <c r="AN579" i="3" s="1"/>
  <c r="AJ579" i="3" s="1"/>
  <c r="AK579" i="3" s="1"/>
  <c r="AL579" i="3" s="1"/>
  <c r="BD579" i="3" s="1"/>
  <c r="AM584" i="3" a="1"/>
  <c r="AM584" i="3" s="1"/>
  <c r="AO597" i="3"/>
  <c r="AM602" i="3" a="1"/>
  <c r="AM602" i="3" s="1"/>
  <c r="BC626" i="3"/>
  <c r="AD632" i="3"/>
  <c r="AA632" i="3"/>
  <c r="BC632" i="3" s="1"/>
  <c r="BC636" i="3"/>
  <c r="AD640" i="3"/>
  <c r="BC654" i="3"/>
  <c r="AB660" i="3"/>
  <c r="AL660" i="3"/>
  <c r="BD660" i="3" s="1"/>
  <c r="AC660" i="3"/>
  <c r="AA670" i="3"/>
  <c r="BC670" i="3" s="1"/>
  <c r="AD670" i="3"/>
  <c r="AO678" i="3"/>
  <c r="AN678" i="3"/>
  <c r="AP678" i="3"/>
  <c r="AC687" i="3"/>
  <c r="AL687" i="3"/>
  <c r="BD687" i="3" s="1"/>
  <c r="AB687" i="3"/>
  <c r="BC687" i="3"/>
  <c r="AC690" i="3"/>
  <c r="AB690" i="3"/>
  <c r="AL690" i="3"/>
  <c r="BD690" i="3" s="1"/>
  <c r="AP717" i="3"/>
  <c r="AO717" i="3"/>
  <c r="AN717" i="3"/>
  <c r="AM717" i="3" a="1"/>
  <c r="AM717" i="3" s="1"/>
  <c r="AP769" i="3"/>
  <c r="AO769" i="3"/>
  <c r="AN769" i="3"/>
  <c r="AM769" i="3" a="1"/>
  <c r="AM769" i="3" s="1"/>
  <c r="BC792" i="3"/>
  <c r="AD792" i="3"/>
  <c r="AM558" i="3" a="1"/>
  <c r="AM558" i="3" s="1"/>
  <c r="AN561" i="3"/>
  <c r="AJ561" i="3" s="1"/>
  <c r="AK561" i="3" s="1"/>
  <c r="AL561" i="3" s="1"/>
  <c r="BD561" i="3" s="1"/>
  <c r="AM562" i="3" a="1"/>
  <c r="AM562" i="3" s="1"/>
  <c r="AM569" i="3" a="1"/>
  <c r="AM569" i="3" s="1"/>
  <c r="AN569" i="3" s="1"/>
  <c r="AJ569" i="3" s="1"/>
  <c r="AK569" i="3" s="1"/>
  <c r="AL569" i="3" s="1"/>
  <c r="BD569" i="3" s="1"/>
  <c r="AN575" i="3"/>
  <c r="AJ575" i="3" s="1"/>
  <c r="AK575" i="3" s="1"/>
  <c r="AL575" i="3" s="1"/>
  <c r="BD575" i="3" s="1"/>
  <c r="AM576" i="3" a="1"/>
  <c r="AM576" i="3" s="1"/>
  <c r="AD591" i="3"/>
  <c r="AP591" i="3" s="1"/>
  <c r="AN593" i="3"/>
  <c r="AJ593" i="3" s="1"/>
  <c r="AK593" i="3" s="1"/>
  <c r="AM594" i="3" a="1"/>
  <c r="AM594" i="3" s="1"/>
  <c r="AN598" i="3"/>
  <c r="AJ598" i="3" s="1"/>
  <c r="AK598" i="3" s="1"/>
  <c r="AL598" i="3" s="1"/>
  <c r="BD598" i="3" s="1"/>
  <c r="AM599" i="3" a="1"/>
  <c r="AM599" i="3" s="1"/>
  <c r="AM606" i="3" a="1"/>
  <c r="AM606" i="3" s="1"/>
  <c r="AN616" i="3"/>
  <c r="AJ616" i="3" s="1"/>
  <c r="AK616" i="3" s="1"/>
  <c r="AL616" i="3" s="1"/>
  <c r="BD616" i="3" s="1"/>
  <c r="AM617" i="3" a="1"/>
  <c r="AM617" i="3" s="1"/>
  <c r="AA624" i="3"/>
  <c r="BC624" i="3" s="1"/>
  <c r="AN624" i="3"/>
  <c r="AJ624" i="3" s="1"/>
  <c r="AK624" i="3" s="1"/>
  <c r="AL624" i="3" s="1"/>
  <c r="BD624" i="3" s="1"/>
  <c r="AA625" i="3"/>
  <c r="BC625" i="3" s="1"/>
  <c r="AN625" i="3"/>
  <c r="AJ625" i="3" s="1"/>
  <c r="AK625" i="3" s="1"/>
  <c r="AM630" i="3" a="1"/>
  <c r="AM630" i="3" s="1"/>
  <c r="AN630" i="3"/>
  <c r="AJ630" i="3" s="1"/>
  <c r="AK630" i="3" s="1"/>
  <c r="AL630" i="3" s="1"/>
  <c r="BD630" i="3" s="1"/>
  <c r="AP630" i="3"/>
  <c r="BC634" i="3"/>
  <c r="Z634" i="3"/>
  <c r="AB636" i="3"/>
  <c r="AO639" i="3"/>
  <c r="AM639" i="3" a="1"/>
  <c r="AM639" i="3" s="1"/>
  <c r="AP639" i="3"/>
  <c r="AD641" i="3"/>
  <c r="AA641" i="3"/>
  <c r="BC641" i="3" s="1"/>
  <c r="BC643" i="3"/>
  <c r="AD650" i="3"/>
  <c r="AA654" i="3"/>
  <c r="AO662" i="3"/>
  <c r="AN662" i="3"/>
  <c r="AM662" i="3" a="1"/>
  <c r="AM662" i="3" s="1"/>
  <c r="AC702" i="3"/>
  <c r="AB702" i="3"/>
  <c r="AL702" i="3"/>
  <c r="BD702" i="3" s="1"/>
  <c r="AB730" i="3"/>
  <c r="AL730" i="3"/>
  <c r="BD730" i="3" s="1"/>
  <c r="AC730" i="3"/>
  <c r="BC730" i="3"/>
  <c r="AA792" i="3"/>
  <c r="AD587" i="3"/>
  <c r="BC587" i="3" s="1"/>
  <c r="AD592" i="3"/>
  <c r="AO593" i="3"/>
  <c r="AO598" i="3"/>
  <c r="AN602" i="3"/>
  <c r="AJ602" i="3" s="1"/>
  <c r="AK602" i="3" s="1"/>
  <c r="AL602" i="3" s="1"/>
  <c r="BD602" i="3" s="1"/>
  <c r="AD605" i="3"/>
  <c r="AD612" i="3"/>
  <c r="AO612" i="3" s="1"/>
  <c r="AO616" i="3"/>
  <c r="AD619" i="3"/>
  <c r="AO619" i="3" s="1"/>
  <c r="AD623" i="3"/>
  <c r="AP623" i="3" s="1"/>
  <c r="AL626" i="3"/>
  <c r="BD626" i="3" s="1"/>
  <c r="AC626" i="3"/>
  <c r="AP628" i="3"/>
  <c r="AN628" i="3"/>
  <c r="AJ628" i="3" s="1"/>
  <c r="AK628" i="3" s="1"/>
  <c r="AD654" i="3"/>
  <c r="AN655" i="3"/>
  <c r="AP655" i="3"/>
  <c r="AO655" i="3"/>
  <c r="AA680" i="3"/>
  <c r="AD680" i="3"/>
  <c r="AC686" i="3"/>
  <c r="AB686" i="3"/>
  <c r="AL686" i="3"/>
  <c r="BD686" i="3" s="1"/>
  <c r="AB688" i="3"/>
  <c r="AL688" i="3"/>
  <c r="BD688" i="3" s="1"/>
  <c r="AC699" i="3"/>
  <c r="AL699" i="3"/>
  <c r="BD699" i="3" s="1"/>
  <c r="BC699" i="3"/>
  <c r="AB699" i="3"/>
  <c r="AP728" i="3"/>
  <c r="AO728" i="3"/>
  <c r="AM728" i="3" a="1"/>
  <c r="AM728" i="3" s="1"/>
  <c r="AN728" i="3"/>
  <c r="AD625" i="3"/>
  <c r="AO625" i="3" s="1"/>
  <c r="AD628" i="3"/>
  <c r="AA628" i="3"/>
  <c r="BC628" i="3" s="1"/>
  <c r="BC630" i="3"/>
  <c r="AO635" i="3"/>
  <c r="AA637" i="3"/>
  <c r="BC637" i="3"/>
  <c r="BC639" i="3"/>
  <c r="AO642" i="3"/>
  <c r="AO644" i="3"/>
  <c r="AA646" i="3"/>
  <c r="BC646" i="3" s="1"/>
  <c r="AL648" i="3"/>
  <c r="BD648" i="3" s="1"/>
  <c r="AC648" i="3"/>
  <c r="AP649" i="3"/>
  <c r="AD652" i="3"/>
  <c r="AO652" i="3" s="1"/>
  <c r="AB655" i="3"/>
  <c r="AL655" i="3"/>
  <c r="BD655" i="3" s="1"/>
  <c r="AM657" i="3" a="1"/>
  <c r="AM657" i="3" s="1"/>
  <c r="AP657" i="3"/>
  <c r="AO657" i="3"/>
  <c r="AN657" i="3"/>
  <c r="AO660" i="3"/>
  <c r="AC663" i="3"/>
  <c r="AL663" i="3"/>
  <c r="BD663" i="3" s="1"/>
  <c r="AB663" i="3"/>
  <c r="BC663" i="3"/>
  <c r="AA664" i="3"/>
  <c r="AD664" i="3"/>
  <c r="BC664" i="3"/>
  <c r="AC683" i="3"/>
  <c r="AL683" i="3"/>
  <c r="BD683" i="3" s="1"/>
  <c r="BC683" i="3"/>
  <c r="AB683" i="3"/>
  <c r="AC695" i="3"/>
  <c r="AL695" i="3"/>
  <c r="BD695" i="3" s="1"/>
  <c r="AB695" i="3"/>
  <c r="BC695" i="3"/>
  <c r="AB710" i="3"/>
  <c r="AL710" i="3"/>
  <c r="BD710" i="3" s="1"/>
  <c r="AC710" i="3"/>
  <c r="BC711" i="3"/>
  <c r="AA714" i="3"/>
  <c r="AD714" i="3"/>
  <c r="BC714" i="3"/>
  <c r="AP629" i="3"/>
  <c r="AP633" i="3"/>
  <c r="AN637" i="3"/>
  <c r="AJ637" i="3" s="1"/>
  <c r="AK637" i="3" s="1"/>
  <c r="AL637" i="3" s="1"/>
  <c r="BD637" i="3" s="1"/>
  <c r="AA649" i="3"/>
  <c r="BC649" i="3" s="1"/>
  <c r="BC651" i="3"/>
  <c r="AA653" i="3"/>
  <c r="BC653" i="3" s="1"/>
  <c r="AM656" i="3" a="1"/>
  <c r="AM656" i="3" s="1"/>
  <c r="AP656" i="3"/>
  <c r="AC662" i="3"/>
  <c r="AB662" i="3"/>
  <c r="AP663" i="3"/>
  <c r="AO663" i="3"/>
  <c r="AM663" i="3" a="1"/>
  <c r="AM663" i="3" s="1"/>
  <c r="AL665" i="3"/>
  <c r="BD665" i="3" s="1"/>
  <c r="AO665" i="3"/>
  <c r="AB672" i="3"/>
  <c r="AL672" i="3"/>
  <c r="BD672" i="3" s="1"/>
  <c r="AL673" i="3"/>
  <c r="BD673" i="3" s="1"/>
  <c r="AC673" i="3"/>
  <c r="AA676" i="3"/>
  <c r="BC676" i="3"/>
  <c r="BC682" i="3"/>
  <c r="AA682" i="3"/>
  <c r="AA688" i="3"/>
  <c r="BC688" i="3"/>
  <c r="BC690" i="3"/>
  <c r="AA690" i="3"/>
  <c r="AA696" i="3"/>
  <c r="BC696" i="3"/>
  <c r="BC698" i="3"/>
  <c r="AA698" i="3"/>
  <c r="AO708" i="3"/>
  <c r="AP708" i="3"/>
  <c r="AN708" i="3"/>
  <c r="AL715" i="3"/>
  <c r="BD715" i="3" s="1"/>
  <c r="AB715" i="3"/>
  <c r="BC731" i="3"/>
  <c r="AC753" i="3"/>
  <c r="AB753" i="3"/>
  <c r="AL753" i="3"/>
  <c r="BD753" i="3" s="1"/>
  <c r="BC767" i="3"/>
  <c r="AB778" i="3"/>
  <c r="AL778" i="3"/>
  <c r="BD778" i="3" s="1"/>
  <c r="AC778" i="3"/>
  <c r="AD780" i="3"/>
  <c r="AA780" i="3"/>
  <c r="BC780" i="3" s="1"/>
  <c r="AL633" i="3"/>
  <c r="BD633" i="3" s="1"/>
  <c r="AN635" i="3"/>
  <c r="AJ635" i="3" s="1"/>
  <c r="AK635" i="3" s="1"/>
  <c r="AN642" i="3"/>
  <c r="AN646" i="3"/>
  <c r="AJ646" i="3" s="1"/>
  <c r="AK646" i="3" s="1"/>
  <c r="AL646" i="3" s="1"/>
  <c r="BD646" i="3" s="1"/>
  <c r="AD649" i="3"/>
  <c r="AN650" i="3"/>
  <c r="AJ650" i="3" s="1"/>
  <c r="AK650" i="3" s="1"/>
  <c r="AD653" i="3"/>
  <c r="AP653" i="3"/>
  <c r="AN654" i="3"/>
  <c r="AM658" i="3" a="1"/>
  <c r="AM658" i="3" s="1"/>
  <c r="AC671" i="3"/>
  <c r="AL671" i="3"/>
  <c r="BD671" i="3" s="1"/>
  <c r="AO674" i="3"/>
  <c r="AN674" i="3"/>
  <c r="BC677" i="3"/>
  <c r="AO686" i="3"/>
  <c r="AN686" i="3"/>
  <c r="AO694" i="3"/>
  <c r="AN694" i="3"/>
  <c r="AO702" i="3"/>
  <c r="AN702" i="3"/>
  <c r="AD717" i="3"/>
  <c r="BC717" i="3" s="1"/>
  <c r="AA717" i="3"/>
  <c r="AL723" i="3"/>
  <c r="BD723" i="3" s="1"/>
  <c r="AC723" i="3"/>
  <c r="AB723" i="3"/>
  <c r="AD728" i="3"/>
  <c r="AA728" i="3"/>
  <c r="BC728" i="3" s="1"/>
  <c r="AD729" i="3"/>
  <c r="AA729" i="3"/>
  <c r="BC729" i="3"/>
  <c r="AL731" i="3"/>
  <c r="BD731" i="3" s="1"/>
  <c r="AB731" i="3"/>
  <c r="AP748" i="3"/>
  <c r="AO748" i="3"/>
  <c r="AN748" i="3"/>
  <c r="AM748" i="3" a="1"/>
  <c r="AM748" i="3" s="1"/>
  <c r="AP785" i="3"/>
  <c r="AO785" i="3"/>
  <c r="AN785" i="3"/>
  <c r="AM785" i="3" a="1"/>
  <c r="AM785" i="3" s="1"/>
  <c r="AD800" i="3"/>
  <c r="AM629" i="3" a="1"/>
  <c r="AM629" i="3" s="1"/>
  <c r="AM633" i="3" a="1"/>
  <c r="AM633" i="3" s="1"/>
  <c r="AD638" i="3"/>
  <c r="AA655" i="3"/>
  <c r="BC655" i="3" s="1"/>
  <c r="AO666" i="3"/>
  <c r="AN666" i="3"/>
  <c r="AP666" i="3"/>
  <c r="AA668" i="3"/>
  <c r="BC674" i="3"/>
  <c r="AA674" i="3"/>
  <c r="AL681" i="3"/>
  <c r="BD681" i="3" s="1"/>
  <c r="AC681" i="3"/>
  <c r="AA684" i="3"/>
  <c r="BC684" i="3" s="1"/>
  <c r="AA686" i="3"/>
  <c r="BC686" i="3" s="1"/>
  <c r="AA692" i="3"/>
  <c r="BC692" i="3" s="1"/>
  <c r="AA694" i="3"/>
  <c r="BC694" i="3" s="1"/>
  <c r="AA700" i="3"/>
  <c r="BC700" i="3" s="1"/>
  <c r="AA702" i="3"/>
  <c r="BC702" i="3" s="1"/>
  <c r="AA718" i="3"/>
  <c r="BC718" i="3" s="1"/>
  <c r="AD718" i="3"/>
  <c r="AO720" i="3"/>
  <c r="AP720" i="3"/>
  <c r="AN720" i="3"/>
  <c r="AB746" i="3"/>
  <c r="AL746" i="3"/>
  <c r="BD746" i="3" s="1"/>
  <c r="AC746" i="3"/>
  <c r="AD748" i="3"/>
  <c r="AA748" i="3"/>
  <c r="BC748" i="3" s="1"/>
  <c r="AC785" i="3"/>
  <c r="AB785" i="3"/>
  <c r="AL785" i="3"/>
  <c r="BD785" i="3" s="1"/>
  <c r="AA789" i="3"/>
  <c r="AD789" i="3"/>
  <c r="AA800" i="3"/>
  <c r="BC800" i="3" s="1"/>
  <c r="AP658" i="3"/>
  <c r="BC662" i="3"/>
  <c r="AD668" i="3"/>
  <c r="BC668" i="3" s="1"/>
  <c r="AL669" i="3"/>
  <c r="BD669" i="3" s="1"/>
  <c r="AC669" i="3"/>
  <c r="AA672" i="3"/>
  <c r="BC672" i="3"/>
  <c r="AA678" i="3"/>
  <c r="BC678" i="3" s="1"/>
  <c r="AB681" i="3"/>
  <c r="AD684" i="3"/>
  <c r="AD692" i="3"/>
  <c r="AD700" i="3"/>
  <c r="BC701" i="3"/>
  <c r="AN706" i="3"/>
  <c r="AP706" i="3"/>
  <c r="AO706" i="3"/>
  <c r="AM707" i="3" a="1"/>
  <c r="AM707" i="3" s="1"/>
  <c r="AP707" i="3"/>
  <c r="AO707" i="3"/>
  <c r="AN707" i="3"/>
  <c r="AB722" i="3"/>
  <c r="AL722" i="3"/>
  <c r="BD722" i="3" s="1"/>
  <c r="BC722" i="3"/>
  <c r="AC722" i="3"/>
  <c r="AD724" i="3"/>
  <c r="BC724" i="3" s="1"/>
  <c r="BC726" i="3"/>
  <c r="AC769" i="3"/>
  <c r="AB769" i="3"/>
  <c r="AL769" i="3"/>
  <c r="BD769" i="3" s="1"/>
  <c r="AD808" i="3"/>
  <c r="AM661" i="3" a="1"/>
  <c r="AM661" i="3" s="1"/>
  <c r="AP661" i="3"/>
  <c r="AN663" i="3"/>
  <c r="AP667" i="3"/>
  <c r="AO667" i="3"/>
  <c r="AM667" i="3" a="1"/>
  <c r="AM667" i="3" s="1"/>
  <c r="BC667" i="3"/>
  <c r="AC678" i="3"/>
  <c r="AB678" i="3"/>
  <c r="AC679" i="3"/>
  <c r="AL679" i="3"/>
  <c r="BD679" i="3" s="1"/>
  <c r="AO682" i="3"/>
  <c r="AN682" i="3"/>
  <c r="AO690" i="3"/>
  <c r="AN690" i="3"/>
  <c r="AO698" i="3"/>
  <c r="AN698" i="3"/>
  <c r="AA704" i="3"/>
  <c r="BC704" i="3" s="1"/>
  <c r="AD706" i="3"/>
  <c r="AA706" i="3"/>
  <c r="BC706" i="3" s="1"/>
  <c r="AB726" i="3"/>
  <c r="AL726" i="3"/>
  <c r="BD726" i="3" s="1"/>
  <c r="AC726" i="3"/>
  <c r="AD733" i="3"/>
  <c r="AA733" i="3"/>
  <c r="AP740" i="3"/>
  <c r="AO740" i="3"/>
  <c r="AN740" i="3"/>
  <c r="AP753" i="3"/>
  <c r="AO753" i="3"/>
  <c r="AN753" i="3"/>
  <c r="AM753" i="3" a="1"/>
  <c r="AM753" i="3" s="1"/>
  <c r="AP780" i="3"/>
  <c r="AO780" i="3"/>
  <c r="AN780" i="3"/>
  <c r="AM780" i="3" a="1"/>
  <c r="AM780" i="3" s="1"/>
  <c r="AA808" i="3"/>
  <c r="BC808" i="3" s="1"/>
  <c r="AB830" i="3"/>
  <c r="AL830" i="3"/>
  <c r="BD830" i="3" s="1"/>
  <c r="BC830" i="3"/>
  <c r="AP737" i="3"/>
  <c r="AO737" i="3"/>
  <c r="AN737" i="3"/>
  <c r="AD740" i="3"/>
  <c r="AB742" i="3"/>
  <c r="AL742" i="3"/>
  <c r="BD742" i="3" s="1"/>
  <c r="AP744" i="3"/>
  <c r="AO744" i="3"/>
  <c r="AN744" i="3"/>
  <c r="AP749" i="3"/>
  <c r="AO749" i="3"/>
  <c r="AN749" i="3"/>
  <c r="AM749" i="3" a="1"/>
  <c r="AM749" i="3" s="1"/>
  <c r="AB758" i="3"/>
  <c r="AL758" i="3"/>
  <c r="BD758" i="3" s="1"/>
  <c r="AP760" i="3"/>
  <c r="AO760" i="3"/>
  <c r="AN760" i="3"/>
  <c r="AP765" i="3"/>
  <c r="AO765" i="3"/>
  <c r="AN765" i="3"/>
  <c r="AM765" i="3" a="1"/>
  <c r="AM765" i="3" s="1"/>
  <c r="AB774" i="3"/>
  <c r="AL774" i="3"/>
  <c r="BD774" i="3" s="1"/>
  <c r="AP776" i="3"/>
  <c r="AO776" i="3"/>
  <c r="AN776" i="3"/>
  <c r="AP781" i="3"/>
  <c r="AO781" i="3"/>
  <c r="AN781" i="3"/>
  <c r="AM781" i="3" a="1"/>
  <c r="AM781" i="3" s="1"/>
  <c r="AA798" i="3"/>
  <c r="AD798" i="3"/>
  <c r="BC798" i="3" s="1"/>
  <c r="AA806" i="3"/>
  <c r="AD806" i="3"/>
  <c r="BC806" i="3"/>
  <c r="AA814" i="3"/>
  <c r="BC814" i="3" s="1"/>
  <c r="AD814" i="3"/>
  <c r="AP824" i="3"/>
  <c r="AO824" i="3"/>
  <c r="AN824" i="3"/>
  <c r="AO841" i="3"/>
  <c r="AN841" i="3"/>
  <c r="AM841" i="3" a="1"/>
  <c r="AM841" i="3" s="1"/>
  <c r="AP841" i="3"/>
  <c r="AP665" i="3"/>
  <c r="AP669" i="3"/>
  <c r="AM671" i="3" a="1"/>
  <c r="AM671" i="3" s="1"/>
  <c r="AP673" i="3"/>
  <c r="AM675" i="3" a="1"/>
  <c r="AM675" i="3" s="1"/>
  <c r="AP677" i="3"/>
  <c r="AM679" i="3" a="1"/>
  <c r="AM679" i="3" s="1"/>
  <c r="AP681" i="3"/>
  <c r="AM683" i="3" a="1"/>
  <c r="AM683" i="3" s="1"/>
  <c r="AP685" i="3"/>
  <c r="AM687" i="3" a="1"/>
  <c r="AM687" i="3" s="1"/>
  <c r="AP689" i="3"/>
  <c r="AM691" i="3" a="1"/>
  <c r="AM691" i="3" s="1"/>
  <c r="AP693" i="3"/>
  <c r="AM695" i="3" a="1"/>
  <c r="AM695" i="3" s="1"/>
  <c r="AP697" i="3"/>
  <c r="AM699" i="3" a="1"/>
  <c r="AM699" i="3" s="1"/>
  <c r="AP701" i="3"/>
  <c r="AM703" i="3" a="1"/>
  <c r="AM703" i="3" s="1"/>
  <c r="AP705" i="3"/>
  <c r="AA708" i="3"/>
  <c r="BC708" i="3" s="1"/>
  <c r="BC710" i="3"/>
  <c r="AP713" i="3"/>
  <c r="AO713" i="3"/>
  <c r="AP725" i="3"/>
  <c r="AO725" i="3"/>
  <c r="AN725" i="3"/>
  <c r="BC727" i="3"/>
  <c r="AP732" i="3"/>
  <c r="AO732" i="3"/>
  <c r="AC735" i="3"/>
  <c r="AD737" i="3"/>
  <c r="AA737" i="3"/>
  <c r="BC737" i="3" s="1"/>
  <c r="BC739" i="3"/>
  <c r="AA740" i="3"/>
  <c r="AD744" i="3"/>
  <c r="BC744" i="3" s="1"/>
  <c r="AC749" i="3"/>
  <c r="AB749" i="3"/>
  <c r="AD760" i="3"/>
  <c r="AC765" i="3"/>
  <c r="AB765" i="3"/>
  <c r="AD776" i="3"/>
  <c r="AC781" i="3"/>
  <c r="AB781" i="3"/>
  <c r="AD790" i="3"/>
  <c r="AC796" i="3"/>
  <c r="AB796" i="3"/>
  <c r="AL796" i="3"/>
  <c r="BD796" i="3" s="1"/>
  <c r="AC804" i="3"/>
  <c r="AB804" i="3"/>
  <c r="AL804" i="3"/>
  <c r="BD804" i="3" s="1"/>
  <c r="AC812" i="3"/>
  <c r="AB812" i="3"/>
  <c r="AL812" i="3"/>
  <c r="BD812" i="3" s="1"/>
  <c r="AA821" i="3"/>
  <c r="BC821" i="3"/>
  <c r="AD833" i="3"/>
  <c r="AC840" i="3"/>
  <c r="AB840" i="3"/>
  <c r="AL840" i="3"/>
  <c r="BD840" i="3" s="1"/>
  <c r="AA703" i="3"/>
  <c r="BC703" i="3" s="1"/>
  <c r="AL712" i="3"/>
  <c r="BD712" i="3" s="1"/>
  <c r="AD713" i="3"/>
  <c r="AA713" i="3"/>
  <c r="BC713" i="3" s="1"/>
  <c r="BC716" i="3"/>
  <c r="AN716" i="3"/>
  <c r="AD725" i="3"/>
  <c r="AA725" i="3"/>
  <c r="BC725" i="3" s="1"/>
  <c r="AP729" i="3"/>
  <c r="AO729" i="3"/>
  <c r="AN729" i="3"/>
  <c r="AD732" i="3"/>
  <c r="BC732" i="3" s="1"/>
  <c r="AN732" i="3"/>
  <c r="AB734" i="3"/>
  <c r="AL734" i="3"/>
  <c r="BD734" i="3" s="1"/>
  <c r="AP745" i="3"/>
  <c r="AO745" i="3"/>
  <c r="AN745" i="3"/>
  <c r="AM745" i="3" a="1"/>
  <c r="AM745" i="3" s="1"/>
  <c r="AB754" i="3"/>
  <c r="AL754" i="3"/>
  <c r="BD754" i="3" s="1"/>
  <c r="AP756" i="3"/>
  <c r="AO756" i="3"/>
  <c r="AN756" i="3"/>
  <c r="AP761" i="3"/>
  <c r="AO761" i="3"/>
  <c r="AN761" i="3"/>
  <c r="AM761" i="3" a="1"/>
  <c r="AM761" i="3" s="1"/>
  <c r="AB770" i="3"/>
  <c r="AL770" i="3"/>
  <c r="BD770" i="3" s="1"/>
  <c r="AP772" i="3"/>
  <c r="AO772" i="3"/>
  <c r="AN772" i="3"/>
  <c r="AP777" i="3"/>
  <c r="AO777" i="3"/>
  <c r="AN777" i="3"/>
  <c r="AM777" i="3" a="1"/>
  <c r="AM777" i="3" s="1"/>
  <c r="AB786" i="3"/>
  <c r="AL786" i="3"/>
  <c r="BD786" i="3" s="1"/>
  <c r="AC793" i="3"/>
  <c r="AL793" i="3"/>
  <c r="BD793" i="3" s="1"/>
  <c r="AL794" i="3"/>
  <c r="BD794" i="3" s="1"/>
  <c r="AB794" i="3"/>
  <c r="BC794" i="3"/>
  <c r="AC794" i="3"/>
  <c r="AD799" i="3"/>
  <c r="AC801" i="3"/>
  <c r="AL801" i="3"/>
  <c r="BD801" i="3" s="1"/>
  <c r="AL802" i="3"/>
  <c r="BD802" i="3" s="1"/>
  <c r="AB802" i="3"/>
  <c r="BC802" i="3"/>
  <c r="AC802" i="3"/>
  <c r="AD807" i="3"/>
  <c r="AC809" i="3"/>
  <c r="AL809" i="3"/>
  <c r="BD809" i="3" s="1"/>
  <c r="AL810" i="3"/>
  <c r="BD810" i="3" s="1"/>
  <c r="AB810" i="3"/>
  <c r="BC810" i="3"/>
  <c r="AC810" i="3"/>
  <c r="AD815" i="3"/>
  <c r="AC817" i="3"/>
  <c r="AL817" i="3"/>
  <c r="BD817" i="3" s="1"/>
  <c r="AL818" i="3"/>
  <c r="BD818" i="3" s="1"/>
  <c r="AB818" i="3"/>
  <c r="BC818" i="3"/>
  <c r="AC818" i="3"/>
  <c r="AD821" i="3"/>
  <c r="AC825" i="3"/>
  <c r="AB825" i="3"/>
  <c r="AL825" i="3"/>
  <c r="BD825" i="3" s="1"/>
  <c r="AA833" i="3"/>
  <c r="AP741" i="3"/>
  <c r="AO741" i="3"/>
  <c r="AN741" i="3"/>
  <c r="AC745" i="3"/>
  <c r="AB745" i="3"/>
  <c r="BC756" i="3"/>
  <c r="AD756" i="3"/>
  <c r="AC761" i="3"/>
  <c r="AB761" i="3"/>
  <c r="BC772" i="3"/>
  <c r="AD772" i="3"/>
  <c r="AC777" i="3"/>
  <c r="AB777" i="3"/>
  <c r="BC788" i="3"/>
  <c r="AD788" i="3"/>
  <c r="AA799" i="3"/>
  <c r="BC799" i="3" s="1"/>
  <c r="AO671" i="3"/>
  <c r="AO675" i="3"/>
  <c r="AO679" i="3"/>
  <c r="AO683" i="3"/>
  <c r="AO687" i="3"/>
  <c r="AO691" i="3"/>
  <c r="AO695" i="3"/>
  <c r="AO699" i="3"/>
  <c r="AO703" i="3"/>
  <c r="AP709" i="3"/>
  <c r="AO709" i="3"/>
  <c r="AL719" i="3"/>
  <c r="BD719" i="3" s="1"/>
  <c r="AP721" i="3"/>
  <c r="AO721" i="3"/>
  <c r="AC727" i="3"/>
  <c r="AP736" i="3"/>
  <c r="AO736" i="3"/>
  <c r="AC739" i="3"/>
  <c r="AD741" i="3"/>
  <c r="AA741" i="3"/>
  <c r="BC741" i="3" s="1"/>
  <c r="AB750" i="3"/>
  <c r="AL750" i="3"/>
  <c r="BD750" i="3" s="1"/>
  <c r="AP752" i="3"/>
  <c r="AO752" i="3"/>
  <c r="AN752" i="3"/>
  <c r="BC755" i="3"/>
  <c r="AP757" i="3"/>
  <c r="AO757" i="3"/>
  <c r="AN757" i="3"/>
  <c r="AM757" i="3" a="1"/>
  <c r="AM757" i="3" s="1"/>
  <c r="AB766" i="3"/>
  <c r="AL766" i="3"/>
  <c r="BD766" i="3" s="1"/>
  <c r="AP768" i="3"/>
  <c r="AO768" i="3"/>
  <c r="AN768" i="3"/>
  <c r="BC771" i="3"/>
  <c r="AP773" i="3"/>
  <c r="AO773" i="3"/>
  <c r="AN773" i="3"/>
  <c r="AM773" i="3" a="1"/>
  <c r="AM773" i="3" s="1"/>
  <c r="AB782" i="3"/>
  <c r="AL782" i="3"/>
  <c r="BD782" i="3" s="1"/>
  <c r="AP784" i="3"/>
  <c r="AO784" i="3"/>
  <c r="AN784" i="3"/>
  <c r="AM824" i="3" a="1"/>
  <c r="AM824" i="3" s="1"/>
  <c r="AA837" i="3"/>
  <c r="AD837" i="3"/>
  <c r="AD709" i="3"/>
  <c r="AA709" i="3"/>
  <c r="BC712" i="3"/>
  <c r="AN712" i="3"/>
  <c r="AD716" i="3"/>
  <c r="AD721" i="3"/>
  <c r="AA721" i="3"/>
  <c r="AP724" i="3"/>
  <c r="AO724" i="3"/>
  <c r="AP733" i="3"/>
  <c r="AO733" i="3"/>
  <c r="AN733" i="3"/>
  <c r="BC736" i="3"/>
  <c r="AD736" i="3"/>
  <c r="AM737" i="3" a="1"/>
  <c r="AM737" i="3" s="1"/>
  <c r="AB738" i="3"/>
  <c r="AL738" i="3"/>
  <c r="BD738" i="3" s="1"/>
  <c r="BC752" i="3"/>
  <c r="AD752" i="3"/>
  <c r="AC757" i="3"/>
  <c r="AB757" i="3"/>
  <c r="AD768" i="3"/>
  <c r="BC768" i="3" s="1"/>
  <c r="AC773" i="3"/>
  <c r="AB773" i="3"/>
  <c r="BC784" i="3"/>
  <c r="AD784" i="3"/>
  <c r="AD791" i="3"/>
  <c r="AL795" i="3"/>
  <c r="BD795" i="3" s="1"/>
  <c r="AB795" i="3"/>
  <c r="AC795" i="3"/>
  <c r="AL803" i="3"/>
  <c r="BD803" i="3" s="1"/>
  <c r="AB803" i="3"/>
  <c r="AC803" i="3"/>
  <c r="AL811" i="3"/>
  <c r="BD811" i="3" s="1"/>
  <c r="AB811" i="3"/>
  <c r="AC811" i="3"/>
  <c r="AL819" i="3"/>
  <c r="BD819" i="3" s="1"/>
  <c r="AB819" i="3"/>
  <c r="AC819" i="3"/>
  <c r="AP828" i="3"/>
  <c r="AO828" i="3"/>
  <c r="AM828" i="3" a="1"/>
  <c r="AM828" i="3" s="1"/>
  <c r="AL831" i="3"/>
  <c r="BD831" i="3" s="1"/>
  <c r="AB831" i="3"/>
  <c r="AM791" i="3" a="1"/>
  <c r="AM791" i="3" s="1"/>
  <c r="AM792" i="3" a="1"/>
  <c r="AM792" i="3" s="1"/>
  <c r="AP793" i="3"/>
  <c r="AM800" i="3" a="1"/>
  <c r="AM800" i="3" s="1"/>
  <c r="AP801" i="3"/>
  <c r="AM808" i="3" a="1"/>
  <c r="AM808" i="3" s="1"/>
  <c r="AP809" i="3"/>
  <c r="AM816" i="3" a="1"/>
  <c r="AM816" i="3" s="1"/>
  <c r="AP817" i="3"/>
  <c r="AO821" i="3"/>
  <c r="AN821" i="3"/>
  <c r="AL822" i="3"/>
  <c r="BD822" i="3" s="1"/>
  <c r="AD835" i="3"/>
  <c r="AA835" i="3"/>
  <c r="BC835" i="3" s="1"/>
  <c r="AP848" i="3"/>
  <c r="AN848" i="3"/>
  <c r="AM848" i="3" a="1"/>
  <c r="AM848" i="3" s="1"/>
  <c r="AB856" i="3"/>
  <c r="AC856" i="3"/>
  <c r="AO791" i="3"/>
  <c r="AN797" i="3"/>
  <c r="AN805" i="3"/>
  <c r="AN813" i="3"/>
  <c r="AP820" i="3"/>
  <c r="AO820" i="3"/>
  <c r="BC824" i="3"/>
  <c r="AD824" i="3"/>
  <c r="AC841" i="3"/>
  <c r="AB841" i="3"/>
  <c r="AL841" i="3"/>
  <c r="BD841" i="3" s="1"/>
  <c r="AA745" i="3"/>
  <c r="BC745" i="3" s="1"/>
  <c r="AA749" i="3"/>
  <c r="BC749" i="3" s="1"/>
  <c r="AA753" i="3"/>
  <c r="BC753" i="3" s="1"/>
  <c r="AA757" i="3"/>
  <c r="BC757" i="3" s="1"/>
  <c r="AA761" i="3"/>
  <c r="BC761" i="3" s="1"/>
  <c r="AA765" i="3"/>
  <c r="BC765" i="3" s="1"/>
  <c r="AA769" i="3"/>
  <c r="BC769" i="3" s="1"/>
  <c r="AA773" i="3"/>
  <c r="BC773" i="3" s="1"/>
  <c r="AA777" i="3"/>
  <c r="BC777" i="3" s="1"/>
  <c r="AA781" i="3"/>
  <c r="BC781" i="3" s="1"/>
  <c r="AA785" i="3"/>
  <c r="BC785" i="3" s="1"/>
  <c r="AM796" i="3" a="1"/>
  <c r="AM796" i="3" s="1"/>
  <c r="AP797" i="3"/>
  <c r="AM804" i="3" a="1"/>
  <c r="AM804" i="3" s="1"/>
  <c r="AP805" i="3"/>
  <c r="AM812" i="3" a="1"/>
  <c r="AM812" i="3" s="1"/>
  <c r="AP813" i="3"/>
  <c r="BC820" i="3"/>
  <c r="AD820" i="3"/>
  <c r="AN820" i="3"/>
  <c r="BC823" i="3"/>
  <c r="AA824" i="3"/>
  <c r="AA827" i="3"/>
  <c r="BC827" i="3" s="1"/>
  <c r="AP832" i="3"/>
  <c r="AO832" i="3"/>
  <c r="AD851" i="3"/>
  <c r="AA851" i="3"/>
  <c r="AL856" i="3"/>
  <c r="BD856" i="3" s="1"/>
  <c r="BC804" i="3"/>
  <c r="BC812" i="3"/>
  <c r="AP829" i="3"/>
  <c r="AO829" i="3"/>
  <c r="AN829" i="3"/>
  <c r="AD832" i="3"/>
  <c r="AP852" i="3"/>
  <c r="AN852" i="3"/>
  <c r="AM852" i="3" a="1"/>
  <c r="AM852" i="3" s="1"/>
  <c r="AD883" i="3"/>
  <c r="AA883" i="3"/>
  <c r="BC883" i="3"/>
  <c r="AM793" i="3" a="1"/>
  <c r="AM793" i="3" s="1"/>
  <c r="AA795" i="3"/>
  <c r="BC795" i="3" s="1"/>
  <c r="AA796" i="3"/>
  <c r="BC796" i="3" s="1"/>
  <c r="AN796" i="3"/>
  <c r="AD797" i="3"/>
  <c r="AM801" i="3" a="1"/>
  <c r="AM801" i="3" s="1"/>
  <c r="AA803" i="3"/>
  <c r="BC803" i="3" s="1"/>
  <c r="AA804" i="3"/>
  <c r="AN804" i="3"/>
  <c r="AD805" i="3"/>
  <c r="AM809" i="3" a="1"/>
  <c r="AM809" i="3" s="1"/>
  <c r="AA811" i="3"/>
  <c r="BC811" i="3" s="1"/>
  <c r="AA812" i="3"/>
  <c r="AN812" i="3"/>
  <c r="AD813" i="3"/>
  <c r="AM817" i="3" a="1"/>
  <c r="AM817" i="3" s="1"/>
  <c r="AA819" i="3"/>
  <c r="BC819" i="3" s="1"/>
  <c r="AM821" i="3" a="1"/>
  <c r="AM821" i="3" s="1"/>
  <c r="AB822" i="3"/>
  <c r="AB823" i="3"/>
  <c r="AD829" i="3"/>
  <c r="AA829" i="3"/>
  <c r="BC831" i="3"/>
  <c r="AA832" i="3"/>
  <c r="BC832" i="3" s="1"/>
  <c r="AC854" i="3"/>
  <c r="AB854" i="3"/>
  <c r="AB860" i="3"/>
  <c r="AC860" i="3"/>
  <c r="AD879" i="3"/>
  <c r="AA879" i="3"/>
  <c r="BC879" i="3" s="1"/>
  <c r="AD882" i="3"/>
  <c r="AA882" i="3"/>
  <c r="BC882" i="3" s="1"/>
  <c r="BC787" i="3"/>
  <c r="AM788" i="3" a="1"/>
  <c r="AM788" i="3" s="1"/>
  <c r="AN793" i="3"/>
  <c r="AN801" i="3"/>
  <c r="AN809" i="3"/>
  <c r="AN817" i="3"/>
  <c r="AP821" i="3"/>
  <c r="AO825" i="3"/>
  <c r="AN825" i="3"/>
  <c r="BC825" i="3"/>
  <c r="AL826" i="3"/>
  <c r="BD826" i="3" s="1"/>
  <c r="AD827" i="3"/>
  <c r="AN835" i="3"/>
  <c r="AP835" i="3"/>
  <c r="AM835" i="3" a="1"/>
  <c r="AM835" i="3" s="1"/>
  <c r="AP836" i="3"/>
  <c r="AM836" i="3" a="1"/>
  <c r="AM836" i="3" s="1"/>
  <c r="AN836" i="3"/>
  <c r="AP844" i="3"/>
  <c r="AM844" i="3" a="1"/>
  <c r="AM844" i="3" s="1"/>
  <c r="AO844" i="3"/>
  <c r="AN844" i="3"/>
  <c r="AD847" i="3"/>
  <c r="AA847" i="3"/>
  <c r="BC847" i="3" s="1"/>
  <c r="AC865" i="3"/>
  <c r="AB865" i="3"/>
  <c r="AL865" i="3"/>
  <c r="BD865" i="3" s="1"/>
  <c r="AM833" i="3" a="1"/>
  <c r="AM833" i="3" s="1"/>
  <c r="AP837" i="3"/>
  <c r="AL839" i="3"/>
  <c r="BD839" i="3" s="1"/>
  <c r="AB839" i="3"/>
  <c r="BC841" i="3"/>
  <c r="AD845" i="3"/>
  <c r="AC857" i="3"/>
  <c r="AB857" i="3"/>
  <c r="AM858" i="3" a="1"/>
  <c r="AM858" i="3" s="1"/>
  <c r="AP858" i="3"/>
  <c r="AN858" i="3"/>
  <c r="AC861" i="3"/>
  <c r="AB861" i="3"/>
  <c r="AM862" i="3" a="1"/>
  <c r="AM862" i="3" s="1"/>
  <c r="AP862" i="3"/>
  <c r="AN862" i="3"/>
  <c r="AM870" i="3" a="1"/>
  <c r="AM870" i="3" s="1"/>
  <c r="AP870" i="3"/>
  <c r="AO870" i="3"/>
  <c r="AN870" i="3"/>
  <c r="AM874" i="3" a="1"/>
  <c r="AM874" i="3" s="1"/>
  <c r="AP874" i="3"/>
  <c r="AO874" i="3"/>
  <c r="AN874" i="3"/>
  <c r="AD908" i="3"/>
  <c r="AA908" i="3"/>
  <c r="BC908" i="3" s="1"/>
  <c r="AP840" i="3"/>
  <c r="AM840" i="3" a="1"/>
  <c r="AM840" i="3" s="1"/>
  <c r="BC844" i="3"/>
  <c r="AM846" i="3" a="1"/>
  <c r="AM846" i="3" s="1"/>
  <c r="AP846" i="3"/>
  <c r="AN846" i="3"/>
  <c r="AC849" i="3"/>
  <c r="AB849" i="3"/>
  <c r="AM850" i="3" a="1"/>
  <c r="AM850" i="3" s="1"/>
  <c r="AP850" i="3"/>
  <c r="AN850" i="3"/>
  <c r="AC853" i="3"/>
  <c r="AB853" i="3"/>
  <c r="AM854" i="3" a="1"/>
  <c r="AM854" i="3" s="1"/>
  <c r="AP854" i="3"/>
  <c r="AO854" i="3"/>
  <c r="AP856" i="3"/>
  <c r="AN856" i="3"/>
  <c r="AM856" i="3" a="1"/>
  <c r="AM856" i="3" s="1"/>
  <c r="AO856" i="3"/>
  <c r="AO858" i="3"/>
  <c r="AP860" i="3"/>
  <c r="AN860" i="3"/>
  <c r="AM860" i="3" a="1"/>
  <c r="AM860" i="3" s="1"/>
  <c r="AO860" i="3"/>
  <c r="AO862" i="3"/>
  <c r="BC869" i="3"/>
  <c r="BC873" i="3"/>
  <c r="AB864" i="3"/>
  <c r="AL864" i="3"/>
  <c r="BD864" i="3" s="1"/>
  <c r="AC869" i="3"/>
  <c r="AB869" i="3"/>
  <c r="AL869" i="3"/>
  <c r="BD869" i="3" s="1"/>
  <c r="AC873" i="3"/>
  <c r="AB873" i="3"/>
  <c r="AL873" i="3"/>
  <c r="BD873" i="3" s="1"/>
  <c r="AD907" i="3"/>
  <c r="AA907" i="3"/>
  <c r="BC907" i="3" s="1"/>
  <c r="AP833" i="3"/>
  <c r="AO834" i="3"/>
  <c r="BC840" i="3"/>
  <c r="AO840" i="3"/>
  <c r="AM842" i="3" a="1"/>
  <c r="AM842" i="3" s="1"/>
  <c r="AP842" i="3"/>
  <c r="AL849" i="3"/>
  <c r="BD849" i="3" s="1"/>
  <c r="AL853" i="3"/>
  <c r="BD853" i="3" s="1"/>
  <c r="BC856" i="3"/>
  <c r="BC860" i="3"/>
  <c r="BC864" i="3"/>
  <c r="AD867" i="3"/>
  <c r="AA867" i="3"/>
  <c r="BC867" i="3" s="1"/>
  <c r="AN892" i="3"/>
  <c r="AM892" i="3" a="1"/>
  <c r="AM892" i="3" s="1"/>
  <c r="AP892" i="3"/>
  <c r="AO892" i="3"/>
  <c r="AM838" i="3" a="1"/>
  <c r="AM838" i="3" s="1"/>
  <c r="AP838" i="3"/>
  <c r="AC864" i="3"/>
  <c r="AO865" i="3"/>
  <c r="AN865" i="3"/>
  <c r="AM865" i="3" a="1"/>
  <c r="AM865" i="3" s="1"/>
  <c r="AN876" i="3"/>
  <c r="AM876" i="3" a="1"/>
  <c r="AM876" i="3" s="1"/>
  <c r="AP876" i="3"/>
  <c r="AO876" i="3"/>
  <c r="AM837" i="3" a="1"/>
  <c r="AM837" i="3" s="1"/>
  <c r="AO842" i="3"/>
  <c r="AO845" i="3"/>
  <c r="AN845" i="3"/>
  <c r="AP845" i="3"/>
  <c r="AC848" i="3"/>
  <c r="AC852" i="3"/>
  <c r="AO857" i="3"/>
  <c r="AN857" i="3"/>
  <c r="AM857" i="3" a="1"/>
  <c r="AM857" i="3" s="1"/>
  <c r="AO861" i="3"/>
  <c r="AN861" i="3"/>
  <c r="AM861" i="3" a="1"/>
  <c r="AM861" i="3" s="1"/>
  <c r="AB868" i="3"/>
  <c r="AL868" i="3"/>
  <c r="BD868" i="3" s="1"/>
  <c r="AD871" i="3"/>
  <c r="AA871" i="3"/>
  <c r="BC871" i="3" s="1"/>
  <c r="AD875" i="3"/>
  <c r="AA875" i="3"/>
  <c r="BC875" i="3" s="1"/>
  <c r="AB876" i="3"/>
  <c r="AL876" i="3"/>
  <c r="BD876" i="3" s="1"/>
  <c r="AC876" i="3"/>
  <c r="AN884" i="3"/>
  <c r="AM884" i="3" a="1"/>
  <c r="AM884" i="3" s="1"/>
  <c r="AP884" i="3"/>
  <c r="AO884" i="3"/>
  <c r="AL843" i="3"/>
  <c r="BD843" i="3" s="1"/>
  <c r="AB843" i="3"/>
  <c r="AO849" i="3"/>
  <c r="AN849" i="3"/>
  <c r="AM849" i="3" a="1"/>
  <c r="AM849" i="3" s="1"/>
  <c r="AO853" i="3"/>
  <c r="AN853" i="3"/>
  <c r="AM853" i="3" a="1"/>
  <c r="AM853" i="3" s="1"/>
  <c r="AL855" i="3"/>
  <c r="BD855" i="3" s="1"/>
  <c r="AB855" i="3"/>
  <c r="BC855" i="3"/>
  <c r="AL859" i="3"/>
  <c r="BD859" i="3" s="1"/>
  <c r="AB859" i="3"/>
  <c r="BC859" i="3"/>
  <c r="AL863" i="3"/>
  <c r="BD863" i="3" s="1"/>
  <c r="AB863" i="3"/>
  <c r="BC863" i="3"/>
  <c r="BC865" i="3"/>
  <c r="AM866" i="3" a="1"/>
  <c r="AM866" i="3" s="1"/>
  <c r="AP866" i="3"/>
  <c r="AO866" i="3"/>
  <c r="AN866" i="3"/>
  <c r="AB872" i="3"/>
  <c r="AL872" i="3"/>
  <c r="BD872" i="3" s="1"/>
  <c r="AL877" i="3"/>
  <c r="BD877" i="3" s="1"/>
  <c r="AC891" i="3"/>
  <c r="AB891" i="3"/>
  <c r="BC891" i="3"/>
  <c r="AL891" i="3"/>
  <c r="BD891" i="3" s="1"/>
  <c r="AO909" i="3"/>
  <c r="AN909" i="3"/>
  <c r="AM909" i="3" a="1"/>
  <c r="AM909" i="3" s="1"/>
  <c r="AP909" i="3"/>
  <c r="AP886" i="3"/>
  <c r="AN886" i="3"/>
  <c r="AM886" i="3" a="1"/>
  <c r="AM886" i="3" s="1"/>
  <c r="AP894" i="3"/>
  <c r="AN894" i="3"/>
  <c r="AM894" i="3" a="1"/>
  <c r="AM894" i="3" s="1"/>
  <c r="AP902" i="3"/>
  <c r="AO902" i="3"/>
  <c r="AN902" i="3"/>
  <c r="AM902" i="3" a="1"/>
  <c r="AM902" i="3" s="1"/>
  <c r="AP903" i="3"/>
  <c r="AO903" i="3"/>
  <c r="AN903" i="3"/>
  <c r="AM903" i="3" a="1"/>
  <c r="AM903" i="3" s="1"/>
  <c r="AC909" i="3"/>
  <c r="AB909" i="3"/>
  <c r="AL909" i="3"/>
  <c r="BD909" i="3" s="1"/>
  <c r="AD916" i="3"/>
  <c r="AA916" i="3"/>
  <c r="BC916" i="3" s="1"/>
  <c r="AO917" i="3"/>
  <c r="AN917" i="3"/>
  <c r="AM917" i="3" a="1"/>
  <c r="AM917" i="3" s="1"/>
  <c r="AP917" i="3"/>
  <c r="AO943" i="3"/>
  <c r="AN943" i="3"/>
  <c r="AM943" i="3" a="1"/>
  <c r="AM943" i="3" s="1"/>
  <c r="AM864" i="3" a="1"/>
  <c r="AM864" i="3" s="1"/>
  <c r="AM868" i="3" a="1"/>
  <c r="AM868" i="3" s="1"/>
  <c r="AM872" i="3" a="1"/>
  <c r="AM872" i="3" s="1"/>
  <c r="AN875" i="3"/>
  <c r="AA876" i="3"/>
  <c r="AB877" i="3"/>
  <c r="AP877" i="3"/>
  <c r="AN880" i="3"/>
  <c r="AM880" i="3" a="1"/>
  <c r="AM880" i="3" s="1"/>
  <c r="BC886" i="3"/>
  <c r="AL901" i="3"/>
  <c r="BD901" i="3" s="1"/>
  <c r="AC903" i="3"/>
  <c r="AB903" i="3"/>
  <c r="AC923" i="3"/>
  <c r="AB923" i="3"/>
  <c r="AL923" i="3"/>
  <c r="BD923" i="3" s="1"/>
  <c r="BC948" i="3"/>
  <c r="AA948" i="3"/>
  <c r="AD948" i="3"/>
  <c r="BC876" i="3"/>
  <c r="AP887" i="3"/>
  <c r="AO887" i="3"/>
  <c r="AN887" i="3"/>
  <c r="AM887" i="3" a="1"/>
  <c r="AM887" i="3" s="1"/>
  <c r="AP895" i="3"/>
  <c r="AO895" i="3"/>
  <c r="AN895" i="3"/>
  <c r="AM895" i="3" a="1"/>
  <c r="AM895" i="3" s="1"/>
  <c r="AP898" i="3"/>
  <c r="AO898" i="3"/>
  <c r="AN898" i="3"/>
  <c r="AM898" i="3" a="1"/>
  <c r="AM898" i="3" s="1"/>
  <c r="AP899" i="3"/>
  <c r="AO899" i="3"/>
  <c r="AN899" i="3"/>
  <c r="AM899" i="3" a="1"/>
  <c r="AM899" i="3" s="1"/>
  <c r="AM914" i="3" a="1"/>
  <c r="AM914" i="3" s="1"/>
  <c r="AP914" i="3"/>
  <c r="AO914" i="3"/>
  <c r="AN914" i="3"/>
  <c r="AA954" i="3"/>
  <c r="BC954" i="3" s="1"/>
  <c r="AD954" i="3"/>
  <c r="AN864" i="3"/>
  <c r="AN868" i="3"/>
  <c r="AM869" i="3" a="1"/>
  <c r="AM869" i="3" s="1"/>
  <c r="AN872" i="3"/>
  <c r="AM873" i="3" a="1"/>
  <c r="AM873" i="3" s="1"/>
  <c r="AP879" i="3"/>
  <c r="AN879" i="3"/>
  <c r="AP883" i="3"/>
  <c r="AO883" i="3"/>
  <c r="AN883" i="3"/>
  <c r="AC887" i="3"/>
  <c r="AB887" i="3"/>
  <c r="AN888" i="3"/>
  <c r="AM888" i="3" a="1"/>
  <c r="AM888" i="3" s="1"/>
  <c r="AP888" i="3"/>
  <c r="AL889" i="3"/>
  <c r="BD889" i="3" s="1"/>
  <c r="AC895" i="3"/>
  <c r="AB895" i="3"/>
  <c r="BC898" i="3"/>
  <c r="AC899" i="3"/>
  <c r="AB899" i="3"/>
  <c r="BC930" i="3"/>
  <c r="AP933" i="3"/>
  <c r="AO933" i="3"/>
  <c r="AM933" i="3" a="1"/>
  <c r="AM933" i="3" s="1"/>
  <c r="AP890" i="3"/>
  <c r="AN890" i="3"/>
  <c r="AM890" i="3" a="1"/>
  <c r="AM890" i="3" s="1"/>
  <c r="AL930" i="3"/>
  <c r="BD930" i="3" s="1"/>
  <c r="AC930" i="3"/>
  <c r="AB930" i="3"/>
  <c r="AN869" i="3"/>
  <c r="AN873" i="3"/>
  <c r="AL881" i="3"/>
  <c r="BD881" i="3" s="1"/>
  <c r="AM882" i="3" a="1"/>
  <c r="AM882" i="3" s="1"/>
  <c r="AL884" i="3"/>
  <c r="BD884" i="3" s="1"/>
  <c r="BC890" i="3"/>
  <c r="BC903" i="3"/>
  <c r="AL915" i="3"/>
  <c r="BD915" i="3" s="1"/>
  <c r="AC915" i="3"/>
  <c r="AB915" i="3"/>
  <c r="BC928" i="3"/>
  <c r="AL887" i="3"/>
  <c r="BD887" i="3" s="1"/>
  <c r="AP891" i="3"/>
  <c r="AO891" i="3"/>
  <c r="AN891" i="3"/>
  <c r="AM891" i="3" a="1"/>
  <c r="AM891" i="3" s="1"/>
  <c r="AL895" i="3"/>
  <c r="BD895" i="3" s="1"/>
  <c r="AL899" i="3"/>
  <c r="BD899" i="3" s="1"/>
  <c r="AM906" i="3" a="1"/>
  <c r="AM906" i="3" s="1"/>
  <c r="AP906" i="3"/>
  <c r="AO906" i="3"/>
  <c r="BC935" i="3"/>
  <c r="AA935" i="3"/>
  <c r="AD935" i="3"/>
  <c r="AC936" i="3"/>
  <c r="AL936" i="3"/>
  <c r="BD936" i="3" s="1"/>
  <c r="AB936" i="3"/>
  <c r="AD988" i="3"/>
  <c r="AA988" i="3"/>
  <c r="BC988" i="3" s="1"/>
  <c r="AP923" i="3"/>
  <c r="AO923" i="3"/>
  <c r="AN923" i="3"/>
  <c r="AM923" i="3" a="1"/>
  <c r="AM923" i="3" s="1"/>
  <c r="AC928" i="3"/>
  <c r="AL928" i="3"/>
  <c r="BD928" i="3" s="1"/>
  <c r="AB928" i="3"/>
  <c r="AP896" i="3"/>
  <c r="AP900" i="3"/>
  <c r="AP904" i="3"/>
  <c r="AM907" i="3" a="1"/>
  <c r="AM907" i="3" s="1"/>
  <c r="AM908" i="3" a="1"/>
  <c r="AM908" i="3" s="1"/>
  <c r="AM916" i="3" a="1"/>
  <c r="AM916" i="3" s="1"/>
  <c r="AL919" i="3"/>
  <c r="BD919" i="3" s="1"/>
  <c r="AC919" i="3"/>
  <c r="BC923" i="3"/>
  <c r="AA923" i="3"/>
  <c r="AL926" i="3"/>
  <c r="BD926" i="3" s="1"/>
  <c r="AC926" i="3"/>
  <c r="AN939" i="3"/>
  <c r="AP939" i="3"/>
  <c r="AB941" i="3"/>
  <c r="AN949" i="3"/>
  <c r="AP949" i="3"/>
  <c r="AL968" i="3"/>
  <c r="BD968" i="3" s="1"/>
  <c r="AC968" i="3"/>
  <c r="AB982" i="3"/>
  <c r="AC982" i="3"/>
  <c r="BC946" i="3"/>
  <c r="AP901" i="3"/>
  <c r="AP905" i="3"/>
  <c r="AN907" i="3"/>
  <c r="AN908" i="3"/>
  <c r="AL911" i="3"/>
  <c r="BD911" i="3" s="1"/>
  <c r="AN916" i="3"/>
  <c r="AC917" i="3"/>
  <c r="AB917" i="3"/>
  <c r="AN920" i="3"/>
  <c r="AD921" i="3"/>
  <c r="AD924" i="3"/>
  <c r="BC924" i="3" s="1"/>
  <c r="AP925" i="3"/>
  <c r="AA933" i="3"/>
  <c r="BC933" i="3"/>
  <c r="AC952" i="3"/>
  <c r="AL952" i="3"/>
  <c r="BD952" i="3" s="1"/>
  <c r="AB952" i="3"/>
  <c r="AA960" i="3"/>
  <c r="BC960" i="3" s="1"/>
  <c r="AO913" i="3"/>
  <c r="AN913" i="3"/>
  <c r="AD920" i="3"/>
  <c r="AA920" i="3"/>
  <c r="BC920" i="3" s="1"/>
  <c r="BC927" i="3"/>
  <c r="AA927" i="3"/>
  <c r="AA929" i="3"/>
  <c r="BC929" i="3"/>
  <c r="AD929" i="3"/>
  <c r="AC933" i="3"/>
  <c r="AB933" i="3"/>
  <c r="AL933" i="3"/>
  <c r="BD933" i="3" s="1"/>
  <c r="AL939" i="3"/>
  <c r="BD939" i="3" s="1"/>
  <c r="AC939" i="3"/>
  <c r="AA944" i="3"/>
  <c r="BC944" i="3" s="1"/>
  <c r="AA950" i="3"/>
  <c r="AD950" i="3"/>
  <c r="BC950" i="3" s="1"/>
  <c r="AO953" i="3"/>
  <c r="AN953" i="3"/>
  <c r="AP953" i="3"/>
  <c r="AL960" i="3"/>
  <c r="BD960" i="3" s="1"/>
  <c r="AC960" i="3"/>
  <c r="AB960" i="3"/>
  <c r="AD961" i="3"/>
  <c r="AA961" i="3"/>
  <c r="BC961" i="3" s="1"/>
  <c r="AA962" i="3"/>
  <c r="AD962" i="3"/>
  <c r="AL975" i="3"/>
  <c r="BD975" i="3" s="1"/>
  <c r="AB975" i="3"/>
  <c r="AC975" i="3"/>
  <c r="AL982" i="3"/>
  <c r="BD982" i="3" s="1"/>
  <c r="AD886" i="3"/>
  <c r="AD890" i="3"/>
  <c r="AD894" i="3"/>
  <c r="AM896" i="3" a="1"/>
  <c r="AM896" i="3" s="1"/>
  <c r="AD898" i="3"/>
  <c r="AM900" i="3" a="1"/>
  <c r="AM900" i="3" s="1"/>
  <c r="AD902" i="3"/>
  <c r="AM904" i="3" a="1"/>
  <c r="AM904" i="3" s="1"/>
  <c r="AD906" i="3"/>
  <c r="AM912" i="3" a="1"/>
  <c r="AM912" i="3" s="1"/>
  <c r="AP913" i="3"/>
  <c r="BC934" i="3"/>
  <c r="AD934" i="3"/>
  <c r="AA940" i="3"/>
  <c r="AD940" i="3"/>
  <c r="AL941" i="3"/>
  <c r="BD941" i="3" s="1"/>
  <c r="AD944" i="3"/>
  <c r="AA955" i="3"/>
  <c r="BC955" i="3" s="1"/>
  <c r="BC912" i="3"/>
  <c r="AD912" i="3"/>
  <c r="BC915" i="3"/>
  <c r="AL917" i="3"/>
  <c r="BD917" i="3" s="1"/>
  <c r="AL918" i="3"/>
  <c r="BD918" i="3" s="1"/>
  <c r="AD927" i="3"/>
  <c r="AL938" i="3"/>
  <c r="BD938" i="3" s="1"/>
  <c r="AC938" i="3"/>
  <c r="AB938" i="3"/>
  <c r="AO947" i="3"/>
  <c r="AN947" i="3"/>
  <c r="AC955" i="3"/>
  <c r="AB955" i="3"/>
  <c r="AL955" i="3"/>
  <c r="BD955" i="3" s="1"/>
  <c r="AC956" i="3"/>
  <c r="AL956" i="3"/>
  <c r="BD956" i="3" s="1"/>
  <c r="AB956" i="3"/>
  <c r="BC958" i="3"/>
  <c r="AN910" i="3"/>
  <c r="AA912" i="3"/>
  <c r="AN912" i="3"/>
  <c r="AC913" i="3"/>
  <c r="AB913" i="3"/>
  <c r="AN918" i="3"/>
  <c r="AA937" i="3"/>
  <c r="BC937" i="3" s="1"/>
  <c r="AM939" i="3" a="1"/>
  <c r="AM939" i="3" s="1"/>
  <c r="AM949" i="3" a="1"/>
  <c r="AM949" i="3" s="1"/>
  <c r="AA951" i="3"/>
  <c r="BC951" i="3" s="1"/>
  <c r="AD951" i="3"/>
  <c r="AD957" i="3"/>
  <c r="AA957" i="3"/>
  <c r="BC957" i="3" s="1"/>
  <c r="AL963" i="3"/>
  <c r="BD963" i="3" s="1"/>
  <c r="AA925" i="3"/>
  <c r="AO927" i="3"/>
  <c r="AM935" i="3" a="1"/>
  <c r="AM935" i="3" s="1"/>
  <c r="AM945" i="3" a="1"/>
  <c r="AM945" i="3" s="1"/>
  <c r="AA947" i="3"/>
  <c r="BC947" i="3" s="1"/>
  <c r="AC949" i="3"/>
  <c r="AM959" i="3" a="1"/>
  <c r="AM959" i="3" s="1"/>
  <c r="AO959" i="3"/>
  <c r="AN959" i="3"/>
  <c r="AD969" i="3"/>
  <c r="BC969" i="3"/>
  <c r="AC974" i="3"/>
  <c r="AD977" i="3"/>
  <c r="AL979" i="3"/>
  <c r="BD979" i="3" s="1"/>
  <c r="AB979" i="3"/>
  <c r="BC991" i="3"/>
  <c r="AA945" i="3"/>
  <c r="BC945" i="3"/>
  <c r="AM955" i="3" a="1"/>
  <c r="AM955" i="3" s="1"/>
  <c r="AN962" i="3"/>
  <c r="AO962" i="3"/>
  <c r="AP962" i="3"/>
  <c r="AL967" i="3"/>
  <c r="BD967" i="3" s="1"/>
  <c r="AP992" i="3"/>
  <c r="AO992" i="3"/>
  <c r="AM992" i="3" a="1"/>
  <c r="AM992" i="3" s="1"/>
  <c r="AD996" i="3"/>
  <c r="BC996" i="3" s="1"/>
  <c r="AD1004" i="3"/>
  <c r="AP989" i="3"/>
  <c r="AO989" i="3"/>
  <c r="AN989" i="3"/>
  <c r="AM989" i="3" a="1"/>
  <c r="AM989" i="3" s="1"/>
  <c r="AL991" i="3"/>
  <c r="BD991" i="3" s="1"/>
  <c r="AB991" i="3"/>
  <c r="AP993" i="3"/>
  <c r="AO993" i="3"/>
  <c r="AN993" i="3"/>
  <c r="AA996" i="3"/>
  <c r="AP1000" i="3"/>
  <c r="AO1000" i="3"/>
  <c r="AM1000" i="3" a="1"/>
  <c r="AM1000" i="3" s="1"/>
  <c r="AP1001" i="3"/>
  <c r="AO1001" i="3"/>
  <c r="AN1001" i="3"/>
  <c r="AA1004" i="3"/>
  <c r="BC1004" i="3" s="1"/>
  <c r="AN921" i="3"/>
  <c r="AD925" i="3"/>
  <c r="AM931" i="3" a="1"/>
  <c r="AM931" i="3" s="1"/>
  <c r="AM941" i="3" a="1"/>
  <c r="AM941" i="3" s="1"/>
  <c r="BC943" i="3"/>
  <c r="AA943" i="3"/>
  <c r="AD946" i="3"/>
  <c r="AD947" i="3"/>
  <c r="AA953" i="3"/>
  <c r="BC953" i="3" s="1"/>
  <c r="AO955" i="3"/>
  <c r="BC956" i="3"/>
  <c r="AN958" i="3"/>
  <c r="AP958" i="3"/>
  <c r="AO958" i="3"/>
  <c r="AP972" i="3"/>
  <c r="AO972" i="3"/>
  <c r="AN972" i="3"/>
  <c r="BC975" i="3"/>
  <c r="AD981" i="3"/>
  <c r="BC981" i="3"/>
  <c r="AP984" i="3"/>
  <c r="AO984" i="3"/>
  <c r="AM984" i="3" a="1"/>
  <c r="AM984" i="3" s="1"/>
  <c r="AP985" i="3"/>
  <c r="AO985" i="3"/>
  <c r="AN985" i="3"/>
  <c r="AD993" i="3"/>
  <c r="AA993" i="3"/>
  <c r="BC993" i="3" s="1"/>
  <c r="AL999" i="3"/>
  <c r="BD999" i="3" s="1"/>
  <c r="AB999" i="3"/>
  <c r="AD1000" i="3"/>
  <c r="AA1000" i="3"/>
  <c r="BC1000" i="3" s="1"/>
  <c r="AD1001" i="3"/>
  <c r="AA1001" i="3"/>
  <c r="BC1001" i="3" s="1"/>
  <c r="BC931" i="3"/>
  <c r="AA931" i="3"/>
  <c r="AA941" i="3"/>
  <c r="BC941" i="3" s="1"/>
  <c r="AD945" i="3"/>
  <c r="AP961" i="3"/>
  <c r="AN961" i="3"/>
  <c r="AO961" i="3"/>
  <c r="AA968" i="3"/>
  <c r="BC968" i="3" s="1"/>
  <c r="AB970" i="3"/>
  <c r="AL970" i="3"/>
  <c r="BD970" i="3" s="1"/>
  <c r="AP973" i="3"/>
  <c r="AO973" i="3"/>
  <c r="AN973" i="3"/>
  <c r="AL974" i="3"/>
  <c r="BD974" i="3" s="1"/>
  <c r="AP976" i="3"/>
  <c r="AN976" i="3"/>
  <c r="AO976" i="3"/>
  <c r="AA981" i="3"/>
  <c r="AL983" i="3"/>
  <c r="BD983" i="3" s="1"/>
  <c r="AB983" i="3"/>
  <c r="AD984" i="3"/>
  <c r="BC984" i="3" s="1"/>
  <c r="AA984" i="3"/>
  <c r="AD985" i="3"/>
  <c r="AA985" i="3"/>
  <c r="BC985" i="3" s="1"/>
  <c r="AB994" i="3"/>
  <c r="AL994" i="3"/>
  <c r="BD994" i="3" s="1"/>
  <c r="BC1002" i="3"/>
  <c r="AL922" i="3"/>
  <c r="BD922" i="3" s="1"/>
  <c r="AC922" i="3"/>
  <c r="AC932" i="3"/>
  <c r="AL932" i="3"/>
  <c r="BD932" i="3" s="1"/>
  <c r="BC939" i="3"/>
  <c r="AA939" i="3"/>
  <c r="AL942" i="3"/>
  <c r="BD942" i="3" s="1"/>
  <c r="AC942" i="3"/>
  <c r="AA949" i="3"/>
  <c r="BC949" i="3"/>
  <c r="AP957" i="3"/>
  <c r="AO957" i="3"/>
  <c r="AN957" i="3"/>
  <c r="AB958" i="3"/>
  <c r="AC958" i="3"/>
  <c r="AL958" i="3"/>
  <c r="BD958" i="3" s="1"/>
  <c r="AM963" i="3" a="1"/>
  <c r="AM963" i="3" s="1"/>
  <c r="AN963" i="3"/>
  <c r="AL966" i="3"/>
  <c r="BD966" i="3" s="1"/>
  <c r="AC970" i="3"/>
  <c r="BC979" i="3"/>
  <c r="AB986" i="3"/>
  <c r="AL986" i="3"/>
  <c r="BD986" i="3" s="1"/>
  <c r="BC986" i="3"/>
  <c r="AM993" i="3" a="1"/>
  <c r="AM993" i="3" s="1"/>
  <c r="AB1002" i="3"/>
  <c r="AL1002" i="3"/>
  <c r="BD1002" i="3" s="1"/>
  <c r="AC973" i="3"/>
  <c r="AB973" i="3"/>
  <c r="AD976" i="3"/>
  <c r="AN978" i="3"/>
  <c r="AM978" i="3" a="1"/>
  <c r="AM978" i="3" s="1"/>
  <c r="AP978" i="3"/>
  <c r="AP981" i="3"/>
  <c r="AO981" i="3"/>
  <c r="AN981" i="3"/>
  <c r="AD989" i="3"/>
  <c r="AA989" i="3"/>
  <c r="BC989" i="3" s="1"/>
  <c r="AL995" i="3"/>
  <c r="BD995" i="3" s="1"/>
  <c r="AP996" i="3"/>
  <c r="AO996" i="3"/>
  <c r="AN996" i="3"/>
  <c r="AB998" i="3"/>
  <c r="AL998" i="3"/>
  <c r="BD998" i="3" s="1"/>
  <c r="AM965" i="3" a="1"/>
  <c r="AM965" i="3" s="1"/>
  <c r="AM966" i="3" a="1"/>
  <c r="AM966" i="3" s="1"/>
  <c r="AD972" i="3"/>
  <c r="AN974" i="3"/>
  <c r="AM974" i="3" a="1"/>
  <c r="AM974" i="3" s="1"/>
  <c r="AO974" i="3"/>
  <c r="BC983" i="3"/>
  <c r="AD992" i="3"/>
  <c r="AP997" i="3"/>
  <c r="AO997" i="3"/>
  <c r="AN997" i="3"/>
  <c r="BC999" i="3"/>
  <c r="AM969" i="3" a="1"/>
  <c r="AM969" i="3" s="1"/>
  <c r="AN970" i="3"/>
  <c r="AM970" i="3" a="1"/>
  <c r="AM970" i="3" s="1"/>
  <c r="AN971" i="3"/>
  <c r="AA972" i="3"/>
  <c r="BC972" i="3" s="1"/>
  <c r="AL973" i="3"/>
  <c r="BD973" i="3" s="1"/>
  <c r="AP974" i="3"/>
  <c r="AP977" i="3"/>
  <c r="AO977" i="3"/>
  <c r="AN977" i="3"/>
  <c r="AD980" i="3"/>
  <c r="AN980" i="3"/>
  <c r="AN982" i="3"/>
  <c r="AM982" i="3" a="1"/>
  <c r="AM982" i="3" s="1"/>
  <c r="AP982" i="3"/>
  <c r="AL987" i="3"/>
  <c r="BD987" i="3" s="1"/>
  <c r="AP988" i="3"/>
  <c r="AO988" i="3"/>
  <c r="AN988" i="3"/>
  <c r="AB990" i="3"/>
  <c r="AL990" i="3"/>
  <c r="BD990" i="3" s="1"/>
  <c r="AA992" i="3"/>
  <c r="BC992" i="3" s="1"/>
  <c r="AD997" i="3"/>
  <c r="AA997" i="3"/>
  <c r="AL1003" i="3"/>
  <c r="BD1003" i="3" s="1"/>
  <c r="AP1004" i="3"/>
  <c r="AO1004" i="3"/>
  <c r="AN1004" i="3"/>
  <c r="AM986" i="3" a="1"/>
  <c r="AM986" i="3" s="1"/>
  <c r="AM990" i="3" a="1"/>
  <c r="AM990" i="3" s="1"/>
  <c r="AM994" i="3" a="1"/>
  <c r="AM994" i="3" s="1"/>
  <c r="AM998" i="3" a="1"/>
  <c r="AM998" i="3" s="1"/>
  <c r="AM1002" i="3" a="1"/>
  <c r="AM1002" i="3" s="1"/>
  <c r="AL570" i="3" l="1"/>
  <c r="BD570" i="3" s="1"/>
  <c r="AC570" i="3"/>
  <c r="AB570" i="3"/>
  <c r="AO552" i="3"/>
  <c r="AL589" i="3"/>
  <c r="BD589" i="3" s="1"/>
  <c r="AB589" i="3"/>
  <c r="AO589" i="3"/>
  <c r="AC589" i="3"/>
  <c r="BC596" i="3"/>
  <c r="AC642" i="3"/>
  <c r="AB642" i="3"/>
  <c r="AL642" i="3"/>
  <c r="BD642" i="3" s="1"/>
  <c r="AL590" i="3"/>
  <c r="BD590" i="3" s="1"/>
  <c r="AC590" i="3"/>
  <c r="AB590" i="3"/>
  <c r="AL551" i="3"/>
  <c r="BD551" i="3" s="1"/>
  <c r="AB551" i="3"/>
  <c r="AO551" i="3"/>
  <c r="AC551" i="3"/>
  <c r="AC446" i="3"/>
  <c r="AB446" i="3"/>
  <c r="AL446" i="3"/>
  <c r="BD446" i="3" s="1"/>
  <c r="AC530" i="3"/>
  <c r="AL530" i="3"/>
  <c r="BD530" i="3" s="1"/>
  <c r="AB530" i="3"/>
  <c r="AL479" i="3"/>
  <c r="BD479" i="3" s="1"/>
  <c r="AO479" i="3"/>
  <c r="AC479" i="3"/>
  <c r="AB479" i="3"/>
  <c r="AP465" i="3"/>
  <c r="AO496" i="3"/>
  <c r="AP429" i="3"/>
  <c r="AP432" i="3"/>
  <c r="AL436" i="3"/>
  <c r="BD436" i="3" s="1"/>
  <c r="AB436" i="3"/>
  <c r="AC436" i="3"/>
  <c r="AO436" i="3"/>
  <c r="AC296" i="3"/>
  <c r="AL296" i="3"/>
  <c r="BD296" i="3" s="1"/>
  <c r="AB296" i="3"/>
  <c r="AC358" i="3"/>
  <c r="AB358" i="3"/>
  <c r="AL358" i="3"/>
  <c r="BD358" i="3" s="1"/>
  <c r="AC300" i="3"/>
  <c r="AL300" i="3"/>
  <c r="BD300" i="3" s="1"/>
  <c r="AB300" i="3"/>
  <c r="AC484" i="3"/>
  <c r="AL484" i="3"/>
  <c r="BD484" i="3" s="1"/>
  <c r="AB484" i="3"/>
  <c r="AC288" i="3"/>
  <c r="AL288" i="3"/>
  <c r="BD288" i="3" s="1"/>
  <c r="AB288" i="3"/>
  <c r="AL241" i="3"/>
  <c r="BD241" i="3" s="1"/>
  <c r="AO241" i="3"/>
  <c r="AC241" i="3"/>
  <c r="AB241" i="3"/>
  <c r="BC254" i="3"/>
  <c r="AO212" i="3"/>
  <c r="AC212" i="3"/>
  <c r="AB212" i="3"/>
  <c r="AL212" i="3"/>
  <c r="BD212" i="3" s="1"/>
  <c r="AL224" i="3"/>
  <c r="BD224" i="3" s="1"/>
  <c r="AB224" i="3"/>
  <c r="AO224" i="3"/>
  <c r="AC224" i="3"/>
  <c r="AC163" i="3"/>
  <c r="AB163" i="3"/>
  <c r="AF163" i="3" s="1"/>
  <c r="AK163" i="3" s="1"/>
  <c r="AL163" i="3" s="1"/>
  <c r="BD163" i="3" s="1"/>
  <c r="AB197" i="3"/>
  <c r="AC197" i="3"/>
  <c r="AO197" i="3"/>
  <c r="AL197" i="3"/>
  <c r="BD197" i="3" s="1"/>
  <c r="AC168" i="3"/>
  <c r="AB168" i="3"/>
  <c r="AL168" i="3"/>
  <c r="BD168" i="3" s="1"/>
  <c r="AL66" i="3"/>
  <c r="BD66" i="3" s="1"/>
  <c r="AC66" i="3"/>
  <c r="AB66" i="3"/>
  <c r="AO66" i="3"/>
  <c r="AB184" i="3"/>
  <c r="AL184" i="3"/>
  <c r="BD184" i="3" s="1"/>
  <c r="AC184" i="3"/>
  <c r="AB102" i="3"/>
  <c r="AC102" i="3"/>
  <c r="AL102" i="3"/>
  <c r="BD102" i="3" s="1"/>
  <c r="AC10" i="3"/>
  <c r="AB10" i="3"/>
  <c r="AL10" i="3"/>
  <c r="BD10" i="3" s="1"/>
  <c r="AC179" i="3"/>
  <c r="AL179" i="3"/>
  <c r="BD179" i="3" s="1"/>
  <c r="AB179" i="3"/>
  <c r="AL49" i="3"/>
  <c r="BD49" i="3" s="1"/>
  <c r="AC49" i="3"/>
  <c r="AB49" i="3"/>
  <c r="AL92" i="3"/>
  <c r="BD92" i="3" s="1"/>
  <c r="AO92" i="3"/>
  <c r="AC92" i="3"/>
  <c r="AB92" i="3"/>
  <c r="AB78" i="3"/>
  <c r="AL78" i="3"/>
  <c r="BD78" i="3" s="1"/>
  <c r="AC78" i="3"/>
  <c r="AP49" i="3"/>
  <c r="AL127" i="3"/>
  <c r="BD127" i="3" s="1"/>
  <c r="AC127" i="3"/>
  <c r="AB127" i="3"/>
  <c r="BC39" i="3"/>
  <c r="AO102" i="3"/>
  <c r="AL94" i="3"/>
  <c r="BD94" i="3" s="1"/>
  <c r="AC94" i="3"/>
  <c r="AB94" i="3"/>
  <c r="AP94" i="3"/>
  <c r="AL84" i="3"/>
  <c r="BD84" i="3" s="1"/>
  <c r="AB84" i="3"/>
  <c r="AC84" i="3"/>
  <c r="AO84" i="3"/>
  <c r="AB60" i="3"/>
  <c r="AO60" i="3"/>
  <c r="AL60" i="3"/>
  <c r="BD60" i="3" s="1"/>
  <c r="AC60" i="3"/>
  <c r="AL119" i="3"/>
  <c r="BD119" i="3" s="1"/>
  <c r="AC119" i="3"/>
  <c r="AB119" i="3"/>
  <c r="AL41" i="3"/>
  <c r="BD41" i="3" s="1"/>
  <c r="AC41" i="3"/>
  <c r="AO41" i="3"/>
  <c r="AB41" i="3"/>
  <c r="AC916" i="3"/>
  <c r="AB916" i="3"/>
  <c r="AL916" i="3"/>
  <c r="BD916" i="3" s="1"/>
  <c r="AL641" i="3"/>
  <c r="BD641" i="3" s="1"/>
  <c r="AC641" i="3"/>
  <c r="AB641" i="3"/>
  <c r="AO641" i="3"/>
  <c r="AC980" i="3"/>
  <c r="AL980" i="3"/>
  <c r="BD980" i="3" s="1"/>
  <c r="AB980" i="3"/>
  <c r="AC992" i="3"/>
  <c r="AB992" i="3"/>
  <c r="AL992" i="3"/>
  <c r="BD992" i="3" s="1"/>
  <c r="AC976" i="3"/>
  <c r="AL976" i="3"/>
  <c r="BD976" i="3" s="1"/>
  <c r="AB976" i="3"/>
  <c r="AC945" i="3"/>
  <c r="AL945" i="3"/>
  <c r="BD945" i="3" s="1"/>
  <c r="AB945" i="3"/>
  <c r="AC1000" i="3"/>
  <c r="AL1000" i="3"/>
  <c r="BD1000" i="3" s="1"/>
  <c r="AB1000" i="3"/>
  <c r="AL925" i="3"/>
  <c r="BD925" i="3" s="1"/>
  <c r="AC925" i="3"/>
  <c r="AB925" i="3"/>
  <c r="AL969" i="3"/>
  <c r="BD969" i="3" s="1"/>
  <c r="AC969" i="3"/>
  <c r="AB969" i="3"/>
  <c r="AB927" i="3"/>
  <c r="AC927" i="3"/>
  <c r="AL927" i="3"/>
  <c r="BD927" i="3" s="1"/>
  <c r="AC944" i="3"/>
  <c r="AL944" i="3"/>
  <c r="BD944" i="3" s="1"/>
  <c r="AB944" i="3"/>
  <c r="AC906" i="3"/>
  <c r="AB906" i="3"/>
  <c r="AL906" i="3"/>
  <c r="BD906" i="3" s="1"/>
  <c r="AB886" i="3"/>
  <c r="AL886" i="3"/>
  <c r="BD886" i="3" s="1"/>
  <c r="AC886" i="3"/>
  <c r="AB961" i="3"/>
  <c r="AL961" i="3"/>
  <c r="BD961" i="3" s="1"/>
  <c r="AC961" i="3"/>
  <c r="BC906" i="3"/>
  <c r="AL847" i="3"/>
  <c r="BD847" i="3" s="1"/>
  <c r="AB847" i="3"/>
  <c r="AC847" i="3"/>
  <c r="AC882" i="3"/>
  <c r="AB882" i="3"/>
  <c r="AL882" i="3"/>
  <c r="BD882" i="3" s="1"/>
  <c r="AC736" i="3"/>
  <c r="AL736" i="3"/>
  <c r="BD736" i="3" s="1"/>
  <c r="AB736" i="3"/>
  <c r="AC721" i="3"/>
  <c r="AL721" i="3"/>
  <c r="BD721" i="3" s="1"/>
  <c r="AB721" i="3"/>
  <c r="AC788" i="3"/>
  <c r="AL788" i="3"/>
  <c r="BD788" i="3" s="1"/>
  <c r="AB788" i="3"/>
  <c r="AC756" i="3"/>
  <c r="AB756" i="3"/>
  <c r="AL756" i="3"/>
  <c r="BD756" i="3" s="1"/>
  <c r="AC748" i="3"/>
  <c r="AB748" i="3"/>
  <c r="AL748" i="3"/>
  <c r="BD748" i="3" s="1"/>
  <c r="AB718" i="3"/>
  <c r="AL718" i="3"/>
  <c r="BD718" i="3" s="1"/>
  <c r="AC718" i="3"/>
  <c r="AC638" i="3"/>
  <c r="AL638" i="3"/>
  <c r="BD638" i="3" s="1"/>
  <c r="AB638" i="3"/>
  <c r="AL653" i="3"/>
  <c r="BD653" i="3" s="1"/>
  <c r="AC653" i="3"/>
  <c r="AB653" i="3"/>
  <c r="AC780" i="3"/>
  <c r="AB780" i="3"/>
  <c r="AL780" i="3"/>
  <c r="BD780" i="3" s="1"/>
  <c r="AB714" i="3"/>
  <c r="AL714" i="3"/>
  <c r="BD714" i="3" s="1"/>
  <c r="AC714" i="3"/>
  <c r="AB664" i="3"/>
  <c r="AL664" i="3"/>
  <c r="BD664" i="3" s="1"/>
  <c r="AC664" i="3"/>
  <c r="AO664" i="3"/>
  <c r="AC612" i="3"/>
  <c r="AB612" i="3"/>
  <c r="AL612" i="3"/>
  <c r="BD612" i="3" s="1"/>
  <c r="AC670" i="3"/>
  <c r="AB670" i="3"/>
  <c r="AL670" i="3"/>
  <c r="BD670" i="3" s="1"/>
  <c r="AL585" i="3"/>
  <c r="BD585" i="3" s="1"/>
  <c r="AC585" i="3"/>
  <c r="AB585" i="3"/>
  <c r="AO585" i="3"/>
  <c r="AC764" i="3"/>
  <c r="AB764" i="3"/>
  <c r="AL764" i="3"/>
  <c r="BD764" i="3" s="1"/>
  <c r="AL644" i="3"/>
  <c r="BD644" i="3" s="1"/>
  <c r="AC644" i="3"/>
  <c r="AB644" i="3"/>
  <c r="BC559" i="3"/>
  <c r="BC570" i="3"/>
  <c r="AL511" i="3"/>
  <c r="BD511" i="3" s="1"/>
  <c r="AC511" i="3"/>
  <c r="AB511" i="3"/>
  <c r="AL483" i="3"/>
  <c r="BD483" i="3" s="1"/>
  <c r="AC483" i="3"/>
  <c r="AB483" i="3"/>
  <c r="AO483" i="3"/>
  <c r="AL507" i="3"/>
  <c r="BD507" i="3" s="1"/>
  <c r="AO507" i="3"/>
  <c r="AC507" i="3"/>
  <c r="AB507" i="3"/>
  <c r="BC462" i="3"/>
  <c r="AC454" i="3"/>
  <c r="AB454" i="3"/>
  <c r="AL454" i="3"/>
  <c r="BD454" i="3" s="1"/>
  <c r="AO447" i="3"/>
  <c r="AC447" i="3"/>
  <c r="AB447" i="3"/>
  <c r="AL447" i="3"/>
  <c r="BD447" i="3" s="1"/>
  <c r="AC363" i="3"/>
  <c r="AB363" i="3"/>
  <c r="AL363" i="3"/>
  <c r="BD363" i="3" s="1"/>
  <c r="AC440" i="3"/>
  <c r="AL440" i="3"/>
  <c r="BD440" i="3" s="1"/>
  <c r="AB440" i="3"/>
  <c r="AC396" i="3"/>
  <c r="AB396" i="3"/>
  <c r="AL396" i="3"/>
  <c r="BD396" i="3" s="1"/>
  <c r="AL342" i="3"/>
  <c r="BD342" i="3" s="1"/>
  <c r="AC342" i="3"/>
  <c r="AB342" i="3"/>
  <c r="AO396" i="3"/>
  <c r="AC375" i="3"/>
  <c r="AB375" i="3"/>
  <c r="AL375" i="3"/>
  <c r="BD375" i="3" s="1"/>
  <c r="AO343" i="3"/>
  <c r="AC343" i="3"/>
  <c r="AB343" i="3"/>
  <c r="AL343" i="3"/>
  <c r="BD343" i="3" s="1"/>
  <c r="AC321" i="3"/>
  <c r="AB321" i="3"/>
  <c r="AL321" i="3"/>
  <c r="BD321" i="3" s="1"/>
  <c r="BC300" i="3"/>
  <c r="AO358" i="3"/>
  <c r="AC308" i="3"/>
  <c r="AB308" i="3"/>
  <c r="AL308" i="3"/>
  <c r="BD308" i="3" s="1"/>
  <c r="BC401" i="3"/>
  <c r="BC470" i="3"/>
  <c r="AL211" i="3"/>
  <c r="BD211" i="3" s="1"/>
  <c r="AC211" i="3"/>
  <c r="AB211" i="3"/>
  <c r="BC241" i="3"/>
  <c r="BC224" i="3"/>
  <c r="AL166" i="3"/>
  <c r="BD166" i="3" s="1"/>
  <c r="AB166" i="3"/>
  <c r="AC166" i="3"/>
  <c r="AO166" i="3"/>
  <c r="AO10" i="3"/>
  <c r="AC47" i="3"/>
  <c r="AL47" i="3"/>
  <c r="BD47" i="3" s="1"/>
  <c r="AB47" i="3"/>
  <c r="AL154" i="3"/>
  <c r="BD154" i="3" s="1"/>
  <c r="AC154" i="3"/>
  <c r="AB154" i="3"/>
  <c r="AO154" i="3"/>
  <c r="AL552" i="3"/>
  <c r="BD552" i="3" s="1"/>
  <c r="AC552" i="3"/>
  <c r="AB552" i="3"/>
  <c r="AL622" i="3"/>
  <c r="BD622" i="3" s="1"/>
  <c r="AC622" i="3"/>
  <c r="AB622" i="3"/>
  <c r="AC508" i="3"/>
  <c r="AL508" i="3"/>
  <c r="BD508" i="3" s="1"/>
  <c r="AB508" i="3"/>
  <c r="AC347" i="3"/>
  <c r="AB347" i="3"/>
  <c r="AL347" i="3"/>
  <c r="BD347" i="3" s="1"/>
  <c r="AL457" i="3"/>
  <c r="BD457" i="3" s="1"/>
  <c r="AB457" i="3"/>
  <c r="AC457" i="3"/>
  <c r="AO457" i="3"/>
  <c r="AC263" i="3"/>
  <c r="AB263" i="3"/>
  <c r="AL263" i="3"/>
  <c r="BD263" i="3" s="1"/>
  <c r="AB149" i="3"/>
  <c r="AC149" i="3"/>
  <c r="AO149" i="3"/>
  <c r="AL149" i="3"/>
  <c r="BD149" i="3" s="1"/>
  <c r="BC980" i="3"/>
  <c r="AC989" i="3"/>
  <c r="AB989" i="3"/>
  <c r="AL989" i="3"/>
  <c r="BD989" i="3" s="1"/>
  <c r="BC976" i="3"/>
  <c r="AB929" i="3"/>
  <c r="AL929" i="3"/>
  <c r="BD929" i="3" s="1"/>
  <c r="AC929" i="3"/>
  <c r="AL791" i="3"/>
  <c r="BD791" i="3" s="1"/>
  <c r="AC791" i="3"/>
  <c r="AB791" i="3"/>
  <c r="AC716" i="3"/>
  <c r="AB716" i="3"/>
  <c r="AL716" i="3"/>
  <c r="BD716" i="3" s="1"/>
  <c r="AL798" i="3"/>
  <c r="BD798" i="3" s="1"/>
  <c r="AC798" i="3"/>
  <c r="AB798" i="3"/>
  <c r="AL789" i="3"/>
  <c r="BD789" i="3" s="1"/>
  <c r="AC789" i="3"/>
  <c r="AB789" i="3"/>
  <c r="AC729" i="3"/>
  <c r="AB729" i="3"/>
  <c r="AL729" i="3"/>
  <c r="BD729" i="3" s="1"/>
  <c r="AC717" i="3"/>
  <c r="AB717" i="3"/>
  <c r="AL717" i="3"/>
  <c r="BD717" i="3" s="1"/>
  <c r="AB680" i="3"/>
  <c r="AL680" i="3"/>
  <c r="BD680" i="3" s="1"/>
  <c r="AC680" i="3"/>
  <c r="AC605" i="3"/>
  <c r="AB605" i="3"/>
  <c r="AL605" i="3"/>
  <c r="BD605" i="3" s="1"/>
  <c r="AL577" i="3"/>
  <c r="BD577" i="3" s="1"/>
  <c r="AC577" i="3"/>
  <c r="AB577" i="3"/>
  <c r="AB658" i="3"/>
  <c r="AC658" i="3"/>
  <c r="AO658" i="3"/>
  <c r="AL658" i="3"/>
  <c r="BD658" i="3" s="1"/>
  <c r="AL580" i="3"/>
  <c r="BD580" i="3" s="1"/>
  <c r="AO580" i="3"/>
  <c r="AC580" i="3"/>
  <c r="AB580" i="3"/>
  <c r="AL611" i="3"/>
  <c r="BD611" i="3" s="1"/>
  <c r="AO611" i="3"/>
  <c r="AC611" i="3"/>
  <c r="AB611" i="3"/>
  <c r="AO615" i="3"/>
  <c r="AC615" i="3"/>
  <c r="AB615" i="3"/>
  <c r="AL615" i="3"/>
  <c r="BD615" i="3" s="1"/>
  <c r="AL556" i="3"/>
  <c r="BD556" i="3" s="1"/>
  <c r="AC556" i="3"/>
  <c r="AB556" i="3"/>
  <c r="AC535" i="3"/>
  <c r="AB535" i="3"/>
  <c r="AL535" i="3"/>
  <c r="BD535" i="3" s="1"/>
  <c r="AP535" i="3"/>
  <c r="AC437" i="3"/>
  <c r="AB437" i="3"/>
  <c r="AL437" i="3"/>
  <c r="BD437" i="3" s="1"/>
  <c r="AC527" i="3"/>
  <c r="AB527" i="3"/>
  <c r="AL527" i="3"/>
  <c r="BD527" i="3" s="1"/>
  <c r="AL478" i="3"/>
  <c r="BD478" i="3" s="1"/>
  <c r="AC478" i="3"/>
  <c r="AB478" i="3"/>
  <c r="AO527" i="3"/>
  <c r="AC560" i="3"/>
  <c r="AB560" i="3"/>
  <c r="AL560" i="3"/>
  <c r="BD560" i="3" s="1"/>
  <c r="BC446" i="3"/>
  <c r="AC338" i="3"/>
  <c r="AB338" i="3"/>
  <c r="AL338" i="3"/>
  <c r="BD338" i="3" s="1"/>
  <c r="AL445" i="3"/>
  <c r="BD445" i="3" s="1"/>
  <c r="AB445" i="3"/>
  <c r="AC445" i="3"/>
  <c r="AO445" i="3"/>
  <c r="AC384" i="3"/>
  <c r="AB384" i="3"/>
  <c r="AL384" i="3"/>
  <c r="BD384" i="3" s="1"/>
  <c r="AO421" i="3"/>
  <c r="AL366" i="3"/>
  <c r="BD366" i="3" s="1"/>
  <c r="AO366" i="3"/>
  <c r="AC366" i="3"/>
  <c r="AB366" i="3"/>
  <c r="BC363" i="3"/>
  <c r="AL400" i="3"/>
  <c r="BD400" i="3" s="1"/>
  <c r="AO400" i="3"/>
  <c r="AC400" i="3"/>
  <c r="AB400" i="3"/>
  <c r="AL237" i="3"/>
  <c r="BD237" i="3" s="1"/>
  <c r="AO237" i="3"/>
  <c r="AC237" i="3"/>
  <c r="AB237" i="3"/>
  <c r="AB221" i="3"/>
  <c r="AL221" i="3"/>
  <c r="BD221" i="3" s="1"/>
  <c r="AC221" i="3"/>
  <c r="AO221" i="3"/>
  <c r="AC243" i="3"/>
  <c r="AB243" i="3"/>
  <c r="AL243" i="3"/>
  <c r="BD243" i="3" s="1"/>
  <c r="AC450" i="3"/>
  <c r="AL450" i="3"/>
  <c r="BD450" i="3" s="1"/>
  <c r="AB450" i="3"/>
  <c r="AP243" i="3"/>
  <c r="AC275" i="3"/>
  <c r="AB275" i="3"/>
  <c r="AL275" i="3"/>
  <c r="BD275" i="3" s="1"/>
  <c r="AL238" i="3"/>
  <c r="BD238" i="3" s="1"/>
  <c r="AO238" i="3"/>
  <c r="AC238" i="3"/>
  <c r="AB238" i="3"/>
  <c r="AC354" i="3"/>
  <c r="AB354" i="3"/>
  <c r="AL354" i="3"/>
  <c r="BD354" i="3" s="1"/>
  <c r="BC237" i="3"/>
  <c r="AB160" i="3"/>
  <c r="AC160" i="3"/>
  <c r="AL160" i="3"/>
  <c r="BD160" i="3" s="1"/>
  <c r="AB180" i="3"/>
  <c r="AL180" i="3"/>
  <c r="BD180" i="3" s="1"/>
  <c r="AC180" i="3"/>
  <c r="AO180" i="3"/>
  <c r="AC9" i="3"/>
  <c r="AB9" i="3"/>
  <c r="AL9" i="3"/>
  <c r="BD9" i="3" s="1"/>
  <c r="AC72" i="3"/>
  <c r="AL72" i="3"/>
  <c r="BD72" i="3" s="1"/>
  <c r="AP72" i="3"/>
  <c r="AB72" i="3"/>
  <c r="BC72" i="3"/>
  <c r="AP119" i="3"/>
  <c r="AL65" i="3"/>
  <c r="BD65" i="3" s="1"/>
  <c r="AC65" i="3"/>
  <c r="AO65" i="3"/>
  <c r="AB65" i="3"/>
  <c r="AB833" i="3"/>
  <c r="AC833" i="3"/>
  <c r="AL833" i="3"/>
  <c r="BD833" i="3" s="1"/>
  <c r="AB684" i="3"/>
  <c r="AL684" i="3"/>
  <c r="BD684" i="3" s="1"/>
  <c r="AC684" i="3"/>
  <c r="AC592" i="3"/>
  <c r="AB592" i="3"/>
  <c r="AL592" i="3"/>
  <c r="AC591" i="3"/>
  <c r="AB591" i="3"/>
  <c r="AL591" i="3"/>
  <c r="BD591" i="3" s="1"/>
  <c r="AC1001" i="3"/>
  <c r="AB1001" i="3"/>
  <c r="AL1001" i="3"/>
  <c r="BD1001" i="3" s="1"/>
  <c r="BC962" i="3"/>
  <c r="AC988" i="3"/>
  <c r="AL988" i="3"/>
  <c r="BD988" i="3" s="1"/>
  <c r="AB988" i="3"/>
  <c r="AL867" i="3"/>
  <c r="BD867" i="3" s="1"/>
  <c r="AB867" i="3"/>
  <c r="AC867" i="3"/>
  <c r="AB837" i="3"/>
  <c r="AL837" i="3"/>
  <c r="BD837" i="3" s="1"/>
  <c r="AC837" i="3"/>
  <c r="BC833" i="3"/>
  <c r="AC744" i="3"/>
  <c r="AB744" i="3"/>
  <c r="AL744" i="3"/>
  <c r="BD744" i="3" s="1"/>
  <c r="AC740" i="3"/>
  <c r="AL740" i="3"/>
  <c r="BD740" i="3" s="1"/>
  <c r="AB740" i="3"/>
  <c r="AC587" i="3"/>
  <c r="AB587" i="3"/>
  <c r="AL587" i="3"/>
  <c r="BD587" i="3" s="1"/>
  <c r="AC541" i="3"/>
  <c r="AL541" i="3"/>
  <c r="BD541" i="3" s="1"/>
  <c r="AB541" i="3"/>
  <c r="AL503" i="3"/>
  <c r="BD503" i="3" s="1"/>
  <c r="AC503" i="3"/>
  <c r="AB503" i="3"/>
  <c r="AO503" i="3"/>
  <c r="Z412" i="3"/>
  <c r="BC412" i="3"/>
  <c r="AL432" i="3"/>
  <c r="BD432" i="3" s="1"/>
  <c r="AB432" i="3"/>
  <c r="AC432" i="3"/>
  <c r="AC920" i="3"/>
  <c r="AB920" i="3"/>
  <c r="AL920" i="3"/>
  <c r="BD920" i="3" s="1"/>
  <c r="AL947" i="3"/>
  <c r="BD947" i="3" s="1"/>
  <c r="AB947" i="3"/>
  <c r="AC947" i="3"/>
  <c r="BC925" i="3"/>
  <c r="AC940" i="3"/>
  <c r="AL940" i="3"/>
  <c r="BD940" i="3" s="1"/>
  <c r="AB940" i="3"/>
  <c r="AC902" i="3"/>
  <c r="AB902" i="3"/>
  <c r="AL902" i="3"/>
  <c r="BD902" i="3" s="1"/>
  <c r="AL954" i="3"/>
  <c r="BD954" i="3" s="1"/>
  <c r="AC954" i="3"/>
  <c r="AB954" i="3"/>
  <c r="AC948" i="3"/>
  <c r="AL948" i="3"/>
  <c r="BD948" i="3" s="1"/>
  <c r="AB948" i="3"/>
  <c r="BC902" i="3"/>
  <c r="AC908" i="3"/>
  <c r="AB908" i="3"/>
  <c r="AL908" i="3"/>
  <c r="BD908" i="3" s="1"/>
  <c r="AC813" i="3"/>
  <c r="BC813" i="3"/>
  <c r="AB813" i="3"/>
  <c r="AL813" i="3"/>
  <c r="BD813" i="3" s="1"/>
  <c r="BC791" i="3"/>
  <c r="AL815" i="3"/>
  <c r="BD815" i="3" s="1"/>
  <c r="AC815" i="3"/>
  <c r="AB815" i="3"/>
  <c r="AL807" i="3"/>
  <c r="BD807" i="3" s="1"/>
  <c r="AC807" i="3"/>
  <c r="AB807" i="3"/>
  <c r="AL799" i="3"/>
  <c r="BD799" i="3" s="1"/>
  <c r="AC799" i="3"/>
  <c r="AB799" i="3"/>
  <c r="AL790" i="3"/>
  <c r="BD790" i="3" s="1"/>
  <c r="AC790" i="3"/>
  <c r="AB790" i="3"/>
  <c r="AC760" i="3"/>
  <c r="AB760" i="3"/>
  <c r="AL760" i="3"/>
  <c r="BD760" i="3" s="1"/>
  <c r="AB706" i="3"/>
  <c r="AL706" i="3"/>
  <c r="BD706" i="3" s="1"/>
  <c r="AC706" i="3"/>
  <c r="BC789" i="3"/>
  <c r="AL649" i="3"/>
  <c r="BD649" i="3" s="1"/>
  <c r="AC649" i="3"/>
  <c r="AB649" i="3"/>
  <c r="AB628" i="3"/>
  <c r="AL628" i="3"/>
  <c r="BD628" i="3" s="1"/>
  <c r="AC628" i="3"/>
  <c r="BC680" i="3"/>
  <c r="AB632" i="3"/>
  <c r="AL632" i="3"/>
  <c r="BD632" i="3" s="1"/>
  <c r="AC632" i="3"/>
  <c r="AO632" i="3"/>
  <c r="AC828" i="3"/>
  <c r="AL828" i="3"/>
  <c r="BD828" i="3" s="1"/>
  <c r="AB828" i="3"/>
  <c r="AO577" i="3"/>
  <c r="BC611" i="3"/>
  <c r="AL586" i="3"/>
  <c r="BD586" i="3" s="1"/>
  <c r="AC586" i="3"/>
  <c r="AB586" i="3"/>
  <c r="AL567" i="3"/>
  <c r="BD567" i="3" s="1"/>
  <c r="AC567" i="3"/>
  <c r="AB567" i="3"/>
  <c r="AC608" i="3"/>
  <c r="AB608" i="3"/>
  <c r="AC582" i="3"/>
  <c r="AB582" i="3"/>
  <c r="AL582" i="3"/>
  <c r="BC591" i="3"/>
  <c r="BC556" i="3"/>
  <c r="AC578" i="3"/>
  <c r="AB578" i="3"/>
  <c r="AC485" i="3"/>
  <c r="AB485" i="3"/>
  <c r="AL485" i="3"/>
  <c r="BD485" i="3" s="1"/>
  <c r="AC531" i="3"/>
  <c r="AB531" i="3"/>
  <c r="AL531" i="3"/>
  <c r="BD531" i="3" s="1"/>
  <c r="AC493" i="3"/>
  <c r="AB493" i="3"/>
  <c r="AL493" i="3"/>
  <c r="BD493" i="3" s="1"/>
  <c r="AC433" i="3"/>
  <c r="AB433" i="3"/>
  <c r="AL433" i="3"/>
  <c r="BD433" i="3" s="1"/>
  <c r="AC501" i="3"/>
  <c r="AL501" i="3"/>
  <c r="BD501" i="3" s="1"/>
  <c r="AB501" i="3"/>
  <c r="AC523" i="3"/>
  <c r="AL523" i="3"/>
  <c r="BD523" i="3" s="1"/>
  <c r="AB523" i="3"/>
  <c r="AO523" i="3"/>
  <c r="BC501" i="3"/>
  <c r="AC453" i="3"/>
  <c r="AL453" i="3"/>
  <c r="BD453" i="3" s="1"/>
  <c r="AB453" i="3"/>
  <c r="AC411" i="3"/>
  <c r="AB411" i="3"/>
  <c r="AL411" i="3"/>
  <c r="BD411" i="3" s="1"/>
  <c r="AO453" i="3"/>
  <c r="AC405" i="3"/>
  <c r="AB405" i="3"/>
  <c r="AL405" i="3"/>
  <c r="BD405" i="3" s="1"/>
  <c r="AC380" i="3"/>
  <c r="AB380" i="3"/>
  <c r="AL380" i="3"/>
  <c r="BD380" i="3" s="1"/>
  <c r="AL469" i="3"/>
  <c r="BD469" i="3" s="1"/>
  <c r="AB469" i="3"/>
  <c r="AC469" i="3"/>
  <c r="AO469" i="3"/>
  <c r="AO446" i="3"/>
  <c r="AC414" i="3"/>
  <c r="AB414" i="3"/>
  <c r="AL414" i="3"/>
  <c r="BD414" i="3" s="1"/>
  <c r="AL494" i="3"/>
  <c r="BD494" i="3" s="1"/>
  <c r="AC494" i="3"/>
  <c r="AB494" i="3"/>
  <c r="BC445" i="3"/>
  <c r="BC384" i="3"/>
  <c r="AC304" i="3"/>
  <c r="AB304" i="3"/>
  <c r="AL304" i="3"/>
  <c r="BD304" i="3" s="1"/>
  <c r="AL404" i="3"/>
  <c r="BD404" i="3" s="1"/>
  <c r="AO404" i="3"/>
  <c r="AC404" i="3"/>
  <c r="AB404" i="3"/>
  <c r="AP342" i="3"/>
  <c r="AC285" i="3"/>
  <c r="AB285" i="3"/>
  <c r="AL285" i="3"/>
  <c r="BD285" i="3" s="1"/>
  <c r="AO285" i="3"/>
  <c r="AB416" i="3"/>
  <c r="AL416" i="3"/>
  <c r="BD416" i="3" s="1"/>
  <c r="AC416" i="3"/>
  <c r="AL362" i="3"/>
  <c r="BD362" i="3" s="1"/>
  <c r="AO362" i="3"/>
  <c r="AC362" i="3"/>
  <c r="AB362" i="3"/>
  <c r="AC312" i="3"/>
  <c r="AB312" i="3"/>
  <c r="AL312" i="3"/>
  <c r="BD312" i="3" s="1"/>
  <c r="AC289" i="3"/>
  <c r="AB289" i="3"/>
  <c r="AL289" i="3"/>
  <c r="BD289" i="3" s="1"/>
  <c r="AL408" i="3"/>
  <c r="BD408" i="3" s="1"/>
  <c r="AC408" i="3"/>
  <c r="AB408" i="3"/>
  <c r="BC458" i="3"/>
  <c r="BC400" i="3"/>
  <c r="AO338" i="3"/>
  <c r="AC297" i="3"/>
  <c r="AB297" i="3"/>
  <c r="AL297" i="3"/>
  <c r="BD297" i="3" s="1"/>
  <c r="AO208" i="3"/>
  <c r="AC208" i="3"/>
  <c r="AB208" i="3"/>
  <c r="AL208" i="3"/>
  <c r="BD208" i="3" s="1"/>
  <c r="AL173" i="3"/>
  <c r="BD173" i="3" s="1"/>
  <c r="AC173" i="3"/>
  <c r="AB173" i="3"/>
  <c r="AO173" i="3"/>
  <c r="BC221" i="3"/>
  <c r="AC267" i="3"/>
  <c r="AB267" i="3"/>
  <c r="AL267" i="3"/>
  <c r="BD267" i="3" s="1"/>
  <c r="BC238" i="3"/>
  <c r="BC160" i="3"/>
  <c r="BC180" i="3"/>
  <c r="BC173" i="3"/>
  <c r="AB135" i="3"/>
  <c r="AL135" i="3"/>
  <c r="BD135" i="3" s="1"/>
  <c r="AC135" i="3"/>
  <c r="AO135" i="3"/>
  <c r="AC20" i="3"/>
  <c r="AB20" i="3"/>
  <c r="AL20" i="3"/>
  <c r="BD20" i="3" s="1"/>
  <c r="BC66" i="3"/>
  <c r="AO9" i="3"/>
  <c r="AL138" i="3"/>
  <c r="BD138" i="3" s="1"/>
  <c r="AC138" i="3"/>
  <c r="AB138" i="3"/>
  <c r="AC921" i="3"/>
  <c r="AB921" i="3"/>
  <c r="AL921" i="3"/>
  <c r="BD921" i="3" s="1"/>
  <c r="AL851" i="3"/>
  <c r="BD851" i="3" s="1"/>
  <c r="AB851" i="3"/>
  <c r="AC851" i="3"/>
  <c r="AC732" i="3"/>
  <c r="AB732" i="3"/>
  <c r="AL732" i="3"/>
  <c r="BD732" i="3" s="1"/>
  <c r="AC724" i="3"/>
  <c r="AB724" i="3"/>
  <c r="AL724" i="3"/>
  <c r="BD724" i="3" s="1"/>
  <c r="AC623" i="3"/>
  <c r="AB623" i="3"/>
  <c r="AL623" i="3"/>
  <c r="BD623" i="3" s="1"/>
  <c r="AL972" i="3"/>
  <c r="BD972" i="3" s="1"/>
  <c r="AC972" i="3"/>
  <c r="AB972" i="3"/>
  <c r="AC981" i="3"/>
  <c r="AB981" i="3"/>
  <c r="AL981" i="3"/>
  <c r="BD981" i="3" s="1"/>
  <c r="AB957" i="3"/>
  <c r="AL957" i="3"/>
  <c r="BD957" i="3" s="1"/>
  <c r="AC957" i="3"/>
  <c r="AB894" i="3"/>
  <c r="AL894" i="3"/>
  <c r="BD894" i="3" s="1"/>
  <c r="AC894" i="3"/>
  <c r="AC845" i="3"/>
  <c r="AB845" i="3"/>
  <c r="AL845" i="3"/>
  <c r="BD845" i="3" s="1"/>
  <c r="AC301" i="3"/>
  <c r="AB301" i="3"/>
  <c r="AL301" i="3"/>
  <c r="BD301" i="3" s="1"/>
  <c r="AC293" i="3"/>
  <c r="AB293" i="3"/>
  <c r="AL293" i="3"/>
  <c r="BD293" i="3" s="1"/>
  <c r="AC254" i="3"/>
  <c r="AB254" i="3"/>
  <c r="AL254" i="3"/>
  <c r="BD254" i="3" s="1"/>
  <c r="AL191" i="3"/>
  <c r="BD191" i="3" s="1"/>
  <c r="AC191" i="3"/>
  <c r="AB191" i="3"/>
  <c r="AO191" i="3"/>
  <c r="BC997" i="3"/>
  <c r="AC985" i="3"/>
  <c r="AB985" i="3"/>
  <c r="AL985" i="3"/>
  <c r="BD985" i="3" s="1"/>
  <c r="AL946" i="3"/>
  <c r="BD946" i="3" s="1"/>
  <c r="AC946" i="3"/>
  <c r="AB946" i="3"/>
  <c r="AC1004" i="3"/>
  <c r="AB1004" i="3"/>
  <c r="AL1004" i="3"/>
  <c r="BD1004" i="3" s="1"/>
  <c r="BC940" i="3"/>
  <c r="AC935" i="3"/>
  <c r="AL935" i="3"/>
  <c r="BD935" i="3" s="1"/>
  <c r="AB935" i="3"/>
  <c r="AL875" i="3"/>
  <c r="BD875" i="3" s="1"/>
  <c r="AC875" i="3"/>
  <c r="AB875" i="3"/>
  <c r="AC907" i="3"/>
  <c r="AB907" i="3"/>
  <c r="AL907" i="3"/>
  <c r="BD907" i="3" s="1"/>
  <c r="AL827" i="3"/>
  <c r="BD827" i="3" s="1"/>
  <c r="AC827" i="3"/>
  <c r="AB827" i="3"/>
  <c r="BC829" i="3"/>
  <c r="AC883" i="3"/>
  <c r="AB883" i="3"/>
  <c r="AL883" i="3"/>
  <c r="BD883" i="3" s="1"/>
  <c r="AB835" i="3"/>
  <c r="AC835" i="3"/>
  <c r="AL835" i="3"/>
  <c r="BD835" i="3" s="1"/>
  <c r="AC784" i="3"/>
  <c r="AB784" i="3"/>
  <c r="AL784" i="3"/>
  <c r="BD784" i="3" s="1"/>
  <c r="AC752" i="3"/>
  <c r="AB752" i="3"/>
  <c r="AL752" i="3"/>
  <c r="BD752" i="3" s="1"/>
  <c r="AC821" i="3"/>
  <c r="AB821" i="3"/>
  <c r="AL821" i="3"/>
  <c r="BD821" i="3" s="1"/>
  <c r="BC815" i="3"/>
  <c r="BC807" i="3"/>
  <c r="AC725" i="3"/>
  <c r="AB725" i="3"/>
  <c r="AL725" i="3"/>
  <c r="BD725" i="3" s="1"/>
  <c r="BC790" i="3"/>
  <c r="BC760" i="3"/>
  <c r="AC737" i="3"/>
  <c r="AB737" i="3"/>
  <c r="AL737" i="3"/>
  <c r="BD737" i="3" s="1"/>
  <c r="AL814" i="3"/>
  <c r="BD814" i="3" s="1"/>
  <c r="AC814" i="3"/>
  <c r="AB814" i="3"/>
  <c r="BC733" i="3"/>
  <c r="AB700" i="3"/>
  <c r="AL700" i="3"/>
  <c r="BD700" i="3" s="1"/>
  <c r="AC700" i="3"/>
  <c r="AC800" i="3"/>
  <c r="AL800" i="3"/>
  <c r="BD800" i="3" s="1"/>
  <c r="AB800" i="3"/>
  <c r="AC728" i="3"/>
  <c r="AL728" i="3"/>
  <c r="BD728" i="3" s="1"/>
  <c r="AB728" i="3"/>
  <c r="AC625" i="3"/>
  <c r="AB625" i="3"/>
  <c r="AL625" i="3"/>
  <c r="BD625" i="3" s="1"/>
  <c r="AL563" i="3"/>
  <c r="BD563" i="3" s="1"/>
  <c r="AC563" i="3"/>
  <c r="AB563" i="3"/>
  <c r="AO628" i="3"/>
  <c r="BC586" i="3"/>
  <c r="BC567" i="3"/>
  <c r="AC635" i="3"/>
  <c r="AB635" i="3"/>
  <c r="AL635" i="3"/>
  <c r="BD635" i="3" s="1"/>
  <c r="AO587" i="3"/>
  <c r="AK608" i="3"/>
  <c r="AL608" i="3" s="1"/>
  <c r="BD608" i="3" s="1"/>
  <c r="AO638" i="3"/>
  <c r="AO608" i="3"/>
  <c r="AO605" i="3"/>
  <c r="AK578" i="3"/>
  <c r="AL578" i="3" s="1"/>
  <c r="BD578" i="3" s="1"/>
  <c r="AC504" i="3"/>
  <c r="AL504" i="3"/>
  <c r="BD504" i="3" s="1"/>
  <c r="AB504" i="3"/>
  <c r="AC470" i="3"/>
  <c r="AB470" i="3"/>
  <c r="AL470" i="3"/>
  <c r="BD470" i="3" s="1"/>
  <c r="AC429" i="3"/>
  <c r="AB429" i="3"/>
  <c r="AL429" i="3"/>
  <c r="BD429" i="3" s="1"/>
  <c r="AC557" i="3"/>
  <c r="AB557" i="3"/>
  <c r="AL557" i="3"/>
  <c r="BD557" i="3" s="1"/>
  <c r="AO511" i="3"/>
  <c r="AL548" i="3"/>
  <c r="BD548" i="3" s="1"/>
  <c r="AC548" i="3"/>
  <c r="AB548" i="3"/>
  <c r="AL499" i="3"/>
  <c r="BD499" i="3" s="1"/>
  <c r="AC499" i="3"/>
  <c r="AP499" i="3"/>
  <c r="AB499" i="3"/>
  <c r="AC410" i="3"/>
  <c r="AB410" i="3"/>
  <c r="AL410" i="3"/>
  <c r="BD410" i="3" s="1"/>
  <c r="AC334" i="3"/>
  <c r="AB334" i="3"/>
  <c r="AL334" i="3"/>
  <c r="BD334" i="3" s="1"/>
  <c r="BC433" i="3"/>
  <c r="BC577" i="3"/>
  <c r="BC494" i="3"/>
  <c r="AO433" i="3"/>
  <c r="BC380" i="3"/>
  <c r="AC325" i="3"/>
  <c r="AB325" i="3"/>
  <c r="AL325" i="3"/>
  <c r="BD325" i="3" s="1"/>
  <c r="BC304" i="3"/>
  <c r="BC404" i="3"/>
  <c r="AO304" i="3"/>
  <c r="AC371" i="3"/>
  <c r="AB371" i="3"/>
  <c r="AL371" i="3"/>
  <c r="BD371" i="3" s="1"/>
  <c r="BC362" i="3"/>
  <c r="BC312" i="3"/>
  <c r="AC284" i="3"/>
  <c r="AL284" i="3"/>
  <c r="BD284" i="3" s="1"/>
  <c r="AB284" i="3"/>
  <c r="AP408" i="3"/>
  <c r="AO300" i="3"/>
  <c r="AL428" i="3"/>
  <c r="BD428" i="3" s="1"/>
  <c r="AB428" i="3"/>
  <c r="AO428" i="3"/>
  <c r="AC428" i="3"/>
  <c r="AL329" i="3"/>
  <c r="BD329" i="3" s="1"/>
  <c r="AO329" i="3"/>
  <c r="AC329" i="3"/>
  <c r="AB329" i="3"/>
  <c r="AO308" i="3"/>
  <c r="AC204" i="3"/>
  <c r="AL204" i="3"/>
  <c r="BD204" i="3" s="1"/>
  <c r="AB204" i="3"/>
  <c r="AL167" i="3"/>
  <c r="BD167" i="3" s="1"/>
  <c r="AO167" i="3"/>
  <c r="AC167" i="3"/>
  <c r="AB167" i="3"/>
  <c r="AO293" i="3"/>
  <c r="AC234" i="3"/>
  <c r="AL234" i="3"/>
  <c r="BD234" i="3" s="1"/>
  <c r="AB234" i="3"/>
  <c r="AO226" i="3"/>
  <c r="AC226" i="3"/>
  <c r="AB226" i="3"/>
  <c r="AF226" i="3" s="1"/>
  <c r="AK226" i="3" s="1"/>
  <c r="AL226" i="3" s="1"/>
  <c r="BD226" i="3" s="1"/>
  <c r="AL258" i="3"/>
  <c r="BD258" i="3" s="1"/>
  <c r="AO258" i="3"/>
  <c r="AC258" i="3"/>
  <c r="AB258" i="3"/>
  <c r="BC204" i="3"/>
  <c r="AP160" i="3"/>
  <c r="BC212" i="3"/>
  <c r="AC104" i="3"/>
  <c r="AL104" i="3"/>
  <c r="BD104" i="3" s="1"/>
  <c r="AB104" i="3"/>
  <c r="BC104" i="3"/>
  <c r="AC2" i="3"/>
  <c r="AB2" i="3"/>
  <c r="AL2" i="3"/>
  <c r="BD2" i="3" s="1"/>
  <c r="BC87" i="3"/>
  <c r="AL18" i="3"/>
  <c r="BD18" i="3" s="1"/>
  <c r="AO18" i="3"/>
  <c r="AC18" i="3"/>
  <c r="AB18" i="3"/>
  <c r="AL8" i="3"/>
  <c r="BD8" i="3" s="1"/>
  <c r="AC8" i="3"/>
  <c r="AB8" i="3"/>
  <c r="AL123" i="3"/>
  <c r="BD123" i="3" s="1"/>
  <c r="AO123" i="3"/>
  <c r="AC123" i="3"/>
  <c r="AB123" i="3"/>
  <c r="AL51" i="3"/>
  <c r="BD51" i="3" s="1"/>
  <c r="AC51" i="3"/>
  <c r="AB51" i="3"/>
  <c r="AO184" i="3"/>
  <c r="BC10" i="3"/>
  <c r="AC984" i="3"/>
  <c r="AL984" i="3"/>
  <c r="BD984" i="3" s="1"/>
  <c r="AB984" i="3"/>
  <c r="AC996" i="3"/>
  <c r="AB996" i="3"/>
  <c r="AL996" i="3"/>
  <c r="BD996" i="3" s="1"/>
  <c r="AC977" i="3"/>
  <c r="AB977" i="3"/>
  <c r="AL977" i="3"/>
  <c r="BD977" i="3" s="1"/>
  <c r="AB962" i="3"/>
  <c r="AL962" i="3"/>
  <c r="BD962" i="3" s="1"/>
  <c r="AC962" i="3"/>
  <c r="BC921" i="3"/>
  <c r="AC709" i="3"/>
  <c r="AL709" i="3"/>
  <c r="BD709" i="3" s="1"/>
  <c r="AB709" i="3"/>
  <c r="AB668" i="3"/>
  <c r="AL668" i="3"/>
  <c r="BD668" i="3" s="1"/>
  <c r="AC668" i="3"/>
  <c r="AB652" i="3"/>
  <c r="AL652" i="3"/>
  <c r="BD652" i="3" s="1"/>
  <c r="AC652" i="3"/>
  <c r="BC652" i="3"/>
  <c r="AC993" i="3"/>
  <c r="AB993" i="3"/>
  <c r="AL993" i="3"/>
  <c r="BD993" i="3" s="1"/>
  <c r="AL871" i="3"/>
  <c r="BD871" i="3" s="1"/>
  <c r="AC871" i="3"/>
  <c r="AB871" i="3"/>
  <c r="AC776" i="3"/>
  <c r="AB776" i="3"/>
  <c r="AL776" i="3"/>
  <c r="BD776" i="3" s="1"/>
  <c r="AL806" i="3"/>
  <c r="BD806" i="3" s="1"/>
  <c r="AC806" i="3"/>
  <c r="AB806" i="3"/>
  <c r="AC619" i="3"/>
  <c r="AB619" i="3"/>
  <c r="AL619" i="3"/>
  <c r="BD619" i="3" s="1"/>
  <c r="AC596" i="3"/>
  <c r="AB596" i="3"/>
  <c r="AL596" i="3"/>
  <c r="BD596" i="3" s="1"/>
  <c r="AC553" i="3"/>
  <c r="AB553" i="3"/>
  <c r="AL553" i="3"/>
  <c r="BD553" i="3" s="1"/>
  <c r="AL465" i="3"/>
  <c r="BD465" i="3" s="1"/>
  <c r="AB465" i="3"/>
  <c r="AC465" i="3"/>
  <c r="AL424" i="3"/>
  <c r="BD424" i="3" s="1"/>
  <c r="AB424" i="3"/>
  <c r="AO424" i="3"/>
  <c r="AC424" i="3"/>
  <c r="AC367" i="3"/>
  <c r="AB367" i="3"/>
  <c r="AL367" i="3"/>
  <c r="BD367" i="3" s="1"/>
  <c r="AO415" i="3"/>
  <c r="AC415" i="3"/>
  <c r="AL415" i="3"/>
  <c r="BD415" i="3" s="1"/>
  <c r="AB415" i="3"/>
  <c r="AL257" i="3"/>
  <c r="BD257" i="3" s="1"/>
  <c r="AO257" i="3"/>
  <c r="AC257" i="3"/>
  <c r="AB257" i="3"/>
  <c r="AC388" i="3"/>
  <c r="AB388" i="3"/>
  <c r="AL388" i="3"/>
  <c r="BD388" i="3" s="1"/>
  <c r="BC191" i="3"/>
  <c r="AC82" i="3"/>
  <c r="AL82" i="3"/>
  <c r="BD82" i="3" s="1"/>
  <c r="AB82" i="3"/>
  <c r="BC82" i="3"/>
  <c r="AO82" i="3"/>
  <c r="AB951" i="3"/>
  <c r="AL951" i="3"/>
  <c r="BD951" i="3" s="1"/>
  <c r="AC951" i="3"/>
  <c r="AB890" i="3"/>
  <c r="AL890" i="3"/>
  <c r="BD890" i="3" s="1"/>
  <c r="AC890" i="3"/>
  <c r="AL950" i="3"/>
  <c r="BD950" i="3" s="1"/>
  <c r="AC950" i="3"/>
  <c r="AB950" i="3"/>
  <c r="AC805" i="3"/>
  <c r="BC805" i="3"/>
  <c r="AB805" i="3"/>
  <c r="AL805" i="3"/>
  <c r="BD805" i="3" s="1"/>
  <c r="AC832" i="3"/>
  <c r="AB832" i="3"/>
  <c r="AL832" i="3"/>
  <c r="BD832" i="3" s="1"/>
  <c r="BC845" i="3"/>
  <c r="AC768" i="3"/>
  <c r="AB768" i="3"/>
  <c r="AL768" i="3"/>
  <c r="BD768" i="3" s="1"/>
  <c r="BC837" i="3"/>
  <c r="AC713" i="3"/>
  <c r="AL713" i="3"/>
  <c r="BD713" i="3" s="1"/>
  <c r="AB713" i="3"/>
  <c r="BC776" i="3"/>
  <c r="BC740" i="3"/>
  <c r="AC808" i="3"/>
  <c r="AL808" i="3"/>
  <c r="BD808" i="3" s="1"/>
  <c r="AB808" i="3"/>
  <c r="AC654" i="3"/>
  <c r="AB654" i="3"/>
  <c r="AL654" i="3"/>
  <c r="BD654" i="3" s="1"/>
  <c r="AL640" i="3"/>
  <c r="BD640" i="3" s="1"/>
  <c r="AC640" i="3"/>
  <c r="AB640" i="3"/>
  <c r="BC640" i="3"/>
  <c r="AC997" i="3"/>
  <c r="AB997" i="3"/>
  <c r="AL997" i="3"/>
  <c r="BD997" i="3" s="1"/>
  <c r="BC977" i="3"/>
  <c r="AL912" i="3"/>
  <c r="BD912" i="3" s="1"/>
  <c r="AC912" i="3"/>
  <c r="AB912" i="3"/>
  <c r="AL934" i="3"/>
  <c r="BD934" i="3" s="1"/>
  <c r="AC934" i="3"/>
  <c r="AB934" i="3"/>
  <c r="AC898" i="3"/>
  <c r="AB898" i="3"/>
  <c r="AL898" i="3"/>
  <c r="BD898" i="3" s="1"/>
  <c r="AC924" i="3"/>
  <c r="AL924" i="3"/>
  <c r="BD924" i="3" s="1"/>
  <c r="AB924" i="3"/>
  <c r="BC894" i="3"/>
  <c r="AB879" i="3"/>
  <c r="AC879" i="3"/>
  <c r="AL879" i="3"/>
  <c r="BD879" i="3" s="1"/>
  <c r="AC829" i="3"/>
  <c r="AB829" i="3"/>
  <c r="AL829" i="3"/>
  <c r="BD829" i="3" s="1"/>
  <c r="AC797" i="3"/>
  <c r="BC797" i="3"/>
  <c r="AB797" i="3"/>
  <c r="AL797" i="3"/>
  <c r="BD797" i="3" s="1"/>
  <c r="BC851" i="3"/>
  <c r="AC820" i="3"/>
  <c r="AB820" i="3"/>
  <c r="AL820" i="3"/>
  <c r="BD820" i="3" s="1"/>
  <c r="AC824" i="3"/>
  <c r="AB824" i="3"/>
  <c r="AL824" i="3"/>
  <c r="BD824" i="3" s="1"/>
  <c r="BC709" i="3"/>
  <c r="AC741" i="3"/>
  <c r="AB741" i="3"/>
  <c r="AL741" i="3"/>
  <c r="BD741" i="3" s="1"/>
  <c r="AC772" i="3"/>
  <c r="AB772" i="3"/>
  <c r="AL772" i="3"/>
  <c r="BD772" i="3" s="1"/>
  <c r="AC733" i="3"/>
  <c r="AB733" i="3"/>
  <c r="AL733" i="3"/>
  <c r="BD733" i="3" s="1"/>
  <c r="AB692" i="3"/>
  <c r="AL692" i="3"/>
  <c r="BD692" i="3" s="1"/>
  <c r="AC692" i="3"/>
  <c r="AC650" i="3"/>
  <c r="AB650" i="3"/>
  <c r="AL650" i="3"/>
  <c r="BD650" i="3" s="1"/>
  <c r="AP650" i="3"/>
  <c r="AC792" i="3"/>
  <c r="AL792" i="3"/>
  <c r="BD792" i="3" s="1"/>
  <c r="AB792" i="3"/>
  <c r="AC720" i="3"/>
  <c r="AL720" i="3"/>
  <c r="BD720" i="3" s="1"/>
  <c r="AB720" i="3"/>
  <c r="AL645" i="3"/>
  <c r="BD645" i="3" s="1"/>
  <c r="AC645" i="3"/>
  <c r="AB645" i="3"/>
  <c r="AO645" i="3"/>
  <c r="AC816" i="3"/>
  <c r="AL816" i="3"/>
  <c r="BD816" i="3" s="1"/>
  <c r="AB816" i="3"/>
  <c r="AC666" i="3"/>
  <c r="AB666" i="3"/>
  <c r="AL666" i="3"/>
  <c r="BD666" i="3" s="1"/>
  <c r="BC638" i="3"/>
  <c r="AL603" i="3"/>
  <c r="BD603" i="3" s="1"/>
  <c r="AO603" i="3"/>
  <c r="AC603" i="3"/>
  <c r="AB603" i="3"/>
  <c r="AL573" i="3"/>
  <c r="BD573" i="3" s="1"/>
  <c r="AC573" i="3"/>
  <c r="AB573" i="3"/>
  <c r="AO592" i="3"/>
  <c r="AC466" i="3"/>
  <c r="AB466" i="3"/>
  <c r="AL466" i="3"/>
  <c r="BD466" i="3" s="1"/>
  <c r="AC425" i="3"/>
  <c r="AB425" i="3"/>
  <c r="AL425" i="3"/>
  <c r="BD425" i="3" s="1"/>
  <c r="AO582" i="3"/>
  <c r="BC535" i="3"/>
  <c r="AL498" i="3"/>
  <c r="BD498" i="3" s="1"/>
  <c r="AC498" i="3"/>
  <c r="AB498" i="3"/>
  <c r="AO531" i="3"/>
  <c r="BC511" i="3"/>
  <c r="AO485" i="3"/>
  <c r="AC534" i="3"/>
  <c r="AL534" i="3"/>
  <c r="BD534" i="3" s="1"/>
  <c r="AB534" i="3"/>
  <c r="BC498" i="3"/>
  <c r="BC478" i="3"/>
  <c r="AO466" i="3"/>
  <c r="AC401" i="3"/>
  <c r="AB401" i="3"/>
  <c r="AL401" i="3"/>
  <c r="BD401" i="3" s="1"/>
  <c r="AC351" i="3"/>
  <c r="AB351" i="3"/>
  <c r="AL351" i="3"/>
  <c r="BD351" i="3" s="1"/>
  <c r="AC330" i="3"/>
  <c r="AB330" i="3"/>
  <c r="AL330" i="3"/>
  <c r="BD330" i="3" s="1"/>
  <c r="AC420" i="3"/>
  <c r="AL420" i="3"/>
  <c r="BD420" i="3" s="1"/>
  <c r="AB420" i="3"/>
  <c r="AO411" i="3"/>
  <c r="AC505" i="3"/>
  <c r="AB505" i="3"/>
  <c r="AL505" i="3"/>
  <c r="BD505" i="3" s="1"/>
  <c r="AC442" i="3"/>
  <c r="AB442" i="3"/>
  <c r="AL442" i="3"/>
  <c r="BD442" i="3" s="1"/>
  <c r="BC425" i="3"/>
  <c r="AL379" i="3"/>
  <c r="BD379" i="3" s="1"/>
  <c r="AO379" i="3"/>
  <c r="AC379" i="3"/>
  <c r="AB379" i="3"/>
  <c r="AO325" i="3"/>
  <c r="AO351" i="3"/>
  <c r="AO312" i="3"/>
  <c r="AC392" i="3"/>
  <c r="AB392" i="3"/>
  <c r="AL392" i="3"/>
  <c r="BD392" i="3" s="1"/>
  <c r="AL246" i="3"/>
  <c r="BD246" i="3" s="1"/>
  <c r="AO246" i="3"/>
  <c r="AC246" i="3"/>
  <c r="AB246" i="3"/>
  <c r="AC292" i="3"/>
  <c r="AL292" i="3"/>
  <c r="BD292" i="3" s="1"/>
  <c r="AB292" i="3"/>
  <c r="AO288" i="3"/>
  <c r="AO216" i="3"/>
  <c r="AC216" i="3"/>
  <c r="AB216" i="3"/>
  <c r="AL216" i="3"/>
  <c r="BD216" i="3" s="1"/>
  <c r="AL200" i="3"/>
  <c r="BD200" i="3" s="1"/>
  <c r="AC200" i="3"/>
  <c r="AB200" i="3"/>
  <c r="AO200" i="3"/>
  <c r="AL337" i="3"/>
  <c r="BD337" i="3" s="1"/>
  <c r="AO337" i="3"/>
  <c r="AC337" i="3"/>
  <c r="AB337" i="3"/>
  <c r="AO420" i="3"/>
  <c r="AB188" i="3"/>
  <c r="AL188" i="3"/>
  <c r="BD188" i="3" s="1"/>
  <c r="AC188" i="3"/>
  <c r="AL145" i="3"/>
  <c r="BD145" i="3" s="1"/>
  <c r="AC145" i="3"/>
  <c r="AB145" i="3"/>
  <c r="AC24" i="3"/>
  <c r="AB24" i="3"/>
  <c r="AL24" i="3"/>
  <c r="BD24" i="3" s="1"/>
  <c r="AB87" i="3"/>
  <c r="AC87" i="3"/>
  <c r="AL87" i="3"/>
  <c r="BD87" i="3" s="1"/>
  <c r="AO87" i="3"/>
  <c r="AO20" i="3"/>
  <c r="BC69" i="3"/>
  <c r="AO104" i="3"/>
  <c r="AL68" i="3"/>
  <c r="BD68" i="3" s="1"/>
  <c r="AC68" i="3"/>
  <c r="AB68" i="3"/>
  <c r="AP24" i="3"/>
  <c r="BC2" i="3"/>
  <c r="BC720" i="3"/>
  <c r="AO654" i="3"/>
  <c r="BC645" i="3"/>
  <c r="BC585" i="3"/>
  <c r="AC559" i="3"/>
  <c r="AB559" i="3"/>
  <c r="AL559" i="3"/>
  <c r="BD559" i="3" s="1"/>
  <c r="BC563" i="3"/>
  <c r="AL581" i="3"/>
  <c r="BD581" i="3" s="1"/>
  <c r="AC581" i="3"/>
  <c r="AB581" i="3"/>
  <c r="AL525" i="3"/>
  <c r="BD525" i="3" s="1"/>
  <c r="AB525" i="3"/>
  <c r="AC525" i="3"/>
  <c r="AL604" i="3"/>
  <c r="BD604" i="3" s="1"/>
  <c r="AC604" i="3"/>
  <c r="AB604" i="3"/>
  <c r="AL540" i="3"/>
  <c r="BD540" i="3" s="1"/>
  <c r="AC540" i="3"/>
  <c r="AB540" i="3"/>
  <c r="AC475" i="3"/>
  <c r="AB475" i="3"/>
  <c r="AL475" i="3"/>
  <c r="BD475" i="3" s="1"/>
  <c r="Z524" i="3"/>
  <c r="BC524" i="3"/>
  <c r="AC458" i="3"/>
  <c r="AB458" i="3"/>
  <c r="AL458" i="3"/>
  <c r="BD458" i="3" s="1"/>
  <c r="AB421" i="3"/>
  <c r="AC421" i="3"/>
  <c r="AL421" i="3"/>
  <c r="BD421" i="3" s="1"/>
  <c r="AO541" i="3"/>
  <c r="AC512" i="3"/>
  <c r="AL512" i="3"/>
  <c r="BD512" i="3" s="1"/>
  <c r="AB512" i="3"/>
  <c r="AC496" i="3"/>
  <c r="AL496" i="3"/>
  <c r="BD496" i="3" s="1"/>
  <c r="AB496" i="3"/>
  <c r="AO557" i="3"/>
  <c r="AC526" i="3"/>
  <c r="AL526" i="3"/>
  <c r="BD526" i="3" s="1"/>
  <c r="AB526" i="3"/>
  <c r="AO508" i="3"/>
  <c r="AO478" i="3"/>
  <c r="AC601" i="3"/>
  <c r="AB601" i="3"/>
  <c r="AL601" i="3"/>
  <c r="BD601" i="3" s="1"/>
  <c r="AO414" i="3"/>
  <c r="AO437" i="3"/>
  <c r="BC379" i="3"/>
  <c r="BC301" i="3"/>
  <c r="BC466" i="3"/>
  <c r="AO296" i="3"/>
  <c r="AO505" i="3"/>
  <c r="AP367" i="3"/>
  <c r="AL350" i="3"/>
  <c r="BD350" i="3" s="1"/>
  <c r="AO350" i="3"/>
  <c r="AC350" i="3"/>
  <c r="AB350" i="3"/>
  <c r="AO321" i="3"/>
  <c r="AL303" i="3"/>
  <c r="BD303" i="3" s="1"/>
  <c r="AC303" i="3"/>
  <c r="AB303" i="3"/>
  <c r="AO303" i="3"/>
  <c r="AO363" i="3"/>
  <c r="AL316" i="3"/>
  <c r="BD316" i="3" s="1"/>
  <c r="AO316" i="3"/>
  <c r="AC316" i="3"/>
  <c r="AB316" i="3"/>
  <c r="BC392" i="3"/>
  <c r="BC293" i="3"/>
  <c r="BC292" i="3"/>
  <c r="AO263" i="3"/>
  <c r="AL215" i="3"/>
  <c r="BD215" i="3" s="1"/>
  <c r="AO215" i="3"/>
  <c r="AC215" i="3"/>
  <c r="AB215" i="3"/>
  <c r="AC271" i="3"/>
  <c r="AB271" i="3"/>
  <c r="AL271" i="3"/>
  <c r="BD271" i="3" s="1"/>
  <c r="BC208" i="3"/>
  <c r="AO168" i="3"/>
  <c r="AB95" i="3"/>
  <c r="AC95" i="3"/>
  <c r="AL95" i="3"/>
  <c r="BD95" i="3" s="1"/>
  <c r="AL115" i="3"/>
  <c r="BD115" i="3" s="1"/>
  <c r="AB115" i="3"/>
  <c r="AC115" i="3"/>
  <c r="AO115" i="3"/>
  <c r="AL74" i="3"/>
  <c r="BD74" i="3" s="1"/>
  <c r="AB74" i="3"/>
  <c r="AO74" i="3"/>
  <c r="AC74" i="3"/>
  <c r="AC39" i="3"/>
  <c r="AL39" i="3"/>
  <c r="BD39" i="3" s="1"/>
  <c r="AB39" i="3"/>
  <c r="AB30" i="3"/>
  <c r="AC30" i="3"/>
  <c r="AL30" i="3"/>
  <c r="BD30" i="3" s="1"/>
  <c r="AL86" i="3"/>
  <c r="BD86" i="3" s="1"/>
  <c r="AC86" i="3"/>
  <c r="AB86" i="3"/>
  <c r="AP86" i="3"/>
  <c r="AL19" i="3"/>
  <c r="BD19" i="3" s="1"/>
  <c r="AC19" i="3"/>
  <c r="AB19" i="3"/>
  <c r="AB69" i="3"/>
  <c r="AL69" i="3"/>
  <c r="BD69" i="3" s="1"/>
  <c r="AC69" i="3"/>
  <c r="AL139" i="3"/>
  <c r="BD139" i="3" s="1"/>
  <c r="AO139" i="3"/>
  <c r="AC139" i="3"/>
  <c r="AB139" i="3"/>
  <c r="AP2" i="3"/>
  <c r="BC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36" authorId="0" shapeId="0" xr:uid="{5BB310BD-15F6-41DA-A04C-C450F119B79D}">
      <text>
        <r>
          <rPr>
            <sz val="11"/>
            <color theme="1"/>
            <rFont val="Calibri"/>
            <scheme val="minor"/>
          </rPr>
          <t xml:space="preserve">As per their workings , They received 90000 rs from insurance company 
</t>
        </r>
      </text>
    </comment>
    <comment ref="AD89" authorId="0" shapeId="0" xr:uid="{E3002951-514C-40EE-AF16-56CD17320FF2}">
      <text>
        <r>
          <rPr>
            <sz val="11"/>
            <color theme="1"/>
            <rFont val="Calibri"/>
            <scheme val="minor"/>
          </rPr>
          <t xml:space="preserve">Credit  5000 applied on 37289
</t>
        </r>
      </text>
    </comment>
    <comment ref="W103" authorId="0" shapeId="0" xr:uid="{3307A094-C410-443A-AB13-B66A194F975A}">
      <text>
        <r>
          <rPr>
            <sz val="11"/>
            <color theme="1"/>
            <rFont val="Calibri"/>
            <scheme val="minor"/>
          </rPr>
          <t xml:space="preserve">Hospital Received this amount from Insurance Company
</t>
        </r>
      </text>
    </comment>
    <comment ref="Y105" authorId="0" shapeId="0" xr:uid="{F2110FD9-95F5-4639-A2AC-7856145B369F}">
      <text>
        <r>
          <rPr>
            <sz val="11"/>
            <color theme="1"/>
            <rFont val="Calibri"/>
            <scheme val="minor"/>
          </rPr>
          <t>Share Percentage added as per share manually added</t>
        </r>
      </text>
    </comment>
    <comment ref="Z105" authorId="0" shapeId="0" xr:uid="{F2555099-0F14-4C9E-ACE8-2B38D67B9039}">
      <text>
        <r>
          <rPr>
            <sz val="11"/>
            <color theme="1"/>
            <rFont val="Calibri"/>
            <scheme val="minor"/>
          </rPr>
          <t>Share Percentage added as per share manually added</t>
        </r>
      </text>
    </comment>
    <comment ref="Y109" authorId="0" shapeId="0" xr:uid="{72D37B13-62A2-4A58-9AAC-C2422451FF6E}">
      <text>
        <r>
          <rPr>
            <sz val="11"/>
            <color theme="1"/>
            <rFont val="Calibri"/>
            <scheme val="minor"/>
          </rPr>
          <t>Share Percentage added as per share manually added</t>
        </r>
      </text>
    </comment>
    <comment ref="Z109" authorId="0" shapeId="0" xr:uid="{65A9C77A-D857-4B34-B78F-8A6F1657E829}">
      <text>
        <r>
          <rPr>
            <sz val="11"/>
            <color theme="1"/>
            <rFont val="Calibri"/>
            <scheme val="minor"/>
          </rPr>
          <t>Share Percentage added as per share manually added</t>
        </r>
      </text>
    </comment>
    <comment ref="I119" authorId="0" shapeId="0" xr:uid="{8B9C39A6-E1FF-4373-85CB-C06555821810}">
      <text>
        <r>
          <rPr>
            <sz val="11"/>
            <color theme="1"/>
            <rFont val="Calibri"/>
            <scheme val="minor"/>
          </rPr>
          <t>pt did not pick up the call</t>
        </r>
      </text>
    </comment>
    <comment ref="AD140" authorId="0" shapeId="0" xr:uid="{CF818B9A-3173-4F97-9093-4F886235F971}">
      <text>
        <r>
          <rPr>
            <sz val="11"/>
            <color theme="1"/>
            <rFont val="Calibri"/>
            <scheme val="minor"/>
          </rPr>
          <t>Credit applied for 
Sujith Govind Lohar
Kunal Pardeshi
Amount is 6367 for total 61248.
it shown only in Sujith Govind Lohar.
so 40853-6367= 34486</t>
        </r>
      </text>
    </comment>
    <comment ref="Y150" authorId="0" shapeId="0" xr:uid="{1EAA0FBD-7F19-4728-A553-396C923617E4}">
      <text>
        <r>
          <rPr>
            <sz val="11"/>
            <color theme="1"/>
            <rFont val="Calibri"/>
            <scheme val="minor"/>
          </rPr>
          <t>Share Percentage added as per share manually added</t>
        </r>
      </text>
    </comment>
    <comment ref="Z150" authorId="0" shapeId="0" xr:uid="{095B5732-F24A-43DA-A305-93AD2B1CC5E2}">
      <text>
        <r>
          <rPr>
            <sz val="11"/>
            <color theme="1"/>
            <rFont val="Calibri"/>
            <scheme val="minor"/>
          </rPr>
          <t>Share Percentage added as per share manually added</t>
        </r>
      </text>
    </comment>
    <comment ref="Y151" authorId="0" shapeId="0" xr:uid="{359DC9B7-534C-4207-A763-E84E66BD6D0D}">
      <text>
        <r>
          <rPr>
            <sz val="11"/>
            <color theme="1"/>
            <rFont val="Calibri"/>
            <scheme val="minor"/>
          </rPr>
          <t>Share Percentage added as per share manually added</t>
        </r>
      </text>
    </comment>
    <comment ref="Z151" authorId="0" shapeId="0" xr:uid="{72E76638-A182-403B-B016-252127951664}">
      <text>
        <r>
          <rPr>
            <sz val="11"/>
            <color theme="1"/>
            <rFont val="Calibri"/>
            <scheme val="minor"/>
          </rPr>
          <t>Share Percentage added as per share manually added</t>
        </r>
      </text>
    </comment>
    <comment ref="I152" authorId="0" shapeId="0" xr:uid="{7988DE57-3CE3-4FF7-85DF-9479243966D2}">
      <text>
        <r>
          <rPr>
            <sz val="11"/>
            <color theme="1"/>
            <rFont val="Calibri"/>
            <scheme val="minor"/>
          </rPr>
          <t>Siva to connect with City BD and collect the documents</t>
        </r>
      </text>
    </comment>
    <comment ref="Y165" authorId="0" shapeId="0" xr:uid="{0F4A1A98-A194-4AE4-B6B3-8723978326BE}">
      <text>
        <r>
          <rPr>
            <sz val="11"/>
            <color theme="1"/>
            <rFont val="Calibri"/>
            <scheme val="minor"/>
          </rPr>
          <t>Share Percentage added as per share manually added</t>
        </r>
      </text>
    </comment>
    <comment ref="Z165" authorId="0" shapeId="0" xr:uid="{48878C34-ED9D-46C4-A9A2-44478FF08850}">
      <text>
        <r>
          <rPr>
            <sz val="11"/>
            <color theme="1"/>
            <rFont val="Calibri"/>
            <scheme val="minor"/>
          </rPr>
          <t>Share Percentage added as per share manually added</t>
        </r>
      </text>
    </comment>
    <comment ref="W169" authorId="0" shapeId="0" xr:uid="{9150E6CC-40CF-4FC7-94C8-9C7B008F2A05}">
      <text>
        <r>
          <rPr>
            <sz val="11"/>
            <color theme="1"/>
            <rFont val="Calibri"/>
            <scheme val="minor"/>
          </rPr>
          <t xml:space="preserve">Hospital received this amount from insurance company
</t>
        </r>
      </text>
    </comment>
    <comment ref="AD169" authorId="0" shapeId="0" xr:uid="{56D6429B-7755-4B7B-8650-BCCDA0D5A27A}">
      <text>
        <r>
          <rPr>
            <sz val="11"/>
            <color theme="1"/>
            <rFont val="Calibri"/>
            <scheme val="minor"/>
          </rPr>
          <t xml:space="preserve">Hospital deducted  Pharmacy , lab  	 ZSR  Stapler ( total 27767
)  from Insurance Received amount and They paid 70% of  18062
 </t>
        </r>
      </text>
    </comment>
    <comment ref="W177" authorId="0" shapeId="0" xr:uid="{66A7556D-E5FF-4461-8556-48C2C000025F}">
      <text>
        <r>
          <rPr>
            <sz val="11"/>
            <color theme="1"/>
            <rFont val="Calibri"/>
            <scheme val="minor"/>
          </rPr>
          <t xml:space="preserve">Hospital got only this amount
</t>
        </r>
      </text>
    </comment>
    <comment ref="Y190" authorId="0" shapeId="0" xr:uid="{722C9A76-7A6B-42F4-B5F1-FE42B3CE7012}">
      <text>
        <r>
          <rPr>
            <sz val="11"/>
            <color theme="1"/>
            <rFont val="Calibri"/>
            <scheme val="minor"/>
          </rPr>
          <t>Share Percentage added as per share manually added</t>
        </r>
      </text>
    </comment>
    <comment ref="Z190" authorId="0" shapeId="0" xr:uid="{AA01BB0A-4D62-453B-BF24-F7DA4EDE8AF3}">
      <text>
        <r>
          <rPr>
            <sz val="11"/>
            <color theme="1"/>
            <rFont val="Calibri"/>
            <scheme val="minor"/>
          </rPr>
          <t>Share Percentage added as per share manually added</t>
        </r>
      </text>
    </comment>
    <comment ref="I194" authorId="0" shapeId="0" xr:uid="{C814F0EE-BAD8-41FF-8555-8690125CBE7B}">
      <text>
        <r>
          <rPr>
            <sz val="11"/>
            <color theme="1"/>
            <rFont val="Calibri"/>
            <scheme val="minor"/>
          </rPr>
          <t>Send a legal notice</t>
        </r>
      </text>
    </comment>
    <comment ref="Y194" authorId="0" shapeId="0" xr:uid="{17CCBD59-21E6-45FB-B3C9-02E086DC846B}">
      <text>
        <r>
          <rPr>
            <sz val="11"/>
            <color theme="1"/>
            <rFont val="Calibri"/>
            <scheme val="minor"/>
          </rPr>
          <t>Share Percentage added as per share manually added</t>
        </r>
      </text>
    </comment>
    <comment ref="Z194" authorId="0" shapeId="0" xr:uid="{9B61F304-AD96-4BD4-8A37-7968F9641651}">
      <text>
        <r>
          <rPr>
            <sz val="11"/>
            <color theme="1"/>
            <rFont val="Calibri"/>
            <scheme val="minor"/>
          </rPr>
          <t>Share Percentage added as per share manually added</t>
        </r>
      </text>
    </comment>
    <comment ref="AD195" authorId="0" shapeId="0" xr:uid="{D9F11972-942D-4B21-8F7F-0BDF740B4A9F}">
      <text>
        <r>
          <rPr>
            <sz val="11"/>
            <color theme="1"/>
            <rFont val="Calibri"/>
            <scheme val="minor"/>
          </rPr>
          <t xml:space="preserve">credit applied
</t>
        </r>
      </text>
    </comment>
    <comment ref="W198" authorId="0" shapeId="0" xr:uid="{328FF4D6-D7A0-49F3-963C-7897090A507A}">
      <text>
        <r>
          <rPr>
            <sz val="11"/>
            <color theme="1"/>
            <rFont val="Calibri"/>
            <scheme val="minor"/>
          </rPr>
          <t xml:space="preserve">Hospital Received this amount from Insurance Company
</t>
        </r>
      </text>
    </comment>
    <comment ref="I203" authorId="0" shapeId="0" xr:uid="{217992C4-4166-4B19-9E55-393312F2AF87}">
      <text>
        <r>
          <rPr>
            <sz val="11"/>
            <color theme="1"/>
            <rFont val="Calibri"/>
            <scheme val="minor"/>
          </rPr>
          <t>Hospital Paid this amount. But waiting for final approval letter</t>
        </r>
      </text>
    </comment>
    <comment ref="Y203" authorId="0" shapeId="0" xr:uid="{EDBB05CD-AC04-4A9A-9A1A-AA2C70B71120}">
      <text>
        <r>
          <rPr>
            <sz val="11"/>
            <color theme="1"/>
            <rFont val="Calibri"/>
            <scheme val="minor"/>
          </rPr>
          <t>Share Percentage added as per share manually added</t>
        </r>
      </text>
    </comment>
    <comment ref="Z203" authorId="0" shapeId="0" xr:uid="{ACE9C38E-AA53-42FA-8A73-33DF123FBEF5}">
      <text>
        <r>
          <rPr>
            <sz val="11"/>
            <color theme="1"/>
            <rFont val="Calibri"/>
            <scheme val="minor"/>
          </rPr>
          <t>Share Percentage added as per share manually added</t>
        </r>
      </text>
    </comment>
    <comment ref="Y207" authorId="0" shapeId="0" xr:uid="{CFF4CD1E-9C1D-4415-B389-20BF69D14DF5}">
      <text>
        <r>
          <rPr>
            <sz val="11"/>
            <color theme="1"/>
            <rFont val="Calibri"/>
            <scheme val="minor"/>
          </rPr>
          <t>Share Percentage added as per share manually added</t>
        </r>
      </text>
    </comment>
    <comment ref="Z207" authorId="0" shapeId="0" xr:uid="{7B0A1E52-2AF4-4FB2-93F2-89CD09CF8524}">
      <text>
        <r>
          <rPr>
            <sz val="11"/>
            <color theme="1"/>
            <rFont val="Calibri"/>
            <scheme val="minor"/>
          </rPr>
          <t>Share Percentage added as per share manually added</t>
        </r>
      </text>
    </comment>
    <comment ref="W223" authorId="0" shapeId="0" xr:uid="{00ACC618-9C70-4553-A186-B6B0516F4359}">
      <text>
        <r>
          <rPr>
            <sz val="11"/>
            <color theme="1"/>
            <rFont val="Calibri"/>
            <scheme val="minor"/>
          </rPr>
          <t>Hospital received final amount after deducting TDS From insurance company</t>
        </r>
      </text>
    </comment>
    <comment ref="AD225" authorId="0" shapeId="0" xr:uid="{473902E7-EE5B-4E53-9C62-79C8F7D554FB}">
      <text>
        <r>
          <rPr>
            <sz val="11"/>
            <color theme="1"/>
            <rFont val="Calibri"/>
            <scheme val="minor"/>
          </rPr>
          <t xml:space="preserve">credit applied
</t>
        </r>
      </text>
    </comment>
    <comment ref="AD232" authorId="0" shapeId="0" xr:uid="{199238B3-FADC-4E73-9D01-763A5D8F273C}">
      <text>
        <r>
          <rPr>
            <sz val="11"/>
            <color theme="1"/>
            <rFont val="Calibri"/>
            <scheme val="minor"/>
          </rPr>
          <t>3000  deducted 
Bhenishma Case</t>
        </r>
      </text>
    </comment>
    <comment ref="W235" authorId="0" shapeId="0" xr:uid="{AFB87329-AE60-42A2-8592-08303E00FE9A}">
      <text>
        <r>
          <rPr>
            <sz val="11"/>
            <color theme="1"/>
            <rFont val="Calibri"/>
            <scheme val="minor"/>
          </rPr>
          <t xml:space="preserve">Hospital got only this amount
</t>
        </r>
      </text>
    </comment>
    <comment ref="W242" authorId="0" shapeId="0" xr:uid="{AD26C2CE-3224-4B61-B78C-6E909775A7B8}">
      <text>
        <r>
          <rPr>
            <sz val="11"/>
            <color theme="1"/>
            <rFont val="Calibri"/>
            <scheme val="minor"/>
          </rPr>
          <t xml:space="preserve"> Hospital received final amount after deducting TDS From insurance company 
</t>
        </r>
      </text>
    </comment>
    <comment ref="I243" authorId="0" shapeId="0" xr:uid="{ACEBE7B6-3AFA-4D99-890A-73796B97F6FA}">
      <text>
        <r>
          <rPr>
            <sz val="11"/>
            <color theme="1"/>
            <rFont val="Calibri"/>
            <scheme val="minor"/>
          </rPr>
          <t>followup required with TPA- regarding admission date discharge date- new policy- old policy, becuase policy has renewed from the company</t>
        </r>
      </text>
    </comment>
    <comment ref="AD245" authorId="0" shapeId="0" xr:uid="{CFABEB84-772C-4B5E-9F95-C3C606BA0E36}">
      <text>
        <r>
          <rPr>
            <sz val="11"/>
            <color theme="1"/>
            <rFont val="Calibri"/>
            <scheme val="minor"/>
          </rPr>
          <t xml:space="preserve">credit applied
</t>
        </r>
      </text>
    </comment>
    <comment ref="AD250" authorId="0" shapeId="0" xr:uid="{902ADD00-CA2A-43D7-ACFA-B7E1ED18ED81}">
      <text>
        <r>
          <rPr>
            <sz val="11"/>
            <color theme="1"/>
            <rFont val="Calibri"/>
            <scheme val="minor"/>
          </rPr>
          <t xml:space="preserve">credit applied
</t>
        </r>
      </text>
    </comment>
    <comment ref="AD255" authorId="0" shapeId="0" xr:uid="{F650E64B-784A-42BF-8C4C-75428A5DEBD2}">
      <text>
        <r>
          <rPr>
            <sz val="11"/>
            <color theme="1"/>
            <rFont val="Calibri"/>
            <scheme val="minor"/>
          </rPr>
          <t xml:space="preserve">credit applied
</t>
        </r>
      </text>
    </comment>
    <comment ref="R261" authorId="0" shapeId="0" xr:uid="{BFB8099C-0B99-410A-B2A1-5D2A1E3DD3CF}">
      <text>
        <r>
          <rPr>
            <sz val="11"/>
            <color theme="1"/>
            <rFont val="Calibri"/>
            <scheme val="minor"/>
          </rPr>
          <t>Karebuddy and sharone confirmed this is a medical management.</t>
        </r>
      </text>
    </comment>
    <comment ref="Y261" authorId="0" shapeId="0" xr:uid="{F922747D-0EAA-4278-8771-7C3F1B250F33}">
      <text>
        <r>
          <rPr>
            <sz val="11"/>
            <color theme="1"/>
            <rFont val="Calibri"/>
            <scheme val="minor"/>
          </rPr>
          <t>Kare buddy vijay and Manoj Confirmed that 35% to mykare and 65% to Hospital</t>
        </r>
      </text>
    </comment>
    <comment ref="AD261" authorId="0" shapeId="0" xr:uid="{13C4A915-9847-41A7-830E-F59304B3C76D}">
      <text>
        <r>
          <rPr>
            <sz val="11"/>
            <color theme="1"/>
            <rFont val="Calibri"/>
            <scheme val="minor"/>
          </rPr>
          <t>Insurance co-pay 3573 expence entry posted</t>
        </r>
      </text>
    </comment>
    <comment ref="AF261" authorId="0" shapeId="0" xr:uid="{646A4BD6-C359-4800-920C-2B8F5A0C4874}">
      <text>
        <r>
          <rPr>
            <sz val="11"/>
            <color theme="1"/>
            <rFont val="Calibri"/>
            <scheme val="minor"/>
          </rPr>
          <t xml:space="preserve">We have to deduct this amount from Aug month Dr payment
</t>
        </r>
      </text>
    </comment>
    <comment ref="W277" authorId="0" shapeId="0" xr:uid="{D786415E-E3BB-4431-AF3C-4123D092E6C0}">
      <text>
        <r>
          <rPr>
            <sz val="11"/>
            <color theme="1"/>
            <rFont val="Calibri"/>
            <scheme val="minor"/>
          </rPr>
          <t xml:space="preserve"> Hospital received final amount after deducting TDS From insurance company 
</t>
        </r>
      </text>
    </comment>
    <comment ref="Y281" authorId="0" shapeId="0" xr:uid="{E62E4D37-0F69-431E-8ED8-C00BD6A97BC7}">
      <text>
        <r>
          <rPr>
            <sz val="11"/>
            <color theme="1"/>
            <rFont val="Calibri"/>
            <scheme val="minor"/>
          </rPr>
          <t>Share Percentage added as per share manually added</t>
        </r>
      </text>
    </comment>
    <comment ref="Z281" authorId="0" shapeId="0" xr:uid="{ED0542BA-8AF1-48C2-866D-5C3EF70DADBD}">
      <text>
        <r>
          <rPr>
            <sz val="11"/>
            <color theme="1"/>
            <rFont val="Calibri"/>
            <scheme val="minor"/>
          </rPr>
          <t>Share Percentage added as per share manually added</t>
        </r>
      </text>
    </comment>
    <comment ref="AH282" authorId="0" shapeId="0" xr:uid="{98A12EB6-3A62-43E4-8EF3-B9FA7A5AB645}">
      <text>
        <r>
          <rPr>
            <sz val="11"/>
            <color theme="1"/>
            <rFont val="Calibri"/>
            <scheme val="minor"/>
          </rPr>
          <t>JOURNAL
#492
Stapler used in Farook Hospital</t>
        </r>
      </text>
    </comment>
    <comment ref="Y289" authorId="0" shapeId="0" xr:uid="{67756029-716E-42DD-89C1-E03EDA515428}">
      <text>
        <r>
          <rPr>
            <sz val="11"/>
            <color theme="1"/>
            <rFont val="Calibri"/>
            <scheme val="minor"/>
          </rPr>
          <t xml:space="preserve">As per Shruti mam mail confirmation , Mykare share 20% ( Hp RMP)
</t>
        </r>
      </text>
    </comment>
    <comment ref="AH297" authorId="0" shapeId="0" xr:uid="{99F17B69-3E0A-422C-9016-2E68ABDC3F27}">
      <text>
        <r>
          <rPr>
            <sz val="11"/>
            <color theme="1"/>
            <rFont val="Calibri"/>
            <scheme val="minor"/>
          </rPr>
          <t xml:space="preserve">Laser Charge For (FIP296, Venkatesh) (Consumables Purchased for Doctorrs)
</t>
        </r>
      </text>
    </comment>
    <comment ref="W305" authorId="0" shapeId="0" xr:uid="{9AA7BD4F-7CF5-47B5-B5A3-A370408AC2B2}">
      <text>
        <r>
          <rPr>
            <sz val="11"/>
            <color theme="1"/>
            <rFont val="Calibri"/>
            <scheme val="minor"/>
          </rPr>
          <t xml:space="preserve">As per their workings , They received 81184 rs from insurance company 
</t>
        </r>
      </text>
    </comment>
    <comment ref="Y309" authorId="0" shapeId="0" xr:uid="{53ED71A3-A821-4C0A-9A32-2583855846AB}">
      <text>
        <r>
          <rPr>
            <sz val="11"/>
            <color theme="1"/>
            <rFont val="Calibri"/>
            <scheme val="minor"/>
          </rPr>
          <t>They already paid . so manoj confirmed that same . He said that confirm the percentage with their payment .</t>
        </r>
      </text>
    </comment>
    <comment ref="T314" authorId="0" shapeId="0" xr:uid="{59188DA7-88B8-4A87-9C56-008246064089}">
      <text>
        <r>
          <rPr>
            <sz val="11"/>
            <color theme="1"/>
            <rFont val="Calibri"/>
            <scheme val="minor"/>
          </rPr>
          <t xml:space="preserve">Shiva Confirmed 
</t>
        </r>
      </text>
    </comment>
    <comment ref="AH315" authorId="0" shapeId="0" xr:uid="{ED739C82-E124-4E15-82E3-F3ED49E37BC9}">
      <text>
        <r>
          <rPr>
            <sz val="11"/>
            <color theme="1"/>
            <rFont val="Calibri"/>
            <scheme val="minor"/>
          </rPr>
          <t>Consumables purchased for patient</t>
        </r>
      </text>
    </comment>
    <comment ref="AD317" authorId="0" shapeId="0" xr:uid="{F28222E2-FDB0-42B8-9120-34BE303DB37C}">
      <text>
        <r>
          <rPr>
            <sz val="11"/>
            <color theme="1"/>
            <rFont val="Calibri"/>
            <scheme val="minor"/>
          </rPr>
          <t xml:space="preserve">credit applied
</t>
        </r>
      </text>
    </comment>
    <comment ref="AH321" authorId="0" shapeId="0" xr:uid="{FF841830-D056-4917-83C3-27851A6EA4F7}">
      <text>
        <r>
          <rPr>
            <sz val="11"/>
            <color theme="1"/>
            <rFont val="Calibri"/>
            <scheme val="minor"/>
          </rPr>
          <t>Consumables purchased for patient</t>
        </r>
      </text>
    </comment>
    <comment ref="AD323" authorId="0" shapeId="0" xr:uid="{BFDE691F-0A91-4214-95E6-AA77C9FD18E2}">
      <text>
        <r>
          <rPr>
            <sz val="11"/>
            <color theme="1"/>
            <rFont val="Calibri"/>
            <scheme val="minor"/>
          </rPr>
          <t xml:space="preserve">credit applied
</t>
        </r>
      </text>
    </comment>
    <comment ref="AD333" authorId="0" shapeId="0" xr:uid="{FB57E00B-683A-4504-A078-DD925A7C378B}">
      <text>
        <r>
          <rPr>
            <sz val="11"/>
            <color theme="1"/>
            <rFont val="Calibri"/>
            <scheme val="minor"/>
          </rPr>
          <t xml:space="preserve">credit applied
</t>
        </r>
      </text>
    </comment>
    <comment ref="AH339" authorId="0" shapeId="0" xr:uid="{74D48079-3507-4354-80DD-F9BE0AB7A81B}">
      <text>
        <r>
          <rPr>
            <sz val="11"/>
            <color theme="1"/>
            <rFont val="Calibri"/>
            <scheme val="minor"/>
          </rPr>
          <t>Consumables purchased for patient</t>
        </r>
      </text>
    </comment>
    <comment ref="T343" authorId="0" shapeId="0" xr:uid="{BF56C435-25D7-46B4-A68D-C3FF431F46FC}">
      <text>
        <r>
          <rPr>
            <sz val="11"/>
            <color theme="1"/>
            <rFont val="Calibri"/>
            <scheme val="minor"/>
          </rPr>
          <t>Verified through mail by shiva</t>
        </r>
      </text>
    </comment>
    <comment ref="AE353" authorId="0" shapeId="0" xr:uid="{ED7F25AE-9AFD-415E-BBB3-8ABA5DAD0127}">
      <text>
        <r>
          <rPr>
            <sz val="11"/>
            <color theme="1"/>
            <rFont val="Calibri"/>
            <scheme val="minor"/>
          </rPr>
          <t>Cab Incurred in July rs 614</t>
        </r>
      </text>
    </comment>
    <comment ref="AD361" authorId="0" shapeId="0" xr:uid="{E970C43C-4A3E-47EA-9411-923793158B78}">
      <text>
        <r>
          <rPr>
            <sz val="11"/>
            <color theme="1"/>
            <rFont val="Calibri"/>
            <scheme val="minor"/>
          </rPr>
          <t xml:space="preserve">Credit applied </t>
        </r>
      </text>
    </comment>
    <comment ref="AH367" authorId="0" shapeId="0" xr:uid="{541CFBC3-D73B-41DC-B7E5-E71803B75711}">
      <text>
        <r>
          <rPr>
            <sz val="11"/>
            <color theme="1"/>
            <rFont val="Calibri"/>
            <scheme val="minor"/>
          </rPr>
          <t xml:space="preserve">Compression Garment Purchased ,
Bill no :- 23-24/0455 </t>
        </r>
      </text>
    </comment>
    <comment ref="Y369" authorId="0" shapeId="0" xr:uid="{53C34E8F-99EF-4C1A-87C6-D7872827BD0C}">
      <text>
        <r>
          <rPr>
            <sz val="11"/>
            <color theme="1"/>
            <rFont val="Calibri"/>
            <scheme val="minor"/>
          </rPr>
          <t>Operation Confirmed that there is an agreement between mykare and doctor sushma and confirmation is given through mail for the particular case. Also note that in this case the agreement is not between vrinchi hospital and mykare but doctor sushma and mykare.</t>
        </r>
      </text>
    </comment>
    <comment ref="AD369" authorId="0" shapeId="0" xr:uid="{D4753CC7-2682-42F8-B5B8-1E96B97D87A1}">
      <text>
        <r>
          <rPr>
            <sz val="11"/>
            <color theme="1"/>
            <rFont val="Calibri"/>
            <scheme val="minor"/>
          </rPr>
          <t>Amount Received after deducting medicine and consumables</t>
        </r>
      </text>
    </comment>
    <comment ref="W376" authorId="0" shapeId="0" xr:uid="{DC71271E-1907-490A-AC76-1BE4AC76B7F4}">
      <text>
        <r>
          <rPr>
            <sz val="11"/>
            <color theme="1"/>
            <rFont val="Calibri"/>
            <scheme val="minor"/>
          </rPr>
          <t xml:space="preserve">As per their workings , They received 74217 rs from insurance company 
</t>
        </r>
      </text>
    </comment>
    <comment ref="AD378" authorId="0" shapeId="0" xr:uid="{41959FD5-61F7-4B96-863B-E959E2FA7C90}">
      <text>
        <r>
          <rPr>
            <sz val="11"/>
            <color theme="1"/>
            <rFont val="Calibri"/>
            <scheme val="minor"/>
          </rPr>
          <t xml:space="preserve">credit applied
</t>
        </r>
      </text>
    </comment>
    <comment ref="AD382" authorId="0" shapeId="0" xr:uid="{950D6D42-0BA8-48BB-BEE9-16D52721C2ED}">
      <text>
        <r>
          <rPr>
            <sz val="11"/>
            <color theme="1"/>
            <rFont val="Calibri"/>
            <scheme val="minor"/>
          </rPr>
          <t xml:space="preserve">Credit applied for 2976
</t>
        </r>
      </text>
    </comment>
    <comment ref="AF382" authorId="0" shapeId="0" xr:uid="{4F8D8DC8-F604-4178-924B-12381CF19798}">
      <text>
        <r>
          <rPr>
            <sz val="11"/>
            <color theme="1"/>
            <rFont val="Calibri"/>
            <scheme val="minor"/>
          </rPr>
          <t>Not mentioned about Gallstone in MOU</t>
        </r>
      </text>
    </comment>
    <comment ref="AH383" authorId="0" shapeId="0" xr:uid="{76EB980F-FB97-47EB-822E-8E210BEA61B2}">
      <text>
        <r>
          <rPr>
            <sz val="11"/>
            <color theme="1"/>
            <rFont val="Calibri"/>
            <scheme val="minor"/>
          </rPr>
          <t>Circumcision Stapler Purchased for Joseph Jhonny, SILVERLINE HOSPITAL KOCHI (Consumables Purchased for Doctors)</t>
        </r>
      </text>
    </comment>
    <comment ref="AH393" authorId="0" shapeId="0" xr:uid="{3DA69EAA-E9F7-42EB-BDF0-F33055E28899}">
      <text>
        <r>
          <rPr>
            <sz val="11"/>
            <color theme="1"/>
            <rFont val="Calibri"/>
            <scheme val="minor"/>
          </rPr>
          <t xml:space="preserve">Compression Garment Purchased , Bill no 23-24/0452 +  Medical Equipment Rent (rs 10000)
</t>
        </r>
      </text>
    </comment>
    <comment ref="AI393" authorId="0" shapeId="0" xr:uid="{479DCB37-1758-477B-89E2-7D690125C8BE}">
      <text>
        <r>
          <rPr>
            <sz val="11"/>
            <color theme="1"/>
            <rFont val="Calibri"/>
            <scheme val="minor"/>
          </rPr>
          <t>Loss on operations</t>
        </r>
      </text>
    </comment>
    <comment ref="L394" authorId="0" shapeId="0" xr:uid="{A40C4B23-9BC0-4A3A-97B6-C7461EAF5540}">
      <text>
        <r>
          <rPr>
            <sz val="11"/>
            <color theme="1"/>
            <rFont val="Calibri"/>
            <scheme val="minor"/>
          </rPr>
          <t>Actually its EMI Case but We paid the full EMI amount to Hospital.
SO that's why this case is treated as Cash case</t>
        </r>
      </text>
    </comment>
    <comment ref="AH394" authorId="0" shapeId="0" xr:uid="{41CB9483-19A1-402E-A1B4-7E407A2207E8}">
      <text>
        <r>
          <rPr>
            <sz val="11"/>
            <color theme="1"/>
            <rFont val="Calibri"/>
            <scheme val="minor"/>
          </rPr>
          <t xml:space="preserve">CIRCUMCISION STAPLER Purchased for Dr
</t>
        </r>
      </text>
    </comment>
    <comment ref="Y395" authorId="0" shapeId="0" xr:uid="{2CE67A50-4CC8-48DB-A9AF-06D3952E093B}">
      <text>
        <r>
          <rPr>
            <sz val="11"/>
            <color theme="1"/>
            <rFont val="Calibri"/>
            <scheme val="minor"/>
          </rPr>
          <t>The particular case was a medical management case and the management has agreed to follow Mykare RMP without provision in Mou</t>
        </r>
      </text>
    </comment>
    <comment ref="AD395" authorId="0" shapeId="0" xr:uid="{B2A4F95E-F552-4A34-934E-AD16F3837FFA}">
      <text>
        <r>
          <rPr>
            <sz val="11"/>
            <color theme="1"/>
            <rFont val="Calibri"/>
            <scheme val="minor"/>
          </rPr>
          <t xml:space="preserve">credit applied
</t>
        </r>
      </text>
    </comment>
    <comment ref="Y396" authorId="0" shapeId="0" xr:uid="{0C411BBF-6504-404D-8648-06BE82F45E98}">
      <text>
        <r>
          <rPr>
            <sz val="11"/>
            <color theme="1"/>
            <rFont val="Calibri"/>
            <scheme val="minor"/>
          </rPr>
          <t xml:space="preserve">Manoj Confirmed 
</t>
        </r>
      </text>
    </comment>
    <comment ref="W397" authorId="0" shapeId="0" xr:uid="{14EB38DC-24A6-4CCA-A5D0-A47B1D4DAA12}">
      <text>
        <r>
          <rPr>
            <sz val="11"/>
            <color theme="1"/>
            <rFont val="Calibri"/>
            <scheme val="minor"/>
          </rPr>
          <t>Hospital Calculated this</t>
        </r>
      </text>
    </comment>
    <comment ref="AD397" authorId="0" shapeId="0" xr:uid="{F03C8CD3-A5E3-47D3-8D4F-D3A094A99FED}">
      <text>
        <r>
          <rPr>
            <sz val="11"/>
            <color theme="1"/>
            <rFont val="Calibri"/>
            <scheme val="minor"/>
          </rPr>
          <t xml:space="preserve">credit applied
</t>
        </r>
      </text>
    </comment>
    <comment ref="I399" authorId="0" shapeId="0" xr:uid="{5DB57CAA-5983-4D16-A4EB-A341D84508A1}">
      <text>
        <r>
          <rPr>
            <sz val="11"/>
            <color theme="1"/>
            <rFont val="Calibri"/>
            <scheme val="minor"/>
          </rPr>
          <t>6/10/2023 query content shared to upload
Payment received 12/10/2023</t>
        </r>
      </text>
    </comment>
    <comment ref="T399" authorId="0" shapeId="0" xr:uid="{ED5C94AB-3E4C-40F9-BD47-ACBCDAA504AC}">
      <text>
        <r>
          <rPr>
            <sz val="11"/>
            <color theme="1"/>
            <rFont val="Calibri"/>
            <scheme val="minor"/>
          </rPr>
          <t xml:space="preserve">Approval shafneed confirmed 
</t>
        </r>
      </text>
    </comment>
    <comment ref="AF401" authorId="0" shapeId="0" xr:uid="{41FDF9D1-03A1-4C00-918E-776BD441B321}">
      <text>
        <r>
          <rPr>
            <sz val="11"/>
            <color theme="1"/>
            <rFont val="Calibri"/>
            <scheme val="minor"/>
          </rPr>
          <t xml:space="preserve">Not mention about Hernia in MOU
</t>
        </r>
      </text>
    </comment>
    <comment ref="AH402" authorId="0" shapeId="0" xr:uid="{52AA97F9-1FB5-48E1-B02B-AA7EF1D48B6F}">
      <text>
        <r>
          <rPr>
            <sz val="11"/>
            <color theme="1"/>
            <rFont val="Calibri"/>
            <scheme val="minor"/>
          </rPr>
          <t>Compression Garment Purchased , Bill no  23-24/0465</t>
        </r>
      </text>
    </comment>
    <comment ref="AF404" authorId="0" shapeId="0" xr:uid="{80CB2A02-743B-4A0E-8F41-3C73A32BC211}">
      <text>
        <r>
          <rPr>
            <sz val="11"/>
            <color theme="1"/>
            <rFont val="Calibri"/>
            <scheme val="minor"/>
          </rPr>
          <t xml:space="preserve">2 lipoma
1000*2
</t>
        </r>
      </text>
    </comment>
    <comment ref="Y406" authorId="0" shapeId="0" xr:uid="{AF1AD885-76D2-4AF0-A95E-45EC5CE67F0E}">
      <text>
        <r>
          <rPr>
            <sz val="11"/>
            <color theme="1"/>
            <rFont val="Calibri"/>
            <scheme val="minor"/>
          </rPr>
          <t>Manoj Confirmed</t>
        </r>
      </text>
    </comment>
    <comment ref="W409" authorId="0" shapeId="0" xr:uid="{0F434608-AECC-40BD-996C-65A61550D90A}">
      <text>
        <r>
          <rPr>
            <sz val="11"/>
            <color theme="1"/>
            <rFont val="Calibri"/>
            <scheme val="minor"/>
          </rPr>
          <t>Hospital received only this amount
Insted of  100793</t>
        </r>
      </text>
    </comment>
    <comment ref="AH411" authorId="0" shapeId="0" xr:uid="{F3F2FA8D-D38A-4525-A9F9-B9067E951F3B}">
      <text>
        <r>
          <rPr>
            <sz val="11"/>
            <color theme="1"/>
            <rFont val="Calibri"/>
            <scheme val="minor"/>
          </rPr>
          <t xml:space="preserve">CIRCUMCISION STAPLER Purchased for Dr
</t>
        </r>
      </text>
    </comment>
    <comment ref="T415" authorId="0" shapeId="0" xr:uid="{67B84DF8-6EBE-450E-BD6C-679FD0EFF09D}">
      <text>
        <r>
          <rPr>
            <sz val="11"/>
            <color theme="1"/>
            <rFont val="Calibri"/>
            <scheme val="minor"/>
          </rPr>
          <t xml:space="preserve">Verified through mail by shiva
</t>
        </r>
      </text>
    </comment>
    <comment ref="Y419" authorId="0" shapeId="0" xr:uid="{377FA7BB-B9C3-4C48-8454-F102CD76150D}">
      <text>
        <r>
          <rPr>
            <sz val="11"/>
            <color theme="1"/>
            <rFont val="Calibri"/>
            <scheme val="minor"/>
          </rPr>
          <t xml:space="preserve">As per Agreement </t>
        </r>
      </text>
    </comment>
    <comment ref="M421" authorId="0" shapeId="0" xr:uid="{77E1A893-8CA6-4197-88E9-878895AC03BF}">
      <text>
        <r>
          <rPr>
            <sz val="11"/>
            <color theme="1"/>
            <rFont val="Calibri"/>
            <scheme val="minor"/>
          </rPr>
          <t>Deduction From SGR SHARE</t>
        </r>
      </text>
    </comment>
    <comment ref="BA421" authorId="0" shapeId="0" xr:uid="{F99B49CC-8F20-4762-8AD8-29F66205B378}">
      <text>
        <r>
          <rPr>
            <sz val="11"/>
            <color theme="1"/>
            <rFont val="Calibri"/>
            <scheme val="minor"/>
          </rPr>
          <t>Deduction From SGR SHARE</t>
        </r>
      </text>
    </comment>
    <comment ref="AH422" authorId="0" shapeId="0" xr:uid="{0EC660AA-20B5-40E9-BDB6-2188847FB7F3}">
      <text>
        <r>
          <rPr>
            <sz val="11"/>
            <color theme="1"/>
            <rFont val="Calibri"/>
            <scheme val="minor"/>
          </rPr>
          <t>Laser Purchased By Doctor For which Payment Should be Made to Doctor (Bill No :23-24/0664)</t>
        </r>
      </text>
    </comment>
    <comment ref="S423" authorId="0" shapeId="0" xr:uid="{DEE5E296-08BD-41BD-B045-532F380B44F3}">
      <text>
        <r>
          <rPr>
            <sz val="11"/>
            <color theme="1"/>
            <rFont val="Calibri"/>
            <scheme val="minor"/>
          </rPr>
          <t xml:space="preserve">As per Creditfair report </t>
        </r>
      </text>
    </comment>
    <comment ref="AH426" authorId="0" shapeId="0" xr:uid="{66E9E964-ECAE-405D-A710-505A97183792}">
      <text>
        <r>
          <rPr>
            <sz val="11"/>
            <color theme="1"/>
            <rFont val="Calibri"/>
            <scheme val="minor"/>
          </rPr>
          <t>Laser Purchased By Doctor For which Payment Should be Made to Doctor (Bill No :23-24/0663)</t>
        </r>
      </text>
    </comment>
    <comment ref="S434" authorId="0" shapeId="0" xr:uid="{3C59192C-025E-4821-A280-6D77FD6A21CF}">
      <text>
        <r>
          <rPr>
            <sz val="11"/>
            <color theme="1"/>
            <rFont val="Calibri"/>
            <scheme val="minor"/>
          </rPr>
          <t>Confirmed</t>
        </r>
      </text>
    </comment>
    <comment ref="AH437" authorId="0" shapeId="0" xr:uid="{FB7E69CD-C992-4929-8C51-137D2F4BEA57}">
      <text>
        <r>
          <rPr>
            <sz val="11"/>
            <color theme="1"/>
            <rFont val="Calibri"/>
            <scheme val="minor"/>
          </rPr>
          <t xml:space="preserve">
Garments Purchased For Patient
Bill : 23-24/0512</t>
        </r>
      </text>
    </comment>
    <comment ref="AH438" authorId="0" shapeId="0" xr:uid="{42B68672-C083-478A-9C5B-2CA4BABEE57A}">
      <text>
        <r>
          <rPr>
            <sz val="11"/>
            <color theme="1"/>
            <rFont val="Calibri"/>
            <scheme val="minor"/>
          </rPr>
          <t>Garments Purchased For Patient
Bill : 23-24/0513 + 5000- Consumables used by the doctor (Laser)</t>
        </r>
      </text>
    </comment>
    <comment ref="W444" authorId="0" shapeId="0" xr:uid="{AA4F8AE2-BFCA-4B6C-A458-27AFA91F35DD}">
      <text>
        <r>
          <rPr>
            <sz val="11"/>
            <color theme="1"/>
            <rFont val="Calibri"/>
            <scheme val="minor"/>
          </rPr>
          <t xml:space="preserve">As per their workings , They received 108057 rs from insurance company 
</t>
        </r>
      </text>
    </comment>
    <comment ref="T447" authorId="0" shapeId="0" xr:uid="{B311B63F-8727-408D-BEC6-CE3FFB9FEDA6}">
      <text>
        <r>
          <rPr>
            <sz val="11"/>
            <color theme="1"/>
            <rFont val="Calibri"/>
            <scheme val="minor"/>
          </rPr>
          <t>Verified through mail by shiva</t>
        </r>
      </text>
    </comment>
    <comment ref="AH448" authorId="0" shapeId="0" xr:uid="{9EF5F617-4FE0-4CA5-B1B4-95F2E657A926}">
      <text>
        <r>
          <rPr>
            <sz val="11"/>
            <color theme="1"/>
            <rFont val="Calibri"/>
            <scheme val="minor"/>
          </rPr>
          <t>Bill No: 23-24/0538
Circumcision Stapler</t>
        </r>
      </text>
    </comment>
    <comment ref="I449" authorId="0" shapeId="0" xr:uid="{F61EF8B0-8E90-4155-B97F-D769912EAA50}">
      <text>
        <r>
          <rPr>
            <sz val="11"/>
            <color theme="1"/>
            <rFont val="Calibri"/>
            <scheme val="minor"/>
          </rPr>
          <t>Rejection reason</t>
        </r>
      </text>
    </comment>
    <comment ref="AH450" authorId="0" shapeId="0" xr:uid="{14F26858-8BE8-40C4-A81B-3350F7B75C04}">
      <text>
        <r>
          <rPr>
            <sz val="11"/>
            <color theme="1"/>
            <rFont val="Calibri"/>
            <scheme val="minor"/>
          </rPr>
          <t xml:space="preserve">Garment purchased for patient
Bill no :-  23-24/0544 + 5000 Consumables Used By Doctor (Laser) - </t>
        </r>
      </text>
    </comment>
    <comment ref="S452" authorId="0" shapeId="0" xr:uid="{0957A3B9-C530-4726-AF62-95841FEAF9E5}">
      <text>
        <r>
          <rPr>
            <sz val="11"/>
            <color theme="1"/>
            <rFont val="Calibri"/>
            <scheme val="minor"/>
          </rPr>
          <t xml:space="preserve">bill received on 18th sep . Amount was 21900. now the hospital and sharon confirmed its 25460.
</t>
        </r>
      </text>
    </comment>
    <comment ref="AH452" authorId="0" shapeId="0" xr:uid="{EB5AE28C-B199-420F-B0FF-50518A3DA1D7}">
      <text>
        <r>
          <rPr>
            <sz val="11"/>
            <color theme="1"/>
            <rFont val="Calibri"/>
            <scheme val="minor"/>
          </rPr>
          <t>CIRCUMCISION STAPLER Purchased for Dr
bill : 23-24/0563</t>
        </r>
      </text>
    </comment>
    <comment ref="I454" authorId="0" shapeId="0" xr:uid="{EAEF7C54-9A75-49E2-B96C-2995CB941266}">
      <text>
        <r>
          <rPr>
            <sz val="11"/>
            <color theme="1"/>
            <rFont val="Calibri"/>
            <scheme val="minor"/>
          </rPr>
          <t>Under Process 07/10/2023</t>
        </r>
      </text>
    </comment>
    <comment ref="AH455" authorId="0" shapeId="0" xr:uid="{F63D615A-698D-4CD2-8F38-7C61782BDD69}">
      <text>
        <r>
          <rPr>
            <sz val="11"/>
            <color theme="1"/>
            <rFont val="Calibri"/>
            <scheme val="minor"/>
          </rPr>
          <t xml:space="preserve"> Garment purchased for patient
Bill no :- 23-24/0545</t>
        </r>
      </text>
    </comment>
    <comment ref="K456" authorId="0" shapeId="0" xr:uid="{FD51ED2E-1B73-4E95-A94A-A3AC93C11C71}">
      <text>
        <r>
          <rPr>
            <sz val="11"/>
            <color theme="1"/>
            <rFont val="Calibri"/>
            <scheme val="minor"/>
          </rPr>
          <t>As per Manoj Confirmation i changed the BD From Anil to Hari</t>
        </r>
      </text>
    </comment>
    <comment ref="Y458" authorId="0" shapeId="0" xr:uid="{4AE478BF-D6A4-4350-8810-B09D7059D447}">
      <text>
        <r>
          <rPr>
            <sz val="11"/>
            <color theme="1"/>
            <rFont val="Calibri"/>
            <scheme val="minor"/>
          </rPr>
          <t xml:space="preserve">AS per mail confirmation , We decided this case Sharing ratio is 50:50 %.
</t>
        </r>
      </text>
    </comment>
    <comment ref="Z458" authorId="0" shapeId="0" xr:uid="{BC2EDB6B-E41A-4551-B3A6-430BDEEB23B1}">
      <text>
        <r>
          <rPr>
            <sz val="11"/>
            <color theme="1"/>
            <rFont val="Calibri"/>
            <scheme val="minor"/>
          </rPr>
          <t xml:space="preserve">AS per mail confirmation , We decided this case Sharing ratio is 50:50 %.
</t>
        </r>
      </text>
    </comment>
    <comment ref="W461" authorId="0" shapeId="0" xr:uid="{7730A900-0B28-437A-BC37-C6AFC0D62491}">
      <text>
        <r>
          <rPr>
            <sz val="11"/>
            <color theme="1"/>
            <rFont val="Calibri"/>
            <scheme val="minor"/>
          </rPr>
          <t xml:space="preserve">Hospital Received only this amount.
Mail confirmation of Vinu is there.
</t>
        </r>
      </text>
    </comment>
    <comment ref="AH461" authorId="0" shapeId="0" xr:uid="{8A1A3A90-AA88-46F0-9502-A95FD864A50D}">
      <text>
        <r>
          <rPr>
            <sz val="11"/>
            <color theme="1"/>
            <rFont val="Calibri"/>
            <scheme val="minor"/>
          </rPr>
          <t xml:space="preserve">CIRCUMCISION STAPLER Purchased for Dr
</t>
        </r>
      </text>
    </comment>
    <comment ref="U462" authorId="0" shapeId="0" xr:uid="{14E84B51-E766-493C-8D48-7DD704039957}">
      <text>
        <r>
          <rPr>
            <sz val="11"/>
            <color theme="1"/>
            <rFont val="Calibri"/>
            <scheme val="minor"/>
          </rPr>
          <t>Amount to be paid by the insured  which is provided in final approval letter, and also Confirmed By Operations</t>
        </r>
      </text>
    </comment>
    <comment ref="AH462" authorId="0" shapeId="0" xr:uid="{4631CD9B-FDFD-4600-8850-27B5B24F49C8}">
      <text>
        <r>
          <rPr>
            <sz val="11"/>
            <color theme="1"/>
            <rFont val="Calibri"/>
            <scheme val="minor"/>
          </rPr>
          <t xml:space="preserve">Garment purchased for patient
Bill no :-   23-24/0580 </t>
        </r>
      </text>
    </comment>
    <comment ref="AH463" authorId="0" shapeId="0" xr:uid="{E7D830E3-A733-4F13-ABC3-843AD9B2A6F5}">
      <text>
        <r>
          <rPr>
            <sz val="11"/>
            <color theme="1"/>
            <rFont val="Calibri"/>
            <scheme val="minor"/>
          </rPr>
          <t>Bill : 23-24/0772</t>
        </r>
      </text>
    </comment>
    <comment ref="I465" authorId="0" shapeId="0" xr:uid="{C03F9228-A906-4F9B-8164-E02525D3310F}">
      <text>
        <r>
          <rPr>
            <sz val="11"/>
            <color theme="1"/>
            <rFont val="Calibri"/>
            <scheme val="minor"/>
          </rPr>
          <t>Under Process 07/10/2023</t>
        </r>
      </text>
    </comment>
    <comment ref="M469" authorId="0" shapeId="0" xr:uid="{4997557C-B44A-44FA-9426-B4D43BC29FBC}">
      <text>
        <r>
          <rPr>
            <sz val="11"/>
            <color theme="1"/>
            <rFont val="Calibri"/>
            <scheme val="minor"/>
          </rPr>
          <t>As per Manoj Confirmation mail , I changed the RMP of this patient from HP to Mykare .</t>
        </r>
      </text>
    </comment>
    <comment ref="Y469" authorId="0" shapeId="0" xr:uid="{11D793EC-7DD9-46D0-85C0-D558CAF0AC9F}">
      <text>
        <r>
          <rPr>
            <sz val="11"/>
            <color theme="1"/>
            <rFont val="Calibri"/>
            <scheme val="minor"/>
          </rPr>
          <t>As per Manoj Confirmation mail , I changed the RMP of this patient from HP to Mykare .</t>
        </r>
      </text>
    </comment>
    <comment ref="S474" authorId="0" shapeId="0" xr:uid="{ACE09958-FA5E-40CC-BFA0-6E5954BDCAD9}">
      <text>
        <r>
          <rPr>
            <sz val="11"/>
            <color theme="1"/>
            <rFont val="Calibri"/>
            <scheme val="minor"/>
          </rPr>
          <t>Estimate</t>
        </r>
      </text>
    </comment>
    <comment ref="AD474" authorId="0" shapeId="0" xr:uid="{7AE5E97A-C60A-462C-823A-3FA201D86B79}">
      <text>
        <r>
          <rPr>
            <sz val="11"/>
            <color theme="1"/>
            <rFont val="Calibri"/>
            <scheme val="minor"/>
          </rPr>
          <t>42000 fixed to Hospital before surgery . so balance 33000 to mykare.</t>
        </r>
      </text>
    </comment>
    <comment ref="AF474" authorId="0" shapeId="0" xr:uid="{C359CA29-A5E5-4830-81A4-E68F484827C5}">
      <text>
        <r>
          <rPr>
            <sz val="11"/>
            <color theme="1"/>
            <rFont val="Calibri"/>
            <scheme val="minor"/>
          </rPr>
          <t>Manoj verified 14k. abdominal and back side</t>
        </r>
      </text>
    </comment>
    <comment ref="AH474" authorId="0" shapeId="0" xr:uid="{76A9782A-0072-48E6-9794-1EF30104C6C1}">
      <text>
        <r>
          <rPr>
            <sz val="11"/>
            <color theme="1"/>
            <rFont val="Calibri"/>
            <scheme val="minor"/>
          </rPr>
          <t>Garment purchased for patient
Bill no :- 23-24/0571</t>
        </r>
      </text>
    </comment>
    <comment ref="S475" authorId="0" shapeId="0" xr:uid="{B1BE85B7-B013-4057-9083-5D69905AECE7}">
      <text>
        <r>
          <rPr>
            <sz val="11"/>
            <color theme="1"/>
            <rFont val="Calibri"/>
            <scheme val="minor"/>
          </rPr>
          <t xml:space="preserve">Estimate
</t>
        </r>
      </text>
    </comment>
    <comment ref="G476" authorId="0" shapeId="0" xr:uid="{66046F65-E2B8-4150-A0F6-26C1BB727840}">
      <text>
        <r>
          <rPr>
            <sz val="11"/>
            <color theme="1"/>
            <rFont val="Calibri"/>
            <scheme val="minor"/>
          </rPr>
          <t>Final approvel Hospital name is kanakadhurga</t>
        </r>
      </text>
    </comment>
    <comment ref="S480" authorId="0" shapeId="0" xr:uid="{AB0D42B1-5116-48F3-B93B-70C60D2E1B74}">
      <text>
        <r>
          <rPr>
            <sz val="11"/>
            <color theme="1"/>
            <rFont val="Calibri"/>
            <scheme val="minor"/>
          </rPr>
          <t xml:space="preserve">Confirmed
</t>
        </r>
      </text>
    </comment>
    <comment ref="AH480" authorId="0" shapeId="0" xr:uid="{D500E968-18AC-4211-8A7F-30CA8517CD00}">
      <text>
        <r>
          <rPr>
            <sz val="11"/>
            <color theme="1"/>
            <rFont val="Calibri"/>
            <scheme val="minor"/>
          </rPr>
          <t>The garment of rs 1500 was purchased by Vijay By Using Shivanandhan's Card
Bill : 23-24/0772</t>
        </r>
      </text>
    </comment>
    <comment ref="AH481" authorId="0" shapeId="0" xr:uid="{C4DF142B-C2A6-4EF4-BCDB-BE5794D3B6F9}">
      <text>
        <r>
          <rPr>
            <sz val="11"/>
            <color theme="1"/>
            <rFont val="Calibri"/>
            <scheme val="minor"/>
          </rPr>
          <t>Bill : 23-24/0670</t>
        </r>
      </text>
    </comment>
    <comment ref="AI483" authorId="0" shapeId="0" xr:uid="{6575FE20-8F90-41F6-95E5-DE881513E3A6}">
      <text>
        <r>
          <rPr>
            <sz val="11"/>
            <color theme="1"/>
            <rFont val="Calibri"/>
            <scheme val="minor"/>
          </rPr>
          <t>Deductiions for Insurance</t>
        </r>
      </text>
    </comment>
    <comment ref="S484" authorId="0" shapeId="0" xr:uid="{A1301D0A-924C-49FF-A9CF-BB99CC2AE918}">
      <text>
        <r>
          <rPr>
            <sz val="11"/>
            <color theme="1"/>
            <rFont val="Calibri"/>
            <scheme val="minor"/>
          </rPr>
          <t>confirmed</t>
        </r>
      </text>
    </comment>
    <comment ref="V490" authorId="0" shapeId="0" xr:uid="{F107961B-70C2-45EA-B065-0E9CBF06DEBC}">
      <text>
        <r>
          <rPr>
            <sz val="11"/>
            <color theme="1"/>
            <rFont val="Calibri"/>
            <scheme val="minor"/>
          </rPr>
          <t>Mykare collected</t>
        </r>
      </text>
    </comment>
    <comment ref="AF490" authorId="0" shapeId="0" xr:uid="{F89DEA33-5621-44F5-9539-AE2CEE5D8265}">
      <text>
        <r>
          <rPr>
            <sz val="11"/>
            <color theme="1"/>
            <rFont val="Calibri"/>
            <scheme val="minor"/>
          </rPr>
          <t>Agreement not received but manoj told 5000</t>
        </r>
      </text>
    </comment>
    <comment ref="AH490" authorId="0" shapeId="0" xr:uid="{A166018E-DACE-4B9A-BE33-EA61D0B2DAAE}">
      <text>
        <r>
          <rPr>
            <sz val="11"/>
            <color theme="1"/>
            <rFont val="Calibri"/>
            <scheme val="minor"/>
          </rPr>
          <t>Bill No : 23-24/0668</t>
        </r>
      </text>
    </comment>
    <comment ref="AD492" authorId="0" shapeId="0" xr:uid="{C2EA4D0A-AD15-4A9D-A6E1-2DD8C53E308A}">
      <text>
        <r>
          <rPr>
            <sz val="11"/>
            <color theme="1"/>
            <rFont val="Calibri"/>
            <scheme val="minor"/>
          </rPr>
          <t>As per manoj Discuss 4700 Added 
 for Stapler amount .</t>
        </r>
      </text>
    </comment>
    <comment ref="AG492" authorId="0" shapeId="0" xr:uid="{2E0F30BF-C09A-4FBC-9240-4B961FFEE3B7}">
      <text>
        <r>
          <rPr>
            <sz val="11"/>
            <color theme="1"/>
            <rFont val="Calibri"/>
            <scheme val="minor"/>
          </rPr>
          <t>Laser purchased For Raegan Patient, Bill No : 23-24/0660</t>
        </r>
      </text>
    </comment>
    <comment ref="I499" authorId="0" shapeId="0" xr:uid="{DD76754B-63C1-49BF-8483-721CF68E06F1}">
      <text>
        <r>
          <rPr>
            <sz val="11"/>
            <color theme="1"/>
            <rFont val="Calibri"/>
            <scheme val="minor"/>
          </rPr>
          <t>Under Process 07/10/2023</t>
        </r>
      </text>
    </comment>
    <comment ref="AH504" authorId="0" shapeId="0" xr:uid="{50C340D1-B31B-44AC-9E88-D35CE0DD2AF4}">
      <text>
        <r>
          <rPr>
            <sz val="11"/>
            <color theme="1"/>
            <rFont val="Calibri"/>
            <scheme val="minor"/>
          </rPr>
          <t>INV-00849/23-24 , ZOHO BILL NO : 23-24/0645 :  Compression Garment</t>
        </r>
      </text>
    </comment>
    <comment ref="T505" authorId="0" shapeId="0" xr:uid="{BEB64A12-BB22-47C2-8863-E5CA64D36E08}">
      <text>
        <r>
          <rPr>
            <sz val="11"/>
            <color theme="1"/>
            <rFont val="Calibri"/>
            <scheme val="minor"/>
          </rPr>
          <t xml:space="preserve">approval letter not received , but baskar and praveen confirmed.
</t>
        </r>
      </text>
    </comment>
    <comment ref="Y505" authorId="0" shapeId="0" xr:uid="{1D225E75-AAD4-43F2-8495-06FFBAA660AF}">
      <text>
        <r>
          <rPr>
            <sz val="11"/>
            <color theme="1"/>
            <rFont val="Calibri"/>
            <scheme val="minor"/>
          </rPr>
          <t xml:space="preserve">Manoj confirmed
</t>
        </r>
      </text>
    </comment>
    <comment ref="Z505" authorId="0" shapeId="0" xr:uid="{B27A8441-2272-4736-A25D-72630EAB87A1}">
      <text>
        <r>
          <rPr>
            <sz val="11"/>
            <color theme="1"/>
            <rFont val="Calibri"/>
            <scheme val="minor"/>
          </rPr>
          <t xml:space="preserve">Manoj confirmed
</t>
        </r>
      </text>
    </comment>
    <comment ref="V507" authorId="0" shapeId="0" xr:uid="{205621FE-B675-4A4A-907D-23C69DDC2D68}">
      <text>
        <r>
          <rPr>
            <sz val="11"/>
            <color theme="1"/>
            <rFont val="Calibri"/>
            <scheme val="minor"/>
          </rPr>
          <t>No share to Hospital</t>
        </r>
      </text>
    </comment>
    <comment ref="Y508" authorId="0" shapeId="0" xr:uid="{8813DA82-960D-4D2C-9DDC-2CAD095AB6DD}">
      <text>
        <r>
          <rPr>
            <sz val="11"/>
            <color theme="1"/>
            <rFont val="Calibri"/>
            <scheme val="minor"/>
          </rPr>
          <t>Operation Confirmed That The Particular Case has 50 % Share  as per Data Confirmation Of September 2023</t>
        </r>
      </text>
    </comment>
    <comment ref="Z508" authorId="0" shapeId="0" xr:uid="{C5E3D1C6-00C9-40BF-9706-EFDC500595E5}">
      <text>
        <r>
          <rPr>
            <sz val="11"/>
            <color theme="1"/>
            <rFont val="Calibri"/>
            <scheme val="minor"/>
          </rPr>
          <t>Operation Confirmed That The Particular Case has 50 % Share  as per Data Confirmation Of September 2023</t>
        </r>
      </text>
    </comment>
    <comment ref="AF508" authorId="0" shapeId="0" xr:uid="{F403ADF0-EAC1-4E7C-98ED-A76F4DED9092}">
      <text>
        <r>
          <rPr>
            <sz val="11"/>
            <color theme="1"/>
            <rFont val="Calibri"/>
            <scheme val="minor"/>
          </rPr>
          <t>20% of bill amount for cash cases</t>
        </r>
      </text>
    </comment>
    <comment ref="AF509" authorId="0" shapeId="0" xr:uid="{9A4C589B-F950-4131-94AF-658DD2ABE43D}">
      <text>
        <r>
          <rPr>
            <sz val="11"/>
            <color theme="1"/>
            <rFont val="Calibri"/>
            <scheme val="minor"/>
          </rPr>
          <t>Grade-2 
Manoj Confirmed</t>
        </r>
      </text>
    </comment>
    <comment ref="AH509" authorId="0" shapeId="0" xr:uid="{F6D01729-53E3-43CE-BFD4-74FE83689768}">
      <text>
        <r>
          <rPr>
            <sz val="11"/>
            <color theme="1"/>
            <rFont val="Calibri"/>
            <scheme val="minor"/>
          </rPr>
          <t xml:space="preserve">Bill NO : 23-24/0674  2000 garment for patient
Mykare should pay 5000 to dr for consumables . 23-24/0722
manoj confirmed
</t>
        </r>
      </text>
    </comment>
    <comment ref="AF511" authorId="0" shapeId="0" xr:uid="{071CD308-E61E-46F0-A25E-A34DE3B1CA1E}">
      <text>
        <r>
          <rPr>
            <sz val="11"/>
            <color theme="1"/>
            <rFont val="Calibri"/>
            <scheme val="minor"/>
          </rPr>
          <t>Grade-2 
Manoj Confirmed</t>
        </r>
      </text>
    </comment>
    <comment ref="AH511" authorId="0" shapeId="0" xr:uid="{B2712D5E-CC95-40B8-B21E-72096CFC3ADE}">
      <text>
        <r>
          <rPr>
            <sz val="11"/>
            <color theme="1"/>
            <rFont val="Calibri"/>
            <scheme val="minor"/>
          </rPr>
          <t xml:space="preserve">Mykare should pay 5000 to dr for consumables  23-24/0722
manoj confirmed </t>
        </r>
      </text>
    </comment>
    <comment ref="AF513" authorId="0" shapeId="0" xr:uid="{BF5681C0-7FA8-4BF1-B107-975DF932EB6D}">
      <text>
        <r>
          <rPr>
            <sz val="11"/>
            <color theme="1"/>
            <rFont val="Calibri"/>
            <scheme val="minor"/>
          </rPr>
          <t>15% of the Approved amount
 as said by manoj</t>
        </r>
      </text>
    </comment>
    <comment ref="AH517" authorId="0" shapeId="0" xr:uid="{EE287AA9-085A-4AFE-A310-678486987646}">
      <text>
        <r>
          <rPr>
            <sz val="11"/>
            <color theme="1"/>
            <rFont val="Calibri"/>
            <scheme val="minor"/>
          </rPr>
          <t>Hospital Should give the amount</t>
        </r>
      </text>
    </comment>
    <comment ref="AH520" authorId="0" shapeId="0" xr:uid="{DCF84B2A-F89F-4D16-8768-CBFEDD551443}">
      <text>
        <r>
          <rPr>
            <sz val="11"/>
            <color theme="1"/>
            <rFont val="Calibri"/>
            <scheme val="minor"/>
          </rPr>
          <t>Bill No : 23-24/0646</t>
        </r>
      </text>
    </comment>
    <comment ref="S521" authorId="0" shapeId="0" xr:uid="{E6DBC16F-04F5-433C-BD3A-C22E70829B6F}">
      <text>
        <r>
          <rPr>
            <sz val="11"/>
            <color theme="1"/>
            <rFont val="Calibri"/>
            <scheme val="minor"/>
          </rPr>
          <t>45000 is Emi Amount But 40000 is communicated to hospital</t>
        </r>
      </text>
    </comment>
    <comment ref="W521" authorId="0" shapeId="0" xr:uid="{732434F3-E83F-4448-9414-29104A68F8CE}">
      <text>
        <r>
          <rPr>
            <sz val="11"/>
            <color theme="1"/>
            <rFont val="Calibri"/>
            <scheme val="minor"/>
          </rPr>
          <t xml:space="preserve">45000 is Emi Amount But 40000 is communicated to hospital
</t>
        </r>
      </text>
    </comment>
    <comment ref="AF521" authorId="0" shapeId="0" xr:uid="{3FE06C81-F4E7-46DA-A9B8-34F4D9FF44AF}">
      <text>
        <r>
          <rPr>
            <sz val="11"/>
            <color theme="1"/>
            <rFont val="Calibri"/>
            <scheme val="minor"/>
          </rPr>
          <t>Agreement not received but manoj told 7000</t>
        </r>
      </text>
    </comment>
    <comment ref="AH521" authorId="0" shapeId="0" xr:uid="{749C1BF7-1880-4129-9E4F-B13C520B7134}">
      <text>
        <r>
          <rPr>
            <sz val="11"/>
            <color theme="1"/>
            <rFont val="Calibri"/>
            <scheme val="minor"/>
          </rPr>
          <t>Mykare should pay to Dr
Manoj confirmed 
23-24/0711</t>
        </r>
      </text>
    </comment>
    <comment ref="AF522" authorId="0" shapeId="0" xr:uid="{D68E97D0-963C-4428-A3B1-8068D2C2611D}">
      <text>
        <r>
          <rPr>
            <sz val="11"/>
            <color theme="1"/>
            <rFont val="Calibri"/>
            <scheme val="minor"/>
          </rPr>
          <t>We don't need to pay  dr fees.
Bcz we deducted 11k from final bill amount for calculation mykare share.
So Hospital will pay Dr fee.</t>
        </r>
      </text>
    </comment>
    <comment ref="AH522" authorId="0" shapeId="0" xr:uid="{E08ACE7F-640A-41E8-B264-FBE9236F8B56}">
      <text>
        <r>
          <rPr>
            <sz val="11"/>
            <color theme="1"/>
            <rFont val="Calibri"/>
            <scheme val="minor"/>
          </rPr>
          <t>Bill No= 23-24/0650</t>
        </r>
      </text>
    </comment>
    <comment ref="AF525" authorId="0" shapeId="0" xr:uid="{85A0C0EE-3A8C-4ADA-ADD1-4BF5810EC213}">
      <text>
        <r>
          <rPr>
            <sz val="11"/>
            <color theme="1"/>
            <rFont val="Calibri"/>
            <scheme val="minor"/>
          </rPr>
          <t xml:space="preserve">As per Agreement , Lipoma for Insurance case Dr fee = 15% of final bill.
Manoj confirmed 
</t>
        </r>
      </text>
    </comment>
    <comment ref="AH526" authorId="0" shapeId="0" xr:uid="{52C8D810-AEA3-479F-9DEB-582A26777C0C}">
      <text>
        <r>
          <rPr>
            <sz val="11"/>
            <color theme="1"/>
            <rFont val="Calibri"/>
            <scheme val="minor"/>
          </rPr>
          <t xml:space="preserve">Bill no;- 23-24/0651
</t>
        </r>
      </text>
    </comment>
    <comment ref="AF528" authorId="0" shapeId="0" xr:uid="{9EF50E2E-5E45-469C-9E87-4EE7A3416F9A}">
      <text>
        <r>
          <rPr>
            <sz val="11"/>
            <color theme="1"/>
            <rFont val="Calibri"/>
            <scheme val="minor"/>
          </rPr>
          <t>Grade-1
Manoj Confirmed</t>
        </r>
      </text>
    </comment>
    <comment ref="AH528" authorId="0" shapeId="0" xr:uid="{1C992608-96CF-42E7-8CE2-BA56209A1A43}">
      <text>
        <r>
          <rPr>
            <sz val="11"/>
            <color theme="1"/>
            <rFont val="Calibri"/>
            <scheme val="minor"/>
          </rPr>
          <t>Mykare should pay 5000 to dr for consumables  23-24/0722
manoj confirmed</t>
        </r>
      </text>
    </comment>
    <comment ref="AH533" authorId="0" shapeId="0" xr:uid="{376E2028-44E8-4B33-A8B7-08F6A967E728}">
      <text>
        <r>
          <rPr>
            <sz val="11"/>
            <color theme="1"/>
            <rFont val="Calibri"/>
            <scheme val="minor"/>
          </rPr>
          <t>Bill : 23-24/0669</t>
        </r>
      </text>
    </comment>
    <comment ref="AF534" authorId="0" shapeId="0" xr:uid="{3E5A1FC8-01D9-414C-B194-54D8088B1EDF}">
      <text>
        <r>
          <rPr>
            <sz val="11"/>
            <color theme="1"/>
            <rFont val="Calibri"/>
            <scheme val="minor"/>
          </rPr>
          <t>Grade-3
Manoj Confirmed</t>
        </r>
      </text>
    </comment>
    <comment ref="AH534" authorId="0" shapeId="0" xr:uid="{D1D5373F-2BD4-44A6-83F1-50432A074A3C}">
      <text>
        <r>
          <rPr>
            <sz val="11"/>
            <color theme="1"/>
            <rFont val="Calibri"/>
            <scheme val="minor"/>
          </rPr>
          <t>Bill No : 23-24/0665   1470  garment for patient.
Mykare should pay 5000 to dr for consumables   23-24/0722
manoj confirmed</t>
        </r>
      </text>
    </comment>
    <comment ref="Y536" authorId="0" shapeId="0" xr:uid="{D90BB93C-7ACF-4D45-A0F9-49378CC1A2A5}">
      <text>
        <r>
          <rPr>
            <sz val="11"/>
            <color theme="1"/>
            <rFont val="Calibri"/>
            <scheme val="minor"/>
          </rPr>
          <t>Operation Confirmed That The Particular Case has a deduction of rs 2000 anesthetist fee from mykare share as per Data Confirmation Of September 2023</t>
        </r>
      </text>
    </comment>
    <comment ref="Z536" authorId="0" shapeId="0" xr:uid="{02772F6D-B63F-41F6-A30D-0808C16922CC}">
      <text>
        <r>
          <rPr>
            <sz val="11"/>
            <color theme="1"/>
            <rFont val="Calibri"/>
            <scheme val="minor"/>
          </rPr>
          <t>Operation Confirmed That The Particular Case has a deduction of rs 2000 anesthetist fee from mykare share as per Data Confirmation Of September 2023</t>
        </r>
      </text>
    </comment>
    <comment ref="AF536" authorId="0" shapeId="0" xr:uid="{3C81A172-2346-4729-88C5-FEDC9ABD0F83}">
      <text>
        <r>
          <rPr>
            <sz val="11"/>
            <color theme="1"/>
            <rFont val="Calibri"/>
            <scheme val="minor"/>
          </rPr>
          <t xml:space="preserve">As per Agreement , Lipoma for Insurance case Dr fee = 15% of Approved amount
Manoj confirmed 
</t>
        </r>
      </text>
    </comment>
    <comment ref="AH537" authorId="0" shapeId="0" xr:uid="{82E802D1-F186-4087-81B5-DB04F7EB187B}">
      <text>
        <r>
          <rPr>
            <sz val="11"/>
            <color theme="1"/>
            <rFont val="Calibri"/>
            <scheme val="minor"/>
          </rPr>
          <t>BILL NO : 23-24/0713</t>
        </r>
      </text>
    </comment>
    <comment ref="AF538" authorId="0" shapeId="0" xr:uid="{BE2B40DB-2740-4B79-A611-836298F6901B}">
      <text>
        <r>
          <rPr>
            <sz val="11"/>
            <color theme="1"/>
            <rFont val="Calibri"/>
            <scheme val="minor"/>
          </rPr>
          <t>Agreement not received but manoj told 5000</t>
        </r>
      </text>
    </comment>
    <comment ref="AH538" authorId="0" shapeId="0" xr:uid="{685F8954-F384-4D63-BA07-CDB082D91D3D}">
      <text>
        <r>
          <rPr>
            <sz val="11"/>
            <color theme="1"/>
            <rFont val="Calibri"/>
            <scheme val="minor"/>
          </rPr>
          <t>Mykare should pay to Dr
Manoj confirmed 
23-24/0711</t>
        </r>
      </text>
    </comment>
    <comment ref="AH540" authorId="0" shapeId="0" xr:uid="{BE5F0B27-36D9-4EB8-9901-495EDC15E22A}">
      <text>
        <r>
          <rPr>
            <sz val="11"/>
            <color theme="1"/>
            <rFont val="Calibri"/>
            <scheme val="minor"/>
          </rPr>
          <t>Bill : 23-24/0673</t>
        </r>
      </text>
    </comment>
    <comment ref="S542" authorId="0" shapeId="0" xr:uid="{9C9DA36D-2039-44DE-94C4-BE9AF69FD12B}">
      <text>
        <r>
          <rPr>
            <sz val="11"/>
            <color theme="1"/>
            <rFont val="Calibri"/>
            <scheme val="minor"/>
          </rPr>
          <t xml:space="preserve">Total Emi Approved amount is 70000 ,But Profit sharing will be from 60000  Bill as communicated to hospital, the rest 10000 is raised as an invoice to patient.
</t>
        </r>
      </text>
    </comment>
    <comment ref="W542" authorId="0" shapeId="0" xr:uid="{1B2A3DFC-2F69-4BCA-BB8E-76493B2B7036}">
      <text>
        <r>
          <rPr>
            <sz val="11"/>
            <color theme="1"/>
            <rFont val="Calibri"/>
            <scheme val="minor"/>
          </rPr>
          <t xml:space="preserve">Total Emi Approved amount is 70000 ,But Profit sharing will be from 60000  Bill as communicated to hospital, the rest 10000 is raised as an invoice to patient.
</t>
        </r>
      </text>
    </comment>
    <comment ref="AH542" authorId="0" shapeId="0" xr:uid="{FEFD2C2C-9633-40AE-8986-D303B42504C1}">
      <text>
        <r>
          <rPr>
            <sz val="11"/>
            <color theme="1"/>
            <rFont val="Calibri"/>
            <scheme val="minor"/>
          </rPr>
          <t>Bill No : 23-24/0712</t>
        </r>
      </text>
    </comment>
    <comment ref="AG543" authorId="0" shapeId="0" xr:uid="{0CC0EEA5-6453-4C2B-85D2-7988CC7CC168}">
      <text>
        <r>
          <rPr>
            <sz val="11"/>
            <color theme="1"/>
            <rFont val="Calibri"/>
            <scheme val="minor"/>
          </rPr>
          <t xml:space="preserve">ESTIMATE
</t>
        </r>
      </text>
    </comment>
    <comment ref="AH543" authorId="0" shapeId="0" xr:uid="{8CFD00FD-6532-41B8-A9CE-57C2B328997F}">
      <text>
        <r>
          <rPr>
            <sz val="11"/>
            <color theme="1"/>
            <rFont val="Calibri"/>
            <scheme val="minor"/>
          </rPr>
          <t>Bill : 23-24/0673</t>
        </r>
      </text>
    </comment>
    <comment ref="S544" authorId="0" shapeId="0" xr:uid="{009D8987-07B9-4142-9DD2-4AC9EDAD6226}">
      <text>
        <r>
          <rPr>
            <sz val="11"/>
            <color theme="1"/>
            <rFont val="Calibri"/>
            <scheme val="minor"/>
          </rPr>
          <t>Total Bill Amounts to 38800 but the bill was wrongly created and the amount is 38000</t>
        </r>
      </text>
    </comment>
    <comment ref="W544" authorId="0" shapeId="0" xr:uid="{1A4C1B48-1AD5-472F-A3D1-B7851086BC14}">
      <text>
        <r>
          <rPr>
            <sz val="11"/>
            <color theme="1"/>
            <rFont val="Calibri"/>
            <scheme val="minor"/>
          </rPr>
          <t>Total Bill Amounts to 38800 but the bill was wrongly created and the amount is 38000</t>
        </r>
      </text>
    </comment>
    <comment ref="AH545" authorId="0" shapeId="0" xr:uid="{BFB8FE9D-2475-4DAE-A884-BF103AB5CE24}">
      <text>
        <r>
          <rPr>
            <sz val="11"/>
            <color theme="1"/>
            <rFont val="Calibri"/>
            <scheme val="minor"/>
          </rPr>
          <t>Bill No : 23-24/0672</t>
        </r>
      </text>
    </comment>
    <comment ref="S546" authorId="0" shapeId="0" xr:uid="{2BB8F8E2-727C-4C53-9696-DFB1DE741906}">
      <text>
        <r>
          <rPr>
            <sz val="11"/>
            <color theme="1"/>
            <rFont val="Calibri"/>
            <scheme val="minor"/>
          </rPr>
          <t xml:space="preserve">Bill not Updated . Phone pay screenshot is there
</t>
        </r>
      </text>
    </comment>
    <comment ref="Y546" authorId="0" shapeId="0" xr:uid="{FDFE0F3A-4568-4365-A97B-97379C9F1F68}">
      <text>
        <r>
          <rPr>
            <sz val="11"/>
            <color theme="1"/>
            <rFont val="Calibri"/>
            <scheme val="minor"/>
          </rPr>
          <t>Confirmation From Operations</t>
        </r>
      </text>
    </comment>
    <comment ref="Z546" authorId="0" shapeId="0" xr:uid="{A6076079-D5D5-48C0-A0BE-5DCF19405D12}">
      <text>
        <r>
          <rPr>
            <sz val="11"/>
            <color theme="1"/>
            <rFont val="Calibri"/>
            <scheme val="minor"/>
          </rPr>
          <t>Confirmation From Operations</t>
        </r>
      </text>
    </comment>
    <comment ref="AH546" authorId="0" shapeId="0" xr:uid="{800A8348-2106-4137-A8DA-0CE533C56A54}">
      <text>
        <r>
          <rPr>
            <sz val="11"/>
            <color theme="1"/>
            <rFont val="Calibri"/>
            <scheme val="minor"/>
          </rPr>
          <t>Confirmation From Sharon</t>
        </r>
      </text>
    </comment>
    <comment ref="AF547" authorId="0" shapeId="0" xr:uid="{D49E6435-430E-43C8-BE77-1F508575988F}">
      <text>
        <r>
          <rPr>
            <sz val="11"/>
            <color theme="1"/>
            <rFont val="Calibri"/>
            <scheme val="minor"/>
          </rPr>
          <t xml:space="preserve">Grade-4
Manoj Confirmed
</t>
        </r>
      </text>
    </comment>
    <comment ref="AH547" authorId="0" shapeId="0" xr:uid="{2247A84C-CF72-42CC-81A5-F2DF6393A8E3}">
      <text>
        <r>
          <rPr>
            <sz val="11"/>
            <color theme="1"/>
            <rFont val="Calibri"/>
            <scheme val="minor"/>
          </rPr>
          <t>Bill : 23-24/0772</t>
        </r>
      </text>
    </comment>
    <comment ref="AF548" authorId="0" shapeId="0" xr:uid="{A1DE1EE2-6EC2-426C-A7AB-6C414831C04D}">
      <text>
        <r>
          <rPr>
            <sz val="11"/>
            <color theme="1"/>
            <rFont val="Calibri"/>
            <scheme val="minor"/>
          </rPr>
          <t xml:space="preserve">Grade-3
Manoj Confirmed
</t>
        </r>
      </text>
    </comment>
    <comment ref="AH548" authorId="0" shapeId="0" xr:uid="{F9CE7103-8D3B-49F3-8FF7-F8F995FC08B1}">
      <text>
        <r>
          <rPr>
            <sz val="11"/>
            <color theme="1"/>
            <rFont val="Calibri"/>
            <scheme val="minor"/>
          </rPr>
          <t>Bill : 23-24/0772</t>
        </r>
      </text>
    </comment>
    <comment ref="AF549" authorId="0" shapeId="0" xr:uid="{C290E6A1-B054-44D5-BB10-4AA212976EC1}">
      <text>
        <r>
          <rPr>
            <sz val="11"/>
            <color theme="1"/>
            <rFont val="Calibri"/>
            <scheme val="minor"/>
          </rPr>
          <t xml:space="preserve"> confirmed with manoj
</t>
        </r>
      </text>
    </comment>
    <comment ref="AF552" authorId="0" shapeId="0" xr:uid="{71E4AC55-AB0F-404B-8D54-EDBE51D91C0A}">
      <text>
        <r>
          <rPr>
            <sz val="11"/>
            <color theme="1"/>
            <rFont val="Calibri"/>
            <scheme val="minor"/>
          </rPr>
          <t xml:space="preserve">Confirmed manoj
</t>
        </r>
      </text>
    </comment>
    <comment ref="AH552" authorId="0" shapeId="0" xr:uid="{106B1702-B732-4D9F-8988-44EFEAD27565}">
      <text>
        <r>
          <rPr>
            <sz val="11"/>
            <color theme="1"/>
            <rFont val="Calibri"/>
            <scheme val="minor"/>
          </rPr>
          <t xml:space="preserve">Bill no : 23-24/0708
</t>
        </r>
      </text>
    </comment>
    <comment ref="S553" authorId="0" shapeId="0" xr:uid="{F1A0448E-97DC-451C-B3D6-6337D3AE6037}">
      <text>
        <r>
          <rPr>
            <sz val="11"/>
            <color theme="1"/>
            <rFont val="Calibri"/>
            <scheme val="minor"/>
          </rPr>
          <t xml:space="preserve">EMI received 55000
2000 we have to pay.
myakre have share in that 2000 also
</t>
        </r>
      </text>
    </comment>
    <comment ref="U553" authorId="0" shapeId="0" xr:uid="{16BC1DC6-A989-4CB8-8966-2ECCFFC4D961}">
      <text>
        <r>
          <rPr>
            <sz val="11"/>
            <color theme="1"/>
            <rFont val="Calibri"/>
            <scheme val="minor"/>
          </rPr>
          <t xml:space="preserve">EMI received 55000
2000 we have to pay.
myakre have share in that 2000 also
</t>
        </r>
      </text>
    </comment>
    <comment ref="Y553" authorId="0" shapeId="0" xr:uid="{C6427000-451D-49A9-B79A-65D1D42F1D36}">
      <text>
        <r>
          <rPr>
            <sz val="11"/>
            <color theme="1"/>
            <rFont val="Calibri"/>
            <scheme val="minor"/>
          </rPr>
          <t xml:space="preserve">Confirmed By Operations </t>
        </r>
      </text>
    </comment>
    <comment ref="Z553" authorId="0" shapeId="0" xr:uid="{D4E96DD8-1FFC-4F40-9F66-43C26F254114}">
      <text>
        <r>
          <rPr>
            <sz val="11"/>
            <color theme="1"/>
            <rFont val="Calibri"/>
            <scheme val="minor"/>
          </rPr>
          <t>Confirmed By Operations</t>
        </r>
      </text>
    </comment>
    <comment ref="AH553" authorId="0" shapeId="0" xr:uid="{18573F36-9A68-45E7-B528-0D697268ED8E}">
      <text>
        <r>
          <rPr>
            <sz val="11"/>
            <color theme="1"/>
            <rFont val="Calibri"/>
            <scheme val="minor"/>
          </rPr>
          <t>Bill No : 23-24/0705</t>
        </r>
      </text>
    </comment>
    <comment ref="AH556" authorId="0" shapeId="0" xr:uid="{DCAB7923-6348-45E1-A8F4-63B4D9551676}">
      <text>
        <r>
          <rPr>
            <sz val="11"/>
            <color theme="1"/>
            <rFont val="Calibri"/>
            <scheme val="minor"/>
          </rPr>
          <t>Bill No : 23-24/0771</t>
        </r>
      </text>
    </comment>
    <comment ref="AF557" authorId="0" shapeId="0" xr:uid="{44E75413-FAC9-4128-B0EB-63E438334508}">
      <text>
        <r>
          <rPr>
            <sz val="11"/>
            <color theme="1"/>
            <rFont val="Calibri"/>
            <scheme val="minor"/>
          </rPr>
          <t xml:space="preserve"> As per Agreement , Lipoma for Insurance case Dr fee = 15% of Approved amount
Manoj confirmed 
</t>
        </r>
      </text>
    </comment>
    <comment ref="AF559" authorId="0" shapeId="0" xr:uid="{895D6138-810D-4E6D-9594-3F65BC0BDE80}">
      <text>
        <r>
          <rPr>
            <sz val="11"/>
            <color theme="1"/>
            <rFont val="Calibri"/>
            <scheme val="minor"/>
          </rPr>
          <t xml:space="preserve"> confirmed with manoj
</t>
        </r>
      </text>
    </comment>
    <comment ref="AH559" authorId="0" shapeId="0" xr:uid="{CF3032A1-957B-4360-83AA-D136A5809BE0}">
      <text>
        <r>
          <rPr>
            <sz val="11"/>
            <color theme="1"/>
            <rFont val="Calibri"/>
            <scheme val="minor"/>
          </rPr>
          <t xml:space="preserve">Mykare should pay to Dr
Manoj confirmed  23-24/0719
</t>
        </r>
      </text>
    </comment>
    <comment ref="U561" authorId="0" shapeId="0" xr:uid="{06E531D3-179C-4F06-9A11-9CC0C3151C63}">
      <text>
        <r>
          <rPr>
            <sz val="11"/>
            <color theme="1"/>
            <rFont val="Calibri"/>
            <scheme val="minor"/>
          </rPr>
          <t xml:space="preserve">confirmed this collection on 9-10-2023 
</t>
        </r>
      </text>
    </comment>
    <comment ref="AF561" authorId="0" shapeId="0" xr:uid="{E2E3F5BD-47C9-4142-A021-445E87810490}">
      <text>
        <r>
          <rPr>
            <sz val="11"/>
            <color theme="1"/>
            <rFont val="Calibri"/>
            <scheme val="minor"/>
          </rPr>
          <t xml:space="preserve">Confirmed manoj
</t>
        </r>
      </text>
    </comment>
    <comment ref="AH561" authorId="0" shapeId="0" xr:uid="{50921A1E-8F9E-418F-850D-AB2232131E04}">
      <text>
        <r>
          <rPr>
            <sz val="11"/>
            <color theme="1"/>
            <rFont val="Calibri"/>
            <scheme val="minor"/>
          </rPr>
          <t>Bill : 23-24/0773</t>
        </r>
      </text>
    </comment>
    <comment ref="U562" authorId="0" shapeId="0" xr:uid="{AFBFECBD-FCA8-4C2A-8F3E-5075CDBBABB1}">
      <text>
        <r>
          <rPr>
            <sz val="11"/>
            <color theme="1"/>
            <rFont val="Calibri"/>
            <scheme val="minor"/>
          </rPr>
          <t>Patient Paid 8936 as collection in one medium in which we have proof and othe balance 1064 is in final bill of patient attached as proof</t>
        </r>
      </text>
    </comment>
    <comment ref="AF562" authorId="0" shapeId="0" xr:uid="{828683C3-7EE9-4A64-ABD7-F209D301F8F1}">
      <text>
        <r>
          <rPr>
            <sz val="11"/>
            <color theme="1"/>
            <rFont val="Calibri"/>
            <scheme val="minor"/>
          </rPr>
          <t>We have to collect back this amount from Hospital.</t>
        </r>
      </text>
    </comment>
    <comment ref="AH562" authorId="0" shapeId="0" xr:uid="{1903500C-A7AF-41B5-9C74-9D3C59EB909A}">
      <text>
        <r>
          <rPr>
            <sz val="11"/>
            <color theme="1"/>
            <rFont val="Calibri"/>
            <scheme val="minor"/>
          </rPr>
          <t>Bill  : 23-24/0774</t>
        </r>
      </text>
    </comment>
    <comment ref="AH563" authorId="0" shapeId="0" xr:uid="{346A31AD-5193-412A-9EE6-A468F3C1B9EA}">
      <text>
        <r>
          <rPr>
            <sz val="11"/>
            <color theme="1"/>
            <rFont val="Calibri"/>
            <scheme val="minor"/>
          </rPr>
          <t>Mykare should pay 5000 to dr for consumables  23-24/0722
manoj confirmed + Extra Consuambles Purchased For Patient which is  rs 2700 (Bill : 23-24/0704)</t>
        </r>
      </text>
    </comment>
    <comment ref="I564" authorId="0" shapeId="0" xr:uid="{DB0F81E0-1DAC-4BFB-992E-6F537116860E}">
      <text>
        <r>
          <rPr>
            <sz val="11"/>
            <color theme="1"/>
            <rFont val="Calibri"/>
            <scheme val="minor"/>
          </rPr>
          <t>Under Process 07/10/2023</t>
        </r>
      </text>
    </comment>
    <comment ref="T564" authorId="0" shapeId="0" xr:uid="{023C1E1D-3394-4CCD-AC9E-59630254196F}">
      <text>
        <r>
          <rPr>
            <sz val="11"/>
            <color theme="1"/>
            <rFont val="Calibri"/>
            <scheme val="minor"/>
          </rPr>
          <t xml:space="preserve">Operations Confirmed
</t>
        </r>
      </text>
    </comment>
    <comment ref="AF564" authorId="0" shapeId="0" xr:uid="{99F2521E-D5E4-4F2C-8618-81B698F5F3E4}">
      <text>
        <r>
          <rPr>
            <sz val="11"/>
            <color theme="1"/>
            <rFont val="Calibri"/>
            <scheme val="minor"/>
          </rPr>
          <t>BILL NO : 23-24/0713</t>
        </r>
      </text>
    </comment>
    <comment ref="T565" authorId="0" shapeId="0" xr:uid="{0333C37B-793B-41E7-BA27-35EF75A5C43D}">
      <text>
        <r>
          <rPr>
            <sz val="11"/>
            <color theme="1"/>
            <rFont val="Calibri"/>
            <scheme val="minor"/>
          </rPr>
          <t xml:space="preserve">approval letter not received. but 70k 
arya confirmed
</t>
        </r>
      </text>
    </comment>
    <comment ref="S566" authorId="0" shapeId="0" xr:uid="{341BDCD5-93E5-48EB-84F0-CD3970D40C63}">
      <text>
        <r>
          <rPr>
            <sz val="11"/>
            <color theme="1"/>
            <rFont val="Calibri"/>
            <scheme val="minor"/>
          </rPr>
          <t xml:space="preserve">Bill not Updated
</t>
        </r>
      </text>
    </comment>
    <comment ref="Y566" authorId="0" shapeId="0" xr:uid="{AB00E431-AABF-4D05-93CB-A7CF1777E24F}">
      <text>
        <r>
          <rPr>
            <sz val="11"/>
            <color theme="1"/>
            <rFont val="Calibri"/>
            <scheme val="minor"/>
          </rPr>
          <t>Share Percentage added as per share manually added</t>
        </r>
      </text>
    </comment>
    <comment ref="Z566" authorId="0" shapeId="0" xr:uid="{3AF553BD-E45B-4458-B633-D7DC8738B5CD}">
      <text>
        <r>
          <rPr>
            <sz val="11"/>
            <color theme="1"/>
            <rFont val="Calibri"/>
            <scheme val="minor"/>
          </rPr>
          <t>Share Percentage added as per share manually added</t>
        </r>
      </text>
    </comment>
    <comment ref="S567" authorId="0" shapeId="0" xr:uid="{C5EC4B25-3F03-424C-8099-01BF4B6EBB3E}">
      <text>
        <r>
          <rPr>
            <sz val="11"/>
            <color theme="1"/>
            <rFont val="Calibri"/>
            <scheme val="minor"/>
          </rPr>
          <t xml:space="preserve">Bill not Updated
</t>
        </r>
      </text>
    </comment>
    <comment ref="AF567" authorId="0" shapeId="0" xr:uid="{BFCE1AE6-AF71-4929-A165-28C27CA4F132}">
      <text>
        <r>
          <rPr>
            <sz val="11"/>
            <color theme="1"/>
            <rFont val="Calibri"/>
            <scheme val="minor"/>
          </rPr>
          <t xml:space="preserve">Grade-1 
Confirmed manoj
</t>
        </r>
      </text>
    </comment>
    <comment ref="S569" authorId="0" shapeId="0" xr:uid="{2A8F74AA-DA2F-4BBF-B619-FEA6C11EBD5E}">
      <text>
        <r>
          <rPr>
            <sz val="11"/>
            <color theme="1"/>
            <rFont val="Calibri"/>
            <scheme val="minor"/>
          </rPr>
          <t xml:space="preserve">
</t>
        </r>
      </text>
    </comment>
    <comment ref="Y569" authorId="0" shapeId="0" xr:uid="{05EFED21-27C6-48EF-83AF-C362F8E2141F}">
      <text>
        <r>
          <rPr>
            <sz val="11"/>
            <color theme="1"/>
            <rFont val="Calibri"/>
            <scheme val="minor"/>
          </rPr>
          <t>Share Percentage added as per share manually added</t>
        </r>
      </text>
    </comment>
    <comment ref="Z569" authorId="0" shapeId="0" xr:uid="{67647A01-958E-40E8-8421-5EA0BB45FDFB}">
      <text>
        <r>
          <rPr>
            <sz val="11"/>
            <color theme="1"/>
            <rFont val="Calibri"/>
            <scheme val="minor"/>
          </rPr>
          <t>Share Percentage added as per share manually added</t>
        </r>
      </text>
    </comment>
    <comment ref="AF570" authorId="0" shapeId="0" xr:uid="{45665D28-4390-4E11-800D-A8DAA17DE131}">
      <text>
        <r>
          <rPr>
            <sz val="11"/>
            <color theme="1"/>
            <rFont val="Calibri"/>
            <scheme val="minor"/>
          </rPr>
          <t xml:space="preserve">15% of the Approved amount
 as said by manoj
</t>
        </r>
      </text>
    </comment>
    <comment ref="L573" authorId="0" shapeId="0" xr:uid="{A7F6331B-4A6A-4746-ADC6-4282655C3B54}">
      <text>
        <r>
          <rPr>
            <sz val="11"/>
            <color theme="1"/>
            <rFont val="Calibri"/>
            <scheme val="minor"/>
          </rPr>
          <t xml:space="preserve">Shafneed Confirmed
</t>
        </r>
      </text>
    </comment>
    <comment ref="AG573" authorId="0" shapeId="0" xr:uid="{74A57701-E0B5-469F-A4B0-9CF54EC6DFC4}">
      <text>
        <r>
          <rPr>
            <sz val="11"/>
            <color theme="1"/>
            <rFont val="Calibri"/>
            <scheme val="minor"/>
          </rPr>
          <t>Estimate</t>
        </r>
      </text>
    </comment>
    <comment ref="S574" authorId="0" shapeId="0" xr:uid="{0AD7822B-FD20-4F89-87F6-D742D308D95E}">
      <text>
        <r>
          <rPr>
            <sz val="11"/>
            <color theme="1"/>
            <rFont val="Calibri"/>
            <scheme val="minor"/>
          </rPr>
          <t>ADMISSION TO DISCHARGE - 19846
SCAN AND OTHER INVESTIGATION-12120
-Confirmed By Manoj</t>
        </r>
      </text>
    </comment>
    <comment ref="AF578" authorId="0" shapeId="0" xr:uid="{F96ED6D3-EDC6-470A-9E61-14FD7EB3A773}">
      <text>
        <r>
          <rPr>
            <sz val="11"/>
            <color theme="1"/>
            <rFont val="Calibri"/>
            <scheme val="minor"/>
          </rPr>
          <t>15% of total bill, Manoj confirmed that.</t>
        </r>
      </text>
    </comment>
    <comment ref="AF579" authorId="0" shapeId="0" xr:uid="{0B308FE7-DF87-409D-80E0-B1CAD8DE99A5}">
      <text>
        <r>
          <rPr>
            <sz val="11"/>
            <color theme="1"/>
            <rFont val="Calibri"/>
            <scheme val="minor"/>
          </rPr>
          <t>Grade 4</t>
        </r>
      </text>
    </comment>
    <comment ref="AH579" authorId="0" shapeId="0" xr:uid="{C354CFB9-FA3F-4AC9-99DB-5D574A208FEA}">
      <text>
        <r>
          <rPr>
            <sz val="11"/>
            <color theme="1"/>
            <rFont val="Calibri"/>
            <scheme val="minor"/>
          </rPr>
          <t>Bill  no:- 23-24/0715 
Consumables for Patient
Liposuction laser rental</t>
        </r>
      </text>
    </comment>
    <comment ref="AF580" authorId="0" shapeId="0" xr:uid="{F6882EEC-6C0F-4115-8D59-FAA3C051EAFA}">
      <text>
        <r>
          <rPr>
            <sz val="11"/>
            <color theme="1"/>
            <rFont val="Calibri"/>
            <scheme val="minor"/>
          </rPr>
          <t>For cashless cases 15% of  Total Bill</t>
        </r>
      </text>
    </comment>
    <comment ref="Y581" authorId="0" shapeId="0" xr:uid="{1D15C86A-0B50-45F6-AB7A-D629DC7A0694}">
      <text>
        <r>
          <rPr>
            <sz val="11"/>
            <color theme="1"/>
            <rFont val="Calibri"/>
            <scheme val="minor"/>
          </rPr>
          <t xml:space="preserve">Agreement received in hand
 </t>
        </r>
      </text>
    </comment>
    <comment ref="Y582" authorId="0" shapeId="0" xr:uid="{B6534A57-8E34-4F6C-ADAC-16979B577075}">
      <text>
        <r>
          <rPr>
            <sz val="11"/>
            <color theme="1"/>
            <rFont val="Calibri"/>
            <scheme val="minor"/>
          </rPr>
          <t xml:space="preserve">Agreement received in hand
</t>
        </r>
      </text>
    </comment>
    <comment ref="AF587" authorId="0" shapeId="0" xr:uid="{EE3594BA-D7AE-4DC0-8D6E-164468F0F349}">
      <text>
        <r>
          <rPr>
            <sz val="11"/>
            <color theme="1"/>
            <rFont val="Calibri"/>
            <scheme val="minor"/>
          </rPr>
          <t>Grade 2</t>
        </r>
      </text>
    </comment>
    <comment ref="AH587" authorId="0" shapeId="0" xr:uid="{4F1BCBDC-D14A-482F-AECD-EF5A2D788753}">
      <text>
        <r>
          <rPr>
            <sz val="11"/>
            <color theme="1"/>
            <rFont val="Calibri"/>
            <scheme val="minor"/>
          </rPr>
          <t>Bill : 23-24/0741</t>
        </r>
      </text>
    </comment>
    <comment ref="AF589" authorId="0" shapeId="0" xr:uid="{4CA530B2-585F-4060-8F1B-953405541148}">
      <text>
        <r>
          <rPr>
            <sz val="11"/>
            <color theme="1"/>
            <rFont val="Calibri"/>
            <scheme val="minor"/>
          </rPr>
          <t>for insurance case 15% of Total bill</t>
        </r>
      </text>
    </comment>
    <comment ref="Y591" authorId="0" shapeId="0" xr:uid="{E4755323-C009-4557-AE31-D2869166E100}">
      <text>
        <r>
          <rPr>
            <sz val="11"/>
            <color theme="1"/>
            <rFont val="Calibri"/>
            <scheme val="minor"/>
          </rPr>
          <t>Share Percentage added as per share manually added</t>
        </r>
      </text>
    </comment>
    <comment ref="Z591" authorId="0" shapeId="0" xr:uid="{5ACD37F6-2009-481D-982D-A6B5D6265E3F}">
      <text>
        <r>
          <rPr>
            <sz val="11"/>
            <color theme="1"/>
            <rFont val="Calibri"/>
            <scheme val="minor"/>
          </rPr>
          <t>Share Percentage added as per share manually added</t>
        </r>
      </text>
    </comment>
    <comment ref="AF592" authorId="0" shapeId="0" xr:uid="{0FBAB3E0-ABE7-4C71-8707-17B7651A6092}">
      <text>
        <r>
          <rPr>
            <sz val="11"/>
            <color theme="1"/>
            <rFont val="Calibri"/>
            <scheme val="minor"/>
          </rPr>
          <t xml:space="preserve">15% of total bill
</t>
        </r>
      </text>
    </comment>
    <comment ref="U593" authorId="0" shapeId="0" xr:uid="{E5756476-AD30-4B8F-9BF1-68BDA01B7E7F}">
      <text>
        <r>
          <rPr>
            <sz val="11"/>
            <color theme="1"/>
            <rFont val="Calibri"/>
            <scheme val="minor"/>
          </rPr>
          <t>Room rent (1400) + Deductions(2567) + Co pay (4811) = 8378 - 3 (Discount) = Total(8735) - Confirmed By Manoj and In Hospital Group</t>
        </r>
      </text>
    </comment>
    <comment ref="Y594" authorId="0" shapeId="0" xr:uid="{1A864A21-A771-4482-B3B7-9F87D9E09E1C}">
      <text>
        <r>
          <rPr>
            <sz val="11"/>
            <color theme="1"/>
            <rFont val="Calibri"/>
            <scheme val="minor"/>
          </rPr>
          <t>Confirmed By Operations</t>
        </r>
      </text>
    </comment>
    <comment ref="Z594" authorId="0" shapeId="0" xr:uid="{F6D02066-7C56-4649-B8AD-ABBFCE5CF200}">
      <text>
        <r>
          <rPr>
            <sz val="11"/>
            <color theme="1"/>
            <rFont val="Calibri"/>
            <scheme val="minor"/>
          </rPr>
          <t>Confirmed By Operations</t>
        </r>
      </text>
    </comment>
    <comment ref="AH595" authorId="0" shapeId="0" xr:uid="{C0A64C73-F6BE-4894-B8BE-0599AC179966}">
      <text>
        <r>
          <rPr>
            <sz val="11"/>
            <color theme="1"/>
            <rFont val="Calibri"/>
            <scheme val="minor"/>
          </rPr>
          <t xml:space="preserve">Bill;- 23-24/0739
Consumable purchase for patient
</t>
        </r>
      </text>
    </comment>
    <comment ref="AF596" authorId="0" shapeId="0" xr:uid="{A531CBD5-6D83-4D24-BF8B-CC2EB0BD75B6}">
      <text>
        <r>
          <rPr>
            <sz val="11"/>
            <color theme="1"/>
            <rFont val="Calibri"/>
            <scheme val="minor"/>
          </rPr>
          <t>for insurance case 15% of Total bill</t>
        </r>
      </text>
    </comment>
    <comment ref="W597" authorId="0" shapeId="0" xr:uid="{E4B6BA18-A633-4FAC-AB47-7839EDA57B43}">
      <text>
        <r>
          <rPr>
            <sz val="11"/>
            <color theme="1"/>
            <rFont val="Calibri"/>
            <scheme val="minor"/>
          </rPr>
          <t xml:space="preserve">Actual Shared amount is 22k
</t>
        </r>
      </text>
    </comment>
    <comment ref="Y597" authorId="0" shapeId="0" xr:uid="{72DDA90F-1A0C-4F58-A884-C3F2F35194F8}">
      <text>
        <r>
          <rPr>
            <sz val="11"/>
            <color theme="1"/>
            <rFont val="Calibri"/>
            <scheme val="minor"/>
          </rPr>
          <t>Share divided from 22k at 50:50 %.
So share of mykare is 11k + 3k stapler amount.
Hospital share only 11k.</t>
        </r>
      </text>
    </comment>
    <comment ref="Z597" authorId="0" shapeId="0" xr:uid="{0866F3CD-F97E-4D2E-85B3-FBA8D1A87D9E}">
      <text>
        <r>
          <rPr>
            <sz val="11"/>
            <color theme="1"/>
            <rFont val="Calibri"/>
            <scheme val="minor"/>
          </rPr>
          <t>Share divided from 22k at 50:50 %.
So share of mykare is 11k + 3k stapler amount.
Hospital share only 11k.</t>
        </r>
      </text>
    </comment>
    <comment ref="L598" authorId="0" shapeId="0" xr:uid="{5A789094-9222-4C58-A030-B4E9065BF4C0}">
      <text>
        <r>
          <rPr>
            <sz val="11"/>
            <color theme="1"/>
            <rFont val="Calibri"/>
            <scheme val="minor"/>
          </rPr>
          <t>Shafneed confirmed</t>
        </r>
      </text>
    </comment>
    <comment ref="T599" authorId="0" shapeId="0" xr:uid="{168B6B96-8EEC-42F2-8330-89F402A063AD}">
      <text>
        <r>
          <rPr>
            <sz val="11"/>
            <color theme="1"/>
            <rFont val="Calibri"/>
            <scheme val="minor"/>
          </rPr>
          <t xml:space="preserve">1st approval rejected due to hospital.
waiting for next approval from hospital.
</t>
        </r>
      </text>
    </comment>
    <comment ref="AF599" authorId="0" shapeId="0" xr:uid="{3298883F-3D20-4A07-BBB8-B6FBE935C630}">
      <text>
        <r>
          <rPr>
            <sz val="11"/>
            <color theme="1"/>
            <rFont val="Calibri"/>
            <scheme val="minor"/>
          </rPr>
          <t xml:space="preserve">Grade 3
</t>
        </r>
      </text>
    </comment>
    <comment ref="Y603" authorId="0" shapeId="0" xr:uid="{62007D68-3A84-40F5-90D6-46F83050289E}">
      <text>
        <r>
          <rPr>
            <sz val="11"/>
            <color theme="1"/>
            <rFont val="Calibri"/>
            <scheme val="minor"/>
          </rPr>
          <t>Manoj said there is mail confirmation</t>
        </r>
      </text>
    </comment>
    <comment ref="Z603" authorId="0" shapeId="0" xr:uid="{2D23D61C-FEB0-46E6-9492-7A5533018645}">
      <text>
        <r>
          <rPr>
            <sz val="11"/>
            <color theme="1"/>
            <rFont val="Calibri"/>
            <scheme val="minor"/>
          </rPr>
          <t>Manoj said there is mail confirmation</t>
        </r>
      </text>
    </comment>
    <comment ref="AH603" authorId="0" shapeId="0" xr:uid="{6C6080FB-95EB-47EB-AE61-71B28C4E84ED}">
      <text>
        <r>
          <rPr>
            <sz val="11"/>
            <color theme="1"/>
            <rFont val="Calibri"/>
            <scheme val="minor"/>
          </rPr>
          <t>Bill no :- 23-24/0740
Consumables purchased for Patients</t>
        </r>
      </text>
    </comment>
    <comment ref="AF606" authorId="0" shapeId="0" xr:uid="{0C106FEF-9D17-4C44-B623-826C52434900}">
      <text>
        <r>
          <rPr>
            <sz val="11"/>
            <color theme="1"/>
            <rFont val="Calibri"/>
            <scheme val="minor"/>
          </rPr>
          <t>15% OF TOTAL BILL</t>
        </r>
      </text>
    </comment>
    <comment ref="Y607" authorId="0" shapeId="0" xr:uid="{64A30EF5-79AB-4A60-93C0-1A15B2F01AA9}">
      <text>
        <r>
          <rPr>
            <sz val="11"/>
            <color theme="1"/>
            <rFont val="Calibri"/>
            <scheme val="minor"/>
          </rPr>
          <t>Manoj Confirmed that there is agreement</t>
        </r>
      </text>
    </comment>
    <comment ref="Z607" authorId="0" shapeId="0" xr:uid="{FAAE92D1-DE9C-4B51-BD63-180CDA9772E8}">
      <text>
        <r>
          <rPr>
            <sz val="11"/>
            <color theme="1"/>
            <rFont val="Calibri"/>
            <scheme val="minor"/>
          </rPr>
          <t>Manoj Confirmed that there is agreement</t>
        </r>
      </text>
    </comment>
    <comment ref="AF608" authorId="0" shapeId="0" xr:uid="{8B6F8F66-50DF-4312-B416-AE6D97C72C78}">
      <text>
        <r>
          <rPr>
            <sz val="11"/>
            <color theme="1"/>
            <rFont val="Calibri"/>
            <scheme val="minor"/>
          </rPr>
          <t>Insurance case 15% of total bill</t>
        </r>
      </text>
    </comment>
    <comment ref="U611" authorId="0" shapeId="0" xr:uid="{889D38F2-D82F-4488-842E-DCBCE3AE9EBB}">
      <text>
        <r>
          <rPr>
            <sz val="11"/>
            <color theme="1"/>
            <rFont val="Calibri"/>
            <scheme val="minor"/>
          </rPr>
          <t>Manoj Confirmed</t>
        </r>
      </text>
    </comment>
    <comment ref="Y611" authorId="0" shapeId="0" xr:uid="{942DC7B8-4D48-4CA0-AF7A-4FA6E9FF7C6B}">
      <text>
        <r>
          <rPr>
            <sz val="11"/>
            <color theme="1"/>
            <rFont val="Calibri"/>
            <scheme val="minor"/>
          </rPr>
          <t xml:space="preserve">Manoj Confirmed that this is the regular share </t>
        </r>
      </text>
    </comment>
    <comment ref="Z611" authorId="0" shapeId="0" xr:uid="{DE37BFF7-8EFF-4BFF-B244-81E16B4B13DA}">
      <text>
        <r>
          <rPr>
            <sz val="11"/>
            <color theme="1"/>
            <rFont val="Calibri"/>
            <scheme val="minor"/>
          </rPr>
          <t xml:space="preserve">Manoj Confirmed that this is the regular share </t>
        </r>
      </text>
    </comment>
    <comment ref="AF615" authorId="0" shapeId="0" xr:uid="{DF94FEB9-4DD5-41D4-BCD2-99F6B0481371}">
      <text>
        <r>
          <rPr>
            <sz val="11"/>
            <color theme="1"/>
            <rFont val="Calibri"/>
            <scheme val="minor"/>
          </rPr>
          <t xml:space="preserve">Insurance case 15% of total bill
</t>
        </r>
      </text>
    </comment>
    <comment ref="Y616" authorId="0" shapeId="0" xr:uid="{0C39E1FC-5123-4DAA-8404-545E149EC38A}">
      <text>
        <r>
          <rPr>
            <sz val="11"/>
            <color theme="1"/>
            <rFont val="Calibri"/>
            <scheme val="minor"/>
          </rPr>
          <t>Confirmed By Operations</t>
        </r>
      </text>
    </comment>
    <comment ref="Z616" authorId="0" shapeId="0" xr:uid="{20CA7259-62B6-422B-8C0C-D13023D77ED1}">
      <text>
        <r>
          <rPr>
            <sz val="11"/>
            <color theme="1"/>
            <rFont val="Calibri"/>
            <scheme val="minor"/>
          </rPr>
          <t>Confirmed By Operations</t>
        </r>
      </text>
    </comment>
    <comment ref="Y617" authorId="0" shapeId="0" xr:uid="{935D2B7A-7589-46AE-B0E4-BBF7D27282B6}">
      <text>
        <r>
          <rPr>
            <sz val="11"/>
            <color theme="1"/>
            <rFont val="Calibri"/>
            <scheme val="minor"/>
          </rPr>
          <t xml:space="preserve">Mail Confirmation  is there
</t>
        </r>
      </text>
    </comment>
    <comment ref="Z617" authorId="0" shapeId="0" xr:uid="{E53AB4EC-E030-4598-9D58-59E5DD5F77EE}">
      <text>
        <r>
          <rPr>
            <sz val="11"/>
            <color theme="1"/>
            <rFont val="Calibri"/>
            <scheme val="minor"/>
          </rPr>
          <t xml:space="preserve">Mail Confirmation  is there
</t>
        </r>
      </text>
    </comment>
    <comment ref="AF618" authorId="0" shapeId="0" xr:uid="{7533A00A-BDAA-4F64-89D2-AB7F1BDEEF9F}">
      <text>
        <r>
          <rPr>
            <sz val="11"/>
            <color theme="1"/>
            <rFont val="Calibri"/>
            <scheme val="minor"/>
          </rPr>
          <t>for insurance case 15% of Total bill</t>
        </r>
      </text>
    </comment>
    <comment ref="AF621" authorId="0" shapeId="0" xr:uid="{AEEA9DCC-0F3B-4A52-ABD5-6C9C7D6398B5}">
      <text>
        <r>
          <rPr>
            <sz val="11"/>
            <color theme="1"/>
            <rFont val="Calibri"/>
            <scheme val="minor"/>
          </rPr>
          <t>Grade 2</t>
        </r>
      </text>
    </comment>
    <comment ref="AH621" authorId="0" shapeId="0" xr:uid="{525D966A-5976-4099-A71A-3A7F1FA216DF}">
      <text>
        <r>
          <rPr>
            <sz val="11"/>
            <color theme="1"/>
            <rFont val="Calibri"/>
            <scheme val="minor"/>
          </rPr>
          <t>23-24/0771 
Consumable for Dr.</t>
        </r>
      </text>
    </comment>
    <comment ref="W623" authorId="0" shapeId="0" xr:uid="{CD3B7051-FB04-4E1A-B43C-89C2DA24C74E}">
      <text>
        <r>
          <rPr>
            <sz val="11"/>
            <color theme="1"/>
            <rFont val="Calibri"/>
            <scheme val="minor"/>
          </rPr>
          <t>Approval is for 60000 but 3000 is collected by mykare and share will be from 57000</t>
        </r>
      </text>
    </comment>
    <comment ref="Y623" authorId="0" shapeId="0" xr:uid="{5206197C-9EE4-440C-909D-3044638F6491}">
      <text>
        <r>
          <rPr>
            <sz val="11"/>
            <color theme="1"/>
            <rFont val="Calibri"/>
            <scheme val="minor"/>
          </rPr>
          <t>Confirmed By Operations</t>
        </r>
      </text>
    </comment>
    <comment ref="Z623" authorId="0" shapeId="0" xr:uid="{30163008-3C3D-454F-B1D1-766DCE67AF84}">
      <text>
        <r>
          <rPr>
            <sz val="11"/>
            <color theme="1"/>
            <rFont val="Calibri"/>
            <scheme val="minor"/>
          </rPr>
          <t>Confirmed By Operations</t>
        </r>
      </text>
    </comment>
    <comment ref="Y625" authorId="0" shapeId="0" xr:uid="{0A7D825F-45D5-42CB-ABAE-C9A113B5398E}">
      <text>
        <r>
          <rPr>
            <sz val="11"/>
            <color theme="1"/>
            <rFont val="Calibri"/>
            <scheme val="minor"/>
          </rPr>
          <t>Share divided from 22k at 50:50 %.
So share of mykare is 11k + 3k stapler amount.
Hospital share only 11k.</t>
        </r>
      </text>
    </comment>
    <comment ref="Z625" authorId="0" shapeId="0" xr:uid="{9E456785-A151-4014-8DDA-402E7AE6E915}">
      <text>
        <r>
          <rPr>
            <sz val="11"/>
            <color theme="1"/>
            <rFont val="Calibri"/>
            <scheme val="minor"/>
          </rPr>
          <t>Share divided from 22k at 50:50 %.
So share of mykare is 11k + 3k stapler amount.
Hospital share only 11k.</t>
        </r>
      </text>
    </comment>
    <comment ref="M629" authorId="0" shapeId="0" xr:uid="{D6E36E1E-D496-4334-AADE-C7A8F227B031}">
      <text>
        <r>
          <rPr>
            <sz val="11"/>
            <color theme="1"/>
            <rFont val="Calibri"/>
            <scheme val="minor"/>
          </rPr>
          <t>There is no mail confirmation. Manoj Changed this RMP on 7/11/2023 Verbally.</t>
        </r>
      </text>
    </comment>
    <comment ref="Y630" authorId="0" shapeId="0" xr:uid="{C4F80A6B-E168-457C-A8CE-4784CCA6FC52}">
      <text>
        <r>
          <rPr>
            <sz val="11"/>
            <color theme="1"/>
            <rFont val="Calibri"/>
            <scheme val="minor"/>
          </rPr>
          <t>Confirmed By Operations</t>
        </r>
      </text>
    </comment>
    <comment ref="Z630" authorId="0" shapeId="0" xr:uid="{C54EF7AE-CAFD-4805-9CE2-95ADED2276BB}">
      <text>
        <r>
          <rPr>
            <sz val="11"/>
            <color theme="1"/>
            <rFont val="Calibri"/>
            <scheme val="minor"/>
          </rPr>
          <t>Confirmed By Operations</t>
        </r>
      </text>
    </comment>
    <comment ref="AF630" authorId="0" shapeId="0" xr:uid="{CEE90B6F-B898-49B8-81A9-F0571EA43D3D}">
      <text>
        <r>
          <rPr>
            <sz val="11"/>
            <color theme="1"/>
            <rFont val="Calibri"/>
            <scheme val="minor"/>
          </rPr>
          <t>gynecomastia + liposuction</t>
        </r>
      </text>
    </comment>
    <comment ref="Y631" authorId="0" shapeId="0" xr:uid="{1D24B045-5441-42B7-9138-893F6A03357B}">
      <text>
        <r>
          <rPr>
            <sz val="11"/>
            <color theme="1"/>
            <rFont val="Calibri"/>
            <scheme val="minor"/>
          </rPr>
          <t xml:space="preserve">Manoj confirmed </t>
        </r>
      </text>
    </comment>
    <comment ref="Z631" authorId="0" shapeId="0" xr:uid="{B03E127A-42F3-4F84-BC5C-76071AAF8C33}">
      <text>
        <r>
          <rPr>
            <sz val="11"/>
            <color theme="1"/>
            <rFont val="Calibri"/>
            <scheme val="minor"/>
          </rPr>
          <t xml:space="preserve">Manoj confirmed </t>
        </r>
      </text>
    </comment>
    <comment ref="AF637" authorId="0" shapeId="0" xr:uid="{BB7166A2-FBBF-4F4C-8579-10DAEBA2C859}">
      <text>
        <r>
          <rPr>
            <sz val="11"/>
            <color theme="1"/>
            <rFont val="Calibri"/>
            <scheme val="minor"/>
          </rPr>
          <t xml:space="preserve">Insurance case 15% of total bill
</t>
        </r>
      </text>
    </comment>
    <comment ref="AF638" authorId="0" shapeId="0" xr:uid="{69C16591-3223-443F-890B-12C5E66B4FC8}">
      <text>
        <r>
          <rPr>
            <sz val="11"/>
            <color theme="1"/>
            <rFont val="Calibri"/>
            <scheme val="minor"/>
          </rPr>
          <t xml:space="preserve">Insurance case 15% of total bill
</t>
        </r>
      </text>
    </comment>
    <comment ref="J643" authorId="0" shapeId="0" xr:uid="{B450C05E-A289-4FD1-9747-A87E982B2AC5}">
      <text>
        <r>
          <rPr>
            <sz val="11"/>
            <color theme="1"/>
            <rFont val="Calibri"/>
            <scheme val="minor"/>
          </rPr>
          <t>Perianal Absecess</t>
        </r>
      </text>
    </comment>
    <comment ref="Y644" authorId="0" shapeId="0" xr:uid="{8E27EE31-5F12-42F7-8450-E632C275E9A2}">
      <text>
        <r>
          <rPr>
            <sz val="11"/>
            <color theme="1"/>
            <rFont val="Calibri"/>
            <scheme val="minor"/>
          </rPr>
          <t xml:space="preserve">Mail Confirmation  is there
</t>
        </r>
      </text>
    </comment>
    <comment ref="Z644" authorId="0" shapeId="0" xr:uid="{7A29431B-A5AC-4CED-9DBE-2667847F36B5}">
      <text>
        <r>
          <rPr>
            <sz val="11"/>
            <color theme="1"/>
            <rFont val="Calibri"/>
            <scheme val="minor"/>
          </rPr>
          <t xml:space="preserve">Mail Confirmation  is there
</t>
        </r>
      </text>
    </comment>
    <comment ref="AF644" authorId="0" shapeId="0" xr:uid="{FF044D55-A0C5-4307-8509-3A606E0F330E}">
      <text>
        <r>
          <rPr>
            <sz val="11"/>
            <color theme="1"/>
            <rFont val="Calibri"/>
            <scheme val="minor"/>
          </rPr>
          <t>Grade 4</t>
        </r>
      </text>
    </comment>
    <comment ref="AH644" authorId="0" shapeId="0" xr:uid="{F250A7A4-26E6-4B9F-96FD-1FC31365A29D}">
      <text>
        <r>
          <rPr>
            <sz val="11"/>
            <color theme="1"/>
            <rFont val="Calibri"/>
            <scheme val="minor"/>
          </rPr>
          <t>23-24/0787    Bill raised for shiva</t>
        </r>
      </text>
    </comment>
    <comment ref="AF646" authorId="0" shapeId="0" xr:uid="{76F0138A-A992-4A0B-82B8-E92F5BF1E078}">
      <text>
        <r>
          <rPr>
            <sz val="11"/>
            <color theme="1"/>
            <rFont val="Calibri"/>
            <scheme val="minor"/>
          </rPr>
          <t>Gynec G3</t>
        </r>
      </text>
    </comment>
    <comment ref="J662" authorId="0" shapeId="0" xr:uid="{E3AD4473-7A8B-48A8-915A-29839D36339C}">
      <text>
        <r>
          <rPr>
            <sz val="11"/>
            <color theme="1"/>
            <rFont val="Calibri"/>
            <scheme val="minor"/>
          </rPr>
          <t>Stapler Hemirrohidectomy</t>
        </r>
      </text>
    </comment>
    <comment ref="J663" authorId="0" shapeId="0" xr:uid="{F880AC26-6CCC-4CC7-8C41-13C9C502F623}">
      <text>
        <r>
          <rPr>
            <sz val="11"/>
            <color theme="1"/>
            <rFont val="Calibri"/>
            <scheme val="minor"/>
          </rPr>
          <t>Exicision ganglion cydst</t>
        </r>
      </text>
    </comment>
  </commentList>
</comments>
</file>

<file path=xl/sharedStrings.xml><?xml version="1.0" encoding="utf-8"?>
<sst xmlns="http://schemas.openxmlformats.org/spreadsheetml/2006/main" count="55610" uniqueCount="8398">
  <si>
    <t>Ad Set Name</t>
  </si>
  <si>
    <t>Ad name</t>
  </si>
  <si>
    <t>Result type</t>
  </si>
  <si>
    <t>Results</t>
  </si>
  <si>
    <t>Reach</t>
  </si>
  <si>
    <t>Impressions</t>
  </si>
  <si>
    <t>Cost per result</t>
  </si>
  <si>
    <t>Amount spent (INR)</t>
  </si>
  <si>
    <t>Clicks (all)</t>
  </si>
  <si>
    <t>CTR (all)</t>
  </si>
  <si>
    <t>CPC (All)</t>
  </si>
  <si>
    <t>Reporting starts</t>
  </si>
  <si>
    <t>Reporting ends</t>
  </si>
  <si>
    <t>Lipoma-Coimbatore-Sep23</t>
  </si>
  <si>
    <t>Lipoma-Coimbatore-Video</t>
  </si>
  <si>
    <t>Meta Leads</t>
  </si>
  <si>
    <t>2023-09-01</t>
  </si>
  <si>
    <t>2023-09-30</t>
  </si>
  <si>
    <t>Lipoma-Chennai-Sep23</t>
  </si>
  <si>
    <t>Lipoma-Chennai-Video</t>
  </si>
  <si>
    <t>Circumcision-Kochi-Sep23</t>
  </si>
  <si>
    <t>Circumcision-Kochi-Banana on surgeon's hand</t>
  </si>
  <si>
    <t>Lipoma-Trivandrum-Sep23</t>
  </si>
  <si>
    <t>Lipoma-Trivandrum-Video</t>
  </si>
  <si>
    <t>Lipoma-Vizag-Sep23</t>
  </si>
  <si>
    <t>Lipoma-Vizag-Video</t>
  </si>
  <si>
    <t>Gynecomastia-Trivandrum-Sep23</t>
  </si>
  <si>
    <t>Gynecomastia-Trivandrum-Grade 1 to 4</t>
  </si>
  <si>
    <t>Circumcision-Chennai-Sep23</t>
  </si>
  <si>
    <t>Circumcision-Chennai-Pen</t>
  </si>
  <si>
    <t>Circumcision-Chennai-Video</t>
  </si>
  <si>
    <t>Circumcision-Trivandrum-Sep23</t>
  </si>
  <si>
    <t>Circumcision-Trivandrum-Banana on surgeon's hand</t>
  </si>
  <si>
    <t>Lipoma-Hyderabad-Sep23</t>
  </si>
  <si>
    <t>Lipoma-Hyderabad-Video</t>
  </si>
  <si>
    <t>Lipoma-Bangalore-Sep23</t>
  </si>
  <si>
    <t>Lipoma-Bangalore-Video</t>
  </si>
  <si>
    <t>Lipoma-Kochi-Sep23</t>
  </si>
  <si>
    <t>Lipoma-Kochi-Video</t>
  </si>
  <si>
    <t>Piles-Kochi-Sep23</t>
  </si>
  <si>
    <t>Piles-Kochi-plastic body &amp; tissue paper</t>
  </si>
  <si>
    <t>Gynecomastia-Kochi-Sep23</t>
  </si>
  <si>
    <t>Gynecomastia-Kochi-Grade 1 to 4</t>
  </si>
  <si>
    <t>Gynecomastia-Hyderabad-Sep23</t>
  </si>
  <si>
    <t>Gynecomastia-Hyderabad-Man holding bag strap</t>
  </si>
  <si>
    <t>Cataract-Chennai-Sep23</t>
  </si>
  <si>
    <t>Cataract-Chennai-Video</t>
  </si>
  <si>
    <t>Circumcision-Trivandrum</t>
  </si>
  <si>
    <t>Circumcision-Trivandrum-Rollon</t>
  </si>
  <si>
    <t>Circumcision-Chennai</t>
  </si>
  <si>
    <t>Piles-Chennai-Sep23</t>
  </si>
  <si>
    <t>Piles-Chennai-Video</t>
  </si>
  <si>
    <t>Gynecomastia-Trivandrum-Video</t>
  </si>
  <si>
    <t>Piles-Coimbatore-Sep23</t>
  </si>
  <si>
    <t>Piles-Coimbatore-Video</t>
  </si>
  <si>
    <t>Circumcision-Coimbatore-Sep23</t>
  </si>
  <si>
    <t>Circumcision-Coimbatore-Video</t>
  </si>
  <si>
    <t>Gynecomastia-Kochi-Video</t>
  </si>
  <si>
    <t>Circumcision-Coimbatore</t>
  </si>
  <si>
    <t>Circumcision-Vizag-Sep23</t>
  </si>
  <si>
    <t>Circumcision-Vizag-Banana on surgeon's hand</t>
  </si>
  <si>
    <t>Varicose Vein-Bangalore-Sep23</t>
  </si>
  <si>
    <t>Varicose Vein-Bangalore-Video</t>
  </si>
  <si>
    <t>Circumcision-Kochi</t>
  </si>
  <si>
    <t>Circumcision-Kochi-Rollon</t>
  </si>
  <si>
    <t>Gynecomastia-Hyderabad-Video</t>
  </si>
  <si>
    <t>Circumcision-Coimbatore-Man with black t-shirt</t>
  </si>
  <si>
    <t>Lipoma-Coimbatore-Girl's hand</t>
  </si>
  <si>
    <t>Circumcision-Bangalore-Sep23</t>
  </si>
  <si>
    <t>Circumcision-Bangalore-Pen</t>
  </si>
  <si>
    <t>Circumcision-Hyderabad</t>
  </si>
  <si>
    <t>Circumcision-Hyderabad-Video</t>
  </si>
  <si>
    <t>Piles-Hyderabad-Sep23</t>
  </si>
  <si>
    <t>Piles-Hyderabad-Video</t>
  </si>
  <si>
    <t>001-Circumcision-Vizag-Urology-LG</t>
  </si>
  <si>
    <t>Ad-05-001-Circumsicion-Vizag-Urology-LG</t>
  </si>
  <si>
    <t>Piles-Kochi-Video</t>
  </si>
  <si>
    <t>001-Circumcision-Kochi-Urology-LG</t>
  </si>
  <si>
    <t>Ad-04-001-Circumsicion-Kochi-Urology-LG – Copy</t>
  </si>
  <si>
    <t>001-Piles-Vizag-Procto-LG</t>
  </si>
  <si>
    <t>Ad-05-001-Piles-Vizag-Procto-LG-Video</t>
  </si>
  <si>
    <t>Gynecomastia-Bangalore-Sep23</t>
  </si>
  <si>
    <t>Gynecomastia-Bangalore-Video</t>
  </si>
  <si>
    <t>Piles-Vizag-Sep23</t>
  </si>
  <si>
    <t>Piles-Vizag-Video</t>
  </si>
  <si>
    <t>Circumcision-Bangalore-Video</t>
  </si>
  <si>
    <t>Circumcision-Coimbatore-Pen</t>
  </si>
  <si>
    <t>Circumcision-Trivandrum-Pen</t>
  </si>
  <si>
    <t>Circumcision-Hyderabad-Sep23</t>
  </si>
  <si>
    <t>Circumcision-Hyderabad-Pen</t>
  </si>
  <si>
    <t>Gynecomastia-Vizag-Sep23</t>
  </si>
  <si>
    <t>Gynecomastia-Vizag-Grade 1 to 4</t>
  </si>
  <si>
    <t>Gynecomastia-Hyderabad-Grade 1 to 4</t>
  </si>
  <si>
    <t>Hair Transplant-Chennai-Sep23</t>
  </si>
  <si>
    <t>Hair Transplant-Chennai-Video</t>
  </si>
  <si>
    <t>Gynecomastia-Vizag-Video</t>
  </si>
  <si>
    <t>Gynecomastia-Kochi-Man holding bag strap</t>
  </si>
  <si>
    <t>Circumcision-Kochi-Video</t>
  </si>
  <si>
    <t/>
  </si>
  <si>
    <t>Piles-Coimbatore-plastic body &amp; tissue paper</t>
  </si>
  <si>
    <t>Gynecomastia-Trivandrum-Man holding bag strap</t>
  </si>
  <si>
    <t>Circumcision-Kochi-Pen</t>
  </si>
  <si>
    <t>Circumcision-Trivandrum-Video</t>
  </si>
  <si>
    <t>Piles-Bangalore-Sep23</t>
  </si>
  <si>
    <t>Piles-Bangalore-Video</t>
  </si>
  <si>
    <t>Circumcision-Kochi-Man with black t-shirt</t>
  </si>
  <si>
    <t>001-Varicose Vein-Bangalore-Vascular-LG</t>
  </si>
  <si>
    <t>Ad-06-001-Varicose Vein-Bangalore-Vascular-LG-Video</t>
  </si>
  <si>
    <t>Circumcision-Vizag-Video</t>
  </si>
  <si>
    <t>Gynecomastia-Vizag-Side view of a man without shirt</t>
  </si>
  <si>
    <t>Circumcision-Hyderabad-Rollon</t>
  </si>
  <si>
    <t>Circumcision-Trivandrum-Man with black t-shirt</t>
  </si>
  <si>
    <t>001-Piles-Kochi-Procto-LG</t>
  </si>
  <si>
    <t>Ad-05-001-Piles-Kochi-Procto-LG-Video</t>
  </si>
  <si>
    <t>Circumcision-Chennai-Rollon</t>
  </si>
  <si>
    <t>001-Circumcision-Bangalore-Urology-LG</t>
  </si>
  <si>
    <t>Ad-05-001-Circumsicion-Bangalore-Urology-LG</t>
  </si>
  <si>
    <t>Circumcision-Chennai-Roll-on</t>
  </si>
  <si>
    <t>Circumcision-Chennai-Pen on Surgeon's Hand</t>
  </si>
  <si>
    <t>Piles-Kochi-Man sitting on a sofa</t>
  </si>
  <si>
    <t>Piles-Bangalore-plastic body &amp; tissue paper</t>
  </si>
  <si>
    <t>Lipoma-Chennai-Girl looking on lipoma</t>
  </si>
  <si>
    <t>001-Circumcision-Chennai-Urology-LG</t>
  </si>
  <si>
    <t>Ad-03-001-Circumsicion-Chennai-Urology-LG</t>
  </si>
  <si>
    <t>Piles-Kolkata-LG-Bengali Language</t>
  </si>
  <si>
    <t>Piles-Kolkata-LG-Man Back photo</t>
  </si>
  <si>
    <t>Piles-Kochi-Girl holding cactus</t>
  </si>
  <si>
    <t>Lipoma-Trivandrum-Girl's hand</t>
  </si>
  <si>
    <t>Circumcision-Chennai-Man with black t-shirt</t>
  </si>
  <si>
    <t>Piles-Chennai-plastic body &amp; tissue paper</t>
  </si>
  <si>
    <t>Lipoma-Coimbatore-Girl's forehead</t>
  </si>
  <si>
    <t>Circumcision-Kochi-Pen on Surgeon's Hand</t>
  </si>
  <si>
    <t>Circumcision-Bangalore-Man with black t-shirt</t>
  </si>
  <si>
    <t>Ad-01-001-Circumsicion-Kochi-Urology-LG</t>
  </si>
  <si>
    <t>Piles-Vizag-Man Standing Inside a Theatre</t>
  </si>
  <si>
    <t>Circumcision-Vizag-Pen on Surgeon's Hand</t>
  </si>
  <si>
    <t>Piles-Kochi-Video-Man Standing Inside a Theatre</t>
  </si>
  <si>
    <t>Piles-Kolkata-LG</t>
  </si>
  <si>
    <t>Piles-Kolkata-LG-Man Driving a Car</t>
  </si>
  <si>
    <t>Piles-Trivandrum-Sep23</t>
  </si>
  <si>
    <t>Piles-Trivandrum-plastic body &amp; tissue paper</t>
  </si>
  <si>
    <t>Piles-Vizag-plastic body &amp; tissue paper</t>
  </si>
  <si>
    <t>Cataract-Bangalore-Oct23</t>
  </si>
  <si>
    <t>Cataract-Bangalore-Old Man Eye</t>
  </si>
  <si>
    <t>Piles-Coimbatore-Man sitting on a sofa</t>
  </si>
  <si>
    <t>Gynecomastia-Bangalore-Grade 1 to 4</t>
  </si>
  <si>
    <t>Piles-Hyderabad-plastic body &amp; tissue paper</t>
  </si>
  <si>
    <t>Circumcision-Vizag-Rollon</t>
  </si>
  <si>
    <t>Circumcision-Coimbatore-Rollon</t>
  </si>
  <si>
    <t>Ad-01-001-Circumsicion-Vizag-Urology-LG</t>
  </si>
  <si>
    <t>Circumcision-Bangalore-Rollon</t>
  </si>
  <si>
    <t>Cataract-Chennai-Old women eye</t>
  </si>
  <si>
    <t>Cataract-Chennai-Old man reading book</t>
  </si>
  <si>
    <t>Gynecomastia-Vizag-Man holding bag strap</t>
  </si>
  <si>
    <t>Cataract-Chennai-old man eye</t>
  </si>
  <si>
    <t>Lipoma-Coimbatore-Girl Striking Lump</t>
  </si>
  <si>
    <t>Lipoma-Kochi-Girl's hand</t>
  </si>
  <si>
    <t>Circumcision-Trivandrum-Pen on Surgeon's Hand</t>
  </si>
  <si>
    <t>Circumcision-Bangalore-Pen on surgeon's Hand</t>
  </si>
  <si>
    <t>Ad-02-001-Piles-Kochi-Procto-LG</t>
  </si>
  <si>
    <t>Piles-Trivandrum-Video</t>
  </si>
  <si>
    <t>Ad-02-001-Circumsicion-Chennai-Urology-LG</t>
  </si>
  <si>
    <t>Ad-02-001-Piles-Vizag-Procto-LG</t>
  </si>
  <si>
    <t>Lipoma-Trivandrum-Girl's forehead</t>
  </si>
  <si>
    <t>Piles-Bangalore-Man sitting on a sofa</t>
  </si>
  <si>
    <t>Piles-Coimbatore-Girl holding cactus</t>
  </si>
  <si>
    <t>Liposuction-Vizag-Sep23</t>
  </si>
  <si>
    <t>Liposuction-Vizag-Video</t>
  </si>
  <si>
    <t>Lipoma-Chennai-Girl's forehead</t>
  </si>
  <si>
    <t>Lipoma-Trivandrum-Child Giving a Drawing to Dad</t>
  </si>
  <si>
    <t>Gynecomastia-Bangalore-Man holding bag strap</t>
  </si>
  <si>
    <t>Circumcision-Vizag-Pen</t>
  </si>
  <si>
    <t>Ad-01-001-Varicose Vein-Bangalore-Vascular-LG</t>
  </si>
  <si>
    <t>Gynecomastia-Trivandrum-Side view of a man boobs without shirt</t>
  </si>
  <si>
    <t>Piles-Trivandrum-Man sitting on a sofa</t>
  </si>
  <si>
    <t>Lipoma-Kochi-Girl's forehead</t>
  </si>
  <si>
    <t>Circumcision-Hyderabad-Pen on Surgeon's Hand</t>
  </si>
  <si>
    <t>Ad-04-001-Varicose Vein-Bangalore-Vascular-LG</t>
  </si>
  <si>
    <t>Ad-04-001-Piles-Vizag-Procto-LG</t>
  </si>
  <si>
    <t>Cataract-Bangalore-Man Hanging and Whipping Cataract</t>
  </si>
  <si>
    <t>Lipoma-Coimbatore-Child giving a Drawing to Dad</t>
  </si>
  <si>
    <t>Piles-Hyderabad-Man sitting on a sofa</t>
  </si>
  <si>
    <t>Gynecomastia-Bangalore-Side view of a man without shirt</t>
  </si>
  <si>
    <t>Ad-01-001-Circumsicion-Bangalore-Urology-LG</t>
  </si>
  <si>
    <t>Piles-Chennai-Girl holding cactus</t>
  </si>
  <si>
    <t>Piles-Chennai-Man Standing on Theatre</t>
  </si>
  <si>
    <t>Piles-Vizag-Man Driving a Car</t>
  </si>
  <si>
    <t>001-Lipoma-Kochi-Cosmetic-LG</t>
  </si>
  <si>
    <t>Ad-01-001-Lipoma-Kochi-Cosmetic-LG</t>
  </si>
  <si>
    <t>Ad-02-001-Lipoma-Kochi-Cosmetic-LG</t>
  </si>
  <si>
    <t>Piles-Chennai-Man sitting on a sofa</t>
  </si>
  <si>
    <t>Ad-03-001-Lipoma-Kochi-Cosmetic-LG</t>
  </si>
  <si>
    <t>Piles-Chennai-Man Driving a Car</t>
  </si>
  <si>
    <t>Ad-05-001-Circumsicion-Chennai-Urology-LG</t>
  </si>
  <si>
    <t>Varicose Vein-Bangalore-Weight on leg</t>
  </si>
  <si>
    <t>Lipoma-Trivandrum-Girl looking on lipoma</t>
  </si>
  <si>
    <t>Circumcision-Coimbatore-Pen on Surgeon's Hand</t>
  </si>
  <si>
    <t>Ad-03-001-Piles-Vizag-Procto-LG</t>
  </si>
  <si>
    <t>LASIK-Bangalore-Sep23</t>
  </si>
  <si>
    <t>LASIK-Bangalore-Video</t>
  </si>
  <si>
    <t>Circumcision-Bangalore-Banana on surgeon's hand</t>
  </si>
  <si>
    <t>Lipoma-Chennai-Girl's hand</t>
  </si>
  <si>
    <t>Circumcision-Vizag-Man with black t-shirt</t>
  </si>
  <si>
    <t>Lipoma-Coimbatore-Girl Holding a Makeup Brush</t>
  </si>
  <si>
    <t>Piles-Vizag-Man sitting on a sofa</t>
  </si>
  <si>
    <t>Piles-Kochi-Video-Man Driving a Car</t>
  </si>
  <si>
    <t>Ad-05-001-Varicose Vein-Bangalore-Vascular-LG</t>
  </si>
  <si>
    <t>Piles-Vizag-Girl holding cactus</t>
  </si>
  <si>
    <t>Cataract-Bangalore-Old Man Looking at Some where</t>
  </si>
  <si>
    <t>LASIK-Chennai-Sep23</t>
  </si>
  <si>
    <t>LASIK-Chennai-Video</t>
  </si>
  <si>
    <t>Lipoma-Hyderabad-Girl's forehead</t>
  </si>
  <si>
    <t>Lipoma-Kochi-Child Giving a Drawing to Dad</t>
  </si>
  <si>
    <t>Lipoma-Hyderabad-Girl's hand</t>
  </si>
  <si>
    <t>Piles-Kolkata-LG-Man Standing on Theatre</t>
  </si>
  <si>
    <t>Piles-Bangalore-Man Driving a Car</t>
  </si>
  <si>
    <t>Piles-Bangalore-Man Standing Inside a Theatre</t>
  </si>
  <si>
    <t>LASIK-Bangalore-Man throwing glasses into a wastebasket</t>
  </si>
  <si>
    <t>Ad-04-001-Piles-Kochi-Procto-LG</t>
  </si>
  <si>
    <t>Lipoma-Bangalore-Girl's hand</t>
  </si>
  <si>
    <t>LASIK-Bangalore-Man with green shirt turning face against glasses</t>
  </si>
  <si>
    <t>Liposuction-Vizag-Weight on leg</t>
  </si>
  <si>
    <t>Ad-05-001-Lipoma-Kochi-Cosmetic-LG</t>
  </si>
  <si>
    <t>Ad-03-001-Varicose Vein-Bangalore-Vascular-LG</t>
  </si>
  <si>
    <t>Hair Transplant-Chennai-Illustration</t>
  </si>
  <si>
    <t>Cataract-Bangalore-Old Man Looking at a Family Photo</t>
  </si>
  <si>
    <t>Lipoma-Vizag-Girl's forehead</t>
  </si>
  <si>
    <t>Gynecomastia-Bangalore-Man with Towel on Neck</t>
  </si>
  <si>
    <t>Ad-04-001-Circumsicion-Bangalore-Urology-LG</t>
  </si>
  <si>
    <t>Lipoma-Kochi-Girl Holding a Makeup Brush</t>
  </si>
  <si>
    <t>Lipoma-Bangalore-Girl's forehead</t>
  </si>
  <si>
    <t>Ad-04-001-Lipoma-Kochi-Cosmetic-LG</t>
  </si>
  <si>
    <t>Circumcision-Hyderabad-Man with black t-shirt</t>
  </si>
  <si>
    <t>Lipoma-Kochi-Girl looking on lipoma</t>
  </si>
  <si>
    <t>Varicose Vein-Bangalore-Red dress girl holding leg</t>
  </si>
  <si>
    <t>Lipoma-Chennai-Girl Striking Lump</t>
  </si>
  <si>
    <t>Lipoma-Hyderabad-Child Giving a Drawing to Dad</t>
  </si>
  <si>
    <t>Lipoma-Trivandrum-Girl Holding a Makeup Brush</t>
  </si>
  <si>
    <t>Lipoma-Trivandrum-Girl Striking a Lump</t>
  </si>
  <si>
    <t>LASIK-Vizag-Sep23</t>
  </si>
  <si>
    <t>LASIK-Vizag-Video</t>
  </si>
  <si>
    <t>Piles-Hyderabad-Girl holding cactus</t>
  </si>
  <si>
    <t>Cataract-Chennai-Old Man Looking at Some where</t>
  </si>
  <si>
    <t>Lipoma-Vizag-Girl's hand</t>
  </si>
  <si>
    <t>Liposuction-Vizag-Red dress girl holding leg</t>
  </si>
  <si>
    <t>Ad-02-001-Varicose Vein-Bangalore-Vascular-LG</t>
  </si>
  <si>
    <t>Cataract-Bangalore-Sep23</t>
  </si>
  <si>
    <t>Cataract-Bangalore-Video</t>
  </si>
  <si>
    <t>LASIK-Chennai-girl jumping and hitting the glasses</t>
  </si>
  <si>
    <t>Piles-Trivandrum-Girl holding cactus</t>
  </si>
  <si>
    <t>Cataract-Chennai-Man Hanging and Whipping Cataract</t>
  </si>
  <si>
    <t>Piles-Hyderabad-Man Driving a Car</t>
  </si>
  <si>
    <t>Lipoma-Bangalore-Girl looking on lipoma</t>
  </si>
  <si>
    <t>LASIK-Chennai-Man with green shirt turning face against glasses</t>
  </si>
  <si>
    <t>Piles-Bangalore-Video-Man Driving a Car</t>
  </si>
  <si>
    <t>LASIK-Vizag-Man throwing glasses into a wastebasket</t>
  </si>
  <si>
    <t>Ad-03-001-Piles-Kochi-Procto-LG</t>
  </si>
  <si>
    <t>Lipoma-Vizag-Girl looking on lipoma</t>
  </si>
  <si>
    <t>Lipoma-Kochi-Girl Striking a Lump</t>
  </si>
  <si>
    <t>LASIK-Vizag-Girl jumping and hitting the glasses</t>
  </si>
  <si>
    <t>Lipoma-Chennai-Girl Holding Makeup Brush</t>
  </si>
  <si>
    <t>Piles-Bangalore-Girl holding cactus</t>
  </si>
  <si>
    <t>LASIK-Bangalore-girl jumping and hitting the glasses</t>
  </si>
  <si>
    <t>Hair Transplant-Chennai-Doctor checking man's hair</t>
  </si>
  <si>
    <t>Piles-Hyderabad-Man Standing Inside a Theatre</t>
  </si>
  <si>
    <t>Cataract-Bangalore-Old man reading book</t>
  </si>
  <si>
    <t>Cataract-Vizag-Sep23</t>
  </si>
  <si>
    <t>Cataract-Vizag-Video</t>
  </si>
  <si>
    <t>Ad-01-001-Piles-Kochi-Procto-LG</t>
  </si>
  <si>
    <t>LASIK-Chennai-Man throwing glasses into a wastebasket</t>
  </si>
  <si>
    <t>Lipoma-Bangalore-Girl Holding a Makeup Brush</t>
  </si>
  <si>
    <t>Gynecomastia-Trivandrum-Man with Towel on Neck</t>
  </si>
  <si>
    <t>Lipoma-Chennai-Child giving a Drawing to Dad</t>
  </si>
  <si>
    <t>Ad-01-001-Circumsicion-Chennai-Urology-LG</t>
  </si>
  <si>
    <t>LASIK-Vizag-Man with green shirt turning face against glasses</t>
  </si>
  <si>
    <t>Cataract-Vizag-old man eye</t>
  </si>
  <si>
    <t>Lipoma-Hyderabad-Girl Striking a Lump</t>
  </si>
  <si>
    <t>Cataract-Bangalore-Old women eye</t>
  </si>
  <si>
    <t>Lipoma-Hyderabad-Girl Holding a Makeup Brush</t>
  </si>
  <si>
    <t>Gynecomastia-Hyderabad-Man with Towel on Neck</t>
  </si>
  <si>
    <t>Cataract-Vizag-Old women eye</t>
  </si>
  <si>
    <t>Gynecomastia-Kochi-Man with Towel on Neck</t>
  </si>
  <si>
    <t>Piles-Bangalore-Man Standing on a Scooter While Driving</t>
  </si>
  <si>
    <t>Piles-Bangalore-Man Standing inside a Theatre</t>
  </si>
  <si>
    <t>Cataract-Vizag-Old man reading book</t>
  </si>
  <si>
    <t>Cataract-Chennai-Old Man Looking at a Family Photo</t>
  </si>
  <si>
    <t>Cataract-Bangalore-old man eye</t>
  </si>
  <si>
    <t>Gynecomastia-Vizag-Man with Towel on Neck</t>
  </si>
  <si>
    <t>Piles-Hyderabad-Man Standing on a Bike While Driving</t>
  </si>
  <si>
    <t>Lipoma-Vizag-Girl Holding a Makeup Brush</t>
  </si>
  <si>
    <t>Lipoma-Bangalore-Girl Striking Lump</t>
  </si>
  <si>
    <t>Lipoma-Vizag-Child Giving a Drawing to Dad</t>
  </si>
  <si>
    <t>Lipoma-Vizag-Girl Striking a Lump</t>
  </si>
  <si>
    <t>Lipoma-Bangalore-Child Giving a Drawing to Dad</t>
  </si>
  <si>
    <t>001-Lipoma-Trivandrum-Cosmetics-LG</t>
  </si>
  <si>
    <t>Ad-06-001-Lipoma-Trivandrum-Cosmetics-LG</t>
  </si>
  <si>
    <t>001-Lipoma-Bangalore-Cosmetics-LG</t>
  </si>
  <si>
    <t>Ad-04-001-Cosmetics-Lipoma-Bangalore-LG</t>
  </si>
  <si>
    <t>01-Procto-Fissure-Broad-Bangalore-LG</t>
  </si>
  <si>
    <t>Ad-01-01-Procto-Fissure-Broad-Bangalore-LG</t>
  </si>
  <si>
    <t>001-Gynecomastia-Vizag-Cosmetics-Broad-LG-May23</t>
  </si>
  <si>
    <t>Ad-02-001-Gynecomastia-Vizag-Cosmetics-Broad-LG</t>
  </si>
  <si>
    <t>IVF Treatment</t>
  </si>
  <si>
    <t>IVF - 1st 10 Couples offer</t>
  </si>
  <si>
    <t>Landing page views</t>
  </si>
  <si>
    <t>001-Lipoma-Hyderabad-Cosmetics-LG</t>
  </si>
  <si>
    <t>Ad-04-001-Lipoma-Hyderabad-Cosmetics-LG</t>
  </si>
  <si>
    <t>Ad-08-001-Circumcision-Bangalore-Urology-LG</t>
  </si>
  <si>
    <t>002-Cosmetics-Lipoma-Broad-Coimbatore-LG</t>
  </si>
  <si>
    <t>Ad-03-001-Cosmetics-Lipoma-Broad-Coimbatore-LG</t>
  </si>
  <si>
    <t>001-Kidney Stone-Hyderabad-Urology-LG - Updated location</t>
  </si>
  <si>
    <t>Ad-06-001-Kidney Stone-Hyderabad-Urology-LG</t>
  </si>
  <si>
    <t>001-Piles-Trivandrum-Procto-LG</t>
  </si>
  <si>
    <t>Ad-01-001-Piles-Trivandrum-Procto-LG</t>
  </si>
  <si>
    <t>001-Procto-Piles-Broad-Hyderabad-LG</t>
  </si>
  <si>
    <t>Ad-01-001-Procto-Piles-Broad-Hyderabad-LG</t>
  </si>
  <si>
    <t>001-Circumsicion-Vizag-Urology-LG</t>
  </si>
  <si>
    <t>Ad-03-001-Circumsicion-Vizag-Urology-LG</t>
  </si>
  <si>
    <t>001-Lipoma-Pune-Cosmetics-Broad-LG-Feb23</t>
  </si>
  <si>
    <t>Ad-01-001-Cosmetics-Lipoma-Broad-Pune-LG-Marati</t>
  </si>
  <si>
    <t>Circumcision-Coimbatore-2 Bananas</t>
  </si>
  <si>
    <t>001-Circumcision-Coimbatore-Urology-LG</t>
  </si>
  <si>
    <t>Ad-10-01-Urology-Circumcision-Coimbatore-LG</t>
  </si>
  <si>
    <t>001-Cosmetics-Lipoma-Broad-Pune-LG</t>
  </si>
  <si>
    <t>Ad-01-001-Cosmetics-Lipoma-Broad-Pune-LG</t>
  </si>
  <si>
    <t>001-Gynecomastia-Trivandrum-Procto-LG</t>
  </si>
  <si>
    <t>Ad-02-001-Gynecomastia-Trivandrum-Procto-LG</t>
  </si>
  <si>
    <t>Ad-01-001-Circumcision-Bangalore-Urology-LG-Kannada</t>
  </si>
  <si>
    <t>01-Procto-Fistula-Broad-Pune-LG</t>
  </si>
  <si>
    <t>Ad-03-01-Procto-Fistula-Broad-Pune-LG – Copy</t>
  </si>
  <si>
    <t>001-Lipoma-Coimbatore-Cosmetics-Broad-LG</t>
  </si>
  <si>
    <t>Ad-04-001-Lipoma-Coimbatore-Cosmetics-Broad-LG</t>
  </si>
  <si>
    <t>001-Lipoma-Chennai-Cosmetics-LG</t>
  </si>
  <si>
    <t>Ad-02-001-Lipoma-Chennai-Cosmetics-LG</t>
  </si>
  <si>
    <t>001-Gynecomastia-Trivandrum-Cosmetics-Broad-LG-March23</t>
  </si>
  <si>
    <t>Ad-01-001-Cosmetics-Gynecomastia-Broad-Trivandrum-LG</t>
  </si>
  <si>
    <t>001-Gynecomastia-Kochi-Cosmetics-Broad-LG-Feb23</t>
  </si>
  <si>
    <t>Ad-02-001-Cosmetics-Gynecomastia-Broad-Kochi-LG</t>
  </si>
  <si>
    <t>Ad-07-001-Lipoma-Coimbatore-Cosmetics-Broad-LG</t>
  </si>
  <si>
    <t>01-Urology-Kidney-Stone-Broad-Bangalore-LG</t>
  </si>
  <si>
    <t>Ad-02-01-Urology-Kidney-Stone-Broad-Bangalore-LG</t>
  </si>
  <si>
    <t>01-Circumcision-Coimbatore-Urology-LG</t>
  </si>
  <si>
    <t>Ad-05-01-Urology-Circumcision-Broad-Coimbatore-LG</t>
  </si>
  <si>
    <t>001-Lipoma-Chennai-Cosmetics-Broad-LG-Feb23</t>
  </si>
  <si>
    <t>Ad-02-001-Lipoma-Chennai-Cosmetics-Broad-LG-Feb23</t>
  </si>
  <si>
    <t>001-Urology-Circumcision-Broad-Trivandrum-LG</t>
  </si>
  <si>
    <t>Ad-03-001-Urology-Circumcision-Broad-Trivandrum-LG</t>
  </si>
  <si>
    <t>001-Cosmetics-Mole-Broad-Vizag-LG</t>
  </si>
  <si>
    <t>Ad-01-001-Cosmetics-Mole-Broad-Vizag-LG</t>
  </si>
  <si>
    <t>01-Procto-Fistula-Broad-Madurai-LG</t>
  </si>
  <si>
    <t>Ad-01-01-Procto-Fistula-Broad-Madurai-LG</t>
  </si>
  <si>
    <t>001-Gallstone-Kochi-Lapro-LG</t>
  </si>
  <si>
    <t>Ad-06-001-Gallstone-Kochi-Lapro-LG</t>
  </si>
  <si>
    <t>Ad-04-001-Circumcision-Bangalore-Urology-LG</t>
  </si>
  <si>
    <t>Ad-09-001-Cosmetics-Lipoma-Bangalore-LG</t>
  </si>
  <si>
    <t>001-Circumcision-Kochi-Urology-LG-Feb23</t>
  </si>
  <si>
    <t>Ad-11-001-Circumcision-Kochi-Urology-LG-Feb23</t>
  </si>
  <si>
    <t>001-Piles-Chennai-Procto-Broad-LG-May23</t>
  </si>
  <si>
    <t>Ad-02-001-Piles-Chennai-Procto-Broad-LG-Eng</t>
  </si>
  <si>
    <t>001-Procto-Piles-Broad-Vizag-LG</t>
  </si>
  <si>
    <t>Ad-01-001-Procto-Piles-Broad-Vizag-LG</t>
  </si>
  <si>
    <t>001-Lipoma-Coimbatore-Cosmetic-LG</t>
  </si>
  <si>
    <t>Ad-05-001-Lipoma-Coimbatore-Cosmetic-LG</t>
  </si>
  <si>
    <t>001-Hair Transplant-Chennai-Cosmetics-LG</t>
  </si>
  <si>
    <t>Ad-01-001-Hair Transplant-Chennai-Cosmetics-LG</t>
  </si>
  <si>
    <t>01-Procto-Fissure-Broad-Chennai-LG</t>
  </si>
  <si>
    <t>Ad-01-01-Procto-Fissure-Broad-Chennai-LG</t>
  </si>
  <si>
    <t>001-Lipoma-Pune-Cosmetics-Broad-LG-March23</t>
  </si>
  <si>
    <t>Ad-05-001-Cosmetics-Lipoma-Broad-Pune-LG</t>
  </si>
  <si>
    <t>Ad-03-001-Cosmetics-Lipoma-Bangalore-LG</t>
  </si>
  <si>
    <t>001-Piles-Vizag-Procto-Broad-LG-May23</t>
  </si>
  <si>
    <t>Ad-06-001-Procto-Piles-Broad-Vizag-LG</t>
  </si>
  <si>
    <t>Ad-17-01-Urology-Circumcision-Coimbatore-LG</t>
  </si>
  <si>
    <t>001-Gynecomastia-Kochi-Procto-LG</t>
  </si>
  <si>
    <t>Ad-03-001-Gynecomastia-Kochi-Procto-LG</t>
  </si>
  <si>
    <t>001-Piles-Hyderabad-Procto-LG</t>
  </si>
  <si>
    <t>Ad-03-001-Piles-Hyderabad-Procto-LG</t>
  </si>
  <si>
    <t>001-Piles-Chennai-Procto-LG</t>
  </si>
  <si>
    <t>Ad-01-001-Piles-Chennai-Procto-LG</t>
  </si>
  <si>
    <t>001-Gallstone-Chennai-Lapro-LG</t>
  </si>
  <si>
    <t>Ad-04-001-Gallstone-Chennai-Lapro-LG4</t>
  </si>
  <si>
    <t>Ad-03-001-Cosmetics-Lipoma-Hyderabad-LG</t>
  </si>
  <si>
    <t>Ad-04-001-Circumcision-Kochi-Urology-LG</t>
  </si>
  <si>
    <t>Ad-09-001-Piles-Hyderabad-Procto-LG</t>
  </si>
  <si>
    <t>001-Gynecomastia-Trivandrum-Cosmetics-Broad-LG-May23</t>
  </si>
  <si>
    <t>Ad-10-001-Piles-Kochi-Procto-LG</t>
  </si>
  <si>
    <t>001-Lipoma-Kochi-Cosmetics-Broad-LG-March23</t>
  </si>
  <si>
    <t>Ad-03-001-Cosmetics-Lipoma-Broad-Kochi-LG</t>
  </si>
  <si>
    <t>001-Piles-Kolkata-Procto-LG</t>
  </si>
  <si>
    <t>Ad-02-001-Piles-Kolkata-Procto-LG</t>
  </si>
  <si>
    <t>Ad-07-001-Gynecomastia-Trivandrum-Procto-LG-Video</t>
  </si>
  <si>
    <t>Ad-02-001-Gynecomastia-Kochi-Procto-LG</t>
  </si>
  <si>
    <t>001-Gallstone-Hyderabad-Lapro-LG</t>
  </si>
  <si>
    <t>Ad-01-001-Gallstone-Hyderabad-Lapro-LG</t>
  </si>
  <si>
    <t>001-Circumcision-Pune-Urology-LG</t>
  </si>
  <si>
    <t>Ad-08-01-Urology-Circumcision-Pune-LG</t>
  </si>
  <si>
    <t>Ad-05-001-Gallstone-Kochi-Lapro-LG</t>
  </si>
  <si>
    <t>Ad-02-01-Urology-Circumcision-Coimbatore-LG</t>
  </si>
  <si>
    <t>Chennai</t>
  </si>
  <si>
    <t>Hernia Low Cost</t>
  </si>
  <si>
    <t>001-Gynecomastia-Pune-Cosmetics-LG</t>
  </si>
  <si>
    <t>Ad-01-001-Gynecomastia-Pune-Cosmetics-LG</t>
  </si>
  <si>
    <t>001-Lipoma-Pune-Cosmetics-LG</t>
  </si>
  <si>
    <t>Ad-01-001-Lipoma-Pune-Cosmetics-LG</t>
  </si>
  <si>
    <t>001-Urology-Circumcision-Broad-Bangalore-LG</t>
  </si>
  <si>
    <t>Ad-03-001-Urology-Circumcision-Broad-Bangalore-LG</t>
  </si>
  <si>
    <t>001-Piles-Hyderabad-Procto-LG-Feb23-RT</t>
  </si>
  <si>
    <t>Ad-02-01-Piles-Hyderabad-Procto-LG-Eng</t>
  </si>
  <si>
    <t>001-Gynecomastia-Kochi-Cosmetics-Broad-LG-May23</t>
  </si>
  <si>
    <t>Ad-03-001-Cosmetics-Gynecomastia-Broad-Kochi-LG</t>
  </si>
  <si>
    <t>001-Lipoma-Coimbatore-Cosmetics-LG</t>
  </si>
  <si>
    <t>Ad-05-001-Lipoma-Coimbatore-Cosmetics-LG</t>
  </si>
  <si>
    <t>Ad-01-001-Circumcision-Kochi-Urology-LG</t>
  </si>
  <si>
    <t>001-Kidney Stone-Chennai-Urology-LG</t>
  </si>
  <si>
    <t>Ad-04-001-Kidney Stone-Chennai-Urology-LG</t>
  </si>
  <si>
    <t>01-Procto-Fissure-Broad-Pune-LG</t>
  </si>
  <si>
    <t>Ad-01-01-Procto-Fissure-Broad-Pune-LG</t>
  </si>
  <si>
    <t>001-Cosmetics-Lipoma-Broad-Bangalore-LG</t>
  </si>
  <si>
    <t>Ad-03-001-Cosmetics-Lipoma-Broad-Bangalore-LG</t>
  </si>
  <si>
    <t>001-Cosmetics-Gynecomastia-Broad-Kochi-LG – Copy</t>
  </si>
  <si>
    <t>001-Cosmetics-Gynecomastia-Hyderabad-Conversion-LP</t>
  </si>
  <si>
    <t>Ad-04-001-Cosmetics-Gynecomastia-Hyderabad-Conversion-LP</t>
  </si>
  <si>
    <t>Old FB LP Lead</t>
  </si>
  <si>
    <t>Ad-06-001-Gynecomastia-Trivandrum-Procto-LG-Video1</t>
  </si>
  <si>
    <t>001-Piles-Coimbatore-Procto-LG</t>
  </si>
  <si>
    <t>Ad-03-001-Piles-Coimbatore-Procto-LG</t>
  </si>
  <si>
    <t>01-Piles-Kochi-Procto-Broad-LG-March23</t>
  </si>
  <si>
    <t>Ad-08-01-Piles-Kochi-Procto-Broad-LG</t>
  </si>
  <si>
    <t>001-Lipoma-Vizag-Cosmetics-Broad-LG</t>
  </si>
  <si>
    <t>Ad-02-001-Lipoma-Vizag-Cosmetics-Broad-LG</t>
  </si>
  <si>
    <t>001-Lipoma-Trivandrum-Cosmetic-LG</t>
  </si>
  <si>
    <t>Ad-02-001-Lipoma-Trivandrum-Cosmetic-LG</t>
  </si>
  <si>
    <t>Ad-01-001-Cosmetics-Lipoma-Broad-Kochi-LG</t>
  </si>
  <si>
    <t>001-Piles-Trivandrum-Procto-LG-Feb23-RT</t>
  </si>
  <si>
    <t>Ad-02-01-Piles-Trivandrum-Procto-LG-Eng</t>
  </si>
  <si>
    <t>Ad-11-001-Lipoma-Chennai-Cosmetics-LG</t>
  </si>
  <si>
    <t>Ad-02-001-Hair Transplant-Chennai-Cosmetics-LG</t>
  </si>
  <si>
    <t>01-Circumcision-Coimbatore-Urology-Broad-LG</t>
  </si>
  <si>
    <t>Ad-10-01-Urology-Circumcision-Broad-Coimbatore-LG – Copy</t>
  </si>
  <si>
    <t>001-Piles-Bangalore-Procto-LG-Feb23-RT</t>
  </si>
  <si>
    <t>Ad-02-01-Piles-Bangalore-Procto-LG-Eng</t>
  </si>
  <si>
    <t>Ad-04-001-Piles-Coimbatore-Procto-LG</t>
  </si>
  <si>
    <t>001-Piles-Vizag-Procto-Broad-LG-March23</t>
  </si>
  <si>
    <t>Ad-01-001-Procto-Piles-Broad-Vizag-LG.</t>
  </si>
  <si>
    <t>001-Gynecomastia-Pune-Cosmetics-Broad-LG-March23</t>
  </si>
  <si>
    <t>Ad-01-001-Gynecomastia-Hyderabad-Cosmetics-Broad-LG</t>
  </si>
  <si>
    <t>Ad-03-001-Circumcision-Bangalore-Urology-LG</t>
  </si>
  <si>
    <t>001-Gynecomastia-Vizag-Procto-LG</t>
  </si>
  <si>
    <t>Ad-02-001-Gynecomastia-Vizag-Procto-LG</t>
  </si>
  <si>
    <t>Ad-04-001-Circumsicion-Kochi-Urology-LG</t>
  </si>
  <si>
    <t>001-Cosmetics-Lipoma-Broad-Kochi-LG</t>
  </si>
  <si>
    <t>Ad-02-001-Cosmetics-Lipoma-Broad-Coimbatore-LG</t>
  </si>
  <si>
    <t>Ad-03-001-Cosmetics-Lipoma-Broad-Pune-LG – Copy</t>
  </si>
  <si>
    <t>Ad-05-001-Urology-Circumcision-Vizag-LG</t>
  </si>
  <si>
    <t>Ad-07-01-Urology-Circumcision-Pune-LG</t>
  </si>
  <si>
    <t>Ad-16-01-Urology-Circumcision-Pune-LG</t>
  </si>
  <si>
    <t>001-Piles-Bangalore-Procto-LG</t>
  </si>
  <si>
    <t>Ad-02-001-Piles-Bangalore-Procto-LG</t>
  </si>
  <si>
    <t>001-Urology-Circumcision-Broad-Madurai-LG</t>
  </si>
  <si>
    <t>Ad-04-001-Urology-Circumcision-Broad-Madurai-LG</t>
  </si>
  <si>
    <t>Ad-03-001-Lipoma-Trivandrum-Cosmetics-LG</t>
  </si>
  <si>
    <t>Ad-18-01-Urology-Circumcision-Coimbatore-LG</t>
  </si>
  <si>
    <t>Chennai - Remarketing</t>
  </si>
  <si>
    <t>001-Circumcision-Hyderabad-Urology-LG</t>
  </si>
  <si>
    <t>Ad-09-001-Circumcision-Hyderabad-Urology-LG</t>
  </si>
  <si>
    <t>001-Circumcision-Kochi-Urology-LG-May23</t>
  </si>
  <si>
    <t>Ad-05-001-Circumcision-Kochi-Urology-LG-Feb23</t>
  </si>
  <si>
    <t>Ad-06-01-Urology-Circumcision-Broad-Coimbatore-LG</t>
  </si>
  <si>
    <t>Ad-02-001-Cosmetics-Lipoma-Broad-Pune-LG-Hindi</t>
  </si>
  <si>
    <t>001-Cosmetics-Gynecomastia-Broad-Madurai-LG</t>
  </si>
  <si>
    <t>Ad-02-001-Cosmetics-Gynecomastia-Broad-Madurai-LG</t>
  </si>
  <si>
    <t>Ad-05-001-Lipoma-Trivandrum-Cosmetics-LG</t>
  </si>
  <si>
    <t>01-Urology-Circumcision-Broad-Madurai-LG</t>
  </si>
  <si>
    <t>Ad-02-01-Urology-Circumcision-Broad-Madurai-LG</t>
  </si>
  <si>
    <t>001-Circumcision-Pune-Urology-Broad-LG-May23</t>
  </si>
  <si>
    <t>Ad-08-01-Urology-Circumcision-Broad-Pune-LG</t>
  </si>
  <si>
    <t>Ad-12-01-Urology-Circumcision-Broad-Coimbatore-LG</t>
  </si>
  <si>
    <t>Ad-14-001-Circumcision-Kochi-Urology-LG-Feb23</t>
  </si>
  <si>
    <t>Ad-09-001-Procto-Piles-Broad-Vizag-LG</t>
  </si>
  <si>
    <t>IVF - Conceive</t>
  </si>
  <si>
    <t>Gynecomastia-Hyderabad-Side view of a man boobs without shirt</t>
  </si>
  <si>
    <t>001-Lapro-Hernia-Broad-Hyderabad-LG</t>
  </si>
  <si>
    <t>Ad-01-001-Lapro-Hernia-Broad-Hyderabad-LG</t>
  </si>
  <si>
    <t>Ad-08-01-Urology-Circumcision-Broad-Coimbatore-LG</t>
  </si>
  <si>
    <t>001-Lipoma-Kochi-Cosmetics-LG</t>
  </si>
  <si>
    <t>Ad-12-001-Cosmetics-Lipoma-Kochi-LG</t>
  </si>
  <si>
    <t>001-Circumcision-Chennai-Urology-Broad-LG</t>
  </si>
  <si>
    <t>Ad-04-001-Circumcision-Chennai-Urology-Broad-LG</t>
  </si>
  <si>
    <t>001-Piles-Trivandrum-Procto--LG</t>
  </si>
  <si>
    <t>Ad-06-001-Piles-Trivandrum-Procto-LG</t>
  </si>
  <si>
    <t>Ad-13-001-Urology-Circumcision-Vizag-LG</t>
  </si>
  <si>
    <t>001-Gynecomastia-Trivandrum-Cosmetics-LG</t>
  </si>
  <si>
    <t>Ad-08-001-Gynecomastia-Trivandrum-Cosmetics-LG</t>
  </si>
  <si>
    <t>Ad-04-001-Lipoma-Coimbatore-Cosmetic-LG</t>
  </si>
  <si>
    <t>001-Lipoma-Chennai-Cosmetics-Broad-LG-March23</t>
  </si>
  <si>
    <t>Ad-02-001-Lipoma-Chennai-Cosmetics-Broad-LG</t>
  </si>
  <si>
    <t>001-Liposuction-Kochi-Cosmetics-LG</t>
  </si>
  <si>
    <t>Ad-03-001-Liposuction-Kochi-Cosmetics-LG</t>
  </si>
  <si>
    <t>001-Cosmetics-Gynecomastia-Broad-Chennai-LG</t>
  </si>
  <si>
    <t>Ad-03-001-Cosmetics-Gynecomastia-Broad-Chennai-LG</t>
  </si>
  <si>
    <t>001-Gallstone-Vizag-Lapro-LG</t>
  </si>
  <si>
    <t>Ad-02-001-Gallstone-Vizag-Lapro-LG</t>
  </si>
  <si>
    <t>001-Piles-Chennai-Procto-LG-April23</t>
  </si>
  <si>
    <t>Ad-06-001-Piles-Chennai-Procto-LG</t>
  </si>
  <si>
    <t>Hernia _ Deepak</t>
  </si>
  <si>
    <t>001-Circumcision-Vizag-Urology-Broad-LG-May23</t>
  </si>
  <si>
    <t>Ad-03-001-Urology-Circumcision-Broad-Vizag-LG</t>
  </si>
  <si>
    <t>001-Piles-Pune-Procto-LG</t>
  </si>
  <si>
    <t>Ad-03-001-Piles-Pune-Procto-LG</t>
  </si>
  <si>
    <t>002-Piles-Chennai-Procto-LG-Feb23-MC-Male</t>
  </si>
  <si>
    <t>Ad-01-002-Piles,Fissure,Fistula-Chennai-Procto-LG-Eng</t>
  </si>
  <si>
    <t>001-Gynecomastia-Bangalore-Procto-LG</t>
  </si>
  <si>
    <t>Ad-01-001-Gynecomastia-Bangalore-Procto-LG</t>
  </si>
  <si>
    <t>Ad-05-001-Piles-Coimbatore-Procto-LG</t>
  </si>
  <si>
    <t>001-Lipoma-Hyderabad-Cosmetics-Broad-LG</t>
  </si>
  <si>
    <t>Ad-02-001-Cosmetics-Lipoma-Broad-Hyderabad-LG</t>
  </si>
  <si>
    <t>Ad-01-001-Cosmetics-Lipoma-Hyderabad-LG</t>
  </si>
  <si>
    <t>001-Lipoma-Vizag-Cosmetic-LG</t>
  </si>
  <si>
    <t>Ad-02-001-Lipoma-Vizag-Cosmetic-LG</t>
  </si>
  <si>
    <t>Ad-05-001-Gynecomastia-Vizag-Procto-LG</t>
  </si>
  <si>
    <t>001-Piles-Coimbatore-Procto-Broad-Feb23</t>
  </si>
  <si>
    <t>Ad-02-001-Piles-Coimbatore-Procto-Broad-Feb23</t>
  </si>
  <si>
    <t>Ad-05-001-Circumcision-Bangalore-Urology-LG</t>
  </si>
  <si>
    <t>001-Circumsicion-Pune-Urology-LG</t>
  </si>
  <si>
    <t>Ad-03-001-Circumsicion-Pune-Urology-LG</t>
  </si>
  <si>
    <t>Ad-08-001-Piles-Kochi-Procto-LG</t>
  </si>
  <si>
    <t>Ad-02-001-Circumsicion-Bangalore-Urology-LG</t>
  </si>
  <si>
    <t>001-Cosmetics-Gynecomastia-Broad-Pune-LG</t>
  </si>
  <si>
    <t>Ad-02-001-Cosmetics-Gynecomastia-Broad-Pune-LG</t>
  </si>
  <si>
    <t>Ad-05-001-Gynecomastia-Hyderabad-Cosmetics-Broad-LG</t>
  </si>
  <si>
    <t>01-Urology-Circumcision-Broad-Coimbatore-LG</t>
  </si>
  <si>
    <t>Ad-01-01-Urology-Circumcision-Broad-Coimbatore-LG</t>
  </si>
  <si>
    <t>Ad-02-001-Piles-Coimbatore-Procto-LG</t>
  </si>
  <si>
    <t>001-Lipoma-Bangalore-Cosmetics-Broad-LG</t>
  </si>
  <si>
    <t>Ad-01-001-Cosmetics-Lipoma-Broad-Bangalore-LG</t>
  </si>
  <si>
    <t>001-Call-Pune-Lipoma,Piles</t>
  </si>
  <si>
    <t>Ad-01-001-Call-Pune-Lipoma,Piles</t>
  </si>
  <si>
    <t>Estimated call confirmation clicks</t>
  </si>
  <si>
    <t>Ad-04-001-Urology-Circumcision-Broad-Vizag-LG</t>
  </si>
  <si>
    <t>Ad-02-002-Piles-Chennai-Procto-LG-Kannada</t>
  </si>
  <si>
    <t>Circumcision-Hyderabad-Banana on surgeon's hand</t>
  </si>
  <si>
    <t>Ad-04-001-Cosmetics-Gynecomastia-Broad-Trivandrum-LG</t>
  </si>
  <si>
    <t>001-Cosmetics-Lipoma-Broad-Trivandrum-LG</t>
  </si>
  <si>
    <t>Ad-03-001-Cosmetics-Lipoma-Broad-Trivandrum-LG</t>
  </si>
  <si>
    <t>Ad-07-001-Circumcision-Bangalore-Urology-LG</t>
  </si>
  <si>
    <t>Ad-10-01-Urology-Circumcision-Broad-Pune-LG</t>
  </si>
  <si>
    <t>01-Procto-Fissure-Broad-Madurai-LG</t>
  </si>
  <si>
    <t>Ad-01-01-Procto-Fissure-Broad-Madurai-LG</t>
  </si>
  <si>
    <t>001-Circumsicion-Coimbatore-Urology-LG</t>
  </si>
  <si>
    <t>Ad-02-001-Circumsicion-Coimbatore-Urology-LG</t>
  </si>
  <si>
    <t>001-Lipoma-Pune-Cosmetics-Broad-LG-May23</t>
  </si>
  <si>
    <t>Ad-04-001-Cosmetics-Lipoma-Broad-Pune-LG</t>
  </si>
  <si>
    <t>001-Circumcision-Hyderabad-Urology-Broad-LG</t>
  </si>
  <si>
    <t>Ad-03-001-Circumcision-Hyderabad-Urology-Broad-LG</t>
  </si>
  <si>
    <t>Ad-07-001-Lipoma-Chennai-Cosmetics-LG</t>
  </si>
  <si>
    <t>001-Kidney Stone-Hyderabad-Urology-LG</t>
  </si>
  <si>
    <t>Ad-06-001-Kidney Stone-Hyderabad-Urology-LG-Video</t>
  </si>
  <si>
    <t>Ad-06-001-Cosmetics-Lipoma-Broad-Bangalore-LG</t>
  </si>
  <si>
    <t>01-Procto-Piles-3%-LAL-Pune-LG</t>
  </si>
  <si>
    <t>Ad-01-01-Procto-Piles-3%-LAL-pune-LG</t>
  </si>
  <si>
    <t>001-LASIK-Bangalore-Ophtal-LG</t>
  </si>
  <si>
    <t>Ad-03-001-LASIK-Bangalore-Ophtal-LG</t>
  </si>
  <si>
    <t>001-Circumcision-Vizag-Urology-Broad-LG-March23</t>
  </si>
  <si>
    <t>001-Gynecomastia-Chennai-Cosmetics-Broad-LG-March23</t>
  </si>
  <si>
    <t>Ad-03-001-Gynecomastia-Chennai-Cosmetics-Broad-LG</t>
  </si>
  <si>
    <t>Ad-05-001-Kidney Stone-Hyderabad-Urology-LG</t>
  </si>
  <si>
    <t>Ad-14-01-Urology-Circumcision-Coimbatore-LG</t>
  </si>
  <si>
    <t>Ad-04-001-Gynecomastia-Bangalore-Procto-LG</t>
  </si>
  <si>
    <t>Ad-03-001-Gallstone-Vizag-Lapro-LG</t>
  </si>
  <si>
    <t>Ad-03-001-Gynecomastia-Hyderabad-Cosmetics-Broad-LG</t>
  </si>
  <si>
    <t>Ad-05-001-Circumcision-Chennai-Urology-Broad-LG</t>
  </si>
  <si>
    <t>Ad-10-001-Kidney Stone-Hyderabad-Urology-LG</t>
  </si>
  <si>
    <t>01-Urology-Circumcision-Broad-Bangalore-LG</t>
  </si>
  <si>
    <t>Ad-01-01-Urology-Circumcision-Broad-Bangalore-LG</t>
  </si>
  <si>
    <t>Ad-01-001-Lipoma-Vizag-Cosmetics-Broad-LG</t>
  </si>
  <si>
    <t>Ad-07-001-Piles-Kochi-Procto-LG</t>
  </si>
  <si>
    <t>Ad-05-001-Piles-Trivandrum-Procto-LG-Video</t>
  </si>
  <si>
    <t>001-Gynecomastia-Kochi-Cosmetics-Broad-LG-March23</t>
  </si>
  <si>
    <t>Ad-01-001-Cosmetics-Gynecomastia-Broad-Kochi-LG</t>
  </si>
  <si>
    <t>Ad-06-001-Procto-Piles-Vizag-LG</t>
  </si>
  <si>
    <t>Circumcision-Coimbatore-Banana on surgeon's hand</t>
  </si>
  <si>
    <t>Ad-09-001-Lipoma-Coimbatore-Cosmetics-LG</t>
  </si>
  <si>
    <t>Ad-06-001-Gynecomastia-Kochi-Procto-LG-Video1</t>
  </si>
  <si>
    <t>Ad-03-001-Piles-Trivandrum-Procto-LG</t>
  </si>
  <si>
    <t>Ad-06-001-Circumcision-Kochi-Urology-LG-Feb23</t>
  </si>
  <si>
    <t>01-Procto-Fistula-Broad-Kochi-LG</t>
  </si>
  <si>
    <t>Ad-01-01-Procto-Fistula-Broad-Kochi-LG</t>
  </si>
  <si>
    <t>001-Liposuction-Vizag-Cosmetics-LG</t>
  </si>
  <si>
    <t>Ad-03-001-Liposuction-Vizag-Cosmetics-LG</t>
  </si>
  <si>
    <t>01-Piles-Pune-Procto-Broad-LG-March23</t>
  </si>
  <si>
    <t>Ad-01-01-Procto-Piles-Broad-Pune-LG-Marati</t>
  </si>
  <si>
    <t>Ad-15-001-Circumcision-Hyderabad-Urology-LG</t>
  </si>
  <si>
    <t>001-Kidney Stone-Hyderabad-Urology-LG-March23</t>
  </si>
  <si>
    <t>Ad-01-001-Kidney Stone-Hyderabad-Urology-LG</t>
  </si>
  <si>
    <t>Ad-08-001-Lipoma-Trivandrum-Cosmetics-LG</t>
  </si>
  <si>
    <t>001-Gynecomastia-Hyderabad-Cosmetics-Broad-LG-May23</t>
  </si>
  <si>
    <t>Ad-04-001-Gynecomastia-Hyderabad-Cosmetics-Broad-LG</t>
  </si>
  <si>
    <t>001-Lipoma-Bangalore-Cosmetic-LG</t>
  </si>
  <si>
    <t>Ad-02-001-Lipoma-Bangalore-Cosmetic-LG</t>
  </si>
  <si>
    <t>Ad-07-001-Urology-Circumcision-Vizag-LG</t>
  </si>
  <si>
    <t>001-Procto-Piles-Broad-Chennai-LG</t>
  </si>
  <si>
    <t>Ad-01-001-Procto-Piles-Broad-Chennai-LG</t>
  </si>
  <si>
    <t>Ad-09-01-Urology-Circumcision-Broad-Pune-LG</t>
  </si>
  <si>
    <t>Ad-11-001-Procto-Piles-Vizag-LG</t>
  </si>
  <si>
    <t>Ad-01-001-Circumsicion-Coimbatore-Urology-LG</t>
  </si>
  <si>
    <t>Ad-05-001-Gallstone-Hyderabad-Lapro-LG</t>
  </si>
  <si>
    <t>001-Circumsicion-Bangalore-Urology-LG</t>
  </si>
  <si>
    <t>Ad-04-001-Circumcision-Hyderabad-Urology-Broad-LG</t>
  </si>
  <si>
    <t>001-Liposuction-Trivandrum-Cosmetics-LG</t>
  </si>
  <si>
    <t>Ad-03-001-Liposuction-Trivandrum-Cosmetics-LG</t>
  </si>
  <si>
    <t>Circumcision-Kochi-2 Bananas</t>
  </si>
  <si>
    <t>Ad-01-01-Urology-Circumcision-Broad-Pune-LG-Marati</t>
  </si>
  <si>
    <t>001-Piles-Hyderabad-Procto-LG-April23</t>
  </si>
  <si>
    <t>Ad-01-001-Piles-Hyderabad-Procto-LG</t>
  </si>
  <si>
    <t>001-Urology-Circumcision-Broad-Chennai-LG</t>
  </si>
  <si>
    <t>Ad-02-001-Urology-Circumcision-Broad-Chennai-LG</t>
  </si>
  <si>
    <t>001-Lipoma-Kochi-Cosmetics-Broad-LG-Feb23</t>
  </si>
  <si>
    <t>Ad-12-001-Cosmetics-Lipoma-Hyderabad-LG</t>
  </si>
  <si>
    <t>001-Procto-Piles-Chennai-Conversion-LP</t>
  </si>
  <si>
    <t>Ad-03-001-Procto-Piles-Chennai-Conversion-LP – Copy</t>
  </si>
  <si>
    <t>Ad-02-001-Cosmetics-Lipoma-Broad-Bangalore-LG</t>
  </si>
  <si>
    <t>001-Circumcision-Kochi-Urology-LG-March23</t>
  </si>
  <si>
    <t>Fertility</t>
  </si>
  <si>
    <t>New Leads ad</t>
  </si>
  <si>
    <t>Ad-01-001-Piles-Coimbatore-Procto-Broad-Feb23</t>
  </si>
  <si>
    <t>001-Gynecomastia-Pune-Cosmetics-Broad-LG-May23</t>
  </si>
  <si>
    <t>Ad-07-001-Gynecomastia-Pune-Cosmetics-Broad-LG</t>
  </si>
  <si>
    <t>001-Procto-Piles-Broad-Coimbatore-LG</t>
  </si>
  <si>
    <t>Ad-01-001-Procto-Piles-Broad-Coimbatore-LG</t>
  </si>
  <si>
    <t>001-Circumcision-Pune-Urology-Broad-LG-Feb23</t>
  </si>
  <si>
    <t>Ad-05-01-Urology-Circumcision-Broad-Pune-LG</t>
  </si>
  <si>
    <t>Ad-02-001-Cosmetics-Lipoma-Broad-Trivandrum-LG</t>
  </si>
  <si>
    <t>Ad-01-001-Lipoma-Trivandrum-Cosmetics-LG</t>
  </si>
  <si>
    <t>Kochi</t>
  </si>
  <si>
    <t>Piles</t>
  </si>
  <si>
    <t>001-Varicose Vein-Bangalore-Vascular-Board-LG</t>
  </si>
  <si>
    <t>Ad-01-001-Varicose Vein-Bangalore-Vascular-Board-LG</t>
  </si>
  <si>
    <t>Ad-08-001-Procto-Piles-Vizag-LG</t>
  </si>
  <si>
    <t>Ad-05-001-Lipoma-Pune-Cosmetics-LG</t>
  </si>
  <si>
    <t>Ad-04-001-Cosmetics-Gynecomastia-Broad-Kochi-LG</t>
  </si>
  <si>
    <t>Ad-01-001-Kidney Stone-Chennai-Urology-LG</t>
  </si>
  <si>
    <t>01-Piles-Pune-Procto-Broad-LG-Feb23</t>
  </si>
  <si>
    <t>Ad-03-01-Procto-Piles-Broad-pune-LG-Eng</t>
  </si>
  <si>
    <t>Ad-05-001-Procto-Piles-Vizag-LG</t>
  </si>
  <si>
    <t>001-Circumsicion-Hyderabad-Urology-LG</t>
  </si>
  <si>
    <t>Ad-01-001-Circumsicion-Hyderabad-Urology-LG</t>
  </si>
  <si>
    <t>Ad-02-01-Urology-Circumcision-Broad-Coimbatore-LG</t>
  </si>
  <si>
    <t>Ad-07-001-Gynecomastia-Pune-Cosmetics-LG</t>
  </si>
  <si>
    <t>Coimbatore</t>
  </si>
  <si>
    <t>piles</t>
  </si>
  <si>
    <t>Ad-04-01-Piles-Kochi-Procto-Broad-LG – Copy</t>
  </si>
  <si>
    <t>Ad-05-001-Gynecomastia-Bangalore-Procto-LG</t>
  </si>
  <si>
    <t>Ad-01-001-Gynecomastia-Vizag-Procto-LG</t>
  </si>
  <si>
    <t>Ad-07-001-Gynecomastia-Kochi-Procto-LG-Video2</t>
  </si>
  <si>
    <t>Ad-07-001-Piles-Trivandrum-Procto-LG</t>
  </si>
  <si>
    <t>Ad-07-001-Lipoma-Trivandrum-Cosmetics-LG</t>
  </si>
  <si>
    <t>Ad-03-01-Procto-Piles-Broad-Pune-LG-Eng</t>
  </si>
  <si>
    <t>Ad-02-001-Piles-Trivandrum-Procto-LG</t>
  </si>
  <si>
    <t>Ad-06-001-Cosmetics-Lipoma-Broad-Hyderabad-LG</t>
  </si>
  <si>
    <t>001-LASIK-Hyderabad-Ophtal-Broad-LG-March23</t>
  </si>
  <si>
    <t>Ad-01-001-LASIK-Hyderabad-Ophtal-Broad-LG</t>
  </si>
  <si>
    <t>Ad-03-001-Lipoma-Chennai-Cosmetics-Broad-LG</t>
  </si>
  <si>
    <t>Ad-07-001-Kidney Stone-Hyderabad-Urology-LG</t>
  </si>
  <si>
    <t>Ad-02-001-Circumsicion-Pune-Urology-LG</t>
  </si>
  <si>
    <t>Ad-15-01-Urology-Circumcision-Coimbatore-LG</t>
  </si>
  <si>
    <t>Ad-05-001-Lipoma-Hyderabad-Cosmetics-LG</t>
  </si>
  <si>
    <t>Ad-06-001-Circumcision-Hyderabad-Urology-Broad-LG</t>
  </si>
  <si>
    <t>001-Cataract-Pune-Ophtal-LG</t>
  </si>
  <si>
    <t>Ad-02-001-Cataract-Pune-Ophtal-LG</t>
  </si>
  <si>
    <t>02-Procto-Piles-3%-LAL-Bangalore-LG</t>
  </si>
  <si>
    <t>Ad-06-01-Procto-Piles-3%-LAL-Bangalore-LG – Copy</t>
  </si>
  <si>
    <t>Ad-11-01-Urology-Circumcision-Coimbatore-LG</t>
  </si>
  <si>
    <t>Ad-03-01-Urology-Circumcision-Broad-Pune-LG-Hindi</t>
  </si>
  <si>
    <t>001-Vascular-Varicose-Veins-Broad-Kochi-LG</t>
  </si>
  <si>
    <t>Ad-01-001-Vascular-Varicose-Veins-Broad-Kochi-LG</t>
  </si>
  <si>
    <t>Ad-07-001-Circumcision-Kochi-Urology-LG-Feb23</t>
  </si>
  <si>
    <t>001-Gynecomastia-Hyderabad-Procto-LG</t>
  </si>
  <si>
    <t>Ad-04-001-Gynecomastia-Hyderabad-Procto-LG</t>
  </si>
  <si>
    <t>Ad-03-001-Gallstone-Hyderabad-Lapro-LG</t>
  </si>
  <si>
    <t>001-Procto-Piles-3%-LAL-Chennai-LG</t>
  </si>
  <si>
    <t>Ad-02-001-Procto-Piles-3%-LAL-Chennai-LG</t>
  </si>
  <si>
    <t>Ad-06-001-Piles-Pune-Procto-LG</t>
  </si>
  <si>
    <t>001-Gynecomastia-Hyderabad-Cosmetics-LG</t>
  </si>
  <si>
    <t>Ad-10-001-Gynecomastia-Hyderabad-Cosmetics-LG – Copy</t>
  </si>
  <si>
    <t>Ad-10-001-Circumcision-Chennai-Urology-LG</t>
  </si>
  <si>
    <t>Ad-01-001-Procto-Piles-Chennai-Conversion-LP – Copy</t>
  </si>
  <si>
    <t>Ad-06-001-Varicose Vein-Bangalore-Vascular-LG</t>
  </si>
  <si>
    <t>Ad-02-001-Procto-Piles-Broad-Hyderabad-LG</t>
  </si>
  <si>
    <t>001-Gallstone-Bangalore-Lapro-LG</t>
  </si>
  <si>
    <t>Ad-02-001-Gallstone-Bangalore-Lapro-LG</t>
  </si>
  <si>
    <t>Ad-06-001-Circumcision-Kochi-Urology-LG</t>
  </si>
  <si>
    <t>001-Piles-Bangalore-Procto-LG-March23</t>
  </si>
  <si>
    <t>001-Cosmetics-Lipoma-Broad-Madurai-LG</t>
  </si>
  <si>
    <t>Ad-01-001-Cosmetics-Lipoma-Broad-Madurai-LG</t>
  </si>
  <si>
    <t>002-Cosmetics-Lipoma-Broad-Hyderabad-LG</t>
  </si>
  <si>
    <t>Ad-01-001-Cosmetics-Lipoma-Broad-Banaglore-LG</t>
  </si>
  <si>
    <t>001-Cosmetics-Lipoma-Broad-Chennai-LG</t>
  </si>
  <si>
    <t>Ad-01-001-Cosmetics-Lipoma-Broad-Chennai-LG</t>
  </si>
  <si>
    <t>01-Piles-Kochi-Procto-Broad-LG-May23</t>
  </si>
  <si>
    <t>Ad-03-01-Piles-Kochi-Procto-Broad-LG – Copy</t>
  </si>
  <si>
    <t>Circumcision-Chennai-Banana on surgeon's hand</t>
  </si>
  <si>
    <t>Ad-02-001-Cosmetics-Lipoma-Broad-Pune-LG</t>
  </si>
  <si>
    <t>001-Urology-Kidney Stone-Broad-Hyderabad-LG</t>
  </si>
  <si>
    <t>Ad-01-001-Urology-Kidney Stone-Broad-Hyderabad-LG</t>
  </si>
  <si>
    <t>Ad-02-001-Procto-Piles-Broad-Vizag-LG</t>
  </si>
  <si>
    <t>Circumcision-Trivandrum-2 Bananas</t>
  </si>
  <si>
    <t>001-Vascular-Varicose Veins-Broad-Bangalore-LG</t>
  </si>
  <si>
    <t>Ad-02-002-Vascular-Varicose Veins-Broad-Bangalore-LG</t>
  </si>
  <si>
    <t>Bulge</t>
  </si>
  <si>
    <t>Ad-02-001-Cosmetics-Lipoma-Broad-Kochi-LG</t>
  </si>
  <si>
    <t>Ad-05-001-Piles-Bangalore-Procto-LG-Video</t>
  </si>
  <si>
    <t>Ad-01-001-Lipoma-Vizag-Cosmetic-LG</t>
  </si>
  <si>
    <t>Ad-03-001-Circumcision-Kochi-Urology-LG-Feb23</t>
  </si>
  <si>
    <t>Ad-07-001-Gynecomastia-Trivandrum-Procto-LG-Video2</t>
  </si>
  <si>
    <t>001-Circumsicion-Kochi-Urology-LG</t>
  </si>
  <si>
    <t>Ad-02-001-Cosmetics-Lipoma-Broad-Chennai-LG</t>
  </si>
  <si>
    <t>Ad-01-001-Circumcision-Hyderabad-Urology-Broad-LG</t>
  </si>
  <si>
    <t>Ad-06-001-Gallstone-Bangalore-Lapro-LG</t>
  </si>
  <si>
    <t>Ad-03-001-Cosmetics-Gynecomastia-Broad-Trivandrum-LG</t>
  </si>
  <si>
    <t>Ad-06-001-Gynecomastia-Hyderabad-Procto-LG</t>
  </si>
  <si>
    <t>Ad-04-001-Gallstone-Vizag-Lapro-LG</t>
  </si>
  <si>
    <t>Ad-02-001-Liposuction-Kochi-Cosmetics-LG</t>
  </si>
  <si>
    <t>Ad-04-001-Procto-Piles-Broad-Vizag-LG</t>
  </si>
  <si>
    <t>Ad-05-001-Gynecomastia-Hyderabad-Cosmetics-LG</t>
  </si>
  <si>
    <t>Ad-04-001-Procto-Piles-Broad-Hyderabad-LG</t>
  </si>
  <si>
    <t>001-Urology-Circumcision-Broad-Hyderabad-LG</t>
  </si>
  <si>
    <t>Ad-02-001-Urology-Circumcision-Broad-Hyderabad-LG</t>
  </si>
  <si>
    <t>Ad-02-001-Circumcision-Chennai-Urology-Broad-LG</t>
  </si>
  <si>
    <t>001-Procto-Piles-Broad-Kochi-LG</t>
  </si>
  <si>
    <t>Ad-02-001-Procto-Piles-Broad-Kochi-LG</t>
  </si>
  <si>
    <t>001-Gynecomastia-Vizag-Cosmetics-LG</t>
  </si>
  <si>
    <t>Ad-02-001-Gynecomastia-Vizag-Cosmetics-LG</t>
  </si>
  <si>
    <t>Ad-02-01-Procto-Fistula-Broad-Kochi-LG</t>
  </si>
  <si>
    <t>Ad-08-001-Urology-Circumcision-Broad-Trivandrum-LG</t>
  </si>
  <si>
    <t>Ad-08-001-Lipoma-Coimbatore-Cosmetics-LG</t>
  </si>
  <si>
    <t>Ad-07-01-Urology-Circumcision-Broad-Coimbatore-LG-Video</t>
  </si>
  <si>
    <t>001-Cosmetics-Gynecomastia-Bangalore-Conversion-LP</t>
  </si>
  <si>
    <t>Ad-03-001-Cosmetics-Gynecomastia-Bangalore-Conversion-LP</t>
  </si>
  <si>
    <t>Ad-06-001-Gynecomastia-Kochi-Procto-LG</t>
  </si>
  <si>
    <t>Ad-01-001-Gallstone-Chennai-Lapro-LG</t>
  </si>
  <si>
    <t>01-Urology-Circumcision-Broad-Hyderabad-LG</t>
  </si>
  <si>
    <t>Ad-01-01-Urology-Circumcision-Broad-Hyderabad-LG</t>
  </si>
  <si>
    <t>Ad-03-001-Kidney Stone-Chennai-Urology-LG</t>
  </si>
  <si>
    <t>Ad-06-001-Cosmetics-Lipoma-Pune-LG</t>
  </si>
  <si>
    <t>Ad-01-001-Urology-Circumcision-Broad-Trivandrum-LG</t>
  </si>
  <si>
    <t>Ad-02-001-Gynecomastia-Pune-Cosmetics-Broad-LG</t>
  </si>
  <si>
    <t>Ad-02-001-Cosmetics-Gynecomastia-Broad-Trivandrum-LG</t>
  </si>
  <si>
    <t>Ad-10-001-Cosmetics-Lipoma-Bangalore-LG</t>
  </si>
  <si>
    <t>Vizag</t>
  </si>
  <si>
    <t>Foreskin Problem</t>
  </si>
  <si>
    <t>001-Procto-Piles-Broad-Bangalore-LG</t>
  </si>
  <si>
    <t>Ad-04-001-Procto-Piles-Broad-Bangalore-LG</t>
  </si>
  <si>
    <t>Ad-04-001-Procto-Piles-Broad-Vizag-LG – Copy</t>
  </si>
  <si>
    <t>001-Hernia-Chennai-Lapro-Broad-LG-March23</t>
  </si>
  <si>
    <t>Ad-02-001-Hernia-Chennai-Lapro-Broad-LG</t>
  </si>
  <si>
    <t>001-Cosmetics-Lipoma-Broad-Bangalore-Msngr</t>
  </si>
  <si>
    <t>Ad-01-001-Cosmetics-Lipoma-Broad-Banaglore-Msngr</t>
  </si>
  <si>
    <t>Ad-16-001-Circumcision-Kochi-Urology-LG-Feb23</t>
  </si>
  <si>
    <t>Ad-05-001-Gynecomastia-Trivandrum-Procto-LG</t>
  </si>
  <si>
    <t>Ad-09-01-Piles-Kochi-Procto-Broad-LG</t>
  </si>
  <si>
    <t>Ad-01-001-Lipoma-Trivandrum-Cosmetic-LG</t>
  </si>
  <si>
    <t>Ad-02-001-Call-Pune-Lipoma,Piles</t>
  </si>
  <si>
    <t>001-Call-Coimbatore-Lipoma</t>
  </si>
  <si>
    <t>Ad-01-001-Call-Coimbatore-Lipoma</t>
  </si>
  <si>
    <t>Liposuction-Kochi-Sep23</t>
  </si>
  <si>
    <t>Liposuction-Kochi-A woman shaped body with fatty outline</t>
  </si>
  <si>
    <t>001-Lapro-Hernia-Broad-Chennai-LG</t>
  </si>
  <si>
    <t>Ad-01-001-Lapro-Hernia-Broad-Chennai-LG</t>
  </si>
  <si>
    <t>001-Cataract-Chennai-Ophtal-LG</t>
  </si>
  <si>
    <t>Ad-02-001-Cataract-Chennai-Ophtal-LG</t>
  </si>
  <si>
    <t>Ad-14-001-Circumcision-Chennai-Urology-LG</t>
  </si>
  <si>
    <t>001-Piles-Hyderabad-Procto-LG-Feb23</t>
  </si>
  <si>
    <t>Ad-03-01-Piles-Hyderabad-Procto-LG</t>
  </si>
  <si>
    <t>001-Lipoma-Chennai-Cosmetic-LG</t>
  </si>
  <si>
    <t>Ad-01-001-Lipoma-Chennai-Cosmetic-LG</t>
  </si>
  <si>
    <t>Ad-14-01-Urology-Circumcision-Broad-Coimbatore-LG</t>
  </si>
  <si>
    <t>001-Gynecomastia-Bangalore-Cosmetics-Broad-LG</t>
  </si>
  <si>
    <t>Ad-01-001-Cosmetics-Gynecomastia-Bangalore-LG</t>
  </si>
  <si>
    <t>Ad-08-001-Circumcision-Hyderabad-Urology-LG</t>
  </si>
  <si>
    <t>001-Call-Kochi-Lipoma</t>
  </si>
  <si>
    <t>Ad-01-001-Call-Kochi-Lipoma</t>
  </si>
  <si>
    <t>Ad-04-001-Circumcision-Chennai-Urology-LG</t>
  </si>
  <si>
    <t>001-Call-Chennai-Gallstone &amp; KS</t>
  </si>
  <si>
    <t>Ad-01-001-Call-Chennai-Gallstone &amp; KS</t>
  </si>
  <si>
    <t>Ad-01-001-Lipoma-Coimbatore-Cosmetic-LG</t>
  </si>
  <si>
    <t>Ad-02-01-Procto-Piles-Broad-pune-LG-Hindi</t>
  </si>
  <si>
    <t>Ad-04-001-Hernia-Chennai-Lapro-Broad-LG</t>
  </si>
  <si>
    <t>001-Gynecomastia-Kochi-Cosmetics-LG</t>
  </si>
  <si>
    <t>Ad-07-001-Gynecomastia-Kochi-Cosmetics-LG</t>
  </si>
  <si>
    <t>Ad-02-001-Circumcision-Bangalore-Urology-LG-Eng</t>
  </si>
  <si>
    <t>Ad-04-001-Lipoma-Chennai-Cosmetic-LG</t>
  </si>
  <si>
    <t>Ad-02-001-Lipoma-Coimbatore-Cosmetic-LG</t>
  </si>
  <si>
    <t>Ad-01-01-Urology-Circumcision-Coimbatore-LG-Tamil</t>
  </si>
  <si>
    <t>Ad-13-001-Cosmetics-Lipoma-Hyderabad-LG</t>
  </si>
  <si>
    <t>M,F 18-64-chennai</t>
  </si>
  <si>
    <t>Frenuloplasty</t>
  </si>
  <si>
    <t>Ad-08-001-Kidney Stone-Hyderabad-Urology-LG</t>
  </si>
  <si>
    <t>Ad-16-01-Urology-Circumcision-Coimbatore-LG</t>
  </si>
  <si>
    <t>Ad-06-001-Lipoma-Chennai-Cosmetics-Broad-LG-Feb23</t>
  </si>
  <si>
    <t>Ad-10-001-Circumcision-Hyderabad-Urology-LG</t>
  </si>
  <si>
    <t>001-Lipoma-Trivandrum-Cosmetics-Broad-LG-May23</t>
  </si>
  <si>
    <t>Ad-02-001-Lipoma-Trivandrum-Cosmetics-Broad-LG</t>
  </si>
  <si>
    <t>Ad-05-01-Urology-Circumcision-Coimbatore-LG</t>
  </si>
  <si>
    <t>Ad-04-001-Lipoma-Vizag-Cosmetics-Broad-LG</t>
  </si>
  <si>
    <t>Ad-02-001-Piles-Chennai-Procto-LG</t>
  </si>
  <si>
    <t>Ad-04-001-Lipoma-Chennai-Cosmetics-Broad-LG</t>
  </si>
  <si>
    <t>Ad-02-01-Procto-Fissure-Broad-Pune-LG</t>
  </si>
  <si>
    <t>Ad-03-001-Cosmetics-Lipoma-Kochi-LG</t>
  </si>
  <si>
    <t>Ad-03-001-Cosmetics-Lipoma-Broad-Chennai-LG</t>
  </si>
  <si>
    <t>001-Circumcision-Trivandrum-Urology-LG</t>
  </si>
  <si>
    <t>Ad-02-001-Circumsicion-Trivandrum-Urology-LG</t>
  </si>
  <si>
    <t>001-Lipoma-Trivandrum-Cosmetics-Broad-LG-Feb23</t>
  </si>
  <si>
    <t>Pune</t>
  </si>
  <si>
    <t>002-Uro-Circumcision-Broad-Coimbatore-LG</t>
  </si>
  <si>
    <t>Ad-01-002-Uro-Circumcision-Broad-Coimbatore-LG</t>
  </si>
  <si>
    <t>001-LASIK-Vizag-Ophtal-LG</t>
  </si>
  <si>
    <t>Ad-02-001-LASIK-Vizag-Ophtal-LG</t>
  </si>
  <si>
    <t>Ad-01-001-Lipoma-Coimbatore-Cosmetics-LG</t>
  </si>
  <si>
    <t>Ad-03-001-Procto-Piles-Broad-Hyderabad-LG – Copy</t>
  </si>
  <si>
    <t>Ad-03-001-Cosmetics-Lipoma-Pune-LG</t>
  </si>
  <si>
    <t>001-Cosmetics-Gynecomastia-Broad-Kochi-LG</t>
  </si>
  <si>
    <t>Ad-02-001-Circumcision-Kochi-Urology-LG</t>
  </si>
  <si>
    <t>01-Urology-Circumcision-Broad-Kochi-LG</t>
  </si>
  <si>
    <t>Ad-03-01-Urology-Circumcision-Broad-Kochi-LG</t>
  </si>
  <si>
    <t>Ad-10-001-Circumcision-Kochi-Urology-LG</t>
  </si>
  <si>
    <t>001-Urology-Circumcision-Trivandrum-LG</t>
  </si>
  <si>
    <t>Ad-04-001-Urology-Circumcision-Trivandrum-LG</t>
  </si>
  <si>
    <t>001-Urology-Circumcision-Broad-Vizag-LG</t>
  </si>
  <si>
    <t>Ad-02-001-Urology-Circumcision-Broad-Vizag-LG</t>
  </si>
  <si>
    <t>Ad-04-001-Lipoma-Vizag-Cosmetic-LG</t>
  </si>
  <si>
    <t>Ad-04-001-Gallstone-Hyderabad-Lapro-LG</t>
  </si>
  <si>
    <t>Ad-03-01-Urology-Circumcision-Broad-Madurai-LG</t>
  </si>
  <si>
    <t>Fissure</t>
  </si>
  <si>
    <t>Ad-05-001-Cosmetics-Gynecomastia-Bangalore-LG</t>
  </si>
  <si>
    <t>Ad-08-001-Circumcision-Chennai-Urology-LG</t>
  </si>
  <si>
    <t>Ad-01-001-Cosmetics-Gynecomastia-Broad-Pune-LG</t>
  </si>
  <si>
    <t>Ad-03-001-Circumcision-Kochi-Urology-LG</t>
  </si>
  <si>
    <t>Ad-01-001-Gallstone-Kochi-Lapro-LG</t>
  </si>
  <si>
    <t>Ad-02-001-Gallstone-Hyderabad-Lapro-LG</t>
  </si>
  <si>
    <t>001-Urology-Circumcision-Broad-Bangalore-Conversion-LP</t>
  </si>
  <si>
    <t>Ad-01-001-Urology-Circumcision-Broad-Bangalore-Conversion-LP – Copy</t>
  </si>
  <si>
    <t>Ad-02-001-Urology-Circumcision-Broad-Bangalore-LG</t>
  </si>
  <si>
    <t>01-Procto-Fissure-Broad-Kochi-LG</t>
  </si>
  <si>
    <t>Ad-01-01-Procto-Fissure-Broad-Kochi-LG</t>
  </si>
  <si>
    <t>Ad-03-001-Gynecomastia-Kochi-Cosmetics-LG</t>
  </si>
  <si>
    <t>001-Cosmetics-Mole-Broad-Chennai-LG</t>
  </si>
  <si>
    <t>Ad-01-001-Cosmetics-Mole-Broad-Chennai-LG</t>
  </si>
  <si>
    <t>Ad-05-001-Circumsicion-Coimbatore-Urology-LG-Video</t>
  </si>
  <si>
    <t>Ad-04-001-Cosmetics-Lipoma-Broad-Bangalore-LG – Copy</t>
  </si>
  <si>
    <t>Ad-01-001-Lipoma-Bangalore-Cosmetic-LG</t>
  </si>
  <si>
    <t>02-Procto-Piles-3%-LAL-Hyderabad-LG</t>
  </si>
  <si>
    <t>Ad-02-001-Procto-Piles-3%-LAL-Hyderabad-LG</t>
  </si>
  <si>
    <t>Ad-06-001-Gallstone-Hyderabad-Lapro-LG</t>
  </si>
  <si>
    <t>Ad-03-001-Gynecomastia-Hyderabad-Procto-LG</t>
  </si>
  <si>
    <t>Ad-10-01-Urology-Circumcision-Pune-LG</t>
  </si>
  <si>
    <t>Lipoma Chennai</t>
  </si>
  <si>
    <t>Ad-06-001-Circumcision-Chennai-Urology-Broad-LG</t>
  </si>
  <si>
    <t>Live Free</t>
  </si>
  <si>
    <t>Ad-05-001-Kidney Stone-Chennai-Urology-LG</t>
  </si>
  <si>
    <t>01-Procto-Piles-Broad-Coimbatore-LG</t>
  </si>
  <si>
    <t>Ad-05-01-Procto-Piles-Broad-Coimbatore-LG</t>
  </si>
  <si>
    <t>Ad-06-001-Piles-Kochi-Procto-LG</t>
  </si>
  <si>
    <t>Ad-04-001-Lipoma-Trivandrum-Cosmetics-Broad-LG</t>
  </si>
  <si>
    <t>001-Gynecomastia-Trivandrum-Cosmetics-Broad-LG-Feb23</t>
  </si>
  <si>
    <t>Ad-04-001-Gynecomastia-Pune-Cosmetics-Broad-LG</t>
  </si>
  <si>
    <t>001-Cosmetics-Mole-Broad-Kochi-LG</t>
  </si>
  <si>
    <t>Ad-01-001-Cosmetics-Mole-Broad-Kochi-LG</t>
  </si>
  <si>
    <t>Ad-03-01-Piles-Bangalore-Procto-LG</t>
  </si>
  <si>
    <t>001-Cosmetics-Mole-Broad-Bangalore-LG</t>
  </si>
  <si>
    <t>Ad-02-001-Cosmetics-Mole-Broad-Bangalore-LG</t>
  </si>
  <si>
    <t>Ad-08-001-Piles-Trivandrum-Procto-LG</t>
  </si>
  <si>
    <t>Ad-11-001-Cosmetics-Lipoma-Hyderabad-LG</t>
  </si>
  <si>
    <t>Ad-06-001-Gynecomastia-Kochi-Cosmetics-LG</t>
  </si>
  <si>
    <t>Ad-01-001-Cosmetics-Gynecomastia-Broad-Chennai-LG</t>
  </si>
  <si>
    <t>Ad-05-001-Procto-Piles-Broad-Vizag-LG</t>
  </si>
  <si>
    <t>Ad-07-001-Circumcision-Chennai-Urology-LG</t>
  </si>
  <si>
    <t>Ad-01-001-Gynecomastia-Vizag-Cosmetics-LG</t>
  </si>
  <si>
    <t>Ad-02-001-Urology-Circumcision-Broad-Madurai-LG</t>
  </si>
  <si>
    <t>Circumcision-Chennai-2 Bananas</t>
  </si>
  <si>
    <t>Ad-15-001-Circumcision-Bangalore-Urology-LG</t>
  </si>
  <si>
    <t>Ad-03-001-Gynecomastia-Vizag-Cosmetics-LG</t>
  </si>
  <si>
    <t>Ad-04-001-Gallstone-Bangalore-Lapro-LG</t>
  </si>
  <si>
    <t>Ad-03-001-Circumsicion-Trivandrum-Urology-LG</t>
  </si>
  <si>
    <t>001-Cosmetics-Gynecomastia-Broad-Trivandrum-LG</t>
  </si>
  <si>
    <t>Ad-03-001-Circumsicion-Coimbatore-Urology-LG</t>
  </si>
  <si>
    <t>Ad-05-001-Cosmetics-Gynecomastia-Broad-Trivandrum-LG</t>
  </si>
  <si>
    <t>Ad-04-01-Urology-Circumcision-Broad-Coimbatore-LG</t>
  </si>
  <si>
    <t>001-Lipoma-Vizag-Cosmetics-LG</t>
  </si>
  <si>
    <t>Ad-07-001-Lipoma-Vizag-Cosmetics-LG</t>
  </si>
  <si>
    <t>Ad-07-001-Gynecomastia-Kochi-Procto-LG-Video</t>
  </si>
  <si>
    <t>Ad-03-001-Piles-Coimbatore-Procto-Broad-Feb23 – Copy</t>
  </si>
  <si>
    <t>Ad-12-001-Lipoma-Chennai-Cosmetics-LG</t>
  </si>
  <si>
    <t>001-LASIK-Vizag-Ophtal-LG-July23</t>
  </si>
  <si>
    <t>Ad-02-001-Kidney Stone-Hyderabad-Urology-LG</t>
  </si>
  <si>
    <t>Ad-01-001-LASIK-Vizag-Ophtal-LG</t>
  </si>
  <si>
    <t>Ad-06-01-Procto-Piles-Broad-Pune-LG</t>
  </si>
  <si>
    <t>Ad-01-001-Circumcision-Chennai-Urology-Broad-LG</t>
  </si>
  <si>
    <t>Ad-07-001-Piles-Pune-Procto-LG</t>
  </si>
  <si>
    <t>Ad-08-001-Cosmetics-Lipoma-Hyderabad-LG</t>
  </si>
  <si>
    <t>Ad-03-001-Cosmetics-Gynecomastia-Broad-Pune-LG</t>
  </si>
  <si>
    <t>Ad-08-001-Piles-Chennai-Procto-LG</t>
  </si>
  <si>
    <t>001-Piles-Bangalore-Procto-LG-Feb23</t>
  </si>
  <si>
    <t>Ad-01-001-Cosmetics-Lipoma-Broad-Hyderabad-LG</t>
  </si>
  <si>
    <t>002-Cosmetics-Gynecomastia-Broad-Bangalore-LG</t>
  </si>
  <si>
    <t>Ad-02-002-Cosmetics-Gynecomastia-Broad-Bangalore-LG</t>
  </si>
  <si>
    <t>Ad-08-001-Circumcision-Kochi-Urology-LG</t>
  </si>
  <si>
    <t>Ad-04-001-Piles-Trivandrum-Procto-LG</t>
  </si>
  <si>
    <t>Ad-05-001-Lipoma-Trivandrum-Cosmetic-LG</t>
  </si>
  <si>
    <t>001-Circumcision-Vizag-Urology-Broad-LG-Feb23</t>
  </si>
  <si>
    <t>Ad-03-001-Circumcision-Chennai-Urology-Broad-LG</t>
  </si>
  <si>
    <t>Ad-04-001-Gynecomastia-Kochi-Cosmetics-LG</t>
  </si>
  <si>
    <t>01-Procto-Piles-Broad-Madurai-LG</t>
  </si>
  <si>
    <t>Ad-01-01-Procto-Piles-Broad-Madurai-LG</t>
  </si>
  <si>
    <t>Ad-05-001-Urology-Circumcision-Trivandrum-LG</t>
  </si>
  <si>
    <t>Ad-02-01-Piles-Kochi-Procto-Broad-LG</t>
  </si>
  <si>
    <t>Ad-07-001-Cosmetics-Lipoma-Broad-Bangalore-LG</t>
  </si>
  <si>
    <t>001-Piles-Kochi-Proctology-LG</t>
  </si>
  <si>
    <t>Ad-01-001-Piles-Kochi-Proctology-LG</t>
  </si>
  <si>
    <t>Gynecomastia-Kochi-Side view of a man boobs without shirt</t>
  </si>
  <si>
    <t>Gyne Bnglr</t>
  </si>
  <si>
    <t>Ad-10-001-Urology-Circumcision-Trivandrum-LG</t>
  </si>
  <si>
    <t>Ad-09-001-Urology-Circumcision-Broad-Trivandrum-LG</t>
  </si>
  <si>
    <t>Ad-05-001-Circumcision-Kochi-Urology-LG</t>
  </si>
  <si>
    <t>Ad-02-001-Lipoma-Chennai-Cosmetic-LG</t>
  </si>
  <si>
    <t>Ad-02-001-Gynecomastia-Hyderabad-Cosmetics-LG</t>
  </si>
  <si>
    <t>Ad-09-001-Kidney Stone-Chennai-Urology-LG</t>
  </si>
  <si>
    <t>Ad-06-001-Circumcision-Bangalore-Urology-LG</t>
  </si>
  <si>
    <t>001-Piles-Hyderabad-Procto-LG-May23</t>
  </si>
  <si>
    <t>01-Procto-Fistula-Broad-Bangalore-LG</t>
  </si>
  <si>
    <t>Ad-01-01-Procto-Fistula-Broad-Bangalore-LG</t>
  </si>
  <si>
    <t>Ad-03-001-Kidney Stone-Hyderabad-Urology-LG</t>
  </si>
  <si>
    <t>Ad-06-001-Lipoma-Trivandrum-Cosmetics-Broad-LG</t>
  </si>
  <si>
    <t>Ad-02-001-Gynecomastia-Bangalore-Procto-LG</t>
  </si>
  <si>
    <t>001-Procto-Piles-Bangalore-Conversion-LP</t>
  </si>
  <si>
    <t>Ad-03-001-Procto-Piles-Bangalore-Conversion-LP</t>
  </si>
  <si>
    <t>001-Cosmetics-Gynecomastia-Broad-Coimbatore-LG</t>
  </si>
  <si>
    <t>Ad-03-001-Cosmetics-Gynecomastia-Broad-Coimbatore-LG</t>
  </si>
  <si>
    <t>Ad-02-001-Cosmetics-Mole-Broad-Kochi-LG</t>
  </si>
  <si>
    <t>001-Cosmetics-Mole-Broad-Coimbatore-LG</t>
  </si>
  <si>
    <t>Ad-01-001-Cosmetics-Mole-Broad-Coimbatore-LG</t>
  </si>
  <si>
    <t>001-Lipoma-Chennai-Cosmetics-Broad-LG-May23</t>
  </si>
  <si>
    <t>Ad-05-001-Lipoma-Chennai-Cosmetics-Broad-LG</t>
  </si>
  <si>
    <t>001-Lipoma-Coimbatore-Cosmetics-Broad-LG-May23</t>
  </si>
  <si>
    <t>Ad-03-001-Lipoma-Coimbatore-Cosmetics-Broad-LG</t>
  </si>
  <si>
    <t>01-Urology-Circumcision-Broad-Thiruvananthapuram-LG</t>
  </si>
  <si>
    <t>Ad-02-01-Urology-Circumcision-Broad-Thiruvananthapuram-LG</t>
  </si>
  <si>
    <t>Ad-02-001-Circumsicion-Hyderabad-Urology-LG</t>
  </si>
  <si>
    <t>Ad-07-001-Cosmetics-Lipoma-Broad-Hyderabad-LG</t>
  </si>
  <si>
    <t>Ad-01-001-Cosmetics-Lipoma-Broad-Coimbatore-LG</t>
  </si>
  <si>
    <t>Ad-02-001-Procto-Piles-Broad-Bangalore-LG</t>
  </si>
  <si>
    <t>Ad-09-001-Circumcision-Kochi-Urology-LG</t>
  </si>
  <si>
    <t>Ad-02-001-Gynecomastia-Pune-Cosmetics-LG</t>
  </si>
  <si>
    <t>Ad-02-001-Gynecomastia-Trivandrum-Cosmetics-LG</t>
  </si>
  <si>
    <t>Ad-02-001-Cosmetics-Gynecomastia-Bangalore-LG</t>
  </si>
  <si>
    <t>001-Piles-Trivandrum-Procto-Broad-LG-March23</t>
  </si>
  <si>
    <t>Ad-04-001-Piles-Trivandrum-Procto-Broad-LG – Copy</t>
  </si>
  <si>
    <t>02-Procto-Piles-3%-LAL-Vizag-LG</t>
  </si>
  <si>
    <t>Ad-04-001-Procto-Piles-3%-LAL-Vizag-LG – Copy</t>
  </si>
  <si>
    <t>Ad-05-001-Urology-Circumcision-Broad-Vizag-LG</t>
  </si>
  <si>
    <t>01-Urology-Circumcision-Broad-Chennai-LG</t>
  </si>
  <si>
    <t>Ad-02-01-Urology-Circumcision-Broad-Chennai-LG</t>
  </si>
  <si>
    <t>001-Cosmetics-Lipoma-Broad-Hyderabad-LG</t>
  </si>
  <si>
    <t>Ad-01-01-Procto-Piles-Broad-pune-LG-Marati</t>
  </si>
  <si>
    <t>Liposuction-Vizag-Foot only</t>
  </si>
  <si>
    <t>01-Procto-Piles-Broad-Bangalore-LG</t>
  </si>
  <si>
    <t>Ad-01-01-Procto-Piles-Broad-Bangalore-LG</t>
  </si>
  <si>
    <t>Ad-03-001-Circumsicion-Hyderabad-Urology-LG</t>
  </si>
  <si>
    <t>Ad-01-001-Lipoma-Chennai-Cosmetics-Broad-LG</t>
  </si>
  <si>
    <t>Ad-03-001-Gynecomastia-Trivandrum-Procto-LG</t>
  </si>
  <si>
    <t>Ad-01-001-Lipoma-Coimbatore-Cosmetics-Broad-LG</t>
  </si>
  <si>
    <t>Ad-03-01-Urology-Circumcision-Broad-Thiruvananthapuram-LG</t>
  </si>
  <si>
    <t>Ad-02-01-Procto-Fissure-Broad-Bangalore-LG</t>
  </si>
  <si>
    <t>001-Lipoma-Hyderabad-Cosmetic-LG</t>
  </si>
  <si>
    <t>Ad-03-001-Lipoma-Hyderabad-Cosmetic-LG</t>
  </si>
  <si>
    <t>01-Procto-Piles-Broad-Visakhapatnam-LG</t>
  </si>
  <si>
    <t>Ad-01-01-Procto-Piles-Broad-Visakhapatnam-LG</t>
  </si>
  <si>
    <t>Sit Down</t>
  </si>
  <si>
    <t>Ad-03-001-Gynecomastia-Bangalore-Procto-LG</t>
  </si>
  <si>
    <t>Ad-06-001-Cosmetics-Lipoma-Kochi-LG</t>
  </si>
  <si>
    <t>Ad-11-01-Urology-Circumcision-Broad-Pune-LG</t>
  </si>
  <si>
    <t>Ad-03-001-Lipoma-Chennai-Cosmetic-LG</t>
  </si>
  <si>
    <t>Ad-07-001-Circumcision-Chennai-Urology-Broad-LG</t>
  </si>
  <si>
    <t>Ad-12-001-Cosmetics-Lipoma-Pune-LG</t>
  </si>
  <si>
    <t>Ad-07-001-Circumcision-Kochi-Urology-LG</t>
  </si>
  <si>
    <t>Ad-02-001-Circumcision-Kochi-Urology-LG-Feb23</t>
  </si>
  <si>
    <t>Ad-04-01-Urology-Circumcision-Coimbatore-LG</t>
  </si>
  <si>
    <t>Ad-02-001-Procto-Piles-Broad-Vizag-LG – Copy</t>
  </si>
  <si>
    <t>Ad-09-001-Lipoma-Chennai-Cosmetics-LG</t>
  </si>
  <si>
    <t>Ad-01-001-Cataract-Pune-Ophtal-LG</t>
  </si>
  <si>
    <t>Ad-01-01-Piles-Kochi-Procto-Broad-LG</t>
  </si>
  <si>
    <t>Ad-02-001-Urology-Circumcision-Vizag-LG</t>
  </si>
  <si>
    <t>01-Procto-Fissure-Broad-Thiruvananthapuram-LG</t>
  </si>
  <si>
    <t>Ad-02-01-Procto-Fissure-Broad-Thiruvananthapuram-LG</t>
  </si>
  <si>
    <t>Ad-07-001-Gynecomastia-Bangalore-Procto-LG-Video</t>
  </si>
  <si>
    <t>Ad-05-001-Lipoma-Vizag-Cosmetics-LG</t>
  </si>
  <si>
    <t>01-Procto-Piles-Broad-Kochi-LG</t>
  </si>
  <si>
    <t>Ad-04-01-Procto-Piles-Broad-Kochi-LG</t>
  </si>
  <si>
    <t>Ad-01-001-Lipoma-Hyderabad-Cosmetic-LG</t>
  </si>
  <si>
    <t>Ad-04-01-Procto-Piles-3%-LAL-Bangalore-LG</t>
  </si>
  <si>
    <t>Ad-09-01-Urology-Circumcision-Coimbatore-LG</t>
  </si>
  <si>
    <t>Ad-10-001-Lipoma-Chennai-Cosmetics-LG</t>
  </si>
  <si>
    <t>Ad-04-001-Urology-Circumcision-Broad-Trivandrum-LG</t>
  </si>
  <si>
    <t>Ad-09-01-Urology-Circumcision-Broad-Coimbatore-LG</t>
  </si>
  <si>
    <t>Ad-08-001-Circumcision-Chennai-Urology-Broad-LG</t>
  </si>
  <si>
    <t>Ad-08-001-Cosmetics-Lipoma-Broad-Hyderabad-LG</t>
  </si>
  <si>
    <t>Foreskin Problem – Copy</t>
  </si>
  <si>
    <t>Ad-06-001-Gynecomastia-Trivandrum-Procto-LG</t>
  </si>
  <si>
    <t>New Leads ad set</t>
  </si>
  <si>
    <t>Ad-06-001-Lipoma-Coimbatore-Cosmetics-LG</t>
  </si>
  <si>
    <t>001-Cataract-Vizag-Ophtal-LG</t>
  </si>
  <si>
    <t>Ad-02-001-Cataract-Vizag-Ophtal-LG</t>
  </si>
  <si>
    <t>Ad-05-001-Circumsicion-Coimbatore-Urology-LG</t>
  </si>
  <si>
    <t>Ad-06-001-Lipoma-Vizag-Cosmetics-LG</t>
  </si>
  <si>
    <t>Ad-03-002-Cosmetics-Gynecomastia-Broad-Bangalore-LG</t>
  </si>
  <si>
    <t>Ad-04-001-Lipoma-Hyderabad-Cosmetic-LG</t>
  </si>
  <si>
    <t>Ad-02-01-Procto-Piles-Broad-Bangalore-LG</t>
  </si>
  <si>
    <t>Ad-03-001-Gynecomastia-Hyderabad-Cosmetics-LG</t>
  </si>
  <si>
    <t>Ad-03-001-Circumcision-Hyderabad-Urology-LG</t>
  </si>
  <si>
    <t>Ad-01-001-Procto-Piles-Bangalore-Conversion-LP</t>
  </si>
  <si>
    <t>Ad-05-001-Cosmetics-Lipoma-Bangalore-LG</t>
  </si>
  <si>
    <t>Ad-02-001-Lipoma-Vizag-Cosmetics-LG</t>
  </si>
  <si>
    <t>Ad-03-001-Hernia-Chennai-Lapro-Broad-LG</t>
  </si>
  <si>
    <t>Ad-01-001-Gynecomastia-Trivandrum-Procto-LG</t>
  </si>
  <si>
    <t>Ad-16-001-Circumcision-Bangalore-Urology-LG</t>
  </si>
  <si>
    <t>Ad-05-001-Lipoma-Chennai-Cosmetics-Broad-LG-Feb23</t>
  </si>
  <si>
    <t>Ad-02-01-Procto-Piles-Broad-Coimbatore-LG</t>
  </si>
  <si>
    <t>Ad-02-001-Kidney Stone-Chennai-Urology-LG</t>
  </si>
  <si>
    <t>Ad-02-01-Procto-Fistula-Broad-Madurai-LG</t>
  </si>
  <si>
    <t>001-Gynecomastia-Hyderabad-Cosmetics-Broad-LG-March23</t>
  </si>
  <si>
    <t>Ad-02-001-Gynecomastia-Hyderabad-Cosmetics-Broad-LG</t>
  </si>
  <si>
    <t>Ad-01-01-Urology-Circumcision-Broad-Coimbatore-LG-Tamil</t>
  </si>
  <si>
    <t>Ad-08-001-Piles-Hyderabad-Procto-LG</t>
  </si>
  <si>
    <t>001-Piles-Vizag-Procto-Broad-LG-Feb23</t>
  </si>
  <si>
    <t>Ad-19-01-Urology-Circumcision-Coimbatore-LG</t>
  </si>
  <si>
    <t>M,F 18-45-chennai</t>
  </si>
  <si>
    <t>Gynecomastia Chennai</t>
  </si>
  <si>
    <t>Ad-01-001-Piles-Coimbatore-Procto-LG</t>
  </si>
  <si>
    <t>001-Piles-Trivandrum-Proctology-LG</t>
  </si>
  <si>
    <t>Ad-01-001-Piles-Trivandrum-Proctology-LG</t>
  </si>
  <si>
    <t>Ad-03-001-Procto-Piles-Broad-Coimbatore-LG</t>
  </si>
  <si>
    <t>Hernia low cost</t>
  </si>
  <si>
    <t>Ad-07-01-Procto-Piles-Broad-Coimbatore-LG – Copy 2</t>
  </si>
  <si>
    <t>Ad-03-01-Procto-Piles-Broad-Visakhapatnam-LG</t>
  </si>
  <si>
    <t>Ad-05-001-Gynecomastia-Kochi-Procto-LG</t>
  </si>
  <si>
    <t>001-Procto-Piles-Hyderabad-Conversion-LP</t>
  </si>
  <si>
    <t>Ad-03-001-Procto-Piles-Hyderabad-Conversion-LP</t>
  </si>
  <si>
    <t>Ad-06-001-Urology-Circumcision-Broad-Vizag-LG</t>
  </si>
  <si>
    <t>001-Lipoma-Trivandrum-Cosmetics-Broad-LG-March23</t>
  </si>
  <si>
    <t>Ad-01-001-Lipoma-Trivandrum-Cosmetics-Broad-LG</t>
  </si>
  <si>
    <t>001-Circumcision-Pune-Urology-Broad-LG-March23</t>
  </si>
  <si>
    <t>Ad-04-001-Circumcision-Kochi-Urology-LG-Feb23</t>
  </si>
  <si>
    <t>Ad-09-001-Circumcision-Bangalore-Urology-LG</t>
  </si>
  <si>
    <t>001-Gynecomastia-Vizag-Cosmetics-Broad-LG-March23</t>
  </si>
  <si>
    <t>Ad-03-001-Gynecomastia-Vizag-Cosmetics-Broad-LG</t>
  </si>
  <si>
    <t>Ad-05-001-Circumsicion-Hyderabad-Urology-LG</t>
  </si>
  <si>
    <t>Ad-06-001-Kidney Stone-Chennai-Urology-LG</t>
  </si>
  <si>
    <t>Ad-03-001-Cosmetics-Gynecomastia-Broad-Madurai-LG</t>
  </si>
  <si>
    <t>Ad-02-001-Gallstone-Chennai-Lapro-LG</t>
  </si>
  <si>
    <t>Ad-02-001-Lipoma-Hyderabad-Cosmetic-LG</t>
  </si>
  <si>
    <t>Circumcision-Vizag-2 Bananas</t>
  </si>
  <si>
    <t>Ad-06-001-Cosmetics-Lipoma-Bangalore-LG</t>
  </si>
  <si>
    <t>Ad-03-001-Lipoma-Vizag-Cosmetics-LG</t>
  </si>
  <si>
    <t>Ad-01-001-Circumcision-Kochi-Urology-LG-Eng</t>
  </si>
  <si>
    <t>001-Cosmetics-Gynecomastia-Broad-Bangalore-LG</t>
  </si>
  <si>
    <t>Ad-01-001-Cosmetics-Gynecomastia-Broad-Bangalore-LG</t>
  </si>
  <si>
    <t>01-Procto-Piles-Broad-Pune-LG</t>
  </si>
  <si>
    <t>Ad-04-01-Procto-Piles-Broad-pune-LG</t>
  </si>
  <si>
    <t>Ad-10-001-Cosmetics-Lipoma-Kochi-LG</t>
  </si>
  <si>
    <t>Ad-01-001-Lipoma-Vizag-Cosmetics-LG</t>
  </si>
  <si>
    <t>Ad-11-001-Lipoma-Vizag-Cosmetics-LG</t>
  </si>
  <si>
    <t>Ad-02-001-Procto-Piles-3%-LAL-Vizag-LG – Copy</t>
  </si>
  <si>
    <t>Ad-01-001-Gallstone-Vizag-Lapro-LG</t>
  </si>
  <si>
    <t>Ad-01-001-Gynecomastia-Hyderabad-Cosmetics-LG</t>
  </si>
  <si>
    <t>Ad-05-001-Piles-Chennai-Procto-LG</t>
  </si>
  <si>
    <t>Ad-03-001-Lipoma-Trivandrum-Cosmetics-Broad-LG</t>
  </si>
  <si>
    <t>Ad-04-001-Gynecomastia-Trivandrum-Cosmetics-LG</t>
  </si>
  <si>
    <t>Ad-04-001-Gynecomastia-Trivandrum-Procto-LG</t>
  </si>
  <si>
    <t>Ad-07-001-Piles-Hyderabad-Procto-LG</t>
  </si>
  <si>
    <t>001-Lipoma-Coimbatore-Cosmetics-Broad-LG-Feb23</t>
  </si>
  <si>
    <t>Ad-01-001-Lipoma-Coimbatore-Cosmetics-Broad-LG-Feb23</t>
  </si>
  <si>
    <t>001-Cosmetics-Mole-Broad-Hyderabad-LG</t>
  </si>
  <si>
    <t>Ad-01-001-Cosmetics-Mole-Broad-Hyderabad-LG</t>
  </si>
  <si>
    <t>001-Piles-Kochi-Procto-LG-Feb23-RT</t>
  </si>
  <si>
    <t>Ad-02-01-Piles-Kochi-Procto-LG-Eng</t>
  </si>
  <si>
    <t>Ad-01-001-Urology-Circumcision-Broad-Hyderabad-LG</t>
  </si>
  <si>
    <t>Ad-07-001-Urology-Circumcision-Broad-Vizag-LG</t>
  </si>
  <si>
    <t>Ad-01-001-Gynecomastia-Vizag-Cosmetics-Broad-LG</t>
  </si>
  <si>
    <t>Ad-03-001-Cosmetics-Lipoma-Broad-Banaglore-LG</t>
  </si>
  <si>
    <t>Ad-02-001-Gallstone-Kochi-Lapro-LG</t>
  </si>
  <si>
    <t>Ad-06-001-Kidney Stone-Chennai-Urology-LG-Video</t>
  </si>
  <si>
    <t>Ad-01-001-Gynecomastia-Chennai-Cosmetics-Broad-LG</t>
  </si>
  <si>
    <t>Mole Removal</t>
  </si>
  <si>
    <t>Ad-05-001-Gallstone-Chennai-Lapro-LG</t>
  </si>
  <si>
    <t>Ad-12-01-Urology-Circumcision-Coimbatore-LG</t>
  </si>
  <si>
    <t>Ad-08-001-Circumcision-Kochi-Urology-LG-Feb23</t>
  </si>
  <si>
    <t>Ad-07-001-Lipoma-Trivandrum-Cosmetics-Broad-LG</t>
  </si>
  <si>
    <t>002-Urology-Circumcision-Broad-Kochi-LG-New-Location</t>
  </si>
  <si>
    <t>Ad-1-002-Urology-Circumcision-Broad-Kochi-LG-New-Location</t>
  </si>
  <si>
    <t>Ad-08-001-Procto-Piles-Broad-Vizag-LG</t>
  </si>
  <si>
    <t>Ad-01-001-Urology-Circumcision-Broad-Madurai-LG</t>
  </si>
  <si>
    <t>Ad-06-001-Lipoma-Coimbatore-Cosmetics-Broad-LG-Feb23</t>
  </si>
  <si>
    <t>Ad-02-001-Urology-Circumcision-Broad-Trivandrum-LG</t>
  </si>
  <si>
    <t>Ad-10-001-Gynecomastia-Kochi-Cosmetics-LG</t>
  </si>
  <si>
    <t>01-Procto-Piles-Broad-Trivandrum-LG</t>
  </si>
  <si>
    <t>Ad-02-01-Procto-Piles-Broad-Trivandrum-LG</t>
  </si>
  <si>
    <t>Ad-11-01-Urology-Circumcision-Broad-Coimbatore-LG</t>
  </si>
  <si>
    <t>Ad-05-01-Piles-Bangalore-Procto-LG</t>
  </si>
  <si>
    <t>Ad-06-001-Lipoma-Coimbatore-Cosmetics-Broad-LG</t>
  </si>
  <si>
    <t>Ad-05-01-Procto-Piles-3%-LAL-Bangalore-LG</t>
  </si>
  <si>
    <t>001-Procto-Piles-3%-LAL-Coimbatore-LG</t>
  </si>
  <si>
    <t>Ad-02-001-Procto-Piles-3%-LAL-Coimbatore-LG – Copy</t>
  </si>
  <si>
    <t>Ad-03-001-Procto-Piles-Broad-Vizag-LG</t>
  </si>
  <si>
    <t>Ad-02-001-Circumsicion-Kochi-Urology-LG</t>
  </si>
  <si>
    <t>Ad-04-001-Lipoma-Chennai-Cosmetics-Broad-LG-Feb23</t>
  </si>
  <si>
    <t>Ad-03-001-Piles-Chennai-Procto-LG</t>
  </si>
  <si>
    <t>Ad-07-001-Gynecomastia-Vizag-Cosmetics-LG</t>
  </si>
  <si>
    <t>Ad-02-001-Cosmetics-Lipoma-Bangalore-LG</t>
  </si>
  <si>
    <t>001-LASIK-Pune-Ophtal-LG</t>
  </si>
  <si>
    <t>Ad-03-001-LASIK-Pune-Ophtal-LG</t>
  </si>
  <si>
    <t>Lipoma-Hyderabad-Girl looking on lipoma</t>
  </si>
  <si>
    <t>Ad-11-001-Circumcision-Kochi-Urology-LG</t>
  </si>
  <si>
    <t>Ad-02-001-Lipoma-Bangalore-Cosmetics-LG</t>
  </si>
  <si>
    <t>Chennai, Assam, Kolkata</t>
  </si>
  <si>
    <t>Ad-03-001-Gynecomastia-Trivandrum-Cosmetics-LG</t>
  </si>
  <si>
    <t>001-Circumsicion-Chennai-Urology-LG</t>
  </si>
  <si>
    <t>Ad-04-001-Cosmetics-Lipoma-Broad-Hyderabad-LG</t>
  </si>
  <si>
    <t>Ad-05-001-Cosmetics-Gynecomastia-Broad-Coimbatore-LG</t>
  </si>
  <si>
    <t>Ad-08-001-Piles-Bangalore-Procto-LG</t>
  </si>
  <si>
    <t>Ad-17-001-Circumcision-Hyderabad-Urology-LG</t>
  </si>
  <si>
    <t>001-LASIK-Bangalore-Ophtal-LG-July23</t>
  </si>
  <si>
    <t>Ad-01-001-LASIK-Bangalore-Ophtal-LG</t>
  </si>
  <si>
    <t>Ad-09-001-Kidney Stone-Hyderabad-Urology-LG</t>
  </si>
  <si>
    <t>Ad-04-001-Cosmetics-Lipoma-Broad-Kochi-LG</t>
  </si>
  <si>
    <t>Ad-01-001-Procto-Piles-Vizag-LG.</t>
  </si>
  <si>
    <t>Ad-03-001-Lipoma-Chennai-Cosmetics-LG</t>
  </si>
  <si>
    <t>Ad-04-001-Urology-Circumcision-Broad-Chennai-LG</t>
  </si>
  <si>
    <t>Ad-01-001-Piles-Pune-Procto-LG</t>
  </si>
  <si>
    <t>Ad-02-001-Gynecomastia-Chennai-Cosmetics-Broad-LG</t>
  </si>
  <si>
    <t>Ad-13-001-Lipoma-Trivandrum-Cosmetics-LG</t>
  </si>
  <si>
    <t>Ad-08-001-Gynecomastia-Vizag-Cosmetics-LG</t>
  </si>
  <si>
    <t>Ad-02-001-Lipoma-Coimbatore-Cosmetics-Broad-LG</t>
  </si>
  <si>
    <t>Ad-02-001-Lipoma-Hyderabad-Cosmetics-LG</t>
  </si>
  <si>
    <t>Ad-11-001-Urology-Circumcision-Broad-Trivandrum-LG</t>
  </si>
  <si>
    <t>Ad-09-001-Gynecomastia-Kochi-Cosmetics-LG</t>
  </si>
  <si>
    <t>Ad-15-001-Circumcision-Kochi-Urology-LG-Feb23</t>
  </si>
  <si>
    <t>Ad-07-001-Piles-Chennai-Procto-LG</t>
  </si>
  <si>
    <t>Ad-14-001-Urology-Circumcision-Vizag-LG</t>
  </si>
  <si>
    <t>Ad-13-001-Circumcision-Kochi-Urology-LG-Feb23</t>
  </si>
  <si>
    <t>Ad-01-01-Procto-Fissure-Broad-Thiruvananthapuram-LG</t>
  </si>
  <si>
    <t>Ad-05-001-Piles-Kochi-Procto-LG</t>
  </si>
  <si>
    <t>001-Vascular-Varicose-Veins-Broad-Chennai-LG</t>
  </si>
  <si>
    <t>Ad-02-001-Vascular-Varicose-Veins-Broad-Chennai-LG</t>
  </si>
  <si>
    <t>Ad-04-01-Procto-Piles-Broad-Pune-LG</t>
  </si>
  <si>
    <t>Ad-07-01-Urology-Circumcision-Broad-Pune-LG</t>
  </si>
  <si>
    <t>Ad-03-01-Urology-Circumcision-Broad-Coimbatore-LG</t>
  </si>
  <si>
    <t>Ad-03-001-Hair Transplant-Chennai-Cosmetics-LG</t>
  </si>
  <si>
    <t>Ad-03-001-Circumsicion-Kochi-Urology-LG</t>
  </si>
  <si>
    <t>Ad-01-001-Procto-Piles-Broad-Hyderabad-LG.</t>
  </si>
  <si>
    <t>Ad-04-001-Gynecomastia-Hyderabad-Cosmetics-LG</t>
  </si>
  <si>
    <t>Ad-02-001-LASIK-Bangalore-Ophtal-LG</t>
  </si>
  <si>
    <t>Ad-07-001-Circumcision-Hyderabad-Urology-LG</t>
  </si>
  <si>
    <t>Ad-03-001-Lipoma-Bangalore-Cosmetic-LG</t>
  </si>
  <si>
    <t>Ad-06-001-Lipoma-Vizag-Cosmetics-Broad-LG</t>
  </si>
  <si>
    <t>Ad-05-001-Piles-Trivandrum-Procto-LG</t>
  </si>
  <si>
    <t>Ad-01-001-Urology-Circumcision-Broad-Vizag-LG-Telugu</t>
  </si>
  <si>
    <t>Ad-07-01-Urology-Circumcision-Broad-Coimbatore-LG</t>
  </si>
  <si>
    <t>01-Procto-Fistula-Broad-Chennai-LG</t>
  </si>
  <si>
    <t>Ad-01-01-Procto-Fistula-Broad-Chennai-LG</t>
  </si>
  <si>
    <t>Ad-03-001-Urology-Circumcision-Broad-Hyderabad-LG</t>
  </si>
  <si>
    <t>Ad-07-001-Procto-Piles-Broad-Vizag-LG</t>
  </si>
  <si>
    <t>Ad-03-001-Lipoma-Vizag-Cosmetic-LG</t>
  </si>
  <si>
    <t>002-Cosmetics-Lipoma-Broad-Vizag-LG</t>
  </si>
  <si>
    <t>Ad-01-001-Cosmetics-Lipoma-Broad-Vizag-LG</t>
  </si>
  <si>
    <t>001-Cosmetics-Mole-Broad-Pune-LG</t>
  </si>
  <si>
    <t>Ad-01-001-Cosmetics-Mole-Broad-Pune-LG</t>
  </si>
  <si>
    <t>Ad-03-001-Procto-Piles-Vizag-LG</t>
  </si>
  <si>
    <t>Ad-06-001-Gynecomastia-Pune-Cosmetics-Broad-LG</t>
  </si>
  <si>
    <t>Ad-09-001-Gynecomastia-Hyderabad-Cosmetics-LG</t>
  </si>
  <si>
    <t>Ad-04-01-Urology-Circumcision-Broad-Pune-LG</t>
  </si>
  <si>
    <t>Ad-09-001-Piles-Pune-Procto-LG</t>
  </si>
  <si>
    <t>001-Cosmetics-Gynecomastia-Broad-Hyderabad-LG</t>
  </si>
  <si>
    <t>Ad-03-001-Cosmetics-Gynecomastia-Broad-Hyderabad-LG</t>
  </si>
  <si>
    <t>01-Urology-Kidney-Stone-Broad-Chennai-LG</t>
  </si>
  <si>
    <t>Ad-03-01-Urology-Kidney-Stone-Broad-Chennai-LG</t>
  </si>
  <si>
    <t>Ad-05-001-Gynecomastia-Pune-Cosmetics-Broad-LG</t>
  </si>
  <si>
    <t>Ad-03-001-Procto-Piles-Broad-Hyderabad-LG</t>
  </si>
  <si>
    <t>Ad-05-001-Piles-Hyderabad-Procto-LG-Video</t>
  </si>
  <si>
    <t>Ad-12-001-Circumcision-Chennai-Urology-Broad-LG</t>
  </si>
  <si>
    <t>Ad-05-001-Circumcision-Hyderabad-Urology-Broad-LG</t>
  </si>
  <si>
    <t>Ad-12-001-Urology-Circumcision-Vizag-LG</t>
  </si>
  <si>
    <t>Ad-04-001-Procto-Piles-Broad-Chennai-LG</t>
  </si>
  <si>
    <t>Ad-02-001-Piles-Hyderabad-Procto-LG</t>
  </si>
  <si>
    <t>Ad-03-001-Lipoma-Coimbatore-Cosmetics-Broad-LG-Feb23 – Copy</t>
  </si>
  <si>
    <t>Ad-04-001-Gynecomastia-Vizag-Cosmetics-Broad-LG</t>
  </si>
  <si>
    <t>Ad-04-001-Cosmetics-Lipoma-Kochi-LG</t>
  </si>
  <si>
    <t>Ad-07-01-Urology-Circumcision-Coimbatore-LG-Video</t>
  </si>
  <si>
    <t>Ad-17-001-Circumcision-Bangalore-Urology-LG</t>
  </si>
  <si>
    <t>01-Procto-Piles-Broad-Kochi-LG New Location</t>
  </si>
  <si>
    <t>Ad-01-01-Procto-Piles-Broad-Kochi-LG-New-Location</t>
  </si>
  <si>
    <t>Ad-02-001-Piles-Kochi-Proctology-LG</t>
  </si>
  <si>
    <t>Ad-01-01-Procto-Piles-3%-LAL-Bangalore-LG</t>
  </si>
  <si>
    <t>Ad-06-01-Urology-Circumcision-Broad-Pune-LG</t>
  </si>
  <si>
    <t>Ad-05-001-Cosmetics-Lipoma-Pune-LG</t>
  </si>
  <si>
    <t>Ad-05-001-Piles-Coimbatore-Procto-LG-Video</t>
  </si>
  <si>
    <t>Ad-07-001-Cosmetics-Lipoma-Broad-Kochi-LG</t>
  </si>
  <si>
    <t>Ad-04-001-Piles-Hyderabad-Procto-LG</t>
  </si>
  <si>
    <t>Ad-02-01-Urology-Circumcision-Broad-Pune-LG</t>
  </si>
  <si>
    <t>Ad-10-001-Lipoma-Trivandrum-Cosmetics-LG</t>
  </si>
  <si>
    <t>Ad-04-001-Cosmetics-Lipoma-Pune-LG</t>
  </si>
  <si>
    <t>Ad-01-001-Circumcision-Hyderabad-Urology-LG</t>
  </si>
  <si>
    <t>Ad-03-01-Procto-Piles-Broad-Kochi-LG</t>
  </si>
  <si>
    <t>Ad-02-001-Urology-Circumcision-Trivandrum-LG</t>
  </si>
  <si>
    <t>Ad-02-001-Procto-Piles-3%-LAL-Coimbatore-LG</t>
  </si>
  <si>
    <t>002-Cosmetics-Gynecomastia-Broad-Hyderabad-LG – Copy</t>
  </si>
  <si>
    <t>Ad-01-002-Cosmetics-Gynecomastia-Broad-Hyderabad-LG</t>
  </si>
  <si>
    <t>Liposuction-Trivandrum-Sep23</t>
  </si>
  <si>
    <t>Liposuction-Trivandrum-A woman shaped body with fatty outline</t>
  </si>
  <si>
    <t>Ad-06-001-Piles-Coimbatore-Procto-LG</t>
  </si>
  <si>
    <t>Ad-01-001-Piles-Bangalore-Procto-LG</t>
  </si>
  <si>
    <t>Ad-15-01-Urology-Circumcision-Pune-LG</t>
  </si>
  <si>
    <t>Ad-03-001-Lipoma-Coimbatore-Cosmetic-LG</t>
  </si>
  <si>
    <t>Ad-01-01Piles-Kochi-Procto-LG-Malayalam</t>
  </si>
  <si>
    <t>Ad-05-001-Circumsicion-Trivandrum-Urology-LG</t>
  </si>
  <si>
    <t>Ad-03-001-Lipoma-Vizag-Cosmetics-Broad-LG</t>
  </si>
  <si>
    <t>Ad-07-01-Piles-Kochi-Procto-Broad-LG</t>
  </si>
  <si>
    <t>Ad-02-01-Procto-Fissure-Broad-Chennai-LG</t>
  </si>
  <si>
    <t>Ad-01-001-Piles-Vizag-Procto-LG</t>
  </si>
  <si>
    <t>Ad-06-001-Gynecomastia-Bangalore-Procto-LG</t>
  </si>
  <si>
    <t>Ad-05-001-Lipoma-Hyderabad-Cosmetic-LG</t>
  </si>
  <si>
    <t>Ad-01-001-Gynecomastia-Trivandrum-Cosmetics-LG</t>
  </si>
  <si>
    <t>01-Urology-Circumcision-Broad-Pune-LG</t>
  </si>
  <si>
    <t>Ad-02-001-Procto-Piles-Broad-Coimbatore-LG</t>
  </si>
  <si>
    <t>Ad-01-001-Lipoma-Kochi-Cosmetics-LG</t>
  </si>
  <si>
    <t>Ad-04-001-Kidney Stone-Hyderabad-Urology-LG</t>
  </si>
  <si>
    <t>002-Uro-Circumcision-Broad-Chennai-LG</t>
  </si>
  <si>
    <t>Ad-01-002-Uro-Circumcision-Broad-Chennai-LG</t>
  </si>
  <si>
    <t>Ad-03-001-Piles-Kolkata-Procto-LG</t>
  </si>
  <si>
    <t>001-Piles-Hyderabad-Proctology-LG</t>
  </si>
  <si>
    <t>Ad-02-001-Piles-Hyderabad-Proctology-LG</t>
  </si>
  <si>
    <t>Ad-01-001-Gynecomastia-Kochi-Procto-LG</t>
  </si>
  <si>
    <t>Ad-12-01-Urology-Circumcision-Pune-LG</t>
  </si>
  <si>
    <t>Ad-04-001-Lipoma-Coimbatore-Cosmetics-LG</t>
  </si>
  <si>
    <t>Ad-03-001-Cosmetics-Lipoma-Broad-Hyderabad-LG</t>
  </si>
  <si>
    <t>Ad-01-002-Cosmetics-Gynecomastia-Broad-Bangalore-LG</t>
  </si>
  <si>
    <t>Ad-03-001-Procto-Piles-3%-LAL-Vizag-LG</t>
  </si>
  <si>
    <t>Ad-09-001-Circumcision-Chennai-Urology-Broad-LG</t>
  </si>
  <si>
    <t>001-Call-Pune-Gynecomastia</t>
  </si>
  <si>
    <t>Ad-01-001-Call-Pune-Gynecomastia</t>
  </si>
  <si>
    <t>Ad-04-001-Gynecomastia-Kochi-Procto-LG</t>
  </si>
  <si>
    <t>Ad-03-001-LASIK-Vizag-Ophtal-LG</t>
  </si>
  <si>
    <t>Ad-04-001-Procto-Piles-Vizag-LG</t>
  </si>
  <si>
    <t>Ad-08-001-Piles-Pune-Procto-LG</t>
  </si>
  <si>
    <t>Piles-Kochi-Man Standing on a Scooter While Driving</t>
  </si>
  <si>
    <t>Ad-01-01Piles-Bangalore-Procto-LG-Kannada</t>
  </si>
  <si>
    <t>Ad-05-001-Circumcision-Chennai-Urology-LG</t>
  </si>
  <si>
    <t>Ad-04-001-Piles-Chennai-Procto-LG</t>
  </si>
  <si>
    <t>Ad-16-001-Circumcision-Hyderabad-Urology-LG</t>
  </si>
  <si>
    <t>Ad-09-001-Piles-Trivandrum-Procto-LG</t>
  </si>
  <si>
    <t>001-Cosmetics-Gynecomastia-Broad-Chennai-LG – Copy</t>
  </si>
  <si>
    <t>Ad-10-001-Circumcision-Chennai-Urology-Broad-LG</t>
  </si>
  <si>
    <t>Ad-11-001-Kidney Stone-Hyderabad-Urology-LG</t>
  </si>
  <si>
    <t>Ad-05-001-Lipoma-Chennai-Cosmetics-LG</t>
  </si>
  <si>
    <t>Ad-06-001-Piles-Hyderabad-Procto-LG</t>
  </si>
  <si>
    <t>Ad-03-01-Procto-Piles-Broad-Coimbatore-LG</t>
  </si>
  <si>
    <t>Ad-02-001-Piles-Pune-Procto-LG</t>
  </si>
  <si>
    <t>Ad-04-001-Lipoma-Chennai-Cosmetics-LG</t>
  </si>
  <si>
    <t>Ad-07-01-Procto-Piles-Broad-Pune-LG</t>
  </si>
  <si>
    <t>001-Circumsicion-Trivandrum-Urology-LG</t>
  </si>
  <si>
    <t>Ad-03-001-Gallstone-Chennai-Lapro-LG</t>
  </si>
  <si>
    <t>Liposuction-Kochi-A woman holding side belly fatfat</t>
  </si>
  <si>
    <t>Ad-11-01-Urology-Circumcision-Broad-Coimbatore-LG – Copy</t>
  </si>
  <si>
    <t>Ad-06-001-Circumsicion-Chennai-Urology-LG</t>
  </si>
  <si>
    <t>Ad-05-01-Piles-Kochi-Procto-Broad-LG</t>
  </si>
  <si>
    <t>Ad-02-001-Call-Pune-Gynecomastia</t>
  </si>
  <si>
    <t>Ad-11-001-Urology-Circumcision-Vizag-LG</t>
  </si>
  <si>
    <t>001-Lipoma-Kochi-Cosmetics-Broad-LG-May23</t>
  </si>
  <si>
    <t>Ad-01-001-Circumcision-Kochi-Urology-LG-Feb23</t>
  </si>
  <si>
    <t>Ad-08-001-Lipoma-Vizag-Cosmetics-LG</t>
  </si>
  <si>
    <t>Ad-13-01-Urology-Circumcision-Broad-Coimbatore-LG</t>
  </si>
  <si>
    <t>Ad-13-001-Lipoma-Chennai-Cosmetics-LG</t>
  </si>
  <si>
    <t>Ad-04-001-Circumcision-Hyderabad-Urology-LG</t>
  </si>
  <si>
    <t>Ad-04-001-Lipoma-Trivandrum-Cosmetic-LG</t>
  </si>
  <si>
    <t>Ad-05-001-Lipoma-Chennai-Cosmetic-LG</t>
  </si>
  <si>
    <t>001-Piles-Vizag-Proctology-LG</t>
  </si>
  <si>
    <t>Ad-01-001-Piles-Vizag-Proctology-LG</t>
  </si>
  <si>
    <t>Ad-05-001-Lipoma-Vizag-Cosmetics-Broad-LG</t>
  </si>
  <si>
    <t>Ad-06-001-Urology-Circumcision-Trivandrum-LG</t>
  </si>
  <si>
    <t>Ad-03-01-Procto-Piles-Broad-Kochi-LG-New-Location</t>
  </si>
  <si>
    <t>Piles-Vizag-Man Standing on Scooter While Driving</t>
  </si>
  <si>
    <t>Ad-06-001-Cosmetics-Gynecomastia-Broad-Kochi-LG</t>
  </si>
  <si>
    <t>Ad-01-001-Gynecomastia-Kochi-Cosmetics-LG</t>
  </si>
  <si>
    <t>Ad-02-001-Cosmetics-Gynecomastia-Broad-Bangalore-LG</t>
  </si>
  <si>
    <t>Ad-03-001-Circumsicion-Bangalore-Urology-LG</t>
  </si>
  <si>
    <t>Ad-04-001-Cosmetics-Gynecomastia-Broad-Coimbatore-LG</t>
  </si>
  <si>
    <t>Male-18-64-chennai</t>
  </si>
  <si>
    <t>Circumcision</t>
  </si>
  <si>
    <t>Ad-01-001-Cataract-Vizag-Ophtal-LG</t>
  </si>
  <si>
    <t>Ad-05-001-Cosmetics-Lipoma-Kochi-LG</t>
  </si>
  <si>
    <t>Ad-04-001-Circumsicion-Coimbatore-Urology-LG</t>
  </si>
  <si>
    <t>Ad-02-001-Lipoma-Coimbatore-Cosmetics-Broad-LG-Feb23</t>
  </si>
  <si>
    <t>Ad-01-01-Urology-Circumcision-Broad-Thiruvananthapuram-LG</t>
  </si>
  <si>
    <t>Ad-02-001-Urology-Circumcision-Broad-Bangalore-Conversion-LP – Copy</t>
  </si>
  <si>
    <t>Ad-02-001-Procto-Piles-3%-LAL-Vizag-LG</t>
  </si>
  <si>
    <t>Ad-01-01-Urology-Circumcision-Broad-Chennai-LG</t>
  </si>
  <si>
    <t>Ad-06-01-Piles-Kochi-Procto-Broad-LG</t>
  </si>
  <si>
    <t>Ad-02-001-Circumcision-Kochi-Urology-LG-Malayalam</t>
  </si>
  <si>
    <t>Ad-10-01-Urology-Circumcision-Broad-Coimbatore-LG</t>
  </si>
  <si>
    <t>Ad-01-001-Gynecomastia-Hyderabad-Procto-LG</t>
  </si>
  <si>
    <t>Ad-18-001-Circumcision-Bangalore-Urology-LG</t>
  </si>
  <si>
    <t>Ad-06-001-Urology-Circumcision-Vizag-LG</t>
  </si>
  <si>
    <t>Ad-01-001-Piles-Kolkata-Procto-LG</t>
  </si>
  <si>
    <t>Ad-01-01-Urology-Circumcision-Broad-Madurai-LG</t>
  </si>
  <si>
    <t>Ad-05-001-Lipoma-Kochi-Cosmetics-LG</t>
  </si>
  <si>
    <t>Ad-04-001-Piles-Kolkata-Procto-LG</t>
  </si>
  <si>
    <t>Gyne Kochi</t>
  </si>
  <si>
    <t>GyneKochi</t>
  </si>
  <si>
    <t>Ad-03-001-Piles-Bangalore-Procto-LG</t>
  </si>
  <si>
    <t>Ad-04-001-Gynecomastia-Vizag-Procto-LG</t>
  </si>
  <si>
    <t>Ad-11-001-Circumcision-Chennai-Urology-LG</t>
  </si>
  <si>
    <t>Ad-03-001-Lipoma-Hyderabad-Cosmetics-LG</t>
  </si>
  <si>
    <t>Ad-04-01-Procto-Piles-Broad-Coimbatore-LG</t>
  </si>
  <si>
    <t>Ad-01-001-Urology-Circumcision-Broad-Vizag-LG</t>
  </si>
  <si>
    <t>01-Procto-Fistula-Broad-Hyderabad-LG</t>
  </si>
  <si>
    <t>Ad-03-01-Procto-Fistula-Broad-Hyderabad-LG – Copy</t>
  </si>
  <si>
    <t>Ad-05-001-Piles-Chennai-Procto-LG-Video</t>
  </si>
  <si>
    <t>Ad-08-001-Gynecomastia-Kochi-Cosmetics-LG</t>
  </si>
  <si>
    <t>Ad-02-001-Circumcision-Hyderabad-Urology-Broad-LG</t>
  </si>
  <si>
    <t>Ad-04-001-Lipoma-Coimbatore-Cosmetics-Broad-LG-Feb23 – Copy</t>
  </si>
  <si>
    <t>Ad-03-001-Cosmetics-Gynecomastia-Bangalore-LG</t>
  </si>
  <si>
    <t>Ad-02-001-Gynecomastia-Kochi-Cosmetics-LG</t>
  </si>
  <si>
    <t>Ad-11-001-Circumcision-Bangalore-Urology-LG</t>
  </si>
  <si>
    <t>Ad-03-001-Gynecomastia-Pune-Cosmetics-Broad-LG</t>
  </si>
  <si>
    <t>Ad-01-001-Cosmetics-Gynecomastia-Hyderabad-Conversion-LP</t>
  </si>
  <si>
    <t>Ad-01-001-Gallstone-Bangalore-Lapro-LG</t>
  </si>
  <si>
    <t>01-Procto-Piles-Broad-Hyderabad-LG</t>
  </si>
  <si>
    <t>Ad-02-01-Procto-Piles-Broad-Hyderabad-LG</t>
  </si>
  <si>
    <t>Ad-02-001-Circumsicion-Vizag-Urology-LG</t>
  </si>
  <si>
    <t>Ad-01-01-Urology-Circumcision-Pune-LG</t>
  </si>
  <si>
    <t>001-Cosmetics-Lipoma-Broad-Vizag-Msngr</t>
  </si>
  <si>
    <t>Ad-01-001-Cosmetics-Lipoma-Broad-Vizag-Msngr</t>
  </si>
  <si>
    <t>Ad-11-001-Lipoma-Coimbatore-Cosmetics-LG</t>
  </si>
  <si>
    <t>Ad-01-001-Urology-Circumcision-Vizag-LG-Telugu</t>
  </si>
  <si>
    <t>01-Procto-Piles-LAL-3%-Madurai-LG</t>
  </si>
  <si>
    <t>Ad-05-01-Procto-Piles-3%-LAL-Madurai-LG</t>
  </si>
  <si>
    <t>Ad-04-001-Circumsicion-Trivandrum-Urology-LG</t>
  </si>
  <si>
    <t>002-Vascular-Varicose Veins-Broad-Bangalore-LG</t>
  </si>
  <si>
    <t>001-Ophthal-Cataract-Broad-Hyderabad-LG</t>
  </si>
  <si>
    <t>Ad-01-001-Ophthal-Cataract-Broad-Hyderabad-LG</t>
  </si>
  <si>
    <t>Ad-04-001-Lipoma-Bangalore-Cosmetic-LG</t>
  </si>
  <si>
    <t>Ad-01-001-Urology-Circumcision-Broad-Chennai-LG</t>
  </si>
  <si>
    <t>Ad-01-001-Hernia-Chennai-Lapro-Broad-LG</t>
  </si>
  <si>
    <t>Ad-03-001-Cosmetics-Lipoma-Broad-Pune-LG</t>
  </si>
  <si>
    <t>Ad-12-001-Circumcision-Kochi-Urology-LG-Feb23</t>
  </si>
  <si>
    <t>Ad-02-001-Call-Kochi-Lipoma</t>
  </si>
  <si>
    <t>Ad-15-001-Circumcision-Chennai-Urology-LG</t>
  </si>
  <si>
    <t>Ad-12-001-Cosmetics-Lipoma-Bangalore-LG</t>
  </si>
  <si>
    <t>Ad-05-001-Cosmetics-Lipoma-Broad-Hyderabad-LG</t>
  </si>
  <si>
    <t>Ad-07-001-Kidney Stone-Chennai-Urology-LG</t>
  </si>
  <si>
    <t>Ad-02-001-Cosmetics-Mole-Broad-Pune-LG</t>
  </si>
  <si>
    <t>Ad-01-01-Procto-Piles-Broad-Hyderabad-LG</t>
  </si>
  <si>
    <t>01-Piles-Pune-Procto-Broad-LG-May23</t>
  </si>
  <si>
    <t>Ad-03-01-Urology-Circumcision-Broad-Chennai-LG</t>
  </si>
  <si>
    <t>Ad-07-001-Urology-Circumcision-Broad-Trivandrum-LG</t>
  </si>
  <si>
    <t>Ad-07-001-Gynecomastia-Hyderabad-Cosmetics-LG</t>
  </si>
  <si>
    <t>Ad-08-001-Urology-Circumcision-Vizag-LG</t>
  </si>
  <si>
    <t>001-Call-Hyderabad-Gallstone &amp; KS</t>
  </si>
  <si>
    <t>Ad-02-Call-Hyderabad-Gallstone &amp; KS</t>
  </si>
  <si>
    <t>Ad-02-001-Cosmetics-Gynecomastia-Broad-Hyderabad-LG</t>
  </si>
  <si>
    <t>Ad-01-001-Procto-Piles-3%-LAL-Vizag-LG</t>
  </si>
  <si>
    <t>002-Piles-Kochi-Procto-LG-Feb23-MC-Female</t>
  </si>
  <si>
    <t>Ad-01-002-Piles-Kochi-Procto-LG-Malayalam</t>
  </si>
  <si>
    <t>Piles-Kolkata-LG-Man standing while Driving Scooter</t>
  </si>
  <si>
    <t>001-Procto-Piles-Broad-Madurai-LG</t>
  </si>
  <si>
    <t>Ad-02-001-Procto-Piles-Broad-Madurai-LG</t>
  </si>
  <si>
    <t>Ad-04-001-Circumsicion-Chennai-Urology-LG</t>
  </si>
  <si>
    <t>Ad-09-01-Urology-Circumcision-Pune-LG</t>
  </si>
  <si>
    <t>Ad-09-001-Circumcision-Kochi-Urology-LG-Feb23</t>
  </si>
  <si>
    <t>Ad-08-001-Gynecomastia-Hyderabad-Cosmetics-LG</t>
  </si>
  <si>
    <t>Ad-01-001-Liposuction-Kochi-Cosmetics-LG</t>
  </si>
  <si>
    <t>Ad-01-01-Urology-Circumcision-Broad-Pune-LG</t>
  </si>
  <si>
    <t>Ad-01-001-Urology-Circumcision-Trivandrum-LG</t>
  </si>
  <si>
    <t>Ad-04-001-Urology-Circumcision-Vizag-LG</t>
  </si>
  <si>
    <t>Ad-10-001-Cosmetics-Lipoma-Pune-LG</t>
  </si>
  <si>
    <t>Ad-01-001-Cosmetics-Gynecomastia-Broad-Hyderabad-LG</t>
  </si>
  <si>
    <t>Ad-04-01-Procto-Piles-3%-LAL-pune-LG</t>
  </si>
  <si>
    <t>001-Uro-Circumcision-Broad-Coimbatore-LG</t>
  </si>
  <si>
    <t>Ad-01-001-Uro-Circumcision-Broad-Coimbatore-LG</t>
  </si>
  <si>
    <t>002-Cosmetics-Lipoma-Broad-Bangalore-LG</t>
  </si>
  <si>
    <t>Ad-03-001-Lipoma-Coimbatore-Cosmetics-LG</t>
  </si>
  <si>
    <t>Ad-05-001-Lipoma-Vizag-Cosmetic-LG</t>
  </si>
  <si>
    <t>Ad-03-01-Urology-Circumcision-Broad-Pune-LG</t>
  </si>
  <si>
    <t>Ad-01-01Piles-Hyderabad-Procto-LG-Malayalam</t>
  </si>
  <si>
    <t>Ad-01-002-Vascular-Varicose Veins-Broad-Bangalore-LG</t>
  </si>
  <si>
    <t>Ad-02-001-Cosmetics-Gynecomastia-Hyderabad-Conversion-LP</t>
  </si>
  <si>
    <t>Ad-09-001-Gynecomastia-Vizag-Cosmetics-LG</t>
  </si>
  <si>
    <t>Liposuction-Kochi- A male fit body with fatty outline</t>
  </si>
  <si>
    <t>002-Cosmetics-Lipoma-Broad-Kochi-LG</t>
  </si>
  <si>
    <t>Ad-12-001-Lipoma-Trivandrum-Cosmetics-LG</t>
  </si>
  <si>
    <t>Ad-03-001-Urology-Circumcision-Trivandrum-LG</t>
  </si>
  <si>
    <t>Ad-01-001-Circumsicion-Trivandrum-Urology-LG</t>
  </si>
  <si>
    <t>Ad-02-001-Procto-Piles-Broad-Chennai-LG</t>
  </si>
  <si>
    <t>Ad-02-001-Piles-Trivandrum-Procto-Broad-LG</t>
  </si>
  <si>
    <t>Ad-02-01-Procto-Piles-3%-LAL-pune-LG</t>
  </si>
  <si>
    <t>001-LASIK-Kochi-Ophtal-LG-July23</t>
  </si>
  <si>
    <t>Ad-01-001-LASIK-Kochi-Ophtal-LG</t>
  </si>
  <si>
    <t>001-Cosmetics-Lipoma-Broad-Chennai-Msngr</t>
  </si>
  <si>
    <t>Ad-01-001-Cosmetics-Lipoma-Broad-Chennai-Msngr</t>
  </si>
  <si>
    <t>Ad-02-001-Lipoma-Trivandrum-Cosmetics-LG</t>
  </si>
  <si>
    <t>Ad-01-01Piles-Hyderabad-Procto-LG-Telugu</t>
  </si>
  <si>
    <t>Painless</t>
  </si>
  <si>
    <t>01-Urology-Circumcision-Broad-Visakhapatnam-LG</t>
  </si>
  <si>
    <t>Ad-01-01-Urology-Circumcision-Broad-Visakhapatnam-LG</t>
  </si>
  <si>
    <t>Ad-07-001-Lipoma-Chennai-Cosmetics-Broad-LG</t>
  </si>
  <si>
    <t>Ad-08-001-Urology-Circumcision-Broad-Vizag-LG</t>
  </si>
  <si>
    <t>Ad-04-001-Piles-Bangalore-Procto-LG</t>
  </si>
  <si>
    <t>Ad-06-001-Cosmetics-Lipoma-Hyderabad-LG</t>
  </si>
  <si>
    <t>Ad-01-001-Lipoma-Chennai-Cosmetics-LG</t>
  </si>
  <si>
    <t>Ad-10-001-Circumcision-Bangalore-Urology-LG</t>
  </si>
  <si>
    <t>Circumcision-Hyderabad-2 Bananas</t>
  </si>
  <si>
    <t>Ad-10-001-Gynecomastia-Pune-Cosmetics-LG</t>
  </si>
  <si>
    <t>Ad-07-001-Lipoma-Coimbatore-Cosmetics-LG</t>
  </si>
  <si>
    <t>Ad-06-001-Gynecomastia-Hyderabad-Cosmetics-Broad-LG</t>
  </si>
  <si>
    <t>Ad-09-001-Gynecomastia-Trivandrum-Cosmetics-LG</t>
  </si>
  <si>
    <t>Ad-02-01-Urology-Kidney-Stone-Broad-Chennai-LG</t>
  </si>
  <si>
    <t>Ad-06-01-Procto-Piles-3%-LAL-Madurai-LG – Copy</t>
  </si>
  <si>
    <t>Ad-01-002-Urology-Kidney Stone-Broad-Hyderabad-LG – Copy</t>
  </si>
  <si>
    <t>001-LASIK-Chennai-Ophtal-LG</t>
  </si>
  <si>
    <t>Ad-02-001-LASIK-Chennai-Ophtal-LG – Copy</t>
  </si>
  <si>
    <t>Ad-05-001-Cosmetics-Lipoma-Broad-Kochi-LG</t>
  </si>
  <si>
    <t>Ad-10-001-Urology-Circumcision-Broad-Vizag-LG</t>
  </si>
  <si>
    <t>Ad-02-001-Piles-Trivandrum-Proctology-LG</t>
  </si>
  <si>
    <t>001-Piles-Pune-Proctology-LG</t>
  </si>
  <si>
    <t>Ad-02-001-Piles-Pune-Proctology-LG</t>
  </si>
  <si>
    <t>Ad-04-001-Gynecomastia-Chennai-Cosmetics-Broad-LG</t>
  </si>
  <si>
    <t>Ad-05-01-Procto-Piles-Broad-Pune-LG</t>
  </si>
  <si>
    <t>Ad-01-01Piles-Trivandrum-Procto-LG-Malayalam</t>
  </si>
  <si>
    <t>Ad-02-01-Procto-Piles-Broad-Visakhapatnam-LG</t>
  </si>
  <si>
    <t>Ad-01-001-Procto-Piles-Broad-Chennai-LG.</t>
  </si>
  <si>
    <t>001-Cosmetics-Lipoma-Broad-Coimbatore-Msngr</t>
  </si>
  <si>
    <t>Ad-01-001-Cosmetics-Lipoma-Broad-Coimbatore-Msngr</t>
  </si>
  <si>
    <t>Ad-01-001-Lipoma-Chennai-Cosmetics-Broad-LG-Feb23</t>
  </si>
  <si>
    <t>Ad-03-01-Piles-Kochi-Procto-Broad-LG</t>
  </si>
  <si>
    <t>Ad-04-001-Cosmetics-Gynecomastia-Bangalore-LG</t>
  </si>
  <si>
    <t>002-Cosmetics-Mole-Broad-Bangalore-LG</t>
  </si>
  <si>
    <t>Ad-01-002-Cosmetics-Mole-Broad-Bangalore-LG</t>
  </si>
  <si>
    <t>001-Piles-Trivandrum-Procto-LG-Feb23-MC-Male</t>
  </si>
  <si>
    <t>Ad-02-002-Piles-Trivandrum-Procto-LG-Malayalam</t>
  </si>
  <si>
    <t>Ad-05-001-Cosmetics-Lipoma-Broad-Bangalore-LG – Copy</t>
  </si>
  <si>
    <t>Ad-05-001-Lipoma-Coimbatore-Cosmetics-Broad-LG-Feb23</t>
  </si>
  <si>
    <t>Ad-03-01-Urology-Circumcision-Broad-Hyderabad-LG</t>
  </si>
  <si>
    <t>Ad-09-001-Lipoma-Trivandrum-Cosmetics-LG</t>
  </si>
  <si>
    <t>Ad-03-001-Procto-Piles-3%-LAL-Hyderabad-LG – Copy</t>
  </si>
  <si>
    <t>Ad-02-001-Vascular-Varicose-Veins-Broad-Kochi-LG</t>
  </si>
  <si>
    <t>Ad-10-001-Circumcision-Kochi-Urology-LG-Feb23</t>
  </si>
  <si>
    <t>001-Piles-Kochi-Procto-LG-Feb23-MC-Male</t>
  </si>
  <si>
    <t>Ad-03-001-Piles-Kochi-Procto-LG-Malayalam</t>
  </si>
  <si>
    <t>Ad-05-001-Cosmetics-Gynecomastia-Broad-Kochi-LG</t>
  </si>
  <si>
    <t>Ad-01-001-Urology-Circumcision-Broad-Bangalore-LG</t>
  </si>
  <si>
    <t>Ad-06-001-Lipoma-Chennai-Cosmetics-Broad-LG</t>
  </si>
  <si>
    <t>Ad-11-001-Cosmetics-Lipoma-Kochi-LG</t>
  </si>
  <si>
    <t>Ad-02-01-Procto-Fissure-Broad-Madurai-LG</t>
  </si>
  <si>
    <t>Ad-03-001-Urology-Circumcision-Broad-Bangalore-Conversion-LP</t>
  </si>
  <si>
    <t>001-Call-Vizag-Lipoma,Piles</t>
  </si>
  <si>
    <t>Ad-01-001-Call-Vizag-Lipoma,Piles</t>
  </si>
  <si>
    <t>001-Cosmetics-Gynecomastia-Broad-Vizag-LG</t>
  </si>
  <si>
    <t>Ad-02-001-Cosmetics-Gynecomastia-Broad-Vizag-LG</t>
  </si>
  <si>
    <t>Ad-01-001-LASIK-Pune-Ophtal-LG</t>
  </si>
  <si>
    <t>Ad-01-001-Cataract-Chennai-Ophtal-LG</t>
  </si>
  <si>
    <t>Ad-13-001-Circumcision-Chennai-Urology-Broad-LG</t>
  </si>
  <si>
    <t>Ad-03-001-Lipoma-Kochi-Cosmetics-LG</t>
  </si>
  <si>
    <t>Ad-05-01-Urology-Circumcision-Pune-LG</t>
  </si>
  <si>
    <t>Ad-04-01-Procto-Fistula-Broad-Pune-LG – Copy 2</t>
  </si>
  <si>
    <t>Ad-13-001-Cosmetics-Lipoma-Bangalore-LG – Copy</t>
  </si>
  <si>
    <t>Ad-13-01-Urology-Circumcision-Coimbatore-LG</t>
  </si>
  <si>
    <t>Ad-01-001-Cosmetics-Mole-Broad-Bangalore-LG</t>
  </si>
  <si>
    <t>Ad-07-001-Piles-Kochi-Procto-LG – Copy</t>
  </si>
  <si>
    <t>Ad-02-01-Procto-Piles-Broad-Madurai-LG</t>
  </si>
  <si>
    <t>Ad-08-001-Gynecomastia-Hyderabad-Cosmetics-Broad-LG</t>
  </si>
  <si>
    <t>Ad-03-01-Procto-Piles-Broad-pune-LG</t>
  </si>
  <si>
    <t>Ad-03-001-Cosmetics-Gynecomastia-Hyderabad-Conversion-LP</t>
  </si>
  <si>
    <t>Ad-02-001-Lipoma-Coimbatore-Cosmetics-LG</t>
  </si>
  <si>
    <t>001-Ophthal-Lasik-Broad-Hyderabad-LG</t>
  </si>
  <si>
    <t>Ad-01-001-Ophthal-Cataract-Broad-Lasik-LG</t>
  </si>
  <si>
    <t>Ad-10-001-Gynecomastia-Vizag-Cosmetics-LG</t>
  </si>
  <si>
    <t>Ad-03-002-Piles,Fissure,Fistula-Kochi-Procto-LG-Eng</t>
  </si>
  <si>
    <t>Ad-04-01-Procto-Piles-Broad-Trivandrum-LG – Copy</t>
  </si>
  <si>
    <t>Ad-07-001-Cosmetics-Gynecomastia-Broad-Kochi-LG</t>
  </si>
  <si>
    <t>Ad-02-01-Urology-Circumcision-Broad-Kochi-LG</t>
  </si>
  <si>
    <t>Ad-09-001-Urology-Circumcision-Trivandrum-LG</t>
  </si>
  <si>
    <t>Fistula</t>
  </si>
  <si>
    <t>Ad-01-001-Procto-Piles-Broad-Bangalore-LG.</t>
  </si>
  <si>
    <t>Ad-05-001-Piles-Kolkata-Procto-LG-Video</t>
  </si>
  <si>
    <t>Ad-01-001-Piles,Fissure,Fistula-Kochi-Procto-LG-Eng</t>
  </si>
  <si>
    <t>Ad-07-001-Piles-Bangalore-Procto-LG</t>
  </si>
  <si>
    <t>Ad-01-01-Procto-Piles-Broad-Coimbatore-LG</t>
  </si>
  <si>
    <t>Ad-06-001-Piles-Bangalore-Procto-LG</t>
  </si>
  <si>
    <t>Ad-04-001-Lipoma-Bangalore-Cosmetics-LG</t>
  </si>
  <si>
    <t>Ad-14-001-Urology-Circumcision-Trivandrum-LG</t>
  </si>
  <si>
    <t>001-Hair Transplant-Chennai-Cosmetics-LG-May23</t>
  </si>
  <si>
    <t>01-001-Hair Transplant-Chennai-Cosmetics-LG</t>
  </si>
  <si>
    <t>Ad-02-001-Cosmetics-Mole-Broad-Hyderabad-LG</t>
  </si>
  <si>
    <t>Ad-06-001-Urology-Circumcision-Broad-Trivandrum-LG</t>
  </si>
  <si>
    <t>Ad-08-01-Piles-Bangalore-Procto-LG</t>
  </si>
  <si>
    <t>Ad-01-001-Piles-Pune-Proctology-LG</t>
  </si>
  <si>
    <t>Ad-08-001-Cosmetics-Lipoma-Pune-LG</t>
  </si>
  <si>
    <t>Ad-06-001-Gynecomastia-Vizag-Procto-LG</t>
  </si>
  <si>
    <t>Ad-05-01-Procto-Piles-Broad-Kochi-LG – Copy</t>
  </si>
  <si>
    <t>Ad-02-001-Gynecomastia-Hyderabad-Procto-LG</t>
  </si>
  <si>
    <t>Ad-05-001-Piles-Hyderabad-Procto-LG</t>
  </si>
  <si>
    <t>Ad-02-001-Cosmetics-Mole-Broad-Chennai-LG</t>
  </si>
  <si>
    <t>Ad-14-001-Circumcision-Bangalore-Urology-LG</t>
  </si>
  <si>
    <t>Ad-06-001-Cosmetics-Lipoma-Broad-Pune-LG</t>
  </si>
  <si>
    <t>Ad-09-001-Cosmetics-Lipoma-Kochi-LG</t>
  </si>
  <si>
    <t>001-Call-Kochi-Gynecomastia</t>
  </si>
  <si>
    <t>Ad-01-001-Call-Kochi-Gynecomastia</t>
  </si>
  <si>
    <t>Ad-03-001-Urology-Circumcision-Vizag-LG</t>
  </si>
  <si>
    <t>Ad-04-001-Lipoma-Vizag-Cosmetics-LG</t>
  </si>
  <si>
    <t>Ad-12-001-Circumcision-Kochi-Urology-LG</t>
  </si>
  <si>
    <t>Ad-01-001-Procto-Piles-Hyderabad-Conversion-LP</t>
  </si>
  <si>
    <t>Ad-10-001-Piles-Pune-Procto-LG</t>
  </si>
  <si>
    <t>Ad-01-001-Piles-Trivandrum-Procto-Broad-LG</t>
  </si>
  <si>
    <t>Ad-06-01-Urology-Circumcision-Coimbatore-LG</t>
  </si>
  <si>
    <t>Ad-10-001-Lipoma-Vizag-Cosmetics-LG</t>
  </si>
  <si>
    <t>01-Piles-Chennai-Procto-Broad-LG-Feb23</t>
  </si>
  <si>
    <t>Ad-03-01-Piles-Chennai-Procto-Broad-LG-Eng</t>
  </si>
  <si>
    <t>Ad-02-01-Piles-Chennai-Procto-Broad-LG-Eng</t>
  </si>
  <si>
    <t>Ad-02-001-Cosmetics-Lipoma-Broad-Banaglore-LG</t>
  </si>
  <si>
    <t>Ad-02-001-Liposuction-Vizag-Cosmetics-LG</t>
  </si>
  <si>
    <t>Ad-13-01-Urology-Circumcision-Pune-LG</t>
  </si>
  <si>
    <t>001-Piles-Coimbatore-Proctology-LG</t>
  </si>
  <si>
    <t>Ad-01-001-Piles-Coimbatore-Proctology-LG</t>
  </si>
  <si>
    <t>Ad-02-001-Procto-Piles-Bangalore-Conversion-LP</t>
  </si>
  <si>
    <t>Circumcision CH - Lead</t>
  </si>
  <si>
    <t>Ad-04-001-Varicose Vein-Bangalore-Vascular-Board-LG</t>
  </si>
  <si>
    <t>001-Cosmetics-Lipoma-Broad-Madurai-Msngr</t>
  </si>
  <si>
    <t>Ad-01-001-Cosmetics-Lipoma-Broad-Madurai-Msngr</t>
  </si>
  <si>
    <t>Ad-01-001-Procto-Piles-Broad-Coimbatore-LG.</t>
  </si>
  <si>
    <t>01-Procto-Piles-Broad-Chennai-LG</t>
  </si>
  <si>
    <t>Ad-02-01-Procto-Piles-Broad-Chennai-LG</t>
  </si>
  <si>
    <t>Ad-03-001-Lipoma-Bangalore-Cosmetics-LG</t>
  </si>
  <si>
    <t>Ad-01-001-Cosmetics-Lipoma-Broad-Trivandrum-LG</t>
  </si>
  <si>
    <t>Ad-04-001-Procto-Piles-Broad-Coimbatore-LG</t>
  </si>
  <si>
    <t>Ad-11-001-Piles-Pune-Procto-LG</t>
  </si>
  <si>
    <t>001-Cosmetics-Lipoma-Broad-Hyderabad-Msngr</t>
  </si>
  <si>
    <t>Ad-01-001-Cosmetics-Lipoma-Broad-Hyderabad-Msngr</t>
  </si>
  <si>
    <t>Ad-05-001-Gynecomastia-Hyderabad-Procto-LG</t>
  </si>
  <si>
    <t>Ad-02-001-Lipoma-Pune-Cosmetics-LG</t>
  </si>
  <si>
    <t>Ad-01-001-Circumcision-Chennai-Urology-LG</t>
  </si>
  <si>
    <t>Ad-09-001-Lipoma-Vizag-Cosmetics-LG</t>
  </si>
  <si>
    <t>Ad-08-001-Kidney Stone-Chennai-Urology-LG</t>
  </si>
  <si>
    <t>Ad-08-001-Circumcision-Hyderabad-Urology-Broad-LG</t>
  </si>
  <si>
    <t>Ad-01-001-Cosmetics-Lipoma-Bangalore-LG</t>
  </si>
  <si>
    <t>Ad-06-001-Cosmetics-Lipoma-Broad-Bangalore-LG – Copy</t>
  </si>
  <si>
    <t>Ad-03-001-Cosmetics-Lipoma-Broad-Vizag-LG</t>
  </si>
  <si>
    <t>Ad-02-01-Urology-Circumcision-Pune-LG</t>
  </si>
  <si>
    <t>Ad-10-001-Kidney Stone-Chennai-Urology-LG</t>
  </si>
  <si>
    <t>Ad-09-001-Urology-Circumcision-Vizag-LG</t>
  </si>
  <si>
    <t>Ad-13-001-Circumcision-Bangalore-Urology-LG</t>
  </si>
  <si>
    <t>Ad-01-001-Liposuction-Vizag-Cosmetics-LG</t>
  </si>
  <si>
    <t>Ad-01-001-Cosmetics-Gynecomastia-Broad-Madurai-LG</t>
  </si>
  <si>
    <t>Ad-02-001-Piles-Kochi-Procto-LG-Eng</t>
  </si>
  <si>
    <t>Ad-02-001-Procto-Piles-Hyderabad-Conversion-LP</t>
  </si>
  <si>
    <t>Ad-04-001-Circumsicion-Hyderabad-Urology-LG</t>
  </si>
  <si>
    <t>Ad-13-001-Circumcision-Hyderabad-Urology-LG</t>
  </si>
  <si>
    <t>Ad-03-001-Procto-Piles-Broad-Madurai-LG</t>
  </si>
  <si>
    <t>Ad-07-001-Cosmetics-Lipoma-Bangalore-LG</t>
  </si>
  <si>
    <t>Ad-07-001-Urology-Circumcision-Trivandrum-LG</t>
  </si>
  <si>
    <t>Ad-01-001-Procto-Piles-3%-LAL-Coimbatore-LG</t>
  </si>
  <si>
    <t>Ad-01-001-Cosmetics-Gynecomastia-Broad-Vizag-LG</t>
  </si>
  <si>
    <t>Ad-05-001-Lipoma-Trivandrum-Cosmetics-Broad-LG</t>
  </si>
  <si>
    <t>Ad-02-001-Lipoma-Kochi-Cosmetics-LG</t>
  </si>
  <si>
    <t>Ad-03-001-Gynecomastia-Vizag-Procto-LG</t>
  </si>
  <si>
    <t>Ad-04-001-Circumsicion-Vizag-Urology-LG</t>
  </si>
  <si>
    <t>Ad-06-01-Urology-Circumcision-Pune-LG</t>
  </si>
  <si>
    <t>Ad-16-001-Circumcision-Chennai-Urology-LG</t>
  </si>
  <si>
    <t>Ad-04-001-Lipoma-Trivandrum-Cosmetics-LG</t>
  </si>
  <si>
    <t>Ad-03-01-Procto-Piles-3%-LAL-pune-LG</t>
  </si>
  <si>
    <t>Ad-01-001-Procto-Piles-Broad-Bangalore-LG</t>
  </si>
  <si>
    <t>lipoma</t>
  </si>
  <si>
    <t>Ad-04-01-Urology-Circumcision-Pune-LG</t>
  </si>
  <si>
    <t>Ad-04-001-Gynecomastia-Pune-Cosmetics-LG</t>
  </si>
  <si>
    <t>Ad-05-001-Lipoma-Bangalore-Cosmetic-LG</t>
  </si>
  <si>
    <t>Ad-04-01-Procto-Piles-Broad-Chennai-LG</t>
  </si>
  <si>
    <t>Ad-01-001-Piles-Chennai-Procto-Broad-LG-Tamil</t>
  </si>
  <si>
    <t>Ad-03-01-Urology-Kidney-Stone-Broad-Bangalore-LG</t>
  </si>
  <si>
    <t>Ad-04-001-Urology-Circumcision-Broad-Hyderabad-LG</t>
  </si>
  <si>
    <t>New Traffic ad set</t>
  </si>
  <si>
    <t>New Traffic ad</t>
  </si>
  <si>
    <t>Ad-08-001-Urology-Circumcision-Trivandrum-LG</t>
  </si>
  <si>
    <t>Ad-05-001-Gynecomastia-Vizag-Cosmetics-LG</t>
  </si>
  <si>
    <t>001-Cosmetics-Lipoma-Broad-Coimbatore-LG</t>
  </si>
  <si>
    <t>Ad-07-01-Procto-Piles-3%-LAL-Madurai-LG – Copy 2</t>
  </si>
  <si>
    <t>Ad-06-001-Gynecomastia-Hyderabad-Cosmetics-LG</t>
  </si>
  <si>
    <t>001-Cosmetics-Lipoma-Broad-Kochi-Msngr</t>
  </si>
  <si>
    <t>Ad-01-001-Cosmetics-Lipoma-Broad-Kochi-Msngr</t>
  </si>
  <si>
    <t>Kolkata</t>
  </si>
  <si>
    <t>Oncology Camp - Kolkata</t>
  </si>
  <si>
    <t>Ad-07-001-Circumcision-Hyderabad-Urology-Broad-LG</t>
  </si>
  <si>
    <t>Ad-02-002-Cosmetics-Gynecomastia-Broad-Hyderabad-LG</t>
  </si>
  <si>
    <t>Ad-02-001-Varicose Vein-Bangalore-Vascular-Board-LG</t>
  </si>
  <si>
    <t>01-Procto-Fistula-Broad-Thiruvananthapuram-LG</t>
  </si>
  <si>
    <t>Ad-02-01-Procto-Fistula-Broad-Thiruvananthapuram-LG</t>
  </si>
  <si>
    <t>Ad-10-001-Gynecomastia-Trivandrum-Cosmetics-LG</t>
  </si>
  <si>
    <t>Ad-06-01-Procto-Piles-Broad-Bangalore-LG – Copy</t>
  </si>
  <si>
    <t>Ad-02-001-Liposuction-Trivandrum-Cosmetics-LG</t>
  </si>
  <si>
    <t>Ad-02-001-LASIK-Kochi-Ophtal-LG</t>
  </si>
  <si>
    <t>Ad-09-001-Cosmetics-Lipoma-Pune-LG</t>
  </si>
  <si>
    <t>Ad-02-002-Piles-Kochi-Procto-LG-Eng</t>
  </si>
  <si>
    <t>Ad-12-01-Urology-Circumcision-Broad-Pune-LG</t>
  </si>
  <si>
    <t>Ad-10-001-Urology-Circumcision-Vizag-LG</t>
  </si>
  <si>
    <t>Ad-02-01-Procto-Fistula-Broad-Pune-LG</t>
  </si>
  <si>
    <t>Ad-01-01-Vascular-Varicose-Veins-Broad-Chennai-LG</t>
  </si>
  <si>
    <t>Ad-01-001-LASIK-Chennai-Ophtal-LG</t>
  </si>
  <si>
    <t>Ad-02-001-Cosmetics-Lipoma-Broad-Vizag-LG</t>
  </si>
  <si>
    <t>Ad-02-001-LASIK-Chennai-Ophtal-LG</t>
  </si>
  <si>
    <t>Ad-02-01-Procto-Fistula-Broad-Bangalore-LG</t>
  </si>
  <si>
    <t>Ad-04-01-Piles-Bangalore-Procto-LG</t>
  </si>
  <si>
    <t>Ad-06-001-Cosmetics-Lipoma-Broad-Kochi-LG</t>
  </si>
  <si>
    <t>Ad-05-001-Lipoma-Bangalore-Cosmetics-LG</t>
  </si>
  <si>
    <t>Ad-01-01-Procto-Piles-Broad-Kochi-LG</t>
  </si>
  <si>
    <t>Circumcision-Bangalore-2 Bananas</t>
  </si>
  <si>
    <t>Circumcision-Chennai- 2 Bananas</t>
  </si>
  <si>
    <t>Ad-19-01-Urology-Circumcision-Pune-LG</t>
  </si>
  <si>
    <t>Ad-02-01-Procto-Piles-Broad-Kochi-LG-New-Location</t>
  </si>
  <si>
    <t>Ad-06-001-Circumcision-Hyderabad-Urology-LG</t>
  </si>
  <si>
    <t>Ad-08-001-Lipoma-Chennai-Cosmetics-LG</t>
  </si>
  <si>
    <t>Ad-03-001-Lipoma-Chennai-Cosmetics-Broad-LG-Feb23</t>
  </si>
  <si>
    <t>Ad-04-001-Piles-Pune-Procto-LG</t>
  </si>
  <si>
    <t>Ad-02-001-Call-Coimbatore-Lipoma</t>
  </si>
  <si>
    <t>Ad-02-001-Procto-Piles-Vizag-LG</t>
  </si>
  <si>
    <t>Piles-Chennai- Man standing while Driving Scooter</t>
  </si>
  <si>
    <t>Ad-01-01-Procto-Piles-3%-LAL-Madurai-LG</t>
  </si>
  <si>
    <t>001-Ophthal-Cataract-Broad-Bangalore-LG</t>
  </si>
  <si>
    <t>Ad-01-001-Ophthal-Cataract-Broad-Bangalore-LG</t>
  </si>
  <si>
    <t>Ad-02-001-Circumcision-Chennai-Urology-LG</t>
  </si>
  <si>
    <t>Ad-02-001-Procto-Piles-Broad-Coimbatore-LG – Copy</t>
  </si>
  <si>
    <t>Ad-01-01-Procto-Fistula-Broad-Thiruvananthapuram-LG</t>
  </si>
  <si>
    <t>002-Piles-Trivandrum-Procto-LG-Feb23-MC-Female</t>
  </si>
  <si>
    <t>Ad-01-001-Piles,Fissure,Fistula-Trivandrum-Procto-LG-Eng</t>
  </si>
  <si>
    <t>Ad-02-01-Urology-Circumcision-Broad-Hyderabad-LG</t>
  </si>
  <si>
    <t>Ad-11-001-Circumcision-Hyderabad-Urology-LG</t>
  </si>
  <si>
    <t>Ad-01-01-Procto-Piles-Broad-Chennai-LG</t>
  </si>
  <si>
    <t>Ad-03-001-Gallstone-Kochi-Lapro-LG</t>
  </si>
  <si>
    <t>Ad-06-01-Procto-Piles-Broad-Madurai-LG – Copy</t>
  </si>
  <si>
    <t>Ad-04-001-Gynecomastia-Vizag-Cosmetics-LG</t>
  </si>
  <si>
    <t>Ad-02-01-Procto-Piles-3%-LAL-Madurai-LG</t>
  </si>
  <si>
    <t>Ad-04-001-Procto-Piles-Broad-Madurai-LG</t>
  </si>
  <si>
    <t>Ad-02-001-Cosmetics-Gynecomastia-Bangalore-Conversion-LP</t>
  </si>
  <si>
    <t>Ad-09-001-Circumcision-Chennai-Urology-LG</t>
  </si>
  <si>
    <t>Ad-04-001-Lipoma-Kochi-Cosmetics-LG</t>
  </si>
  <si>
    <t>Ad-02-001-Piles-chennai-Procto-LG</t>
  </si>
  <si>
    <t>Ad-11-001-Kidney Stone-Chennai-Urology-LG</t>
  </si>
  <si>
    <t>Ad-01-001-Cosmetics-Lipoma-Pune-LG</t>
  </si>
  <si>
    <t>Ad-08-001-Gynecomastia-Pune-Cosmetics-LG</t>
  </si>
  <si>
    <t>Ad-07-001-Cosmetics-Lipoma-Hyderabad-LG</t>
  </si>
  <si>
    <t>Ad-11-001-Lipoma-Trivandrum-Cosmetics-LG</t>
  </si>
  <si>
    <t>01-Procto-Fissure-Broad-Vizag-LG</t>
  </si>
  <si>
    <t>Ad-02-01-Procto-Fissure-Broad-Vizag-LG</t>
  </si>
  <si>
    <t>Ad-04-001-Urology-Circumcision-Broad-Bangalore-LG</t>
  </si>
  <si>
    <t>Ad-03-01-Urology-Circumcision-Coimbatore-LG</t>
  </si>
  <si>
    <t>Gynecomastia</t>
  </si>
  <si>
    <t>01-Procto-Fissure-Broad-Hyderabad-LG</t>
  </si>
  <si>
    <t>Ad-02-01-Procto-Fissure-Broad-Hyderabad-LG</t>
  </si>
  <si>
    <t>01-Procto-Fistula-Broad-Vizag-LG</t>
  </si>
  <si>
    <t>Ad-02-01-Procto-Fistula-Broad-Vizag-LG</t>
  </si>
  <si>
    <t>Ad-09-001-Circumcision-Hyderabad-Urology-Broad-LG</t>
  </si>
  <si>
    <t>Ad-03-001-Procto-Piles-Broad-Chennai-LG</t>
  </si>
  <si>
    <t>001-Medisep-Trivandrum-Insurance-LG</t>
  </si>
  <si>
    <t>Ad-01-001-Medisep-Trivandrum-Insurance-LG</t>
  </si>
  <si>
    <t>Ad-02-001-Circumcision-Bangalore-Urology-LG</t>
  </si>
  <si>
    <t>Ad-01-001-Liposuction-Trivandrum-Cosmetics-LG</t>
  </si>
  <si>
    <t>Ad-12-001-Circumcision-Bangalore-Urology-LG</t>
  </si>
  <si>
    <t>Ad-13-001-Urology-Circumcision-Trivandrum-LG</t>
  </si>
  <si>
    <t>001-LASIK-Chennai-Ophtal-LG-July23</t>
  </si>
  <si>
    <t>Ad-04-001-Piles-Chennai-Procto-Broad-LG</t>
  </si>
  <si>
    <t>Ad-11-001-Urology-Circumcision-Trivandrum-LG</t>
  </si>
  <si>
    <t>Ad-02-001-Procto-Piles-Chennai-Conversion-LP</t>
  </si>
  <si>
    <t>Ad-06-001-Urology-Circumcision-Broad-Chennai-LG</t>
  </si>
  <si>
    <t>Ad-01-001-Piles-chennai-Procto-LG – Copy</t>
  </si>
  <si>
    <t>Ad-10-001-Cosmetics-Lipoma-Hyderabad-LG</t>
  </si>
  <si>
    <t>Ad-08-001-Cosmetics-Lipoma-Bangalore-LG</t>
  </si>
  <si>
    <t>Ad-04-001-Gallstone-Kochi-Lapro-LG</t>
  </si>
  <si>
    <t>Ad-03-001-Lipoma-Pune-Cosmetics-LG</t>
  </si>
  <si>
    <t>Ad-04-001-Cosmetics-Lipoma-Hyderabad-LG</t>
  </si>
  <si>
    <t>Ad-02-01-Procto-Piles-Broad-pune-LG</t>
  </si>
  <si>
    <t>Ad-04-01-Procto-Piles-Broad-Madurai-LG</t>
  </si>
  <si>
    <t>Ad-02-01-Urology-Circumcision-Broad-Bangalore-LG – Copy</t>
  </si>
  <si>
    <t>Ad-02-01-Procto-Piles-3%-LAL-Bangalore-LG</t>
  </si>
  <si>
    <t>002-Cosmetics-Lipoma-Broad-Chennai-LG</t>
  </si>
  <si>
    <t>Ad-11-01-Urology-Circumcision-Pune-LG</t>
  </si>
  <si>
    <t>Ad-07-001-Piles-Coimbatore-Procto-LG</t>
  </si>
  <si>
    <t>Ad-05-001-Piles-Pune-Procto-LG</t>
  </si>
  <si>
    <t>Ad-07-001-Gynecomastia-Hyderabad-Cosmetics-Broad-LG</t>
  </si>
  <si>
    <t>Ad-01-01-Procto-Fistula-Broad-Hyderabad-LG</t>
  </si>
  <si>
    <t>Ad-05-001-Piles-Bangalore-Procto-LG</t>
  </si>
  <si>
    <t>Ad-07-001-Gynecomastia-Trivandrum-Cosmetics-LG</t>
  </si>
  <si>
    <t>Ad-05-001-Lipoma-Coimbatore-Cosmetics-Broad-LG</t>
  </si>
  <si>
    <t>001-Piles-Bangalore-Proctology-LG</t>
  </si>
  <si>
    <t>Ad-02-001-Piles-Bangalore-Proctology-LG</t>
  </si>
  <si>
    <t>Ad-14-01-Urology-Circumcision-Pune-LG</t>
  </si>
  <si>
    <t>Ad-01-01-Piles-Chennai-Procto-Broad-LG-Tamil</t>
  </si>
  <si>
    <t>001-Cataract-Bangalore-Ophtal-LG</t>
  </si>
  <si>
    <t>Ad-01-001-Cataract-Bangalore-Ophtal-LG</t>
  </si>
  <si>
    <t>Ad-03-001-Gynecomastia-Pune-Cosmetics-LG</t>
  </si>
  <si>
    <t>Ad-02-001-Cosmetics-Gynecomastia-Broad-Chennai-LG</t>
  </si>
  <si>
    <t>Ad-05-01-Procto-Piles-Broad-Bangalore-LG</t>
  </si>
  <si>
    <t>Varicose Vein-Bangalore-Foot only</t>
  </si>
  <si>
    <t>001-Piles-Chennai-Procto-LG-Feb23-MC-Female</t>
  </si>
  <si>
    <t>Ad-01-001-Piles-Chennai-Procto-LG-Eng</t>
  </si>
  <si>
    <t>Ad-03-001-Cosmetics-Gynecomastia-Broad-Vizag-LG</t>
  </si>
  <si>
    <t>Ad-03-001-Gallstone-Bangalore-Lapro-LG</t>
  </si>
  <si>
    <t>Ad-07-01-Procto-Piles-Broad-Madurai-LG – Copy 2</t>
  </si>
  <si>
    <t>Ad-03-001-Procto-Piles-Broad-Kochi-LG</t>
  </si>
  <si>
    <t>Ad-14-001-Circumcision-Hyderabad-Urology-LG</t>
  </si>
  <si>
    <t>Ad-02-01-Procto-Fissure-Broad-Kochi-LG</t>
  </si>
  <si>
    <t>001-Carousel-All City-LG</t>
  </si>
  <si>
    <t>Ad-01-001-Carousel-All City-LG</t>
  </si>
  <si>
    <t>Ad-03-01-Procto-Piles-Broad-Bangalore-LG</t>
  </si>
  <si>
    <t>Ad-04-01-Piles-Kochi-Procto-Broad-LG</t>
  </si>
  <si>
    <t>Ad-01-002-Piles,Fissure,Fistula-Trivandrum-Procto-LG-Eng</t>
  </si>
  <si>
    <t>Ad-03-01-Urology-Circumcision-Broad-Visakhapatnam-LG</t>
  </si>
  <si>
    <t>Ad-02-001-Circumcision-Hyderabad-Urology-LG</t>
  </si>
  <si>
    <t>Hair Transplant-Chennai-A man's head's two hair parts</t>
  </si>
  <si>
    <t>Ad-02-001-Cosmetics-Gynecomastia-Broad-Coimbatore-LG</t>
  </si>
  <si>
    <t>Ad-18-01-Urology-Circumcision-Pune-LG</t>
  </si>
  <si>
    <t>Ad-04-001-Piles-Coimbatore-Procto-Broad-Feb23 – Copy</t>
  </si>
  <si>
    <t>Ad-08-01-Urology-Circumcision-Coimbatore-LG</t>
  </si>
  <si>
    <t>Ad-09-001-Urology-Circumcision-Broad-Vizag-LG</t>
  </si>
  <si>
    <t>Ad-03-001-Cosmetics-Gynecomastia-Broad-Bangalore-LG</t>
  </si>
  <si>
    <t>Ad-09-001-Gynecomastia-Pune-Cosmetics-LG</t>
  </si>
  <si>
    <t>Ad-02-01-Procto-Piles-Broad-Pune-LG-Hindi</t>
  </si>
  <si>
    <t>Ad-08-001-Cosmetics-Lipoma-Kochi-LG</t>
  </si>
  <si>
    <t>Ad-01-01-Procto-Fistula-Broad-Pune-LG</t>
  </si>
  <si>
    <t>Ad-06-001-Circumcision-Chennai-Urology-LG</t>
  </si>
  <si>
    <t>Lipoma Bnglr</t>
  </si>
  <si>
    <t>Liposuction-Trivandrum-A woman holding side belly fatfat</t>
  </si>
  <si>
    <t>Ad-03-01-Urology-Circumcision-Pune-LG</t>
  </si>
  <si>
    <t>Ad-02-001-Piles-Coimbatore-Proctology-LG</t>
  </si>
  <si>
    <t>Ad-03-01-Procto-Fistula-Broad-Thiruvananthapuram-LG – Copy</t>
  </si>
  <si>
    <t>001-Cosmetics-Mole-Broad-Madurai-LG</t>
  </si>
  <si>
    <t>Ad-01-001-Cosmetics-Mole-Broad-Madurai-LG</t>
  </si>
  <si>
    <t>Ad-06-01-Piles-Bangalore-Procto-LG</t>
  </si>
  <si>
    <t>Piles-Bangalore-Man Standing While driving a Scooter</t>
  </si>
  <si>
    <t>Ad-20-01-Urology-Circumcision-Pune-LG</t>
  </si>
  <si>
    <t>Ad-05-001-Urology-Circumcision-Broad-Trivandrum-LG</t>
  </si>
  <si>
    <t>Ad-05-001-Gynecomastia-Kochi-Cosmetics-LG</t>
  </si>
  <si>
    <t>Ad-01-01-Procto-Fissure-Broad-Hyderabad-LG</t>
  </si>
  <si>
    <t>Ad-11-001-Circumcision-Chennai-Urology-Broad-LG</t>
  </si>
  <si>
    <t>Ad-02-001-Cosmetics-Lipoma-Pune-LG</t>
  </si>
  <si>
    <t>Ad-03-01-Procto-Piles-Broad-Hyderabad-LG</t>
  </si>
  <si>
    <t>Ad-01-01-Procto-Fistula-Broad-Vizag-LG</t>
  </si>
  <si>
    <t>Ad-10-001-Piles-Trivandrum-Procto-LG</t>
  </si>
  <si>
    <t>Ad-05-001-Urology-Circumcision-Broad-Chennai-LG</t>
  </si>
  <si>
    <t>Ad-09-001-Cosmetics-Lipoma-Hyderabad-LG</t>
  </si>
  <si>
    <t>Ad-01-001-Procto-Piles-3%-LAL-Hyderabad-LG</t>
  </si>
  <si>
    <t>Ad-01-01-Procto-Fissure-Broad-Vizag-LG</t>
  </si>
  <si>
    <t>Ad-12-001-Circumcision-Chennai-Urology-LG</t>
  </si>
  <si>
    <t>Ad-03-001-Urology-Circumcision-Broad-Chennai-LG</t>
  </si>
  <si>
    <t>Ad-12-001-Circumcision-Hyderabad-Urology-LG</t>
  </si>
  <si>
    <t>Ad-03-001-Procto-Piles-Broad-Bangalore-LG</t>
  </si>
  <si>
    <t>Ad-03-001-Lipoma-Trivandrum-Cosmetic-LG</t>
  </si>
  <si>
    <t>Ad-03-001-Piles-Trivandrum-Procto-Broad-LG – Copy</t>
  </si>
  <si>
    <t>Ad-01-001-Procto-Piles-3%-LAL-Chennai-LG</t>
  </si>
  <si>
    <t>Ad-01-Call-Hyderabad-Gallstone &amp; KS</t>
  </si>
  <si>
    <t>Ad-10-001-Procto-Piles-Vizag-LG</t>
  </si>
  <si>
    <t>Ad-03-01-Procto-Piles-3%-LAL-Madurai-LG</t>
  </si>
  <si>
    <t>Ad-02-001-Call-Kochi-Gynecomastia</t>
  </si>
  <si>
    <t>Ad-01-01-Procto-Piles-Broad-pune-LG</t>
  </si>
  <si>
    <t>Ad-02-001-Piles-Vizag-Proctology-LG</t>
  </si>
  <si>
    <t>Ad-03-001-Lipoma-Coimbatore-Cosmetics-Broad-LG-Feb23</t>
  </si>
  <si>
    <t>Cataract-Bangalore-Old Man Looking at Some Where</t>
  </si>
  <si>
    <t>Ad-03-01-Procto-Piles-Broad-Trivandrum-LG</t>
  </si>
  <si>
    <t>Ad-02-001-Piles-Trivandrum-Procto-LG-Malayalam</t>
  </si>
  <si>
    <t>Ad-05-001-Gynecomastia-Pune-Cosmetics-LG</t>
  </si>
  <si>
    <t>Ad-09-001-Procto-Piles-Vizag-LG</t>
  </si>
  <si>
    <t>Ad-05-001-Cosmetics-Lipoma-Hyderabad-LG</t>
  </si>
  <si>
    <t>Ad-05-001-Gallstone-Vizag-Lapro-LG</t>
  </si>
  <si>
    <t>Ad-7-01-Procto-Piles-Broad-Kochi-LG – Copy 3</t>
  </si>
  <si>
    <t>Ad-01-001-Procto-Piles-Broad-Madurai-LG.</t>
  </si>
  <si>
    <t>Ad-09-001-Piles-Kochi-Procto-LG</t>
  </si>
  <si>
    <t>Ad-04-001-Lipoma-Coimbatore-Cosmetics-Broad-LG-Feb23</t>
  </si>
  <si>
    <t>Ad-11-001-Cosmetics-Lipoma-Pune-LG</t>
  </si>
  <si>
    <t>001-Call-Coimbatore-Circumcision</t>
  </si>
  <si>
    <t>Ad-02-001-Call-Coimbatore-Circumcision</t>
  </si>
  <si>
    <t>Ad-05-001-Circumcision-Hyderabad-Urology-LG</t>
  </si>
  <si>
    <t>Lipoma-Coimbatore-Girl looking on lipoma</t>
  </si>
  <si>
    <t>Ad-09-001-Gynecomastia-Hyderabad-Cosmetics-Broad-LG</t>
  </si>
  <si>
    <t>Ad-01-001-Piles-Hyderabad-Proctology-LG</t>
  </si>
  <si>
    <t>Liposuction-Trivandrum-A male fit body with fatty outline</t>
  </si>
  <si>
    <t>Ad-06-001-Gynecomastia-Pune-Cosmetics-LG</t>
  </si>
  <si>
    <t>Ad-03-01-Procto-Piles-3%-LAL-Bangalore-LG</t>
  </si>
  <si>
    <t>Ad-07-001-Circumsicion-Chennai-Urology-LG</t>
  </si>
  <si>
    <t>Ad-04-01-Procto-Fistula-Broad-Thiruvananthapuram-LG – Copy 2</t>
  </si>
  <si>
    <t>002-Cosmetics-Lipoma-Broad-Madurai-LG</t>
  </si>
  <si>
    <t>Ad-05-01-Procto-Piles-Broad-Madurai-LG</t>
  </si>
  <si>
    <t>Ad-07-001-Cosmetics-Lipoma-Kochi-LG</t>
  </si>
  <si>
    <t>Ad-01-01-Urology-Circumcision-Broad-Kochi-LG</t>
  </si>
  <si>
    <t>Ad-02-001-Cosmetics-Lipoma-Kochi-LG</t>
  </si>
  <si>
    <t>Ad-06-01-Procto-Piles-Broad-Kochi-LG – Copy 2</t>
  </si>
  <si>
    <t>Ad-10-001-Lipoma-Coimbatore-Cosmetics-LG</t>
  </si>
  <si>
    <t>Ad-12-001-Urology-Circumcision-Trivandrum-LG</t>
  </si>
  <si>
    <t>Ad-01-001-Lipoma-Hyderabad-Cosmetics-LG</t>
  </si>
  <si>
    <t>Ad-03-001-Urology-Circumcision-Broad-Madurai-LG</t>
  </si>
  <si>
    <t>Hydrocele</t>
  </si>
  <si>
    <t>Ad-07-001-Varicose Vein-Bangalore-Vascular-LG</t>
  </si>
  <si>
    <t>Ad-01-01-Procto-Piles-Broad-Trivandrum-LG</t>
  </si>
  <si>
    <t>Ad-07-001-Cosmetics-Lipoma-Pune-LG</t>
  </si>
  <si>
    <t>Ad-05-001-Gynecomastia-Trivandrum-Cosmetics-LG</t>
  </si>
  <si>
    <t>Ad-02-001-Cosmetics-Mole-Broad-Madurai-LG</t>
  </si>
  <si>
    <t>Ad-01-001-Lipoma-Bangalore-Cosmetics-LG</t>
  </si>
  <si>
    <t>Ad-02-01-Procto-Fistula-Broad-Chennai-LG</t>
  </si>
  <si>
    <t>Ad-03-001-Cosmetics-Lipoma-Broad-Madurai-LG</t>
  </si>
  <si>
    <t>Ad-04-001-Lipoma-Pune-Cosmetics-LG</t>
  </si>
  <si>
    <t>Ad-02-001-Call-Chennai-Gallstone &amp; KS</t>
  </si>
  <si>
    <t>Ad-04-01-Procto-Piles-3%-LAL-Madurai-LG</t>
  </si>
  <si>
    <t>Ad-02-001-Cosmetics-Lipoma-Broad-Madurai-LG</t>
  </si>
  <si>
    <t>Ad-02-01-Urology-Circumcision-Broad-Visakhapatnam-LG</t>
  </si>
  <si>
    <t>Ad-01-001-Call-Coimbatore-Circumcision</t>
  </si>
  <si>
    <t>001-Cosmetics-Gynecomastia-Broad-Bangalore-Msngr</t>
  </si>
  <si>
    <t>Ad-01-001-Cosmetics-Gynecomastia-Broad-Bangalore-Msngr</t>
  </si>
  <si>
    <t>Ad-03-002-Cosmetics-Gynecomastia-Broad-Hyderabad-LG</t>
  </si>
  <si>
    <t>Ad-02-001-Cataract-Bangalore-Ophtal-LG</t>
  </si>
  <si>
    <t>Ad-01-001-Cosmetics-Lipoma-Kochi-LG</t>
  </si>
  <si>
    <t>Ad-03-01-Procto-Piles-Broad-Madurai-LG</t>
  </si>
  <si>
    <t>Ad-02-01-Procto-Fistula-Broad-Hyderabad-LG</t>
  </si>
  <si>
    <t>Ad-06-001-Lipoma-Chennai-Cosmetics-LG</t>
  </si>
  <si>
    <t>Ad-10-01-Piles-Kochi-Procto-Broad-LG</t>
  </si>
  <si>
    <t>Ad-02-001-Cosmetics-Mole-Broad-Vizag-LG</t>
  </si>
  <si>
    <t>Ad-08-001-Piles-Coimbatore-Procto-LG</t>
  </si>
  <si>
    <t>Ad-02-001-LASIK-Pune-Ophtal-LG</t>
  </si>
  <si>
    <t>Ad-08-01-Procto-Piles-Broad-Pune-LG</t>
  </si>
  <si>
    <t>Ad-04-001-Gallstone-Chennai-Lapro-LG</t>
  </si>
  <si>
    <t>Ad-13-001-Circumcision-Chennai-Urology-LG</t>
  </si>
  <si>
    <t>Ad-03-01-Procto-Piles-Broad-Chennai-LG</t>
  </si>
  <si>
    <t>001-Cosmetics-Mole-Broad-Bangalore-Msngr</t>
  </si>
  <si>
    <t>Ad-01-001-Cosmetics-Mole-Broad-Bangalore-Msngr</t>
  </si>
  <si>
    <t>Ad-03-001-Circumcision-Chennai-Urology-LG</t>
  </si>
  <si>
    <t>Ad-17-01-Urology-Circumcision-Pune-LG</t>
  </si>
  <si>
    <t>Ad-03-001-Piles-Chennai-Procto-Broad-LG-Eng</t>
  </si>
  <si>
    <t>Ad-01-001-Piles-Bangalore-Proctology-LG – Copy</t>
  </si>
  <si>
    <t>Ad-06-001-Gallstone-Chennai-Lapro-LG</t>
  </si>
  <si>
    <t>Ad-02-01-Procto-Piles-Broad-Kochi-LG</t>
  </si>
  <si>
    <t>Ad-06-001-Gynecomastia-Trivandrum-Cosmetics-LG</t>
  </si>
  <si>
    <t>001-Urology-Circumcision-Broad-Kochi-LG</t>
  </si>
  <si>
    <t>Ad-1-001-Urology-Circumcision-Broad-Kochi-LG</t>
  </si>
  <si>
    <t>Ad-13-001-Cosmetics-Lipoma-Kochi-LG</t>
  </si>
  <si>
    <t>Ad-05-01-Procto-Piles-Broad-Trivandrum-LG – Copy 2</t>
  </si>
  <si>
    <t>Ad-11-001-Cosmetics-Lipoma-Bangalore-LG</t>
  </si>
  <si>
    <t>001-Vascular-Varicose Veins-Broad-Bangalore-Msngr</t>
  </si>
  <si>
    <t>Ad-01-001-Vascular-Varicose Veins-Broad-Bangalore-Msngr</t>
  </si>
  <si>
    <t>Ad-01-001-Vascular-Varicose Veins-Broad-Bangalore-LG</t>
  </si>
  <si>
    <t>Ad-03-01-Urology-Circumcision-Broad-Bangalore-LG – Copy 2</t>
  </si>
  <si>
    <t>Ad-20-01-Urology-Circumcision-Coimbatore-LG</t>
  </si>
  <si>
    <t>Ad-03-001-Varicose Vein-Bangalore-Vascular-Board-LG</t>
  </si>
  <si>
    <t>Ad-05-001-Gallstone-Bangalore-Lapro-LG</t>
  </si>
  <si>
    <t>Ad-11-001-Piles-Trivandrum-Procto-LG</t>
  </si>
  <si>
    <t>Ad-01-001-Gynecomastia-Pune-Cosmetics-Broad-LG</t>
  </si>
  <si>
    <t>Ad-02-001-Piles,Fissure,Fistula-Chennai-Procto-LG-Kannada</t>
  </si>
  <si>
    <t>Ad-01-001-Procto-Piles-Broad-Kochi-LG</t>
  </si>
  <si>
    <t>001-Uro-Circumcision-Broad-Chennai-LG</t>
  </si>
  <si>
    <t>Ad-01-001-Uro-Circumcision-Broad-Chennai-LG</t>
  </si>
  <si>
    <t>Cataract-Bangalore-Old Man Looking at Family Photo</t>
  </si>
  <si>
    <t>Ad-01-001-Cosmetics-Gynecomastia-Bangalore-Conversion-LP</t>
  </si>
  <si>
    <t>Ad-06-001-Gallstone-Vizag-Lapro-LG</t>
  </si>
  <si>
    <t>Ad-01-001-Cosmetics-Gynecomastia-Broad-Coimbatore-LG</t>
  </si>
  <si>
    <t>Ad-07-01-Piles-Bangalore-Procto-LG</t>
  </si>
  <si>
    <t>001-Lapro-Hernia-Broad-Hyderabad-Msngr</t>
  </si>
  <si>
    <t>Ad-01-001-Lapro-Hernia-Broad-Hyderabad-Msngr</t>
  </si>
  <si>
    <t>001-Urology-Kidney Stone-Broad-Bangalore-LG</t>
  </si>
  <si>
    <t>Ad-01-001-Urology-Kidney Stone-Broad-Bangalore-LG</t>
  </si>
  <si>
    <t>Ad-02-001-Cosmetics-Lipoma-Hyderabad-LG</t>
  </si>
  <si>
    <t>Ad-01-001-Circumsicion-Pune-Urology-LG</t>
  </si>
  <si>
    <t>Ad-04-01-Procto-Piles-Broad-Bangalore-LG</t>
  </si>
  <si>
    <t>Ad-04-001-Circumsicion-Coimbatore-Urology-LG-Video</t>
  </si>
  <si>
    <t>001-Cosmetics-Lipoma-Broad-Vizag-LG</t>
  </si>
  <si>
    <t>Ad-06-01-Procto-Piles-Broad-Coimbatore-LG – Copy</t>
  </si>
  <si>
    <t>Ad-07-001-Procto-Piles-Vizag-LG</t>
  </si>
  <si>
    <t>Ad-02-001-Cosmetics-Mole-Broad-Coimbatore-LG – Copy</t>
  </si>
  <si>
    <t>Ad-06-001-Gynecomastia-Vizag-Cosmetics-LG</t>
  </si>
  <si>
    <t>Enquiry Id</t>
  </si>
  <si>
    <t>Enquiry Date</t>
  </si>
  <si>
    <t>Enquiry Time</t>
  </si>
  <si>
    <t>Patient Name</t>
  </si>
  <si>
    <t>Gender</t>
  </si>
  <si>
    <t>Age</t>
  </si>
  <si>
    <t>Location</t>
  </si>
  <si>
    <t>Treatment Name</t>
  </si>
  <si>
    <t>Type</t>
  </si>
  <si>
    <t>Source</t>
  </si>
  <si>
    <t>Status</t>
  </si>
  <si>
    <t>Assigned To</t>
  </si>
  <si>
    <t>Comments</t>
  </si>
  <si>
    <t>Payment Mode</t>
  </si>
  <si>
    <t>Followup Date</t>
  </si>
  <si>
    <t>21:03:54.184</t>
  </si>
  <si>
    <t>Anand V Lal</t>
  </si>
  <si>
    <t>Trivandrum</t>
  </si>
  <si>
    <t>ENQUIRY</t>
  </si>
  <si>
    <t>Facebook Lead Gen</t>
  </si>
  <si>
    <t>Junk/Irrelevant</t>
  </si>
  <si>
    <t>Greashma</t>
  </si>
  <si>
    <t xml:space="preserve">9845000001
called from personal number- he said wrong number and disc the call
</t>
  </si>
  <si>
    <t>2023-10-09</t>
  </si>
  <si>
    <t>19:39:14.164</t>
  </si>
  <si>
    <t>Imtoyaz Ahmed</t>
  </si>
  <si>
    <t>MALE</t>
  </si>
  <si>
    <t>Hyderabad</t>
  </si>
  <si>
    <t>Lipoma</t>
  </si>
  <si>
    <t>SM Paid Call</t>
  </si>
  <si>
    <t>Fund Issue</t>
  </si>
  <si>
    <t>Praveen</t>
  </si>
  <si>
    <t>doctor said 10k for 1 lipoma</t>
  </si>
  <si>
    <t>2023-10-03</t>
  </si>
  <si>
    <t>19:18:21.533</t>
  </si>
  <si>
    <t>Swamy</t>
  </si>
  <si>
    <t>Bangalore</t>
  </si>
  <si>
    <t>Followup 1</t>
  </si>
  <si>
    <t>Anil</t>
  </si>
  <si>
    <t>He said I'm working in Police Training acadamy .Rs.40K .EMI .I'm planning to take Treatment tomorrow .I need Clarification with Surgeon</t>
  </si>
  <si>
    <t>2023-10-01</t>
  </si>
  <si>
    <t>18:28:28.933</t>
  </si>
  <si>
    <t>Aruna Rani</t>
  </si>
  <si>
    <t>DNP 1</t>
  </si>
  <si>
    <t>Soham Maiti</t>
  </si>
  <si>
    <t>17:14:57.898</t>
  </si>
  <si>
    <t>jameer</t>
  </si>
  <si>
    <t>Organic Lead</t>
  </si>
  <si>
    <t>Non Workable Exhausted</t>
  </si>
  <si>
    <t>Ramkumar Venkatesan</t>
  </si>
  <si>
    <t>not at all picking the cal</t>
  </si>
  <si>
    <t>2023-10-10</t>
  </si>
  <si>
    <t>17:14:10.835</t>
  </si>
  <si>
    <t>elahi  pillu</t>
  </si>
  <si>
    <t>pt is not looking for any treatment</t>
  </si>
  <si>
    <t>17:12:47.134</t>
  </si>
  <si>
    <t>Shanwaz</t>
  </si>
  <si>
    <t>Saying hm hm not saying anything</t>
  </si>
  <si>
    <t>15:59:12.988</t>
  </si>
  <si>
    <t>Shaik Sofi</t>
  </si>
  <si>
    <t>Facebook Chat</t>
  </si>
  <si>
    <t>no incoming service</t>
  </si>
  <si>
    <t>15:40:38.097</t>
  </si>
  <si>
    <t>Biju Poovely</t>
  </si>
  <si>
    <t>called from personal number-he just enquired about the treatment what we are doing</t>
  </si>
  <si>
    <t>14:21:28.337</t>
  </si>
  <si>
    <t>Chandan Jaiswal</t>
  </si>
  <si>
    <t>Hot Lead</t>
  </si>
  <si>
    <t>12:22:27.284</t>
  </si>
  <si>
    <t xml:space="preserve">J R Sinha </t>
  </si>
  <si>
    <t>Cataract</t>
  </si>
  <si>
    <t>OTHER_LEADS</t>
  </si>
  <si>
    <t>Just Dial</t>
  </si>
  <si>
    <t>sivaprasad</t>
  </si>
  <si>
    <t xml:space="preserve">7089895260 / J R Sinha / 64 years / Cataract - Both Eyes / Planning After October 30th / Whats app done / Shared doctor profile / Pitched Dr.R.Sreekanth 
</t>
  </si>
  <si>
    <t>2023-10-20</t>
  </si>
  <si>
    <t>11:58:58.476</t>
  </si>
  <si>
    <t>Mainaak Chakraborty</t>
  </si>
  <si>
    <t>Shibobrata</t>
  </si>
  <si>
    <t xml:space="preserve">Pt didnt received the call on mobile, i will try again later toDAY </t>
  </si>
  <si>
    <t>11:55:17.983</t>
  </si>
  <si>
    <t>Baiju</t>
  </si>
  <si>
    <t>Supply Gap</t>
  </si>
  <si>
    <t>looking for his son -11 yrs old-we cant do surgery</t>
  </si>
  <si>
    <t>11:42:33.377</t>
  </si>
  <si>
    <t>jishnuuu</t>
  </si>
  <si>
    <t>Followup 2</t>
  </si>
  <si>
    <t>incoming call barred</t>
  </si>
  <si>
    <t>2023-10-16</t>
  </si>
  <si>
    <t>10:39:22.932</t>
  </si>
  <si>
    <t>Wahedujjaman</t>
  </si>
  <si>
    <t>DNP 4</t>
  </si>
  <si>
    <t>9732141489
called from personal number-dnp</t>
  </si>
  <si>
    <t>10:26:01.210</t>
  </si>
  <si>
    <t>Balu</t>
  </si>
  <si>
    <t>Namitha</t>
  </si>
  <si>
    <t>This is his brother's number.. patient was not available</t>
  </si>
  <si>
    <t>2023-10-13</t>
  </si>
  <si>
    <t>10:23:03.506</t>
  </si>
  <si>
    <t xml:space="preserve">tabrez </t>
  </si>
  <si>
    <t>pt didn't put any request</t>
  </si>
  <si>
    <t>10:19:58.449</t>
  </si>
  <si>
    <t>New Lead</t>
  </si>
  <si>
    <t>09:55:49.362</t>
  </si>
  <si>
    <t>Seethamma</t>
  </si>
  <si>
    <t>pt didn't put any query</t>
  </si>
  <si>
    <t>09:36:23.521</t>
  </si>
  <si>
    <t>Vinu</t>
  </si>
  <si>
    <t>Followup 3</t>
  </si>
  <si>
    <t>he said he will cb</t>
  </si>
  <si>
    <t>2023-10-21</t>
  </si>
  <si>
    <t>09:27:41.408</t>
  </si>
  <si>
    <t>Tapati Chatterjee</t>
  </si>
  <si>
    <t>08:48:47.534</t>
  </si>
  <si>
    <t xml:space="preserve">CHENNA SURESH </t>
  </si>
  <si>
    <t>Anal fistula</t>
  </si>
  <si>
    <t>Duplicate Lead</t>
  </si>
  <si>
    <t>Bhasker (Suraiya)</t>
  </si>
  <si>
    <t xml:space="preserve">Lead already exists with other id:703868
</t>
  </si>
  <si>
    <t>08:48:07.600</t>
  </si>
  <si>
    <t>He has not searched for any treatment</t>
  </si>
  <si>
    <t>08:47:21.154</t>
  </si>
  <si>
    <t>SUJA AP</t>
  </si>
  <si>
    <t>busy</t>
  </si>
  <si>
    <t>2023-10-12</t>
  </si>
  <si>
    <t>08:35:57.300</t>
  </si>
  <si>
    <t>Vishnu nath</t>
  </si>
  <si>
    <t>dnp</t>
  </si>
  <si>
    <t>07:50:35.699</t>
  </si>
  <si>
    <t>🤔Mïçkêy🥳</t>
  </si>
  <si>
    <t>Whatsapp Chat</t>
  </si>
  <si>
    <t xml:space="preserve">Not picking calls </t>
  </si>
  <si>
    <t>07:49:07.404</t>
  </si>
  <si>
    <t>Mīç Kêy</t>
  </si>
  <si>
    <t>2023-10-04</t>
  </si>
  <si>
    <t>07:47:21.251</t>
  </si>
  <si>
    <t>Vishwanatha BA</t>
  </si>
  <si>
    <t>shidlaghatta _ He said I'm planning to take treatment Laser -45K / He said When I Planned .I only call you back</t>
  </si>
  <si>
    <t>2023-10-02</t>
  </si>
  <si>
    <t>07:41:50.679</t>
  </si>
  <si>
    <t>Vignesh RT Nedumangad</t>
  </si>
  <si>
    <t>messaged in whatsapp-he will update the op date</t>
  </si>
  <si>
    <t>2023-10-14</t>
  </si>
  <si>
    <t>07:22:00.759</t>
  </si>
  <si>
    <t>Jomon Kavil</t>
  </si>
  <si>
    <t>06:24:32.452</t>
  </si>
  <si>
    <t>Venkat Billa</t>
  </si>
  <si>
    <t>Vaddadi Harsha Vardhan</t>
  </si>
  <si>
    <t>Treatment already done.</t>
  </si>
  <si>
    <t>02:44:03.713</t>
  </si>
  <si>
    <t>Jithu Mathew</t>
  </si>
  <si>
    <t>01:02:18.866</t>
  </si>
  <si>
    <t>invalid number</t>
  </si>
  <si>
    <t>00:53:56.588</t>
  </si>
  <si>
    <t>Aby Albert</t>
  </si>
  <si>
    <t>call not connecting</t>
  </si>
  <si>
    <t>00:45:04.702</t>
  </si>
  <si>
    <t>Nayan Mahato</t>
  </si>
  <si>
    <t>00:42:59.623</t>
  </si>
  <si>
    <t>Thuruthuvali Jose</t>
  </si>
  <si>
    <t xml:space="preserve">Christo </t>
  </si>
  <si>
    <t xml:space="preserve">7012881237
called from personal number-dnp
</t>
  </si>
  <si>
    <t>00:25:54.049</t>
  </si>
  <si>
    <t>Prince Xavier</t>
  </si>
  <si>
    <t>called from personal number-having multiple lipoma(12)-big 4-all details explained-pitched 20k-he will cb</t>
  </si>
  <si>
    <t>2023-09-29</t>
  </si>
  <si>
    <t>23:32:11.154</t>
  </si>
  <si>
    <t>Soorya</t>
  </si>
  <si>
    <t>9633031823
called from personal number-dnp</t>
  </si>
  <si>
    <t>22:31:55.842</t>
  </si>
  <si>
    <t>Nithin Thilakan</t>
  </si>
  <si>
    <t>22:29:28.926</t>
  </si>
  <si>
    <t>Ruma sen.</t>
  </si>
  <si>
    <t xml:space="preserve">Pt declined the call on mobile </t>
  </si>
  <si>
    <t>22:27:02.212</t>
  </si>
  <si>
    <t>Abhinev Chandelil.</t>
  </si>
  <si>
    <t xml:space="preserve">He didn't checked for any treatment </t>
  </si>
  <si>
    <t>22:17:00.715</t>
  </si>
  <si>
    <t>Rajesh Plackattu Rajesh</t>
  </si>
  <si>
    <t>Call Back</t>
  </si>
  <si>
    <t>2023-10-11</t>
  </si>
  <si>
    <t>21:28:32.188</t>
  </si>
  <si>
    <t>Mohammed Irsad</t>
  </si>
  <si>
    <t>Employee Referral</t>
  </si>
  <si>
    <t>IPD Done</t>
  </si>
  <si>
    <t>IPD DONE Pride hospital with doctor veena</t>
  </si>
  <si>
    <t>21:16:31.303</t>
  </si>
  <si>
    <t>8075057394
called from personal number-dnp
 he said he didnt checked</t>
  </si>
  <si>
    <t>21:09:00.863</t>
  </si>
  <si>
    <t>BidhanRoy</t>
  </si>
  <si>
    <t>transferred</t>
  </si>
  <si>
    <t xml:space="preserve">Pt needs consultation after durga puja </t>
  </si>
  <si>
    <t>2023-10-25</t>
  </si>
  <si>
    <t>21:07:35.579</t>
  </si>
  <si>
    <t>Akshay Kv</t>
  </si>
  <si>
    <t>21:06:59.637</t>
  </si>
  <si>
    <t>Reshma Begum</t>
  </si>
  <si>
    <t xml:space="preserve">Pt didnt received the call on  mobile </t>
  </si>
  <si>
    <t>20:45:08.027</t>
  </si>
  <si>
    <t>Patel</t>
  </si>
  <si>
    <t xml:space="preserve">Invalid number </t>
  </si>
  <si>
    <t>2023-10-05</t>
  </si>
  <si>
    <t>20:02:10.634</t>
  </si>
  <si>
    <t>Gunnapola srinivas</t>
  </si>
  <si>
    <t>He said he will go for consultation on sunday at avenue hospital (Dr.siva kumar)</t>
  </si>
  <si>
    <t>2023-10-08</t>
  </si>
  <si>
    <t>19:58:19.580</t>
  </si>
  <si>
    <t>Ashwin Titus</t>
  </si>
  <si>
    <t xml:space="preserve">got multiple lipoma.. he's out of station now, will go for consultation once he's back in kochi </t>
  </si>
  <si>
    <t>19:44:56.805</t>
  </si>
  <si>
    <t>Anoop RS Anu</t>
  </si>
  <si>
    <t>9074687005
called from personal number-call disc</t>
  </si>
  <si>
    <t>19:37:29.602</t>
  </si>
  <si>
    <t>Dileep</t>
  </si>
  <si>
    <t>Sreehari Suku</t>
  </si>
  <si>
    <t>Will fix the date and inform through whatsapp.</t>
  </si>
  <si>
    <t>19:35:19.304</t>
  </si>
  <si>
    <t>Siva Shankar ismart kalyan7</t>
  </si>
  <si>
    <t>19:33:49.579</t>
  </si>
  <si>
    <t xml:space="preserve">9495618305
called from personal number-dnp
</t>
  </si>
  <si>
    <t>18:44:14.576</t>
  </si>
  <si>
    <t>Madhukumar Pureddi</t>
  </si>
  <si>
    <t>He said he will come for consultation tomorrow</t>
  </si>
  <si>
    <t>2023-10-07</t>
  </si>
  <si>
    <t>18:31:06.826</t>
  </si>
  <si>
    <t>ᴹᴵˢᴴᴬᴸ__</t>
  </si>
  <si>
    <t>Switched off</t>
  </si>
  <si>
    <t>18:27:45.789</t>
  </si>
  <si>
    <t>Mintu</t>
  </si>
  <si>
    <t>Discharged</t>
  </si>
  <si>
    <t>18:24:31.689</t>
  </si>
  <si>
    <t>703883 already lead exists</t>
  </si>
  <si>
    <t>18:23:09.785</t>
  </si>
  <si>
    <t>18:16:38.896</t>
  </si>
  <si>
    <t>Prakash Ratnam</t>
  </si>
  <si>
    <t>He is not looking for any treatment</t>
  </si>
  <si>
    <t>17:48:02.882</t>
  </si>
  <si>
    <t>Sivakumar</t>
  </si>
  <si>
    <t>Sivakumar / 53 years / Pt currently in Thrissur / From Chennai / Lipoma / 9578340005</t>
  </si>
  <si>
    <t>17:44:22.715</t>
  </si>
  <si>
    <t>Vishnu Puthankulathil</t>
  </si>
  <si>
    <t>Will inform the decision on Monday.</t>
  </si>
  <si>
    <t>17:42:22.751</t>
  </si>
  <si>
    <t>Nizam</t>
  </si>
  <si>
    <t>he need sx on december</t>
  </si>
  <si>
    <t>2023-12-07</t>
  </si>
  <si>
    <t>17:38:43.445</t>
  </si>
  <si>
    <t>Muhammed Musthafa</t>
  </si>
  <si>
    <t>he shared the reports-will cb</t>
  </si>
  <si>
    <t>17:35:17.964</t>
  </si>
  <si>
    <t>SHRIKRISHNAN</t>
  </si>
  <si>
    <t>Asking for Master General Checkup / Near to Gandhipuram.</t>
  </si>
  <si>
    <t>17:01:42.680</t>
  </si>
  <si>
    <t>Vaishnavi</t>
  </si>
  <si>
    <t>DNP</t>
  </si>
  <si>
    <t>16:57:38.593</t>
  </si>
  <si>
    <t>Ajeesh</t>
  </si>
  <si>
    <t>703872 already lead exists</t>
  </si>
  <si>
    <t>16:56:27.447</t>
  </si>
  <si>
    <t>he is having tight foreskin-all details explained-pitched for 30k-he is asking some discount-he will cb</t>
  </si>
  <si>
    <t>16:49:29.936</t>
  </si>
  <si>
    <t>Hari</t>
  </si>
  <si>
    <t>DNP 3</t>
  </si>
  <si>
    <t xml:space="preserve">9995473507
called from personal number-dnp
</t>
  </si>
  <si>
    <t>16:43:39.396</t>
  </si>
  <si>
    <t xml:space="preserve">Lead already exists with other id:703868
</t>
  </si>
  <si>
    <t>16:41:13.102</t>
  </si>
  <si>
    <t>On another call</t>
  </si>
  <si>
    <t>16:35:50.271</t>
  </si>
  <si>
    <t>Srikanth</t>
  </si>
  <si>
    <t>Out of City</t>
  </si>
  <si>
    <t>having tight foreskin-all details explined-infection issue-he is from thrissur-having only govt insurance-he will cb once he need sx</t>
  </si>
  <si>
    <t>16:34:47.819</t>
  </si>
  <si>
    <t>Aneesh Panappamkunnu</t>
  </si>
  <si>
    <t>called from personal number-he will cb</t>
  </si>
  <si>
    <t>16:32:19.501</t>
  </si>
  <si>
    <t>Sasikumar</t>
  </si>
  <si>
    <t>Sasikumar / 21 years / Coimbatore / Enquired  to know details only / Follow up</t>
  </si>
  <si>
    <t>16:21:33.464</t>
  </si>
  <si>
    <t>Suku John</t>
  </si>
  <si>
    <t>cb him by this month end</t>
  </si>
  <si>
    <t>16:19:45.460</t>
  </si>
  <si>
    <t>Nithin Das</t>
  </si>
  <si>
    <t>16:09:18.579</t>
  </si>
  <si>
    <t>naidu</t>
  </si>
  <si>
    <t>Bhasker(Vijay Kumar)</t>
  </si>
  <si>
    <t>Some lady pick the call and said that wrong number.</t>
  </si>
  <si>
    <t>15:47:50.396</t>
  </si>
  <si>
    <t>Deepa</t>
  </si>
  <si>
    <t>15:43:22.034</t>
  </si>
  <si>
    <t>Assam
Not enquired.</t>
  </si>
  <si>
    <t>15:27:36.837</t>
  </si>
  <si>
    <t>Siddhant Bag</t>
  </si>
  <si>
    <t>DNP5</t>
  </si>
  <si>
    <t xml:space="preserve">pt not responding the call
</t>
  </si>
  <si>
    <t>15:18:57.522</t>
  </si>
  <si>
    <t>Nadhiya</t>
  </si>
  <si>
    <t>Other</t>
  </si>
  <si>
    <t xml:space="preserve">Piles Doctors
</t>
  </si>
  <si>
    <t>14:27:29.183</t>
  </si>
  <si>
    <t>Aruna Dass</t>
  </si>
  <si>
    <t>Liposuction</t>
  </si>
  <si>
    <t xml:space="preserve">Not Planning Treatment currently due to fund issue / EMI pitched / Pt cant afford that much amount. / Fund Issue </t>
  </si>
  <si>
    <t>2023-11-15</t>
  </si>
  <si>
    <t>14:10:48.374</t>
  </si>
  <si>
    <t>Babli Mandal</t>
  </si>
  <si>
    <t>14:10:31.331</t>
  </si>
  <si>
    <t>Priyanka mandal</t>
  </si>
  <si>
    <t xml:space="preserve">invalid  contact number </t>
  </si>
  <si>
    <t>13:46:28.515</t>
  </si>
  <si>
    <t>Nagarathna</t>
  </si>
  <si>
    <t>Kidney stone</t>
  </si>
  <si>
    <t>Google Ads Call</t>
  </si>
  <si>
    <t>Nagarathna / 79 years / Tambaram Near / Kidney Infection / 7395945177 / Already consulted with Dr Veerappan in Deepam Hospital ,Asking for that doctor only / Pitched Dr Neelakandan / Collecting reports in whats app</t>
  </si>
  <si>
    <t>13:06:38.019</t>
  </si>
  <si>
    <t>Manjunath</t>
  </si>
  <si>
    <t>Jalahalli Cross_ He said I'm getting some issue .I need to take OPD</t>
  </si>
  <si>
    <t>12:41:07.549</t>
  </si>
  <si>
    <t>9562666005
called from personal number-busy</t>
  </si>
  <si>
    <t>11:28:04.492</t>
  </si>
  <si>
    <t>Rajesh</t>
  </si>
  <si>
    <t>no response</t>
  </si>
  <si>
    <t>10:57:37.472</t>
  </si>
  <si>
    <t>L v vara prasad reddy</t>
  </si>
  <si>
    <t>pt is read for surgery but need time to get the treatment</t>
  </si>
  <si>
    <t>10:56:41.211</t>
  </si>
  <si>
    <t>Maheshwari</t>
  </si>
  <si>
    <t>Gallbladder stone</t>
  </si>
  <si>
    <t>ip done</t>
  </si>
  <si>
    <t>10:45:10.973</t>
  </si>
  <si>
    <t>Prasad s</t>
  </si>
  <si>
    <t>10:44:02.524</t>
  </si>
  <si>
    <t>Govindaraju Raju</t>
  </si>
  <si>
    <t>He said I'm planning to Take Treatment /RE Life Hospital</t>
  </si>
  <si>
    <t>10:43:19.190</t>
  </si>
  <si>
    <t>Janarthanan</t>
  </si>
  <si>
    <t>Google Form</t>
  </si>
  <si>
    <t xml:space="preserve">9884417715 / Looking treatment for his Wife / Tambaram area / Have reports / Found 4mm stones in kidney / Planning OPD Tomorrow / Pitched Dr neelakandan./ Not picking calls 
</t>
  </si>
  <si>
    <t>10:39:00.294</t>
  </si>
  <si>
    <t>Shobhan Babu</t>
  </si>
  <si>
    <t>Cutting the calls</t>
  </si>
  <si>
    <t>10:28:41.340</t>
  </si>
  <si>
    <t>Bharathidhasan</t>
  </si>
  <si>
    <t>10:01:34.639</t>
  </si>
  <si>
    <t>Natarajan</t>
  </si>
  <si>
    <t xml:space="preserve">Number switched off </t>
  </si>
  <si>
    <t>07:26:54.343</t>
  </si>
  <si>
    <t>Dr Deepak Pandiar</t>
  </si>
  <si>
    <t xml:space="preserve">Not picking calls / DNP </t>
  </si>
  <si>
    <t>04:58:49.887</t>
  </si>
  <si>
    <t xml:space="preserve">Kidney Stone / Asking for rates / Need a call back.
</t>
  </si>
  <si>
    <t>2023-09-28</t>
  </si>
  <si>
    <t>23:02:06.322</t>
  </si>
  <si>
    <t>Såñdèép</t>
  </si>
  <si>
    <t>He said I'm planning to take Treatment Rs.45K /Kanva sri sai Hospital</t>
  </si>
  <si>
    <t>22:44:13.917</t>
  </si>
  <si>
    <t>Abhi Gowda</t>
  </si>
  <si>
    <t>22:40:38.645</t>
  </si>
  <si>
    <t>veeresh</t>
  </si>
  <si>
    <t>Vijayapura _ He said I'm planning to take treatment , its too Long from bangalore/ My father (70/M)</t>
  </si>
  <si>
    <t>21:39:18.740</t>
  </si>
  <si>
    <t>BASKAR</t>
  </si>
  <si>
    <t>21:04:16.261</t>
  </si>
  <si>
    <t>Vijay Bhaskar</t>
  </si>
  <si>
    <t>He said IO have Before I have Fistula I'm done my treatment ,last 2 days from Getting pain .I'm planning on OPD On 3rd OCT 2023</t>
  </si>
  <si>
    <t>21:03:44.702</t>
  </si>
  <si>
    <t>Patrick Prabhakaran</t>
  </si>
  <si>
    <t>Patrick prabhakaran / 75 yrs / 9566865050 / Cataract / Pitched Leela Eye Clininc</t>
  </si>
  <si>
    <t>20:53:58.488</t>
  </si>
  <si>
    <t>Md Firadaus</t>
  </si>
  <si>
    <t>20:37:05.483</t>
  </si>
  <si>
    <t>Inbpound call / Need call back / Patient is busy / 9566043161</t>
  </si>
  <si>
    <t>20:15:31.980</t>
  </si>
  <si>
    <t>Hasan Maladar</t>
  </si>
  <si>
    <t>17:56:00.590</t>
  </si>
  <si>
    <t xml:space="preserve">Ravikumar Nagarajan </t>
  </si>
  <si>
    <t>OPD Done</t>
  </si>
  <si>
    <t xml:space="preserve">OPD Done </t>
  </si>
  <si>
    <t>17:34:44.885</t>
  </si>
  <si>
    <t>krisna moorthi</t>
  </si>
  <si>
    <t xml:space="preserve">Number not reachable / Out of coverage area
</t>
  </si>
  <si>
    <t>16:54:29.477</t>
  </si>
  <si>
    <t xml:space="preserve">Dileep </t>
  </si>
  <si>
    <t>he is having diabetes-infection-pitched for 26k-he said our price is little high-if need he will cb</t>
  </si>
  <si>
    <t>16:52:52.333</t>
  </si>
  <si>
    <t xml:space="preserve">703823 Duplicate lead </t>
  </si>
  <si>
    <t>16:36:03.418</t>
  </si>
  <si>
    <t xml:space="preserve">Anandu </t>
  </si>
  <si>
    <t>he need op next week</t>
  </si>
  <si>
    <t>16:23:52.361</t>
  </si>
  <si>
    <t>Raju K</t>
  </si>
  <si>
    <t>He said I'm planning on to take Treatment .He agree to send Health Insurance</t>
  </si>
  <si>
    <t>16:09:47.525</t>
  </si>
  <si>
    <t>KAVITHA.R</t>
  </si>
  <si>
    <t>15:35:22.352</t>
  </si>
  <si>
    <t>Solomon Varghese</t>
  </si>
  <si>
    <t>15:27:02.221</t>
  </si>
  <si>
    <t>Mukhthar ali.</t>
  </si>
  <si>
    <t>15:22:27.509</t>
  </si>
  <si>
    <t>Shamsudeen</t>
  </si>
  <si>
    <t>15:20:49.865</t>
  </si>
  <si>
    <t>Abar Anand</t>
  </si>
  <si>
    <t xml:space="preserve">Not picking calls
</t>
  </si>
  <si>
    <t>15:15:56.131</t>
  </si>
  <si>
    <t>Jes</t>
  </si>
  <si>
    <t>15:03:30.409</t>
  </si>
  <si>
    <t xml:space="preserve">sameer </t>
  </si>
  <si>
    <t>10-15 lipoma they said next week we will discuss and we will come for consultation</t>
  </si>
  <si>
    <t>14:52:56.360</t>
  </si>
  <si>
    <t>sooraj suresh</t>
  </si>
  <si>
    <t>14:32:37.798</t>
  </si>
  <si>
    <t>Padma</t>
  </si>
  <si>
    <t>14:03:33.646</t>
  </si>
  <si>
    <t>Rajaji</t>
  </si>
  <si>
    <t>2023-11-01</t>
  </si>
  <si>
    <t>14:01:37.380</t>
  </si>
  <si>
    <t>Ahmad</t>
  </si>
  <si>
    <t>Dnp/Dnp</t>
  </si>
  <si>
    <t>13:48:17.195</t>
  </si>
  <si>
    <t>Nijin Mj</t>
  </si>
  <si>
    <t>Not Interested</t>
  </si>
  <si>
    <t>called from personal number.. he is ready for surgery.. he will contact if he need any help</t>
  </si>
  <si>
    <t>2023-10-06</t>
  </si>
  <si>
    <t>13:47:57.487</t>
  </si>
  <si>
    <t>Mahidhar Supreem</t>
  </si>
  <si>
    <t>Manikandan / 29 years / Chennai - Velachery area / Have 3 lipoma right hand / Facing for last 4 years / / Have pain / New insurance with Paramount TPA / 8074936722</t>
  </si>
  <si>
    <t>13:36:57.957</t>
  </si>
  <si>
    <t xml:space="preserve">dnp </t>
  </si>
  <si>
    <t>13:36:11.435</t>
  </si>
  <si>
    <t>Sona chander / 29 years / Chennai - Anna nagar / 9791103840 /</t>
  </si>
  <si>
    <t>13:26:38.498</t>
  </si>
  <si>
    <t>Siga Holar</t>
  </si>
  <si>
    <t>Phone is switched off</t>
  </si>
  <si>
    <t>13:16:42.919</t>
  </si>
  <si>
    <t>shibu Jacob</t>
  </si>
  <si>
    <t>13:14:19.295</t>
  </si>
  <si>
    <t>Praveen Kumar</t>
  </si>
  <si>
    <t>703008 already lead exists</t>
  </si>
  <si>
    <t>13:05:25.389</t>
  </si>
  <si>
    <t>Nurjamal As X-lam</t>
  </si>
  <si>
    <t>12:46:09.594</t>
  </si>
  <si>
    <t>Faqruddin</t>
  </si>
  <si>
    <t>Anal fissure</t>
  </si>
  <si>
    <t>Lead already exista with other id:703799</t>
  </si>
  <si>
    <t>12:44:43.838</t>
  </si>
  <si>
    <t>Md Faqruddin</t>
  </si>
  <si>
    <t>No response/ cutting the calls</t>
  </si>
  <si>
    <t>12:43:19.980</t>
  </si>
  <si>
    <t>Salman</t>
  </si>
  <si>
    <t>He pick the call and said that he check for his son's treatment circumcision.He just enquired about treatment not for surgery.</t>
  </si>
  <si>
    <t>12:35:37.255</t>
  </si>
  <si>
    <t>Raj kumar. R</t>
  </si>
  <si>
    <t xml:space="preserve">Raj Kumar .R / 29 years / Chennai / Phimosis / Already consulted and suggested surgery / 8807224364 / OPD done / Not picking calls 
</t>
  </si>
  <si>
    <t>12:27:03.632</t>
  </si>
  <si>
    <t>Sidharth Thakur</t>
  </si>
  <si>
    <t>lifted the call but no one spoke</t>
  </si>
  <si>
    <t>12:16:22.915</t>
  </si>
  <si>
    <t>Biman Samanta</t>
  </si>
  <si>
    <t>Varicose Vein</t>
  </si>
  <si>
    <t>Name correction : Sweekar Rana</t>
  </si>
  <si>
    <t>12:04:23.180</t>
  </si>
  <si>
    <t>Bgffft</t>
  </si>
  <si>
    <t>Mumbai</t>
  </si>
  <si>
    <t>Kare Buddy Referral</t>
  </si>
  <si>
    <t>12:03:59.251</t>
  </si>
  <si>
    <t>Hhhdddf</t>
  </si>
  <si>
    <t>11:53:32.202</t>
  </si>
  <si>
    <t>Gayathri Nair</t>
  </si>
  <si>
    <t>11:39:10.318</t>
  </si>
  <si>
    <t>Surya</t>
  </si>
  <si>
    <t xml:space="preserve">Insurance Received </t>
  </si>
  <si>
    <t>11:37:46.789</t>
  </si>
  <si>
    <t>yammala suresh</t>
  </si>
  <si>
    <t>Invalid number</t>
  </si>
  <si>
    <t>11:34:40.605</t>
  </si>
  <si>
    <t>Vava Elias Vava</t>
  </si>
  <si>
    <t>11:22:55.308</t>
  </si>
  <si>
    <t>Jogi naidu</t>
  </si>
  <si>
    <t>11:17:28.168</t>
  </si>
  <si>
    <t>Anil Kumar</t>
  </si>
  <si>
    <t>11:13:24.082</t>
  </si>
  <si>
    <t>Sanil R</t>
  </si>
  <si>
    <t xml:space="preserve">Patient is not looking for any surgery , By mistakes he enquired for circumcision surgery he is looking for face marks(dark circles) removal
</t>
  </si>
  <si>
    <t>11:07:45.618</t>
  </si>
  <si>
    <t>rambabu</t>
  </si>
  <si>
    <t>OPD Lost/Cancelled</t>
  </si>
  <si>
    <t>Called with my personal number he pick the call and said that he is waiting for long time due to doctor is in Surgery.I called to his son he said I will come with my father after 2nd oct.</t>
  </si>
  <si>
    <t>10:58:59.925</t>
  </si>
  <si>
    <t xml:space="preserve">Pick and Cut </t>
  </si>
  <si>
    <t>10:46:41.267</t>
  </si>
  <si>
    <t>Foumeer Ali</t>
  </si>
  <si>
    <t>701467-already lead exists</t>
  </si>
  <si>
    <t>10:40:25.437</t>
  </si>
  <si>
    <t>Sai Ram</t>
  </si>
  <si>
    <t>not interested for surgery now</t>
  </si>
  <si>
    <t>10:39:25.820</t>
  </si>
  <si>
    <t>Anil Goud</t>
  </si>
  <si>
    <t>He pick the call and said that he is having 5 to 10 lipomas and Tomorrow he will come for consultation if doctor suggested for surgery will do the treatment.</t>
  </si>
  <si>
    <t>10:38:00.581</t>
  </si>
  <si>
    <t>He's from kannur, detailed the treatment.</t>
  </si>
  <si>
    <t>10:35:56.789</t>
  </si>
  <si>
    <t>Antony Rainsen</t>
  </si>
  <si>
    <t>Dnp</t>
  </si>
  <si>
    <t>10:29:51.118</t>
  </si>
  <si>
    <t>Ganesh RV</t>
  </si>
  <si>
    <t>Call me later</t>
  </si>
  <si>
    <t>10:28:12.115</t>
  </si>
  <si>
    <t>vaishnavi</t>
  </si>
  <si>
    <t>Call disconnected</t>
  </si>
  <si>
    <t>10:26:16.471</t>
  </si>
  <si>
    <t>Akhil Raj</t>
  </si>
  <si>
    <t>10:24:38.987</t>
  </si>
  <si>
    <t>Theertha T J</t>
  </si>
  <si>
    <t xml:space="preserve">He said I have Multiple lipoma in Body </t>
  </si>
  <si>
    <t>10:23:18.538</t>
  </si>
  <si>
    <t>Vinod Kumar Yadav</t>
  </si>
  <si>
    <t>just for details he called surgery not required</t>
  </si>
  <si>
    <t>10:22:04.370</t>
  </si>
  <si>
    <t>Shanavas Abdul Vahed</t>
  </si>
  <si>
    <t>10:19:15.197</t>
  </si>
  <si>
    <t>Sonal</t>
  </si>
  <si>
    <t>she said I'm not looking for any Treatment</t>
  </si>
  <si>
    <t>10:13:18.885</t>
  </si>
  <si>
    <t>Vijaya hema</t>
  </si>
  <si>
    <t>not interested for treatment if they want they will call they said</t>
  </si>
  <si>
    <t>10:05:15.291</t>
  </si>
  <si>
    <t>Devarakonda Ratna swarupa</t>
  </si>
  <si>
    <t>pt is not interested here husband told</t>
  </si>
  <si>
    <t>09:48:42.873</t>
  </si>
  <si>
    <t>Bharath Tadoori</t>
  </si>
  <si>
    <t>pt said txt me in whats app i will call u when i need</t>
  </si>
  <si>
    <t>09:27:37.572</t>
  </si>
  <si>
    <t>Anand</t>
  </si>
  <si>
    <t>He's busy with work.. he will cb when he can go for consultation</t>
  </si>
  <si>
    <t>09:26:02.435</t>
  </si>
  <si>
    <t>Venkat</t>
  </si>
  <si>
    <t>Arun</t>
  </si>
  <si>
    <t>09:15:53.294</t>
  </si>
  <si>
    <t>Veerapuri Prakash Sinha</t>
  </si>
  <si>
    <t>Lead already exists with other id:408646</t>
  </si>
  <si>
    <t>09:15:06.748</t>
  </si>
  <si>
    <t>prasad katta</t>
  </si>
  <si>
    <t>pt will come after 2nd oct</t>
  </si>
  <si>
    <t>09:01:31.036</t>
  </si>
  <si>
    <t>Bhavan Bob</t>
  </si>
  <si>
    <t>pt said i will tell u when i need</t>
  </si>
  <si>
    <t>2023-10-30</t>
  </si>
  <si>
    <t>08:54:54.139</t>
  </si>
  <si>
    <t>Kodandadhara Tripathy</t>
  </si>
  <si>
    <t>Busy</t>
  </si>
  <si>
    <t>08:44:13.175</t>
  </si>
  <si>
    <t>Dominic benedict</t>
  </si>
  <si>
    <t>He said I'm not Looking for any Treatment</t>
  </si>
  <si>
    <t>08:39:04.311</t>
  </si>
  <si>
    <t>pandi aruna</t>
  </si>
  <si>
    <t>wrong number</t>
  </si>
  <si>
    <t>08:25:21.544</t>
  </si>
  <si>
    <t>Maanaav Kg</t>
  </si>
  <si>
    <t>703449 _ Same lead in System</t>
  </si>
  <si>
    <t>08:22:19.820</t>
  </si>
  <si>
    <t>Satish Vangala</t>
  </si>
  <si>
    <t>IPD DONE</t>
  </si>
  <si>
    <t>07:57:33.341</t>
  </si>
  <si>
    <t>Basavaraj Atad</t>
  </si>
  <si>
    <t>07:53:34.245</t>
  </si>
  <si>
    <t>Sajin Sasidharan</t>
  </si>
  <si>
    <t>07:26:09.413</t>
  </si>
  <si>
    <t>Durga reddy</t>
  </si>
  <si>
    <t>pt didn't put any reqquest</t>
  </si>
  <si>
    <t>07:23:05.179</t>
  </si>
  <si>
    <t>Girish Giri</t>
  </si>
  <si>
    <t>06:28:21.162</t>
  </si>
  <si>
    <t>Minto Mathew</t>
  </si>
  <si>
    <t>7306562300
dnp</t>
  </si>
  <si>
    <t>06:24:17.984</t>
  </si>
  <si>
    <t>Manu</t>
  </si>
  <si>
    <t>06:19:40.884</t>
  </si>
  <si>
    <t>Madusudhanan Saravanan</t>
  </si>
  <si>
    <t xml:space="preserve">in 2 hand - 5 lipomas - in Leg big 3 lipomas - and some small lipomas - Have insurance - near tambaram - weekdays after 7pm need OPD - or weekend need opd
</t>
  </si>
  <si>
    <t>06:06:27.057</t>
  </si>
  <si>
    <t>Tahir Khan Malik</t>
  </si>
  <si>
    <t>04:15:32.309</t>
  </si>
  <si>
    <t>ايان شيخو</t>
  </si>
  <si>
    <t>pt is not looking for treatment</t>
  </si>
  <si>
    <t>03:22:27.039</t>
  </si>
  <si>
    <t>S Pandey</t>
  </si>
  <si>
    <t>03:07:53.478</t>
  </si>
  <si>
    <t>Gouthamgk</t>
  </si>
  <si>
    <t>02:49:12.154</t>
  </si>
  <si>
    <t>Stephen Paulraj</t>
  </si>
  <si>
    <t xml:space="preserve">Number busy / Not picking calls </t>
  </si>
  <si>
    <t>02:23:29.201</t>
  </si>
  <si>
    <t>SUDHARSAN</t>
  </si>
  <si>
    <t>Not picking / DNP</t>
  </si>
  <si>
    <t>02:18:32.475</t>
  </si>
  <si>
    <t>Guruprasad Ambi</t>
  </si>
  <si>
    <t>Vijayanagara_ he said i have multiple piloma in Body .Rs.45K /He request for Hospital Details Through WhatsApp /Sended</t>
  </si>
  <si>
    <t>02:04:56.964</t>
  </si>
  <si>
    <t>Renil</t>
  </si>
  <si>
    <t xml:space="preserve">Out of Service Number </t>
  </si>
  <si>
    <t>01:58:46.050</t>
  </si>
  <si>
    <t>Somu Sekhar</t>
  </si>
  <si>
    <t>01:34:46.888</t>
  </si>
  <si>
    <t>Layeeq Khan</t>
  </si>
  <si>
    <t>01:32:30.428</t>
  </si>
  <si>
    <t>Pt said he is looking for Lipoma treatment, asked me to call at 2pm today</t>
  </si>
  <si>
    <t>01:11:09.286</t>
  </si>
  <si>
    <t>Ashkar MM</t>
  </si>
  <si>
    <t>he is not ready to do for even 60k-he need sx for 15k</t>
  </si>
  <si>
    <t>01:03:13.875</t>
  </si>
  <si>
    <t>Shaik Afsar</t>
  </si>
  <si>
    <t>00:55:46.055</t>
  </si>
  <si>
    <t>Arshad Ahmed</t>
  </si>
  <si>
    <t>00:40:46.190</t>
  </si>
  <si>
    <t>ساجد احمد صدیقی</t>
  </si>
  <si>
    <t>Cut the call</t>
  </si>
  <si>
    <t>00:34:00.753</t>
  </si>
  <si>
    <t>rahul kabra</t>
  </si>
  <si>
    <t>connected to some agency</t>
  </si>
  <si>
    <t>00:28:40.467</t>
  </si>
  <si>
    <t>purushotham</t>
  </si>
  <si>
    <t>00:26:15.866</t>
  </si>
  <si>
    <t>Ibrahim</t>
  </si>
  <si>
    <t>00:25:32.450</t>
  </si>
  <si>
    <t>Anu Athul John</t>
  </si>
  <si>
    <t>2023-10-18</t>
  </si>
  <si>
    <t>00:19:37.632</t>
  </si>
  <si>
    <t>Adhwaith G R</t>
  </si>
  <si>
    <t>00:13:07.854</t>
  </si>
  <si>
    <t>Murugesan</t>
  </si>
  <si>
    <t xml:space="preserve">Not need any treatment / Not looking for any treatment  / Not enquired /Junk or irrelevant </t>
  </si>
  <si>
    <t>00:07:20.877</t>
  </si>
  <si>
    <t>Ahmed Pasha</t>
  </si>
  <si>
    <t>00:07:01.741</t>
  </si>
  <si>
    <t>Sudhi K Sanju</t>
  </si>
  <si>
    <t>2023-09-27</t>
  </si>
  <si>
    <t>23:50:59.371</t>
  </si>
  <si>
    <t>Saju Muhammad</t>
  </si>
  <si>
    <t>23:47:33.788</t>
  </si>
  <si>
    <t>Nawaz pasha</t>
  </si>
  <si>
    <t>23:37:45.146</t>
  </si>
  <si>
    <t xml:space="preserve">Sarful haque </t>
  </si>
  <si>
    <t>Angioplasty</t>
  </si>
  <si>
    <t>703724 - Lead already there with this Enq I'd</t>
  </si>
  <si>
    <t>23:34:26.245</t>
  </si>
  <si>
    <t>pt want cream lipoma</t>
  </si>
  <si>
    <t>23:31:30.573</t>
  </si>
  <si>
    <t>LOKESH</t>
  </si>
  <si>
    <t>Durga Prasad</t>
  </si>
  <si>
    <t>I called with my personal number and he is not responding to the call</t>
  </si>
  <si>
    <t>23:30:34.631</t>
  </si>
  <si>
    <t xml:space="preserve">Don </t>
  </si>
  <si>
    <t>Krishnaprasad</t>
  </si>
  <si>
    <t xml:space="preserve">Pt will share the documents by today </t>
  </si>
  <si>
    <t>23:29:40.575</t>
  </si>
  <si>
    <t xml:space="preserve">Akhil Dasan </t>
  </si>
  <si>
    <t>9633970652
dnp</t>
  </si>
  <si>
    <t>23:27:07.776</t>
  </si>
  <si>
    <t>Aditi Poddar</t>
  </si>
  <si>
    <t>23:26:43.768</t>
  </si>
  <si>
    <t>Biswajit Debsarma</t>
  </si>
  <si>
    <t>DNP 2</t>
  </si>
  <si>
    <t>Called with personal number, didn't respond</t>
  </si>
  <si>
    <t>23:09:10.808</t>
  </si>
  <si>
    <t>Ajmal siddique</t>
  </si>
  <si>
    <t>23:05:52.227</t>
  </si>
  <si>
    <t>Praveen Vurumalla</t>
  </si>
  <si>
    <t xml:space="preserve">IPD DONE </t>
  </si>
  <si>
    <t>23:02:50.943</t>
  </si>
  <si>
    <t>Gurudev Sahu</t>
  </si>
  <si>
    <t>23:00:01.686</t>
  </si>
  <si>
    <t>John M T</t>
  </si>
  <si>
    <t>22:49:55.300</t>
  </si>
  <si>
    <t>ratheesh</t>
  </si>
  <si>
    <t>22:48:45.992</t>
  </si>
  <si>
    <t>Akhil Hn</t>
  </si>
  <si>
    <t>He said I'm planning to take my Lipoma treatment</t>
  </si>
  <si>
    <t>22:48:27.298</t>
  </si>
  <si>
    <t>Afsar Ali</t>
  </si>
  <si>
    <t>22:45:55.597</t>
  </si>
  <si>
    <t>Sathish Kumar</t>
  </si>
  <si>
    <t xml:space="preserve">Sathish Kumar / 30 yrs / Tambaram area / Pain and Puss discharge / Facing from past 5 years / 9500197422 - Whats app / </t>
  </si>
  <si>
    <t>22:45:38.497</t>
  </si>
  <si>
    <t>Yadagiri Polemoni</t>
  </si>
  <si>
    <t>I called with my personal number and he picked the call and he said that he will come by next month</t>
  </si>
  <si>
    <t>22:41:02.586</t>
  </si>
  <si>
    <t>shoaib aktar</t>
  </si>
  <si>
    <t>22:35:29.336</t>
  </si>
  <si>
    <t>unnikrishnan k</t>
  </si>
  <si>
    <t>He will call back when he can go for consultation</t>
  </si>
  <si>
    <t>22:31:58.916</t>
  </si>
  <si>
    <t>megha</t>
  </si>
  <si>
    <t>Simply fill the form</t>
  </si>
  <si>
    <t>22:24:31.855</t>
  </si>
  <si>
    <t>Sajeesh P</t>
  </si>
  <si>
    <t>He's from wayanad.. will be free only after 2months as he going for a official trip star health</t>
  </si>
  <si>
    <t>22:23:11.443</t>
  </si>
  <si>
    <t>punith hsn</t>
  </si>
  <si>
    <t>He said I'm planning to Take Treatment /He request for Hospital details</t>
  </si>
  <si>
    <t>22:20:08.900</t>
  </si>
  <si>
    <t>ᴠɪᴋʀᴀᴍ</t>
  </si>
  <si>
    <t>He said he will send picture in whatsapp, he is having a lipoma on the eyebrow</t>
  </si>
  <si>
    <t>22:18:47.417</t>
  </si>
  <si>
    <t>Sharath Kumar H M</t>
  </si>
  <si>
    <t>22:15:44.779</t>
  </si>
  <si>
    <t>Harisanth K K</t>
  </si>
  <si>
    <t>Not answering the call.</t>
  </si>
  <si>
    <t>22:15:34.836</t>
  </si>
  <si>
    <t>shri</t>
  </si>
  <si>
    <t>22:14:29.631</t>
  </si>
  <si>
    <t>Mallesh</t>
  </si>
  <si>
    <t>IPD Planned</t>
  </si>
  <si>
    <t xml:space="preserve">Pt having Multiple lipomas and having Insurance as well, Waiting for Insurance Approval, Planning Tomorrow IPD - Bangalore - Curemax Hospital
</t>
  </si>
  <si>
    <t>22:11:16.568</t>
  </si>
  <si>
    <t>Uma G</t>
  </si>
  <si>
    <t>she said I'm looking for Treatment Under Govt Health Insurance</t>
  </si>
  <si>
    <t>22:11:12.935</t>
  </si>
  <si>
    <t>Anirudh</t>
  </si>
  <si>
    <t>He said I'm planning to take Treatment . He agree to send Photo's in whatsApp</t>
  </si>
  <si>
    <t>22:08:08.918</t>
  </si>
  <si>
    <t>Maneesh</t>
  </si>
  <si>
    <t>22:06:04.034</t>
  </si>
  <si>
    <t>Sunil</t>
  </si>
  <si>
    <t>Errection disfunction</t>
  </si>
  <si>
    <t>2023-10-31</t>
  </si>
  <si>
    <t>21:51:09.613</t>
  </si>
  <si>
    <t xml:space="preserve">Insurance not completed 2 years - Suggest cash / Emi - He will arrange the amount and call -  - April 2024 only it completed 2 years </t>
  </si>
  <si>
    <t>21:41:57.891</t>
  </si>
  <si>
    <t>Anand M S</t>
  </si>
  <si>
    <t>9961156040
not reachable</t>
  </si>
  <si>
    <t>21:30:31.948</t>
  </si>
  <si>
    <t>Vignesh Vicky</t>
  </si>
  <si>
    <t>Out of service</t>
  </si>
  <si>
    <t>21:30:25.180</t>
  </si>
  <si>
    <t>Shyam Arooran</t>
  </si>
  <si>
    <t>21:24:35.817</t>
  </si>
  <si>
    <t>Abhishek</t>
  </si>
  <si>
    <t>21:19:38.320</t>
  </si>
  <si>
    <t>Amit Kumar</t>
  </si>
  <si>
    <t>Kudlu Gate: He said I'm planning to take Piles treatment But patient Asking Laser Treatment Rs.30K .</t>
  </si>
  <si>
    <t>21:18:50.152</t>
  </si>
  <si>
    <t>Mohammed Ayub</t>
  </si>
  <si>
    <t>21:17:44.862</t>
  </si>
  <si>
    <t>Allabaksh Allu</t>
  </si>
  <si>
    <t>21:13:52.691</t>
  </si>
  <si>
    <t>Manoj G Manu</t>
  </si>
  <si>
    <t>called from personal number.. he want to check with other hospitals too for rate</t>
  </si>
  <si>
    <t>20:51:39.338</t>
  </si>
  <si>
    <t>Madan Mathai</t>
  </si>
  <si>
    <t>20:51:12.322</t>
  </si>
  <si>
    <t>Vinay Puttu</t>
  </si>
  <si>
    <t>I called with my personal number and he picked the call and he said that he will update by evening</t>
  </si>
  <si>
    <t>20:50:57.848</t>
  </si>
  <si>
    <t xml:space="preserve">S Hari </t>
  </si>
  <si>
    <t xml:space="preserve">On that day pt had some work so cant attend the OPD - Will call and confirm the date for OPD </t>
  </si>
  <si>
    <t>20:35:36.313</t>
  </si>
  <si>
    <t>Syed Hussain</t>
  </si>
  <si>
    <t>20:35:34.602</t>
  </si>
  <si>
    <t>Tanniru Kasirao</t>
  </si>
  <si>
    <t>pt number is switch off</t>
  </si>
  <si>
    <t>20:33:59.835</t>
  </si>
  <si>
    <t>Srinivas Koneru</t>
  </si>
  <si>
    <t>I called with my personal  umber and he picked the call and he said that he will call back us at evening session</t>
  </si>
  <si>
    <t>20:32:57.418</t>
  </si>
  <si>
    <t>Amal Raj</t>
  </si>
  <si>
    <t>Surgery Done</t>
  </si>
  <si>
    <t>20:25:18.504</t>
  </si>
  <si>
    <t>M.Deepak</t>
  </si>
  <si>
    <t>20:23:50.174</t>
  </si>
  <si>
    <t>AJEESH KAMALAHASAN</t>
  </si>
  <si>
    <t>20:12:00.981</t>
  </si>
  <si>
    <t>Ugin Tottungal</t>
  </si>
  <si>
    <t>He said I'm not Looking for any treatment /
I'm looking for my Frined /+91 6381184743</t>
  </si>
  <si>
    <t>20:08:35.758</t>
  </si>
  <si>
    <t>I called with my personal number and he picked the call and she said that i didn't enquire for any treatment</t>
  </si>
  <si>
    <t>20:02:10.243</t>
  </si>
  <si>
    <t>Vivek Valsan</t>
  </si>
  <si>
    <t>Pt will contact us tomorrow</t>
  </si>
  <si>
    <t>19:38:45.439</t>
  </si>
  <si>
    <t>Madhavi burla</t>
  </si>
  <si>
    <t>pt said call me monday</t>
  </si>
  <si>
    <t>19:36:31.722</t>
  </si>
  <si>
    <t xml:space="preserve">Pradeepa </t>
  </si>
  <si>
    <t>703669 - Lead already exist with this Enq I'd</t>
  </si>
  <si>
    <t>19:35:29.145</t>
  </si>
  <si>
    <t>Muralidhar H R Chethan</t>
  </si>
  <si>
    <t>19:32:55.158</t>
  </si>
  <si>
    <t>Akash barikar</t>
  </si>
  <si>
    <t>19:30:07.161</t>
  </si>
  <si>
    <t>I valled with my personal number and he is not responding to the call</t>
  </si>
  <si>
    <t>19:30:00.445</t>
  </si>
  <si>
    <t>Need  a call back after some time .</t>
  </si>
  <si>
    <t>19:26:36.483</t>
  </si>
  <si>
    <t>Umesh</t>
  </si>
  <si>
    <t>He said I'm Looking for Low Cost for Gynecomastia Below at 45K</t>
  </si>
  <si>
    <t>19:16:14.100</t>
  </si>
  <si>
    <t>Vishak M V</t>
  </si>
  <si>
    <t>19:13:38.354</t>
  </si>
  <si>
    <t>Sushmitha</t>
  </si>
  <si>
    <t>she said I'm already Done</t>
  </si>
  <si>
    <t>18:44:23.576</t>
  </si>
  <si>
    <t>Janas M J</t>
  </si>
  <si>
    <t>18:36:52.712</t>
  </si>
  <si>
    <t>NirShad PM</t>
  </si>
  <si>
    <t>18:29:15.358</t>
  </si>
  <si>
    <t>Kudlu Gare_ He said I'm planning to Take My Mother ( dhamayanthi_ 66/F) I'm planning to take OPD on Monday</t>
  </si>
  <si>
    <t>17:57:25.206</t>
  </si>
  <si>
    <t>Ramesh</t>
  </si>
  <si>
    <t>Workable Exhausted</t>
  </si>
  <si>
    <t xml:space="preserve">He is not intersted for the surgery now </t>
  </si>
  <si>
    <t>17:46:11.716</t>
  </si>
  <si>
    <t>by mistake he checked</t>
  </si>
  <si>
    <t>17:31:34.912</t>
  </si>
  <si>
    <t>Ganesan Sundarrajan</t>
  </si>
  <si>
    <t xml:space="preserve">Dnp </t>
  </si>
  <si>
    <t>17:16:45.348</t>
  </si>
  <si>
    <t>Yogesh Kumar</t>
  </si>
  <si>
    <t>He said I'm planning to take treatment 1 Leg / Call me on next week</t>
  </si>
  <si>
    <t>17:08:42.939</t>
  </si>
  <si>
    <t>VIVEK s r</t>
  </si>
  <si>
    <t>17:08:41.464</t>
  </si>
  <si>
    <t>Shreeja</t>
  </si>
  <si>
    <t>Piles Doctors</t>
  </si>
  <si>
    <t>16:55:48.260</t>
  </si>
  <si>
    <t>L R Shankar</t>
  </si>
  <si>
    <t xml:space="preserve">He is busy in work now so cant speak will call after 1 week then will speak about the treatment </t>
  </si>
  <si>
    <t>16:49:20.530</t>
  </si>
  <si>
    <t>Srinu</t>
  </si>
  <si>
    <t>Pt is from Kakinada,A.P.He is having piles problem and he is an Auto driver.So he need to arrange money and call us.</t>
  </si>
  <si>
    <t>16:34:44.768</t>
  </si>
  <si>
    <t>Jk</t>
  </si>
  <si>
    <t>no update from pt</t>
  </si>
  <si>
    <t>16:33:29.608</t>
  </si>
  <si>
    <t>Subramanyam K Nanjundaiahu</t>
  </si>
  <si>
    <t>16:29:46.841</t>
  </si>
  <si>
    <t>sarathi kapsstone</t>
  </si>
  <si>
    <t>16:28:44.069</t>
  </si>
  <si>
    <t>Vinay Chary Erravelli</t>
  </si>
  <si>
    <t>I called with my personal number and he picked the call and he said that he will update bt next week</t>
  </si>
  <si>
    <t>16:11:57.819</t>
  </si>
  <si>
    <t>BALAMURUGAN</t>
  </si>
  <si>
    <t>Madurai</t>
  </si>
  <si>
    <t xml:space="preserve">He plan the surgery by next month - have some work issues so </t>
  </si>
  <si>
    <t>2023-10-27</t>
  </si>
  <si>
    <t>16:10:45.567</t>
  </si>
  <si>
    <t>Bappaditya Hazra</t>
  </si>
  <si>
    <t>16:09:08.173</t>
  </si>
  <si>
    <t>I called with my personal number and Its  wrong number</t>
  </si>
  <si>
    <t>15:59:26.092</t>
  </si>
  <si>
    <t>Puka Satyam</t>
  </si>
  <si>
    <t>Called with my personal number he pick the call and said that he didn't enquire for any treatment.</t>
  </si>
  <si>
    <t>15:49:14.779</t>
  </si>
  <si>
    <t>15:47:30.446</t>
  </si>
  <si>
    <t>Rajeswari Rashi</t>
  </si>
  <si>
    <t>she said just i want know the price /</t>
  </si>
  <si>
    <t>15:24:10.754</t>
  </si>
  <si>
    <t xml:space="preserve">Not enquired / Not need any treatment / junk irrelevant </t>
  </si>
  <si>
    <t>15:20:36.619</t>
  </si>
  <si>
    <t>golla_harishankar</t>
  </si>
  <si>
    <t>He is not looking for any surgery</t>
  </si>
  <si>
    <t>15:13:58.016</t>
  </si>
  <si>
    <t>madhu</t>
  </si>
  <si>
    <t>I called with my personal number and he picked the call and he said that he will come for consultation on friday</t>
  </si>
  <si>
    <t>15:11:47.269</t>
  </si>
  <si>
    <t xml:space="preserve">Sajeetha </t>
  </si>
  <si>
    <t>FEMALE</t>
  </si>
  <si>
    <t>15:07:07.725</t>
  </si>
  <si>
    <t>Suma</t>
  </si>
  <si>
    <t>She said she already consulted their family doctor already and they said she dosesn't have piles, presently she is using medicines she asked me to call after 2 months</t>
  </si>
  <si>
    <t>2023-12-10</t>
  </si>
  <si>
    <t>15:05:31.387</t>
  </si>
  <si>
    <t>Roni</t>
  </si>
  <si>
    <t xml:space="preserve">Invalid number
</t>
  </si>
  <si>
    <t>15:00:28.810</t>
  </si>
  <si>
    <t>Business call</t>
  </si>
  <si>
    <t>It's a business call.Not required any treatment.</t>
  </si>
  <si>
    <t>14:58:26.013</t>
  </si>
  <si>
    <t xml:space="preserve">John </t>
  </si>
  <si>
    <t xml:space="preserve">703635 , Duplicate Lead </t>
  </si>
  <si>
    <t>14:57:07.617</t>
  </si>
  <si>
    <t xml:space="preserve">Age 29// 2 Nd grade, kaloor, pt planning surgery after one month , in November </t>
  </si>
  <si>
    <t>2023-11-02</t>
  </si>
  <si>
    <t>14:53:26.827</t>
  </si>
  <si>
    <t>14:50:19.034</t>
  </si>
  <si>
    <t>Thomas AJ</t>
  </si>
  <si>
    <t>He's busy with some project will contact next week</t>
  </si>
  <si>
    <t>14:47:34.089</t>
  </si>
  <si>
    <t>Srinivasan Rajaraman</t>
  </si>
  <si>
    <t xml:space="preserve">Now he dont need the surgery - if he need will call back  1st OPD lost - because at the given appointment time Dr is not availble &amp; he wait for 1 hour then he left so </t>
  </si>
  <si>
    <t>14:44:24.098</t>
  </si>
  <si>
    <t>Mahmood</t>
  </si>
  <si>
    <t>called from personal number.. he will get back when he can take consultation</t>
  </si>
  <si>
    <t>14:38:05.549</t>
  </si>
  <si>
    <t>Nishad</t>
  </si>
  <si>
    <t>14:35:27.681</t>
  </si>
  <si>
    <t>SN51🥀</t>
  </si>
  <si>
    <t>I called with my personal number and some one picked the call and said that they didn't enquire for any treatment</t>
  </si>
  <si>
    <t>14:34:19.559</t>
  </si>
  <si>
    <t>Neelima Honey vasadi</t>
  </si>
  <si>
    <t>623473 _ Same lead in system</t>
  </si>
  <si>
    <t>14:22:31.977</t>
  </si>
  <si>
    <t>Nandini kothada</t>
  </si>
  <si>
    <t xml:space="preserve">I called with my personal number and she picked the call and she said that i enquired for my friend and she said that she will call back
</t>
  </si>
  <si>
    <t>14:14:12.468</t>
  </si>
  <si>
    <t>Vimal Ku</t>
  </si>
  <si>
    <t>14:08:34.496</t>
  </si>
  <si>
    <t>Unnikrishnan</t>
  </si>
  <si>
    <t>14:06:31.928</t>
  </si>
  <si>
    <t>BM Krishna</t>
  </si>
  <si>
    <t xml:space="preserve">pt said he is not looking for treatment pt do not put any query </t>
  </si>
  <si>
    <t>14:03:50.871</t>
  </si>
  <si>
    <t>Ramkumar Rajendran</t>
  </si>
  <si>
    <t>Ramkumar rajendran / 31 years / From Selam / Diabetic -  Random 250 / Nearest is Coimbatore / 9087312780</t>
  </si>
  <si>
    <t>14:03:00.272</t>
  </si>
  <si>
    <t>Nipin Kumar</t>
  </si>
  <si>
    <t>13:52:05.827</t>
  </si>
  <si>
    <t>sai chand</t>
  </si>
  <si>
    <t>Not answering the calls.</t>
  </si>
  <si>
    <t>13:44:59.484</t>
  </si>
  <si>
    <t xml:space="preserve">Chinnammal </t>
  </si>
  <si>
    <t>13:41:03.632</t>
  </si>
  <si>
    <t>Krishna Sharma</t>
  </si>
  <si>
    <t>I called with my personal number and he is not responding to the calls</t>
  </si>
  <si>
    <t>13:40:17.268</t>
  </si>
  <si>
    <t>Manish kumar</t>
  </si>
  <si>
    <t>13:37:49.227</t>
  </si>
  <si>
    <t>Prathyush</t>
  </si>
  <si>
    <t>He dont want treatment now</t>
  </si>
  <si>
    <t>13:33:23.740</t>
  </si>
  <si>
    <t>Shahad</t>
  </si>
  <si>
    <t xml:space="preserve">She didn't checked for any surgery
</t>
  </si>
  <si>
    <t>13:32:23.627</t>
  </si>
  <si>
    <t>Mehul</t>
  </si>
  <si>
    <t>Detailed the treatment.. will get back after 15th for consultation</t>
  </si>
  <si>
    <t>13:30:19.669</t>
  </si>
  <si>
    <t>Gumma Manohar</t>
  </si>
  <si>
    <t>13:20:34.749</t>
  </si>
  <si>
    <t>Appa Rao</t>
  </si>
  <si>
    <t>Called with my personal numnber he pick the call and said that he is from Vizayanagaram,he is looking for circum will come for consultation next month.</t>
  </si>
  <si>
    <t>13:19:38.889</t>
  </si>
  <si>
    <t>gowri</t>
  </si>
  <si>
    <t xml:space="preserve">5393 Same number </t>
  </si>
  <si>
    <t>13:16:06.128</t>
  </si>
  <si>
    <t>Ravi Teja</t>
  </si>
  <si>
    <t>No response</t>
  </si>
  <si>
    <t>13:08:51.496</t>
  </si>
  <si>
    <t>gopikrishna</t>
  </si>
  <si>
    <t>12:59:56.159</t>
  </si>
  <si>
    <t>Naveen Kumar</t>
  </si>
  <si>
    <t>12:59:06.800</t>
  </si>
  <si>
    <t>Fayaz Mohammed</t>
  </si>
  <si>
    <t>12:56:59.798</t>
  </si>
  <si>
    <t>Thuthukkudi Lead / Coimbatore 350km distance / Out of city lead .</t>
  </si>
  <si>
    <t>12:51:35.580</t>
  </si>
  <si>
    <t>Rakesh Rksh</t>
  </si>
  <si>
    <t xml:space="preserve">Disconnecting calls </t>
  </si>
  <si>
    <t>12:48:17.234</t>
  </si>
  <si>
    <t>Jothish Manu</t>
  </si>
  <si>
    <t>12:42:44.052</t>
  </si>
  <si>
    <t>Zakkir</t>
  </si>
  <si>
    <t>Not picking calls / DNP</t>
  </si>
  <si>
    <t>12:39:21.488</t>
  </si>
  <si>
    <t>MUHAMMED SHARFAS</t>
  </si>
  <si>
    <t>12:31:19.296</t>
  </si>
  <si>
    <t>John</t>
  </si>
  <si>
    <t>Patient Referral</t>
  </si>
  <si>
    <t xml:space="preserve">IPD done </t>
  </si>
  <si>
    <t>12:29:36.430</t>
  </si>
  <si>
    <t>Abdul Azeem</t>
  </si>
  <si>
    <t>Pt said already treatment done</t>
  </si>
  <si>
    <t>12:29:31.538</t>
  </si>
  <si>
    <t>Joseph</t>
  </si>
  <si>
    <t xml:space="preserve">703597 Same lead </t>
  </si>
  <si>
    <t>12:29:11.775</t>
  </si>
  <si>
    <t>12:29:05.594</t>
  </si>
  <si>
    <t>Mohammed Javed</t>
  </si>
  <si>
    <t>pt shared his details emi denied</t>
  </si>
  <si>
    <t>12:15:33.776</t>
  </si>
  <si>
    <t>Rishi</t>
  </si>
  <si>
    <t>He pick the call and said that he is having fore skin problem due to voice issue.I called with my personal number he just enquired to know about the treatment and is not ready for treatment.</t>
  </si>
  <si>
    <t>12:11:30.684</t>
  </si>
  <si>
    <t>fasal Muhammed</t>
  </si>
  <si>
    <t>He's out of station.. will cb when he can go for consultation</t>
  </si>
  <si>
    <t>11:51:08.661</t>
  </si>
  <si>
    <t>Thafsal Salim</t>
  </si>
  <si>
    <t xml:space="preserve">She din't checked for any treatment
</t>
  </si>
  <si>
    <t>11:39:17.009</t>
  </si>
  <si>
    <t>Thyagarajan</t>
  </si>
  <si>
    <t xml:space="preserve">Breast Surgeon Doctors
</t>
  </si>
  <si>
    <t>11:38:51.988</t>
  </si>
  <si>
    <t>Durai+raj</t>
  </si>
  <si>
    <t>Laparoscopic Hernia Surgery Doctors</t>
  </si>
  <si>
    <t>10:09:56.561</t>
  </si>
  <si>
    <t>Rasiya</t>
  </si>
  <si>
    <t>Disc injury</t>
  </si>
  <si>
    <t>contacted through whatsapp.. no response</t>
  </si>
  <si>
    <t>09:27:07.754</t>
  </si>
  <si>
    <t>Syed imran</t>
  </si>
  <si>
    <t>pt is not interested for treatment</t>
  </si>
  <si>
    <t>09:12:29.461</t>
  </si>
  <si>
    <t>Medical Management</t>
  </si>
  <si>
    <t xml:space="preserve">Jamal / 37 years / Kidney  Creatinine Issue / Chennai - Tambaram / Not  a surgical case- Medication only needed / Closing lead </t>
  </si>
  <si>
    <t>2023-09-26</t>
  </si>
  <si>
    <t>18:01:55.174</t>
  </si>
  <si>
    <t>Haveri_ He said I'm Planning to Take Treatment But I need to to take later Rs.50K /EMI</t>
  </si>
  <si>
    <t>16:04:11.772</t>
  </si>
  <si>
    <t xml:space="preserve">Prasad  </t>
  </si>
  <si>
    <t xml:space="preserve">Prasad / 34 years / Chennai / 18mm and 15mm / 8608880152 / Whats app / Alreday did surgery once with another doctor / so said he will think and revert. / Mostly will go with the surgeon which he already did the surgery / Not picking calls 
</t>
  </si>
  <si>
    <t>13:22:43.456</t>
  </si>
  <si>
    <t>Hemachandiran</t>
  </si>
  <si>
    <t xml:space="preserve">He want all the thing from admission to discharge through insurance , including Scans and all but its not applicable - for scan he need to pay but he is anot ready for that so he will go with that hospoital which his brother reffered </t>
  </si>
  <si>
    <t>12:17:49.791</t>
  </si>
  <si>
    <t>Ggh</t>
  </si>
  <si>
    <t>Delhi</t>
  </si>
  <si>
    <t>test</t>
  </si>
  <si>
    <t>12:17:12.433</t>
  </si>
  <si>
    <t>Gugu</t>
  </si>
  <si>
    <t>ACL tear</t>
  </si>
  <si>
    <t>duplicate test</t>
  </si>
  <si>
    <t>12:17:10.422</t>
  </si>
  <si>
    <t>11:57:10.320</t>
  </si>
  <si>
    <t>Tejaswi Omkar (◠‿◕)</t>
  </si>
  <si>
    <t>Mole removal</t>
  </si>
  <si>
    <t>11:49:26.066</t>
  </si>
  <si>
    <t>Sanjeev</t>
  </si>
  <si>
    <t xml:space="preserve">He already done the surgery in ponneri - his area - local some hospital - costs 12k </t>
  </si>
  <si>
    <t>09:55:06.177</t>
  </si>
  <si>
    <t>Kaleem</t>
  </si>
  <si>
    <t>Rhinoplasty Doctor</t>
  </si>
  <si>
    <t>2023-09-25</t>
  </si>
  <si>
    <t>21:43:27.035</t>
  </si>
  <si>
    <t>Satheesh</t>
  </si>
  <si>
    <t xml:space="preserve">Out of Network coverage </t>
  </si>
  <si>
    <t>18:46:30.816</t>
  </si>
  <si>
    <t>Azaharuddin</t>
  </si>
  <si>
    <t>Pt is from Nellore,A.P.He is having Gynecomastia problem and looking for treatment.He will arrange money and update us later.</t>
  </si>
  <si>
    <t>18:25:39.109</t>
  </si>
  <si>
    <t>Vishnu Gopan</t>
  </si>
  <si>
    <t xml:space="preserve">Refusing calls </t>
  </si>
  <si>
    <t>18:24:29.624</t>
  </si>
  <si>
    <t>DUPLICATE LEAD OF 703563 / Closing Lead.</t>
  </si>
  <si>
    <t>18:24:28.755</t>
  </si>
  <si>
    <t>Duplicate lead of 703562</t>
  </si>
  <si>
    <t>17:42:11.530</t>
  </si>
  <si>
    <t xml:space="preserve">Vijayaraghavan </t>
  </si>
  <si>
    <t>17:29:06.215</t>
  </si>
  <si>
    <t>R Samso</t>
  </si>
  <si>
    <t>Samson R / Looking treatment  for his mom / Outer Chennai / From Thiruppur / Will call once needed.</t>
  </si>
  <si>
    <t>17:28:42.808</t>
  </si>
  <si>
    <t>null</t>
  </si>
  <si>
    <t xml:space="preserve">Number Invalid </t>
  </si>
  <si>
    <t>17:28:16.880</t>
  </si>
  <si>
    <t>Rubia</t>
  </si>
  <si>
    <t>17:27:48.363</t>
  </si>
  <si>
    <t>Chandru</t>
  </si>
  <si>
    <t xml:space="preserve">His son have madras eye - not looking for surgery - </t>
  </si>
  <si>
    <t>16:57:05.264</t>
  </si>
  <si>
    <t>Called with my personal number he pick the call and said that he he is having lipomas and will discuss with his brother and comes for the treatment.</t>
  </si>
  <si>
    <t>15:49:12.197</t>
  </si>
  <si>
    <t>Swathy</t>
  </si>
  <si>
    <t>15:12:33.570</t>
  </si>
  <si>
    <t>Shinish</t>
  </si>
  <si>
    <t>He's out of station.. will come back next month only</t>
  </si>
  <si>
    <t>2023-11-03</t>
  </si>
  <si>
    <t>13:20:15.354</t>
  </si>
  <si>
    <t>Kumar Cherry</t>
  </si>
  <si>
    <t>Answerd the call but didnt speak</t>
  </si>
  <si>
    <t>12:21:03.747</t>
  </si>
  <si>
    <t>Adv Trishul Ravi</t>
  </si>
  <si>
    <t>11:48:11.554</t>
  </si>
  <si>
    <t>Suhail</t>
  </si>
  <si>
    <t>11:14:34.692</t>
  </si>
  <si>
    <t>Raju</t>
  </si>
  <si>
    <t>10:39:44.022</t>
  </si>
  <si>
    <t>Antony John</t>
  </si>
  <si>
    <t>10:26:17.864</t>
  </si>
  <si>
    <t xml:space="preserve">Manikandan </t>
  </si>
  <si>
    <t>10:24:15.567</t>
  </si>
  <si>
    <t>703536 - Lead alreadt exists with this Enq I'd</t>
  </si>
  <si>
    <t>10:19:42.453</t>
  </si>
  <si>
    <t>Shivanand</t>
  </si>
  <si>
    <t>Surgery Suggested  Treatment is Done</t>
  </si>
  <si>
    <t>09:58:56.987</t>
  </si>
  <si>
    <t>NEVIN PHILIP</t>
  </si>
  <si>
    <t>09:52:45.590</t>
  </si>
  <si>
    <t>Jagadeesh M Vendar</t>
  </si>
  <si>
    <t>09:43:30.729</t>
  </si>
  <si>
    <t>prasad</t>
  </si>
  <si>
    <t>09:30:41.059</t>
  </si>
  <si>
    <t>09:16:39.876</t>
  </si>
  <si>
    <t>G e o</t>
  </si>
  <si>
    <t>He's from kottayam.. detailed the treatment. will get back if he's interested in taking treatment</t>
  </si>
  <si>
    <t>09:00:26.669</t>
  </si>
  <si>
    <t>Kedarnatha V Pasar</t>
  </si>
  <si>
    <t>pt number is busy no response</t>
  </si>
  <si>
    <t>08:59:30.534</t>
  </si>
  <si>
    <t>abhiram</t>
  </si>
  <si>
    <t>08:43:24.343</t>
  </si>
  <si>
    <t>Pramod Goud CN</t>
  </si>
  <si>
    <t>08:23:31.134</t>
  </si>
  <si>
    <t>Maneesh Palaceland</t>
  </si>
  <si>
    <t>called from personal number no response</t>
  </si>
  <si>
    <t>08:03:08.963</t>
  </si>
  <si>
    <t>Nani</t>
  </si>
  <si>
    <t>student fund issue</t>
  </si>
  <si>
    <t>07:48:24.909</t>
  </si>
  <si>
    <t>Binoy</t>
  </si>
  <si>
    <t>07:45:26.506</t>
  </si>
  <si>
    <t>Baskar</t>
  </si>
  <si>
    <t>07:44:57.798</t>
  </si>
  <si>
    <t>Devi</t>
  </si>
  <si>
    <t>07:44:28.433</t>
  </si>
  <si>
    <t>Praphakar</t>
  </si>
  <si>
    <t>Doctors For Eye Laser Treatment</t>
  </si>
  <si>
    <t>07:43:54.087</t>
  </si>
  <si>
    <t>Prasath</t>
  </si>
  <si>
    <t>07:43:22.551</t>
  </si>
  <si>
    <t>07:33:11.465</t>
  </si>
  <si>
    <t>Sagar Smartu</t>
  </si>
  <si>
    <t>Premature ejaculation</t>
  </si>
  <si>
    <t>07:21:18.225</t>
  </si>
  <si>
    <t>RoHiTh MoHaN</t>
  </si>
  <si>
    <t>He's from calicut.. detailed the treatment. will get back if he's traveliing to kochi</t>
  </si>
  <si>
    <t>06:24:21.807</t>
  </si>
  <si>
    <t>Jithendranath . R</t>
  </si>
  <si>
    <t>03:39:43.133</t>
  </si>
  <si>
    <t>Shubham Shinde</t>
  </si>
  <si>
    <t>02:30:27.496</t>
  </si>
  <si>
    <t>SAFEER</t>
  </si>
  <si>
    <t>01:23:23.780</t>
  </si>
  <si>
    <t>Vinod kumar</t>
  </si>
  <si>
    <t>01:23:12.298</t>
  </si>
  <si>
    <t>Syed Ahmed</t>
  </si>
  <si>
    <t xml:space="preserve">pt number is busy no response
</t>
  </si>
  <si>
    <t>00:49:21.998</t>
  </si>
  <si>
    <t xml:space="preserve">Mohd Ibrahim </t>
  </si>
  <si>
    <t>pt is not responding the call already he paid 100 Rs for consultation</t>
  </si>
  <si>
    <t>00:48:23.064</t>
  </si>
  <si>
    <t>00:47:45.815</t>
  </si>
  <si>
    <t>rajiv sethi</t>
  </si>
  <si>
    <t xml:space="preserve"> 703503
703506
703490 _ Same lead in system</t>
  </si>
  <si>
    <t>00:44:45.408</t>
  </si>
  <si>
    <t>Kodavali venkata Satya pavan kalyan</t>
  </si>
  <si>
    <t>00:43:45.405</t>
  </si>
  <si>
    <t>Raj Kiran</t>
  </si>
  <si>
    <t>He said I'm not looking for any Treatment</t>
  </si>
  <si>
    <t>00:35:55.597</t>
  </si>
  <si>
    <t>703503
703506 
703490 _ Same lead In System</t>
  </si>
  <si>
    <t>00:30:34.722</t>
  </si>
  <si>
    <t>Sampathnaik L</t>
  </si>
  <si>
    <t>Davengere_ He said I have Issue But I'm Looking for Gynecomastia Medication ( Like: Tab, Ointment )</t>
  </si>
  <si>
    <t>00:16:13.629</t>
  </si>
  <si>
    <t>Vijay</t>
  </si>
  <si>
    <t>He pick the call and said that he didn't enquire for any treatment.</t>
  </si>
  <si>
    <t>00:15:49.782</t>
  </si>
  <si>
    <t>Rigin Roy</t>
  </si>
  <si>
    <t>00:15:34.962</t>
  </si>
  <si>
    <t>Ashu Shaik</t>
  </si>
  <si>
    <t>00:15:19.307</t>
  </si>
  <si>
    <t>SELVAKUMAR K A</t>
  </si>
  <si>
    <t xml:space="preserve">Pitched 60k, He will check with some other Dr alo then confirm. Call after 1 week </t>
  </si>
  <si>
    <t>00:14:59.158</t>
  </si>
  <si>
    <t>Chandru….</t>
  </si>
  <si>
    <t>00:13:30.542</t>
  </si>
  <si>
    <t>He is Our Ex Employee Manjunath Friend. He is Calling for Mr Manjunatha Only .He is searching for Manjunath.</t>
  </si>
  <si>
    <t>00:08:30.997</t>
  </si>
  <si>
    <t>Santhosh</t>
  </si>
  <si>
    <t>He said Due to High Work In Office, I'll Plan on Saturday</t>
  </si>
  <si>
    <t>2023-09-24</t>
  </si>
  <si>
    <t>23:57:41.970</t>
  </si>
  <si>
    <t>ch.srinivasarao</t>
  </si>
  <si>
    <t>Out of network coverage area</t>
  </si>
  <si>
    <t>23:54:09.643</t>
  </si>
  <si>
    <t>703492 - Lead already Exists with this Enq I'd</t>
  </si>
  <si>
    <t>23:49:19.237</t>
  </si>
  <si>
    <t>9854890639
called from personal number-dnp</t>
  </si>
  <si>
    <t>23:44:07.829</t>
  </si>
  <si>
    <t>Bhaveswar Sai</t>
  </si>
  <si>
    <t>23:36:58.688</t>
  </si>
  <si>
    <t>23:32:57.842</t>
  </si>
  <si>
    <t>imran khan</t>
  </si>
  <si>
    <t>he said I have planning to take Treatment but need opd /now I Cant take</t>
  </si>
  <si>
    <t>23:25:52.836</t>
  </si>
  <si>
    <t>Kumaradas TL</t>
  </si>
  <si>
    <t>called from personal number-he didnt checked</t>
  </si>
  <si>
    <t>23:24:12.713</t>
  </si>
  <si>
    <t>Pagidipala Hemanth</t>
  </si>
  <si>
    <t>He pick the call and said that he will come for consultation on wednesday.</t>
  </si>
  <si>
    <t>23:18:50.198</t>
  </si>
  <si>
    <t>Sandeep Singh Tomar</t>
  </si>
  <si>
    <t>23:16:13.943</t>
  </si>
  <si>
    <t>Mehebub Mollah</t>
  </si>
  <si>
    <t>23:12:26.795</t>
  </si>
  <si>
    <t>Mohd Imtiyaz</t>
  </si>
  <si>
    <t xml:space="preserve">He already taken the treatment some where else.
</t>
  </si>
  <si>
    <t>23:09:25.943</t>
  </si>
  <si>
    <t>সৌম্যদ্বীপ চট্টোপাধ্যায়</t>
  </si>
  <si>
    <t>Disconnect the calls.</t>
  </si>
  <si>
    <t>23:08:09.637</t>
  </si>
  <si>
    <t>Hashim Karakkattil</t>
  </si>
  <si>
    <t>23:02:33.606</t>
  </si>
  <si>
    <t>Bvsunitha Suresh</t>
  </si>
  <si>
    <t>She said I have to take Consultation but not now ,Now I'm in Homeopathy Treatment . When I Required.I only call you back</t>
  </si>
  <si>
    <t>22:56:20.776</t>
  </si>
  <si>
    <t>Sajin</t>
  </si>
  <si>
    <t>called from personal number-not reachable</t>
  </si>
  <si>
    <t>22:45:29.778</t>
  </si>
  <si>
    <t>Amal George Chakalakal</t>
  </si>
  <si>
    <t>22:45:14.069</t>
  </si>
  <si>
    <t>Saniyathottunkal Pk</t>
  </si>
  <si>
    <t>22:39:00.373</t>
  </si>
  <si>
    <t>mandalapu</t>
  </si>
  <si>
    <t>22:36:23.638</t>
  </si>
  <si>
    <t>Ashrafuz Zaman</t>
  </si>
  <si>
    <t xml:space="preserve">He said I'm Planning to take Treatment. He send Photo's also /Grade 2 / EMI </t>
  </si>
  <si>
    <t>22:35:08.815</t>
  </si>
  <si>
    <t>Hari🔥</t>
  </si>
  <si>
    <t>Hello_ Call Disconnected</t>
  </si>
  <si>
    <t>22:29:26.493</t>
  </si>
  <si>
    <t>Abdullah</t>
  </si>
  <si>
    <t>He said I'm not looking for Treatment ,this is wrong number</t>
  </si>
  <si>
    <t>22:29:11.196</t>
  </si>
  <si>
    <t>Gökül Chändu</t>
  </si>
  <si>
    <t>22:23:30.837</t>
  </si>
  <si>
    <t>Haris Aboobaker</t>
  </si>
  <si>
    <t>22:21:47.222</t>
  </si>
  <si>
    <t>Muchanpally jashwanth</t>
  </si>
  <si>
    <t>22:18:51.089</t>
  </si>
  <si>
    <t>Suhas Kumar</t>
  </si>
  <si>
    <t>22:09:19.595</t>
  </si>
  <si>
    <t>Mr.rajeev</t>
  </si>
  <si>
    <t>22:03:38.506</t>
  </si>
  <si>
    <t>SURESHKUMAR BANDARU</t>
  </si>
  <si>
    <t>Called with personal Number, dnp</t>
  </si>
  <si>
    <t>21:59:28.441</t>
  </si>
  <si>
    <t>Harish Kumar</t>
  </si>
  <si>
    <t>21:59:10.712</t>
  </si>
  <si>
    <t>Basavaraju</t>
  </si>
  <si>
    <t>703464 _ Same lead in system</t>
  </si>
  <si>
    <t>21:58:14.218</t>
  </si>
  <si>
    <t>Pt is not responding the call</t>
  </si>
  <si>
    <t>21:58:13.544</t>
  </si>
  <si>
    <t>He said I'm in Duty , Call me back after 30 Min</t>
  </si>
  <si>
    <t>21:57:52.759</t>
  </si>
  <si>
    <t xml:space="preserve">Ajith Mohanan </t>
  </si>
  <si>
    <t>703461 - Lead already exists with this Enq I'd</t>
  </si>
  <si>
    <t>21:57:27.032</t>
  </si>
  <si>
    <t>he just enquired to know the price-if he need he will cb-pitched for 26k-he said its too cost</t>
  </si>
  <si>
    <t>21:56:04.506</t>
  </si>
  <si>
    <t>21:52:48.557</t>
  </si>
  <si>
    <t>Eswara Venkata Subbarao Katakam</t>
  </si>
  <si>
    <t>Said he was in traffic, asked me to call tomorrow</t>
  </si>
  <si>
    <t>21:43:00.567</t>
  </si>
  <si>
    <t>Ravinder kumar</t>
  </si>
  <si>
    <t xml:space="preserve">He said I'm planning to take treatment But Cost is 55K. Patient is is looking for low Cost ( Hindi) </t>
  </si>
  <si>
    <t>21:34:40.510</t>
  </si>
  <si>
    <t>Sudheesh</t>
  </si>
  <si>
    <t>he is not interested because medisep ins we cant cover-not able to do in cash</t>
  </si>
  <si>
    <t>21:28:33.682</t>
  </si>
  <si>
    <t>Nikhil Siva</t>
  </si>
  <si>
    <t>7012575680, 29yrs, told that:- stapler for 30k, at futurace hosp. he is okay for cash payment and requested to go for the consultation on 10th oct evening 5.45.</t>
  </si>
  <si>
    <t>21:25:47.298</t>
  </si>
  <si>
    <t>Saddam</t>
  </si>
  <si>
    <t>21:08:33.067</t>
  </si>
  <si>
    <t>Nitin</t>
  </si>
  <si>
    <t>703453 - Lead already exists with this Enq I'd</t>
  </si>
  <si>
    <t>21:08:18.190</t>
  </si>
  <si>
    <t>21:07:51.723</t>
  </si>
  <si>
    <t>He Text In WhatsApp / 11th Oct</t>
  </si>
  <si>
    <t>20:36:52.876</t>
  </si>
  <si>
    <t>Saba Usman</t>
  </si>
  <si>
    <t>20:36:11.358</t>
  </si>
  <si>
    <t>Muthu Krishnan</t>
  </si>
  <si>
    <t>20:29:30.679</t>
  </si>
  <si>
    <t>Sankar Rao Bhyreddi</t>
  </si>
  <si>
    <t>Lead already exists with other id:703420</t>
  </si>
  <si>
    <t>20:23:05.349</t>
  </si>
  <si>
    <t>He said When i Request for Treatment .I Call you sir</t>
  </si>
  <si>
    <t>20:19:54.835</t>
  </si>
  <si>
    <t>Green</t>
  </si>
  <si>
    <t>20:08:22.717</t>
  </si>
  <si>
    <t>mallikarjun</t>
  </si>
  <si>
    <t>19:59:49.875</t>
  </si>
  <si>
    <t>S.n. Rana</t>
  </si>
  <si>
    <t>Rejected the call</t>
  </si>
  <si>
    <t>19:55:23.210</t>
  </si>
  <si>
    <t>mamatha .S</t>
  </si>
  <si>
    <t>She said I'm planning to take treatment later</t>
  </si>
  <si>
    <t>19:53:20.476</t>
  </si>
  <si>
    <t>@ᴀʙɪɴ ᴊᴀᴍᴇs</t>
  </si>
  <si>
    <t>19:47:20.449</t>
  </si>
  <si>
    <t>Jeni David</t>
  </si>
  <si>
    <t>he is having tight foreskin-infection-no diabetes-he need treatment on december</t>
  </si>
  <si>
    <t>2023-12-02</t>
  </si>
  <si>
    <t>19:35:44.134</t>
  </si>
  <si>
    <t>Remesh kumar Raveendran</t>
  </si>
  <si>
    <t>he just enquired-now he is not interested to do-if he need he will cb</t>
  </si>
  <si>
    <t>19:11:54.931</t>
  </si>
  <si>
    <t xml:space="preserve">Mahesh </t>
  </si>
  <si>
    <t>Out of City - Exhausted</t>
  </si>
  <si>
    <t>He is from Vijayawada.</t>
  </si>
  <si>
    <t>19:06:15.351</t>
  </si>
  <si>
    <t>jayakumar</t>
  </si>
  <si>
    <t>18:56:34.166</t>
  </si>
  <si>
    <t>Bhavani😇</t>
  </si>
  <si>
    <t>Pt is not looking for treatment</t>
  </si>
  <si>
    <t>18:52:29.695</t>
  </si>
  <si>
    <t>Tansive</t>
  </si>
  <si>
    <t>Madikere_ She said I'm facing Spider vein problem .she said I'll get back to you when i Come to Bangalore</t>
  </si>
  <si>
    <t>18:51:40.198</t>
  </si>
  <si>
    <t>Reddys Rajashekar Reddy Reddys</t>
  </si>
  <si>
    <t>18:42:10.718</t>
  </si>
  <si>
    <t>Goutham</t>
  </si>
  <si>
    <t>He can go for doc consultation after 2 weeks only</t>
  </si>
  <si>
    <t>2023-10-23</t>
  </si>
  <si>
    <t>18:40:56.302</t>
  </si>
  <si>
    <t>Aneesh Trivandrum</t>
  </si>
  <si>
    <t>548702 already lead exists</t>
  </si>
  <si>
    <t>18:38:26.249</t>
  </si>
  <si>
    <t>Sathish kongu</t>
  </si>
  <si>
    <t>65044_ Same lead In system</t>
  </si>
  <si>
    <t>18:27:20.197</t>
  </si>
  <si>
    <t>Mary manjula</t>
  </si>
  <si>
    <t>she said I'm just Inquiry .If i want , Call to you</t>
  </si>
  <si>
    <t>18:23:57.819</t>
  </si>
  <si>
    <t>Ajith Manikandan</t>
  </si>
  <si>
    <t>18:23:12.332</t>
  </si>
  <si>
    <t>Naveen</t>
  </si>
  <si>
    <t>18:18:22.173</t>
  </si>
  <si>
    <t>Abhijith Devarajan</t>
  </si>
  <si>
    <t>Akash</t>
  </si>
  <si>
    <t>18:05:36.020</t>
  </si>
  <si>
    <t>Sony Sony</t>
  </si>
  <si>
    <t>18:01:00.497</t>
  </si>
  <si>
    <t>tintu</t>
  </si>
  <si>
    <t>17:27:19.359</t>
  </si>
  <si>
    <t>Tony Urmise Kolattukudy</t>
  </si>
  <si>
    <t>17:26:44.407</t>
  </si>
  <si>
    <t>Hema Sundar</t>
  </si>
  <si>
    <t>17:20:42.975</t>
  </si>
  <si>
    <t>Mani Kumar</t>
  </si>
  <si>
    <t>He is from Repalli,A.P.He is not willing to come to Hyd or Vizag.Need to check tomorrow once.</t>
  </si>
  <si>
    <t>17:20:24.119</t>
  </si>
  <si>
    <t>DK Nishad</t>
  </si>
  <si>
    <t>Dnp?Dnp</t>
  </si>
  <si>
    <t>16:58:31.271</t>
  </si>
  <si>
    <t>Hope Kay</t>
  </si>
  <si>
    <t xml:space="preserve">called from personal number-he is from africa-need circumcision-he will update the date </t>
  </si>
  <si>
    <t>16:56:02.742</t>
  </si>
  <si>
    <t>Chenna Reddy</t>
  </si>
  <si>
    <t>16:55:15.582</t>
  </si>
  <si>
    <t>Syed Saddam</t>
  </si>
  <si>
    <t>He said I'm a Body Builder, I need to take Consultation with Dr /Info provide /Hospital details' shared</t>
  </si>
  <si>
    <t>16:36:55.419</t>
  </si>
  <si>
    <t>16:23:45.368</t>
  </si>
  <si>
    <t>called from personal number-dnp</t>
  </si>
  <si>
    <t>16:22:04.722</t>
  </si>
  <si>
    <t>Maharaj</t>
  </si>
  <si>
    <t>He will update after checking the doctor profile and hospital</t>
  </si>
  <si>
    <t>15:59:22.367</t>
  </si>
  <si>
    <t>Vipin Francis</t>
  </si>
  <si>
    <t>15:55:02.835</t>
  </si>
  <si>
    <t>Ronald Botham</t>
  </si>
  <si>
    <t>she said Call me after 30 Min</t>
  </si>
  <si>
    <t>15:54:29.411</t>
  </si>
  <si>
    <t>Rahul</t>
  </si>
  <si>
    <t>edapally,21,9400210529, told that he will discuss with the family and update</t>
  </si>
  <si>
    <t>15:38:50.508</t>
  </si>
  <si>
    <t>Ak.s ഉണ്ണികുട്ടൻ</t>
  </si>
  <si>
    <t>inappropiate messages he  sending in karechat</t>
  </si>
  <si>
    <t>15:32:13.573</t>
  </si>
  <si>
    <t>Abhijith</t>
  </si>
  <si>
    <t>he didnt checked</t>
  </si>
  <si>
    <t>15:29:12.822</t>
  </si>
  <si>
    <t>Amjad Shaikh</t>
  </si>
  <si>
    <t>15:27:19.475</t>
  </si>
  <si>
    <t>Sai</t>
  </si>
  <si>
    <t>Need to share the current bill or Income proof</t>
  </si>
  <si>
    <t>15:16:12.210</t>
  </si>
  <si>
    <t>Chaitanya Ambadipudi</t>
  </si>
  <si>
    <t>Called with my personal number he pick the call and said that he will check with his brother and update here.</t>
  </si>
  <si>
    <t>15:15:44.003</t>
  </si>
  <si>
    <t>Ravan_Dwivedi</t>
  </si>
  <si>
    <t>Switch off</t>
  </si>
  <si>
    <t>15:06:04.595</t>
  </si>
  <si>
    <t xml:space="preserve">Wizlar </t>
  </si>
  <si>
    <t>703407 - Lead already exists with this Enq I'd</t>
  </si>
  <si>
    <t>15:03:25.219</t>
  </si>
  <si>
    <t>14:55:24.793</t>
  </si>
  <si>
    <t>Agesh AP</t>
  </si>
  <si>
    <t>He's from calicut..  enquired to know the cost of treatment. will get back if interested</t>
  </si>
  <si>
    <t>14:47:57.632</t>
  </si>
  <si>
    <t>14:47:37.534</t>
  </si>
  <si>
    <t>Raja Shekar</t>
  </si>
  <si>
    <t>Picked the call but didn't give proper response</t>
  </si>
  <si>
    <t>14:47:04.973</t>
  </si>
  <si>
    <t>Rajesh Raj</t>
  </si>
  <si>
    <t>14:41:40.213</t>
  </si>
  <si>
    <t>Mubbasir.</t>
  </si>
  <si>
    <t>702969_ Same Lead in System</t>
  </si>
  <si>
    <t>14:34:34.672</t>
  </si>
  <si>
    <t>Sangeeth Pazayamadam</t>
  </si>
  <si>
    <t>14:19:38.839</t>
  </si>
  <si>
    <t>Chaitra Kiran</t>
  </si>
  <si>
    <t>Pt wife Inquiry His husband for Treatment 2 Legs problem /Request for Hospital Details</t>
  </si>
  <si>
    <t>14:16:52.315</t>
  </si>
  <si>
    <t>jijo cruz</t>
  </si>
  <si>
    <t>h=checked for his son-he is from kollam-he already searched in kollam and they will do sx from kollam</t>
  </si>
  <si>
    <t>14:11:57.218</t>
  </si>
  <si>
    <t>MOHAMMED ATTHAR PASHA</t>
  </si>
  <si>
    <t>Dnp/Dnp/Whatsapp msg sent</t>
  </si>
  <si>
    <t>14:10:15.467</t>
  </si>
  <si>
    <t>He said that he is having gynecomastia problem looking for treatment.But he is a daily wage carpenter,I pitched for 55 to 60k.He will discuss with his father and update here.</t>
  </si>
  <si>
    <t>14:07:22.252</t>
  </si>
  <si>
    <t>Arun Kumar</t>
  </si>
  <si>
    <t>13:59:42.755</t>
  </si>
  <si>
    <t>Aswathy Santhosh</t>
  </si>
  <si>
    <t>she will be out of station for this whole month</t>
  </si>
  <si>
    <t>13:55:13.616</t>
  </si>
  <si>
    <t xml:space="preserve">Vijay </t>
  </si>
  <si>
    <t>Kurnool</t>
  </si>
  <si>
    <t>13:49:46.482</t>
  </si>
  <si>
    <t>Ratheesh P</t>
  </si>
  <si>
    <t>busy- dnp</t>
  </si>
  <si>
    <t>13:46:43.245</t>
  </si>
  <si>
    <t>Sumesh PC</t>
  </si>
  <si>
    <t>13:43:38.190</t>
  </si>
  <si>
    <t>Ganesh Madem Nani</t>
  </si>
  <si>
    <t>he is cutting the calls</t>
  </si>
  <si>
    <t>13:39:21.929</t>
  </si>
  <si>
    <t>sadik</t>
  </si>
  <si>
    <t>13:36:23.525</t>
  </si>
  <si>
    <t>Bhanu Prakash</t>
  </si>
  <si>
    <t>Called with my personal number he pick the call and said that he is looking for Gynecomastia treatment.He just aged 20 years only.He will discuss with his parents and let us know.</t>
  </si>
  <si>
    <t>13:36:10.243</t>
  </si>
  <si>
    <t>Loki Ranganath M</t>
  </si>
  <si>
    <t>689344 _ Same lead In System</t>
  </si>
  <si>
    <t>13:35:05.770</t>
  </si>
  <si>
    <t>Umarul Farook</t>
  </si>
  <si>
    <t>13:22:51.180</t>
  </si>
  <si>
    <t>Mruthyunjaya Hurali</t>
  </si>
  <si>
    <t>13:08:42.383</t>
  </si>
  <si>
    <t>Ismail Rafahath</t>
  </si>
  <si>
    <t>13:06:40.353</t>
  </si>
  <si>
    <t>Sridhar Thota</t>
  </si>
  <si>
    <t>He pick the call and said that he is looking gynecomastia treatment and need to send his chest pics.He will give confirmation about his treatment tomorrow.</t>
  </si>
  <si>
    <t>12:54:57.645</t>
  </si>
  <si>
    <t>Kumaraswamy</t>
  </si>
  <si>
    <t>No response/dnp</t>
  </si>
  <si>
    <t>12:46:15.475</t>
  </si>
  <si>
    <t>Arjun Krishnan</t>
  </si>
  <si>
    <t>12:45:35.184</t>
  </si>
  <si>
    <t>Vinay Soni</t>
  </si>
  <si>
    <t>Called with my personal number he pick the call and said that it's wrong number.</t>
  </si>
  <si>
    <t>12:45:05.293</t>
  </si>
  <si>
    <t>Appu Mookambika</t>
  </si>
  <si>
    <t>12:43:25.855</t>
  </si>
  <si>
    <t>Basvinraj gonal</t>
  </si>
  <si>
    <t>529192
538513
620511
33222
703319
46841
28210 
45267
12348 
28424 
27600 
12134 
21813 
43417
457342</t>
  </si>
  <si>
    <t>12:02:55.192</t>
  </si>
  <si>
    <t>Kannan</t>
  </si>
  <si>
    <t>12:01:16.322</t>
  </si>
  <si>
    <t>Vishnu Raj</t>
  </si>
  <si>
    <t>2023-10-19</t>
  </si>
  <si>
    <t>09:44:53.173</t>
  </si>
  <si>
    <t>Athul Sreekumar</t>
  </si>
  <si>
    <t>08:55:03.654</t>
  </si>
  <si>
    <t>shajudheen. k</t>
  </si>
  <si>
    <t>07:45:34.205</t>
  </si>
  <si>
    <t xml:space="preserve">Danush </t>
  </si>
  <si>
    <t>Varicocele</t>
  </si>
  <si>
    <t>2023-09-23</t>
  </si>
  <si>
    <t>23:18:48.369</t>
  </si>
  <si>
    <t>Rajesh Don</t>
  </si>
  <si>
    <t xml:space="preserve">Govindaraj / 36 yrs / Chennai -  Vizhuppuram / Nearest  - Tambaram / Lipoma in right thigh / 9952735042 / Whtats app done </t>
  </si>
  <si>
    <t>21:06:57.642</t>
  </si>
  <si>
    <t>Prasad John</t>
  </si>
  <si>
    <t>didnt checked for any treatment</t>
  </si>
  <si>
    <t>21:00:43.794</t>
  </si>
  <si>
    <t>Sudhakar</t>
  </si>
  <si>
    <t xml:space="preserve">Sudhakar / 39 years / Nearest is Chennai City / Vellur area / 130 KM away from chennai / 9894970341 / Collecting reports in whats app / Can't Come to Chennai / He is Looking for treatment in Vellur area  only / Planning surgery in his hometown only.
</t>
  </si>
  <si>
    <t>20:40:37.599</t>
  </si>
  <si>
    <t>Sajan Varghese</t>
  </si>
  <si>
    <t>20:12:52.134</t>
  </si>
  <si>
    <t xml:space="preserve">Called from personal number He didn't checked for any treatment </t>
  </si>
  <si>
    <t>20:05:00.275</t>
  </si>
  <si>
    <t>Faiz ni</t>
  </si>
  <si>
    <t>20:03:35.183</t>
  </si>
  <si>
    <t>Shafi B</t>
  </si>
  <si>
    <t>shared details.no response</t>
  </si>
  <si>
    <t>19:59:45.815</t>
  </si>
  <si>
    <t>Kumar</t>
  </si>
  <si>
    <t>Not picking calls</t>
  </si>
  <si>
    <t>19:50:07.647</t>
  </si>
  <si>
    <t>Ravi</t>
  </si>
  <si>
    <t>19:47:11.224</t>
  </si>
  <si>
    <t>Devaraju B C</t>
  </si>
  <si>
    <t xml:space="preserve">Ramanagara _ he said I'm planning to take Treatment .he agree to send health insurance Papers </t>
  </si>
  <si>
    <t>19:44:55.772</t>
  </si>
  <si>
    <t>Mohammed Rafeeque M</t>
  </si>
  <si>
    <t>18:38:42.482</t>
  </si>
  <si>
    <t>Antony Milton</t>
  </si>
  <si>
    <t>Not interested</t>
  </si>
  <si>
    <t>17:28:37.665</t>
  </si>
  <si>
    <t>Umerkhayyam Ahammed</t>
  </si>
  <si>
    <t>he will cb</t>
  </si>
  <si>
    <t>17:12:42.370</t>
  </si>
  <si>
    <t>called from personal number.. he was busy. texted in whatsapp.</t>
  </si>
  <si>
    <t>17:12:31.520</t>
  </si>
  <si>
    <t>Sarang S</t>
  </si>
  <si>
    <t>17:10:40.609</t>
  </si>
  <si>
    <t>17:03:13.354</t>
  </si>
  <si>
    <t>Thodupuzha</t>
  </si>
  <si>
    <t>16:50:50.247</t>
  </si>
  <si>
    <t>Muthalib Muthu</t>
  </si>
  <si>
    <t>Detailed the treatment.. will get back when he can go for consultation</t>
  </si>
  <si>
    <t>16:47:59.964</t>
  </si>
  <si>
    <t xml:space="preserve">Srini </t>
  </si>
  <si>
    <t>Srini enquired for his wife / Piles 1st or 2nd  stage  / 3 - 4 months / Velachery / Asking for female doctor / Velachery Location / Asking for female doctor.</t>
  </si>
  <si>
    <t>16:36:49.949</t>
  </si>
  <si>
    <t>Neethiraj</t>
  </si>
  <si>
    <t xml:space="preserve">5387 same lead exists </t>
  </si>
  <si>
    <t>16:31:35.910</t>
  </si>
  <si>
    <t>Bipin</t>
  </si>
  <si>
    <t>16:12:55.025</t>
  </si>
  <si>
    <t>he didnt any of the  treatment we provide</t>
  </si>
  <si>
    <t>16:09:17.801</t>
  </si>
  <si>
    <t>Raksith</t>
  </si>
  <si>
    <t>15:25:09.557</t>
  </si>
  <si>
    <t>Santo Zion Santo Zion</t>
  </si>
  <si>
    <t>15:15:47.364</t>
  </si>
  <si>
    <t>Not answering calls.</t>
  </si>
  <si>
    <t>15:06:40.227</t>
  </si>
  <si>
    <t>Naresh dalle</t>
  </si>
  <si>
    <t>15:03:19.955</t>
  </si>
  <si>
    <t>Adithya R</t>
  </si>
  <si>
    <t>fund issue.. he will get back if he want treatment</t>
  </si>
  <si>
    <t>14:56:12.181</t>
  </si>
  <si>
    <t>14:56:12.120</t>
  </si>
  <si>
    <t>SHALINI KUNDHANI</t>
  </si>
  <si>
    <t xml:space="preserve">703286 same name </t>
  </si>
  <si>
    <t>14:45:01.228</t>
  </si>
  <si>
    <t>Jithin Jithin</t>
  </si>
  <si>
    <t>14:42:56.402</t>
  </si>
  <si>
    <t>OPD Scheduled</t>
  </si>
  <si>
    <t>called from personal number.. will go for consultation on wednesday</t>
  </si>
  <si>
    <t>14:40:28.955</t>
  </si>
  <si>
    <t>14:39:13.520</t>
  </si>
  <si>
    <t>Vahidullah</t>
  </si>
  <si>
    <t>14:26:19.119</t>
  </si>
  <si>
    <t>pt said he will only call me</t>
  </si>
  <si>
    <t>14:19:00.342</t>
  </si>
  <si>
    <t xml:space="preserve">Rajesh </t>
  </si>
  <si>
    <t>Patient busy / Need call back in evening.</t>
  </si>
  <si>
    <t>13:33:04.912</t>
  </si>
  <si>
    <t>Jithin Somanath</t>
  </si>
  <si>
    <t>he will come for op-date not confirmed</t>
  </si>
  <si>
    <t>13:01:28.211</t>
  </si>
  <si>
    <t>Karthik Hariraj</t>
  </si>
  <si>
    <t>12:40:28.958</t>
  </si>
  <si>
    <t>Dinesh Dinuchempoor</t>
  </si>
  <si>
    <t>He was busy</t>
  </si>
  <si>
    <t>12:37:50.432</t>
  </si>
  <si>
    <t>S Vijay Kumar</t>
  </si>
  <si>
    <t>LASIK eye Surgery</t>
  </si>
  <si>
    <t>IPD Completed</t>
  </si>
  <si>
    <t>12:31:02.824</t>
  </si>
  <si>
    <t>Irshad Irshu</t>
  </si>
  <si>
    <t>12:08:12.272</t>
  </si>
  <si>
    <t>Muhammed</t>
  </si>
  <si>
    <t>10:54:10.984</t>
  </si>
  <si>
    <t>09:55:49.837</t>
  </si>
  <si>
    <t>Eva</t>
  </si>
  <si>
    <t xml:space="preserve">No response from pt end </t>
  </si>
  <si>
    <t>09:41:29.439</t>
  </si>
  <si>
    <t>hemkumar</t>
  </si>
  <si>
    <t xml:space="preserve">Number is not available - check in wapp also </t>
  </si>
  <si>
    <t>09:33:49.412</t>
  </si>
  <si>
    <t xml:space="preserve">Hariharan </t>
  </si>
  <si>
    <t xml:space="preserve">Now he dont have any plan for the surgery if need will call </t>
  </si>
  <si>
    <t>07:17:23.212</t>
  </si>
  <si>
    <t>Prasad</t>
  </si>
  <si>
    <t>03:20:39.245</t>
  </si>
  <si>
    <t>Gopal Sar Kar</t>
  </si>
  <si>
    <t>Number does not excist / DNP</t>
  </si>
  <si>
    <t>2023-09-22</t>
  </si>
  <si>
    <t>23:03:49.922</t>
  </si>
  <si>
    <t>paddu seth malani</t>
  </si>
  <si>
    <t>22:04:03.277</t>
  </si>
  <si>
    <t>21:52:38.233</t>
  </si>
  <si>
    <t>Mumtaj Saiyad</t>
  </si>
  <si>
    <t xml:space="preserve">He cant come to chennai for this treatment - if need will call </t>
  </si>
  <si>
    <t>21:08:07.966</t>
  </si>
  <si>
    <t>529192
538513
620511
33222
703319
46841
28210 
45267
12348
28424
27600
12134
21813 
43417
457342 _ Same lead in Sytem</t>
  </si>
  <si>
    <t>21:07:08.774</t>
  </si>
  <si>
    <t>hussain</t>
  </si>
  <si>
    <t>not looking for treatment</t>
  </si>
  <si>
    <t>20:39:00.324</t>
  </si>
  <si>
    <t>Yoganandam</t>
  </si>
  <si>
    <t xml:space="preserve">Now he have some works - will call to this number then will arrange the OPD </t>
  </si>
  <si>
    <t>20:32:50.592</t>
  </si>
  <si>
    <t>R.Abhirami</t>
  </si>
  <si>
    <t>19:53:21.488</t>
  </si>
  <si>
    <t>Jagadeesh</t>
  </si>
  <si>
    <t>Duplicated Lead.</t>
  </si>
  <si>
    <t>19:25:38.265</t>
  </si>
  <si>
    <t>Ranjith Siva kumar</t>
  </si>
  <si>
    <t xml:space="preserve">Dnp  No respopnse from pt end </t>
  </si>
  <si>
    <t>18:57:38.823</t>
  </si>
  <si>
    <t>Subbu Raj</t>
  </si>
  <si>
    <t xml:space="preserve">He is not looking for any treatment </t>
  </si>
  <si>
    <t>18:49:31.991</t>
  </si>
  <si>
    <t>Vineeth</t>
  </si>
  <si>
    <t>18:22:22.533</t>
  </si>
  <si>
    <t>Sarita Devi S</t>
  </si>
  <si>
    <t xml:space="preserve">IPD Done </t>
  </si>
  <si>
    <t>18:13:15.595</t>
  </si>
  <si>
    <t>Premika</t>
  </si>
  <si>
    <t>Dnp  Switched off</t>
  </si>
  <si>
    <t>17:44:53.530</t>
  </si>
  <si>
    <t>Azim Ali</t>
  </si>
  <si>
    <t xml:space="preserve">He is not looking for the surgery - he is looking for some cream for lipoma </t>
  </si>
  <si>
    <t>17:44:05.804</t>
  </si>
  <si>
    <t>GERMAN AUTO GALLERY</t>
  </si>
  <si>
    <t xml:space="preserve">kanniyakumari - Multiple Lipomas - 40+ Lipomas - Fund issue - He will arrange the amount then call back - </t>
  </si>
  <si>
    <t>16:50:24.036</t>
  </si>
  <si>
    <t>Paul Pandi</t>
  </si>
  <si>
    <t xml:space="preserve">Paul pandi / Lasik treatment / Have Insurance / Planning in October 2nd week . </t>
  </si>
  <si>
    <t>16:11:13.910</t>
  </si>
  <si>
    <t xml:space="preserve">Arokiyaraj </t>
  </si>
  <si>
    <t xml:space="preserve">He already done the consultation in his near by hospital - no need </t>
  </si>
  <si>
    <t>15:18:04.537</t>
  </si>
  <si>
    <t>Mercy Menaga</t>
  </si>
  <si>
    <t>Dr suggest surgery - 15 lipomas - 35k Dr pitched - will discuss with Pt and update</t>
  </si>
  <si>
    <t>14:43:32.904</t>
  </si>
  <si>
    <t xml:space="preserve">Anil / 23 yrs / Trivandrum / Circumcision suggested by doctor / 8295072486 / Asking treatment in Haryana / Pitched treatment in Trivandrum / Will discuss and let know. / Pt is busy.
</t>
  </si>
  <si>
    <t>14:35:59.559</t>
  </si>
  <si>
    <t xml:space="preserve">already lead is namita </t>
  </si>
  <si>
    <t>14:22:52.333</t>
  </si>
  <si>
    <t>Shreepal Jain</t>
  </si>
  <si>
    <t xml:space="preserve">Now he donr need - not proper response from pt end </t>
  </si>
  <si>
    <t>14:21:00.617</t>
  </si>
  <si>
    <t xml:space="preserve">Hemanth </t>
  </si>
  <si>
    <t>14:05:46.001</t>
  </si>
  <si>
    <t>GOPINATH</t>
  </si>
  <si>
    <t xml:space="preserve">Still in out of station - will call once he come to chennai </t>
  </si>
  <si>
    <t>14:00:50.579</t>
  </si>
  <si>
    <t>Mithun S</t>
  </si>
  <si>
    <t>Mithun / 29 years / Circumcision / Bengaluru / Have Insurance / Planning IPD / Waiting to get Ins update / Whats app done
Pt is not ready to  do treatment in Curemax Hospital / Asking apollo hospital.</t>
  </si>
  <si>
    <t>13:52:08.700</t>
  </si>
  <si>
    <t>Nagesh</t>
  </si>
  <si>
    <t>13:02:38.046</t>
  </si>
  <si>
    <t>sreejith. s</t>
  </si>
  <si>
    <t>12:56:00.328</t>
  </si>
  <si>
    <t>Hakkim Haneef Mohammed</t>
  </si>
  <si>
    <t xml:space="preserve">He is not looking for any treatment . dont distrub </t>
  </si>
  <si>
    <t>12:44:03.896</t>
  </si>
  <si>
    <t>Binoy Satheesh</t>
  </si>
  <si>
    <t>12:43:44.353</t>
  </si>
  <si>
    <t>Amal Appu</t>
  </si>
  <si>
    <t>12:37:17.025</t>
  </si>
  <si>
    <t>John Paul</t>
  </si>
  <si>
    <t>12:37:14.302</t>
  </si>
  <si>
    <t>Sakeer</t>
  </si>
  <si>
    <t>12:36:50.531</t>
  </si>
  <si>
    <t>12:29:11.461</t>
  </si>
  <si>
    <t>Manu M</t>
  </si>
  <si>
    <t>not reachable</t>
  </si>
  <si>
    <t>12:05:16.570</t>
  </si>
  <si>
    <t xml:space="preserve">Jayant sawant </t>
  </si>
  <si>
    <t>12:05:00.483</t>
  </si>
  <si>
    <t xml:space="preserve">He is not looking for any treatment - someone missuse his number - </t>
  </si>
  <si>
    <t>12:04:27.601</t>
  </si>
  <si>
    <t>called from personal number-call disc</t>
  </si>
  <si>
    <t>11:53:21.732</t>
  </si>
  <si>
    <t>vignesh</t>
  </si>
  <si>
    <t>10 Lipomas - No insurance - Need consultation first - using oinments - no results - Annanagar - he will call back</t>
  </si>
  <si>
    <t>11:52:03.205</t>
  </si>
  <si>
    <t>Vijayalekshmi Satheesh Kumar</t>
  </si>
  <si>
    <t>she is having multiple lipomas all over lady-pitched for 25k for 10 lipomas-she is having that much amount-so not interested</t>
  </si>
  <si>
    <t>11:41:06.114</t>
  </si>
  <si>
    <t>Karthik</t>
  </si>
  <si>
    <t>11:18:04.067</t>
  </si>
  <si>
    <t>hareesh</t>
  </si>
  <si>
    <t xml:space="preserve">Refusing calls
</t>
  </si>
  <si>
    <t>11:17:38.651</t>
  </si>
  <si>
    <t>thilak</t>
  </si>
  <si>
    <t xml:space="preserve">Share the images to Dr and will check with Dr and update </t>
  </si>
  <si>
    <t>11:15:06.248</t>
  </si>
  <si>
    <t>_𝓐𝓳𝓲𝓽𝓱</t>
  </si>
  <si>
    <t>11:12:49.687</t>
  </si>
  <si>
    <t>Mohammad Saleel</t>
  </si>
  <si>
    <t>he said he willl cb</t>
  </si>
  <si>
    <t>2023-10-28</t>
  </si>
  <si>
    <t>10:55:46.319</t>
  </si>
  <si>
    <t>Shibin</t>
  </si>
  <si>
    <t>2023-10-17</t>
  </si>
  <si>
    <t>10:36:47.619</t>
  </si>
  <si>
    <t>Athul</t>
  </si>
  <si>
    <t>he said he is not interested</t>
  </si>
  <si>
    <t>10:09:38.112</t>
  </si>
  <si>
    <t>Ramshad Razz</t>
  </si>
  <si>
    <t>He's from kannur.. will go for consultation  if he's coming to kochi</t>
  </si>
  <si>
    <t>09:55:34.434</t>
  </si>
  <si>
    <t>Midhun</t>
  </si>
  <si>
    <t>09:49:20.898</t>
  </si>
  <si>
    <t>Subhash</t>
  </si>
  <si>
    <t>pitched 26
still he said our cost is too high</t>
  </si>
  <si>
    <t>09:27:12.142</t>
  </si>
  <si>
    <t>Junk.</t>
  </si>
  <si>
    <t>09:09:17.004</t>
  </si>
  <si>
    <t>08:38:40.319</t>
  </si>
  <si>
    <t>Ashik CK</t>
  </si>
  <si>
    <t>07:34:38.450</t>
  </si>
  <si>
    <t>8464974354 rajesh</t>
  </si>
  <si>
    <t>05:22:46.377</t>
  </si>
  <si>
    <t>Sajeev kumar</t>
  </si>
  <si>
    <t xml:space="preserve">Patient is saying that he is not interested for surgery if he wants he will contact us </t>
  </si>
  <si>
    <t>00:58:46.022</t>
  </si>
  <si>
    <t xml:space="preserve">Vineeth </t>
  </si>
  <si>
    <t>already exist 703246</t>
  </si>
  <si>
    <t>00:30:39.504</t>
  </si>
  <si>
    <t>Arun Justin</t>
  </si>
  <si>
    <t>he is busy-he will cb</t>
  </si>
  <si>
    <t>2023-09-21</t>
  </si>
  <si>
    <t>23:48:29.997</t>
  </si>
  <si>
    <t>andru musakkutty</t>
  </si>
  <si>
    <t>23:23:29.383</t>
  </si>
  <si>
    <t>Vihan Ekm</t>
  </si>
  <si>
    <t>23:02:53.992</t>
  </si>
  <si>
    <t>𝓼𝓱𝓮𝓮𝓽𝓱𝓪𝓵 . 𝓼</t>
  </si>
  <si>
    <t>22:45:44.394</t>
  </si>
  <si>
    <t>അജിത്ത് പഞ്ചു</t>
  </si>
  <si>
    <t>called from personal number-invalid num</t>
  </si>
  <si>
    <t>22:11:02.919</t>
  </si>
  <si>
    <t>Sunil Kumar</t>
  </si>
  <si>
    <t>21:25:50.882</t>
  </si>
  <si>
    <t>Thaha Hussin</t>
  </si>
  <si>
    <t>20:53:40.506</t>
  </si>
  <si>
    <t>Hassan_ 183KM /He said When I Visit, I Only call you back</t>
  </si>
  <si>
    <t>20:13:18.407</t>
  </si>
  <si>
    <t>Premachandran</t>
  </si>
  <si>
    <t>19:48:48.811</t>
  </si>
  <si>
    <t>Sudharsan Mahalingam</t>
  </si>
  <si>
    <t>19:46:11.139</t>
  </si>
  <si>
    <t>Kandukuru Ravi Kumar</t>
  </si>
  <si>
    <t>19:17:02.174</t>
  </si>
  <si>
    <t>STANCILAUS GEORGE</t>
  </si>
  <si>
    <t>called from personal number-switch off</t>
  </si>
  <si>
    <t>18:49:07.600</t>
  </si>
  <si>
    <t>Ridhik</t>
  </si>
  <si>
    <t>called from personal number-busy</t>
  </si>
  <si>
    <t>17:50:24.319</t>
  </si>
  <si>
    <t xml:space="preserve">Dinesh </t>
  </si>
  <si>
    <t>Dinesh / 34 years / Coimbatore - Kovilpalayam / Semen count issue / 8760508226 / Saturady  OPD / Have Insurance.</t>
  </si>
  <si>
    <t>17:15:39.965</t>
  </si>
  <si>
    <t>Prasad Dharmarajan</t>
  </si>
  <si>
    <t>17:06:09.547</t>
  </si>
  <si>
    <t>SiNo</t>
  </si>
  <si>
    <t>16:50:57.981</t>
  </si>
  <si>
    <t>Budili lakshmi Pathi</t>
  </si>
  <si>
    <t>pt said i will share you details waiting for the update pt is interested</t>
  </si>
  <si>
    <t>16:38:55.219</t>
  </si>
  <si>
    <t>He can go for consultation after one more week</t>
  </si>
  <si>
    <t>16:12:23.318</t>
  </si>
  <si>
    <t>Pugazhenthi R</t>
  </si>
  <si>
    <t xml:space="preserve">Pugazhenthi R / 27 years / Theni Area / Corporate Insurance / 8608030367 / Currently working in bengaluru / Job transfer to Chennai in October / Then only can plan surgery / Insurance receiving / OPD planning next week - Friday
</t>
  </si>
  <si>
    <t>15:55:54.412</t>
  </si>
  <si>
    <t>Murali Nair</t>
  </si>
  <si>
    <t>15:52:24.373</t>
  </si>
  <si>
    <t>Syed Kharnine ahamed</t>
  </si>
  <si>
    <t>15:50:07.799</t>
  </si>
  <si>
    <t>Raghu Veer</t>
  </si>
  <si>
    <t>6.1 height,98kgs weight, He wants liposuction for Tummy,Sides and thighs he wants doctor consultation will confirm the date.</t>
  </si>
  <si>
    <t>15:47:55.208</t>
  </si>
  <si>
    <t>Prasanna</t>
  </si>
  <si>
    <t>15:35:10.275</t>
  </si>
  <si>
    <t>15:33:14.160</t>
  </si>
  <si>
    <t>Kasim Shabi</t>
  </si>
  <si>
    <t>15:31:01.042</t>
  </si>
  <si>
    <t>Shiva Sutbonshi</t>
  </si>
  <si>
    <t>15:21:04.117</t>
  </si>
  <si>
    <t>Anand Joy</t>
  </si>
  <si>
    <t>he is gay he need to improve his breast
but not possible and for 50k we can't do case</t>
  </si>
  <si>
    <t>15:12:39.491</t>
  </si>
  <si>
    <t>Srikanth Raj</t>
  </si>
  <si>
    <t>He Text in WhatsApp ( Not Interested )</t>
  </si>
  <si>
    <t>15:08:06.947</t>
  </si>
  <si>
    <t>Linda Thambi</t>
  </si>
  <si>
    <t xml:space="preserve">incoming call barred
</t>
  </si>
  <si>
    <t>15:06:38.653</t>
  </si>
  <si>
    <t>Satish Kumar</t>
  </si>
  <si>
    <t>Not looking for any treatment</t>
  </si>
  <si>
    <t>15:01:11.965</t>
  </si>
  <si>
    <t>Vaishali Verma</t>
  </si>
  <si>
    <t>she said I'm planning to take Consultation for Fissure .Request for hospital details</t>
  </si>
  <si>
    <t>14:49:53.846</t>
  </si>
  <si>
    <t>Pamedimari Mahesh</t>
  </si>
  <si>
    <t xml:space="preserve">5.6 height,98 kgs weight,He wants gynecomastia treatment I pitched for 55k.He will call after 2 days.
</t>
  </si>
  <si>
    <t>14:48:36.617</t>
  </si>
  <si>
    <t>Suneel Kumar Nandigam</t>
  </si>
  <si>
    <t>14:46:17.767</t>
  </si>
  <si>
    <t>Sun Deep</t>
  </si>
  <si>
    <t>pt. is saying that he isn't enquired for any treatment</t>
  </si>
  <si>
    <t>14:43:11.562</t>
  </si>
  <si>
    <t>Mohammed Sikander</t>
  </si>
  <si>
    <t>14:42:48.896</t>
  </si>
  <si>
    <t>14:37:29.214</t>
  </si>
  <si>
    <t>pralhad</t>
  </si>
  <si>
    <t>14:34:26.451</t>
  </si>
  <si>
    <t>Khanderay S Attur</t>
  </si>
  <si>
    <t>OPD Booked for Tomorrow At Curemaxx Hospital</t>
  </si>
  <si>
    <t>14:26:25.210</t>
  </si>
  <si>
    <t>14:25:02.212</t>
  </si>
  <si>
    <t>Saurabh Revankar</t>
  </si>
  <si>
    <t>He said I'm Planning to take OPD with dr Anitha but I'm already opd completed .Rs.60K /EMI</t>
  </si>
  <si>
    <t>14:19:50.481</t>
  </si>
  <si>
    <t>Notayboy Rajesh</t>
  </si>
  <si>
    <t>not looking for any treatment</t>
  </si>
  <si>
    <t>14:05:04.262</t>
  </si>
  <si>
    <t>Akhil Thankan</t>
  </si>
  <si>
    <t>14:02:48.695</t>
  </si>
  <si>
    <t>vaideesh</t>
  </si>
  <si>
    <t>pt need to consult the doctor. he will consult with family and revert back</t>
  </si>
  <si>
    <t>14:02:06.882</t>
  </si>
  <si>
    <t>Sagar</t>
  </si>
  <si>
    <t>13:54:11.320</t>
  </si>
  <si>
    <t xml:space="preserve">Noormahammed </t>
  </si>
  <si>
    <t>13:52:53.795</t>
  </si>
  <si>
    <t>13:36:47.044</t>
  </si>
  <si>
    <t>zavid</t>
  </si>
  <si>
    <t>pt is looking for treatment in asking treatment for 30k</t>
  </si>
  <si>
    <t>13:19:15.724</t>
  </si>
  <si>
    <t>Joji Sojan</t>
  </si>
  <si>
    <t>13:17:28.504</t>
  </si>
  <si>
    <t>Ganesh</t>
  </si>
  <si>
    <t>He pick the call and said that I didn't enquire for any treatment.It's a wrong number.</t>
  </si>
  <si>
    <t>13:15:18.993</t>
  </si>
  <si>
    <t>Kushal</t>
  </si>
  <si>
    <t xml:space="preserve">He said When I Planned ,Call you </t>
  </si>
  <si>
    <t>13:11:57.697</t>
  </si>
  <si>
    <t>Dilip</t>
  </si>
  <si>
    <t>Brain Tumor</t>
  </si>
  <si>
    <t xml:space="preserve">703204 - Lead already Exist with this Enq I'd
</t>
  </si>
  <si>
    <t>13:11:47.105</t>
  </si>
  <si>
    <t>Spine</t>
  </si>
  <si>
    <t>13:11:33.903</t>
  </si>
  <si>
    <t>Kidney transplant</t>
  </si>
  <si>
    <t>13:11:20.224</t>
  </si>
  <si>
    <t>Liver Transplant</t>
  </si>
  <si>
    <t>13:11:10.225</t>
  </si>
  <si>
    <t>Heart Transplant</t>
  </si>
  <si>
    <t>13:10:59.801</t>
  </si>
  <si>
    <t>13:10:40.449</t>
  </si>
  <si>
    <t>13:10:27.847</t>
  </si>
  <si>
    <t>13:10:12.475</t>
  </si>
  <si>
    <t>13:09:57.099</t>
  </si>
  <si>
    <t>13:09:40.789</t>
  </si>
  <si>
    <t>13:09:28.718</t>
  </si>
  <si>
    <t>13:09:19.904</t>
  </si>
  <si>
    <t>Hip replacement</t>
  </si>
  <si>
    <t>13:08:50.210</t>
  </si>
  <si>
    <t>13:08:46.690</t>
  </si>
  <si>
    <t>Vasudev __ Vagadi</t>
  </si>
  <si>
    <t>13:08:28.377</t>
  </si>
  <si>
    <t>13:08:02.217</t>
  </si>
  <si>
    <t>13:07:49.723</t>
  </si>
  <si>
    <t>13:07:30.495</t>
  </si>
  <si>
    <t>13:07:30.489</t>
  </si>
  <si>
    <t>13:07:07.745</t>
  </si>
  <si>
    <t>Knee replacement</t>
  </si>
  <si>
    <t>13:06:55.986</t>
  </si>
  <si>
    <t>13:06:37.134</t>
  </si>
  <si>
    <t>13:06:14.716</t>
  </si>
  <si>
    <t>Hernia</t>
  </si>
  <si>
    <t>703204 - Lead already Exist with this Enq I'd</t>
  </si>
  <si>
    <t>13:04:55.584</t>
  </si>
  <si>
    <t>Ashraf Ashraf</t>
  </si>
  <si>
    <t>he is out of station now-he will cb</t>
  </si>
  <si>
    <t>13:01:59.665</t>
  </si>
  <si>
    <t>Varun Varun</t>
  </si>
  <si>
    <t>asked me to call after sometime</t>
  </si>
  <si>
    <t>12:58:28.110</t>
  </si>
  <si>
    <t>Rangappa Ramesh</t>
  </si>
  <si>
    <t>12:57:51.522</t>
  </si>
  <si>
    <t>Pilla Prasad</t>
  </si>
  <si>
    <t>12:53:30.351</t>
  </si>
  <si>
    <t>Bhaskar Rohit Bhandari</t>
  </si>
  <si>
    <t>Diagnostics Prescribed</t>
  </si>
  <si>
    <t>pt is not responding the call</t>
  </si>
  <si>
    <t>12:41:34.298</t>
  </si>
  <si>
    <t xml:space="preserve"> Rakesh Singh</t>
  </si>
  <si>
    <t>5.7 height,90 kgs Weight,He saaid I will come for consultation on monday please call on that day.</t>
  </si>
  <si>
    <t>12:23:49.040</t>
  </si>
  <si>
    <t>Mana</t>
  </si>
  <si>
    <t>12:11:42.585</t>
  </si>
  <si>
    <t>Prathap S</t>
  </si>
  <si>
    <t>He said I'm getting Back Bone pain</t>
  </si>
  <si>
    <t>12:09:10.165</t>
  </si>
  <si>
    <t>Mohan</t>
  </si>
  <si>
    <t>12:05:55.872</t>
  </si>
  <si>
    <t>Siju Mani</t>
  </si>
  <si>
    <t>12:03:26.554</t>
  </si>
  <si>
    <t>sai kishore</t>
  </si>
  <si>
    <t>12:01:59.610</t>
  </si>
  <si>
    <t>Yashwanth</t>
  </si>
  <si>
    <t>12:01:22.637</t>
  </si>
  <si>
    <t>Pithani Ram Gowd</t>
  </si>
  <si>
    <t>11:59:10.197</t>
  </si>
  <si>
    <t>11:43:59.964</t>
  </si>
  <si>
    <t>Chandra Shekhar Rai</t>
  </si>
  <si>
    <t>He said I'm planning to take Treatment but He said I'll update you</t>
  </si>
  <si>
    <t>11:39:37.947</t>
  </si>
  <si>
    <t>syed mohammed ali</t>
  </si>
  <si>
    <t>11:36:54.263</t>
  </si>
  <si>
    <t>Jasher Sam</t>
  </si>
  <si>
    <t>11:36:00.945</t>
  </si>
  <si>
    <t>Jivireddi Harish</t>
  </si>
  <si>
    <t>2023-10-15</t>
  </si>
  <si>
    <t>11:36:00.349</t>
  </si>
  <si>
    <t>midhun krishnan</t>
  </si>
  <si>
    <t>11:32:51.569</t>
  </si>
  <si>
    <t xml:space="preserve">Kishan </t>
  </si>
  <si>
    <t xml:space="preserve">Patient is saying that he is working in VIZAG but he is from Hyderabad so next month he is going back to Hyderabad and he wants surgery in hyderabad only he said he only call back when he needs treatment </t>
  </si>
  <si>
    <t>11:28:28.114</t>
  </si>
  <si>
    <t>Jebakirubai Chelladurai</t>
  </si>
  <si>
    <t>11:19:18.612</t>
  </si>
  <si>
    <t>Prasad Swain</t>
  </si>
  <si>
    <t>He pick the call and said that he is having Gynecomastia problem.He is 21 years old and still studying.He share his chest pics and I pitched for 55k.He will decide and call.Mostly he will not come for the treatment.</t>
  </si>
  <si>
    <t>10:57:31.998</t>
  </si>
  <si>
    <t>Cyst Doctor</t>
  </si>
  <si>
    <t>10:56:31.980</t>
  </si>
  <si>
    <t>Siva</t>
  </si>
  <si>
    <t>Colorectal Surgeon Doctors</t>
  </si>
  <si>
    <t>10:56:01.170</t>
  </si>
  <si>
    <t>Murali Vijayakuma</t>
  </si>
  <si>
    <t>Pt is in another call  Need to try after some time.</t>
  </si>
  <si>
    <t>10:40:39.754</t>
  </si>
  <si>
    <t>Sampath Kumar</t>
  </si>
  <si>
    <t xml:space="preserve">OPD Replanning  to Saturday
</t>
  </si>
  <si>
    <t>10:34:10.582</t>
  </si>
  <si>
    <t>SUDAKHAR</t>
  </si>
  <si>
    <t xml:space="preserve">9951174358 Pt Whats app number </t>
  </si>
  <si>
    <t>10:29:34.288</t>
  </si>
  <si>
    <t>Duplicate lead of 703160  / Closing Lead  (DUPLICATE LEAD - 703157 AND 703158 )</t>
  </si>
  <si>
    <t>09:57:02.314</t>
  </si>
  <si>
    <t>Lokesh</t>
  </si>
  <si>
    <t xml:space="preserve">EMI Rejected from all vendors. Pitched Cash </t>
  </si>
  <si>
    <t>09:36:48.981</t>
  </si>
  <si>
    <t>karan</t>
  </si>
  <si>
    <t>04:21:31.723</t>
  </si>
  <si>
    <t>03:51:15.337</t>
  </si>
  <si>
    <t>687620 - Lead already exists with this Enq I'd</t>
  </si>
  <si>
    <t>02:05:30.309</t>
  </si>
  <si>
    <t>Md RIYAZ</t>
  </si>
  <si>
    <t>01:31:16.537</t>
  </si>
  <si>
    <t>Aditya Ch</t>
  </si>
  <si>
    <t xml:space="preserve">Aditya C H / 32 years / Chennai - Porur / Nearest is Velachery / Back of Neck -1 lipoma / Planning Saturday OPD / 8960888868 . Need a callback
</t>
  </si>
  <si>
    <t>00:56:05.198</t>
  </si>
  <si>
    <t>Prajval rao</t>
  </si>
  <si>
    <t>00:23:50.829</t>
  </si>
  <si>
    <t>K. M. REJI</t>
  </si>
  <si>
    <t>Pt is Busy / Not picking calls / DNP</t>
  </si>
  <si>
    <t>00:20:33.597</t>
  </si>
  <si>
    <t>Dhamodharan</t>
  </si>
  <si>
    <t>2023-09-20</t>
  </si>
  <si>
    <t>22:09:05.259</t>
  </si>
  <si>
    <t>prabhu</t>
  </si>
  <si>
    <t>Not Picking /DNP</t>
  </si>
  <si>
    <t>21:57:50.677</t>
  </si>
  <si>
    <t>21:21:38.201</t>
  </si>
  <si>
    <t xml:space="preserve">Need a callback after some time / 8940406663 / Not picking calls / Whats app done 
</t>
  </si>
  <si>
    <t>21:10:53.214</t>
  </si>
  <si>
    <t>Rajavel Raja</t>
  </si>
  <si>
    <t>Rajavel Raja / 35 years / Thiruppur / Lipoma - facing for 7 years, 2 lipoma in hand  / 9585188199 / Whats app done  / Need some time to decide / Have Insurance .</t>
  </si>
  <si>
    <t>20:09:13.998</t>
  </si>
  <si>
    <t>20:01:18.614</t>
  </si>
  <si>
    <t>bhagyaraj</t>
  </si>
  <si>
    <t>19:58:16.507</t>
  </si>
  <si>
    <t>703141 - same lead exists</t>
  </si>
  <si>
    <t>19:55:43.894</t>
  </si>
  <si>
    <t>D Poovarasan D Santhi</t>
  </si>
  <si>
    <t>Number invalid / DNP</t>
  </si>
  <si>
    <t>19:02:28.937</t>
  </si>
  <si>
    <t>13:02:15.587</t>
  </si>
  <si>
    <t>Selvam Selvam</t>
  </si>
  <si>
    <t>12:05:22.672</t>
  </si>
  <si>
    <t>Udhaya kumar</t>
  </si>
  <si>
    <t>11:52:33.270</t>
  </si>
  <si>
    <t>Raja</t>
  </si>
  <si>
    <t>Dnp  Call disconnected</t>
  </si>
  <si>
    <t>11:48:27.047</t>
  </si>
  <si>
    <t>Rajinikanth</t>
  </si>
  <si>
    <t xml:space="preserve">Egmore - 6 lipomas - No insurance - He is looking for some medicines - Explain the process - he is not okay for surgery - if he need will call back.. </t>
  </si>
  <si>
    <t>11:34:20.738</t>
  </si>
  <si>
    <t>muthu</t>
  </si>
  <si>
    <t xml:space="preserve">Not picking </t>
  </si>
  <si>
    <t>11:05:14.707</t>
  </si>
  <si>
    <t>Thouheed Ahmed</t>
  </si>
  <si>
    <t xml:space="preserve">9035334122_
He said not looking for any Treatment /He Referred another number but No Response </t>
  </si>
  <si>
    <t>11:04:38.889</t>
  </si>
  <si>
    <t>703132_ Same lead in system</t>
  </si>
  <si>
    <t>10:10:09.145</t>
  </si>
  <si>
    <t>Saravanan Saravanan</t>
  </si>
  <si>
    <t>10:09:44.577</t>
  </si>
  <si>
    <t>Tariq</t>
  </si>
  <si>
    <t>Lipoma Treatment Doctors</t>
  </si>
  <si>
    <t>09:38:20.631</t>
  </si>
  <si>
    <t>Fun I'll Ok</t>
  </si>
  <si>
    <t>09:12:10.579</t>
  </si>
  <si>
    <t>Ravi Shankar lakshmanan</t>
  </si>
  <si>
    <t>His friend is a Dr so he discussed with him and done the surgery in his hospital so no need</t>
  </si>
  <si>
    <t>07:39:59.313</t>
  </si>
  <si>
    <t>Sabeesh  pk</t>
  </si>
  <si>
    <t>having diabetes-need sx by next month</t>
  </si>
  <si>
    <t>07:26:20.569</t>
  </si>
  <si>
    <t>Rv Raj</t>
  </si>
  <si>
    <t xml:space="preserve">Calls not connecting / Invalid Number </t>
  </si>
  <si>
    <t>07:15:34.652</t>
  </si>
  <si>
    <t>Thiyagarajan .N</t>
  </si>
  <si>
    <t xml:space="preserve">Thyagarajan.N / 50 years / Chennai - Tiruvarur / Already did surgery for fistula before 7 years / 8122119064 / Near is Thiruchi or Thanjavur.
</t>
  </si>
  <si>
    <t>06:52:30.995</t>
  </si>
  <si>
    <t xml:space="preserve">Bhosco </t>
  </si>
  <si>
    <t xml:space="preserve">Now he dont have any issues - he is in home town - will call if any pain or issues happen </t>
  </si>
  <si>
    <t>06:29:56.165</t>
  </si>
  <si>
    <t>Vignesh Kumar</t>
  </si>
  <si>
    <t>Vignesh Kumar / 28 years / Coimbatore - Nagapattanam / Facing for 3 years / In hand ,hips , forearms ./ 9787592059</t>
  </si>
  <si>
    <t>06:12:03.881</t>
  </si>
  <si>
    <t>Logaraj</t>
  </si>
  <si>
    <t xml:space="preserve">OPD was canceled due to Doctor Unavailability, Still, PT is aligned to do direct IPD on the 14th Saturday.
Logaraj / 51 years / Facing issue from childhood / Phimosis - Paraphimosis / Planning in EMI / Krishnagiri District / Coimbatore Lead / 8870681878 / Whats app done 
</t>
  </si>
  <si>
    <t>05:40:54.529</t>
  </si>
  <si>
    <t>Udhay Umashanker</t>
  </si>
  <si>
    <t xml:space="preserve">Still not picking calls </t>
  </si>
  <si>
    <t>05:23:36.363</t>
  </si>
  <si>
    <t xml:space="preserve">Dhiva </t>
  </si>
  <si>
    <t xml:space="preserve">She callled some hospital for liposuction treatmemnt, already get an appointment for that. now trying to call that but connected here. so no need </t>
  </si>
  <si>
    <t>05:19:41.342</t>
  </si>
  <si>
    <t>Chamundeeswari Kamesh</t>
  </si>
  <si>
    <t xml:space="preserve">Now she using medicines - no need for surgery </t>
  </si>
  <si>
    <t>05:11:35</t>
  </si>
  <si>
    <t xml:space="preserve">Talked by Praveen / Not looking for any treatment / Junk or Irrelevant </t>
  </si>
  <si>
    <t>04:51:32.198</t>
  </si>
  <si>
    <t>pt is not interested</t>
  </si>
  <si>
    <t>04:46:43.071</t>
  </si>
  <si>
    <t>Karthick</t>
  </si>
  <si>
    <t>01:47:18.880</t>
  </si>
  <si>
    <t xml:space="preserve"> Muthuselvan </t>
  </si>
  <si>
    <t>2023-09-19</t>
  </si>
  <si>
    <t>21:12:08.874</t>
  </si>
  <si>
    <t>Theboss Basheer</t>
  </si>
  <si>
    <t xml:space="preserve">Pick and Cut / Refusing calls Continuously 
</t>
  </si>
  <si>
    <t>21:02:52.249</t>
  </si>
  <si>
    <t>Vetri Nadar</t>
  </si>
  <si>
    <t xml:space="preserve">703106	/  Vetri Nadar / 	9345125220 /	9176009867 / 	Cataract /	Chennai / 	FOLLOWUP	PT requested CB , tomorrrow morning after 11 am 															</t>
  </si>
  <si>
    <t>19:50:23.478</t>
  </si>
  <si>
    <t>Ram Swaroop</t>
  </si>
  <si>
    <t>19:10:48.219</t>
  </si>
  <si>
    <t>Ragavan</t>
  </si>
  <si>
    <t xml:space="preserve">Not enquired for any treatment / Not need any treatment / Junk or Irrelevant  </t>
  </si>
  <si>
    <t>19:02:07.062</t>
  </si>
  <si>
    <t>Rohit Kumar rana</t>
  </si>
  <si>
    <t xml:space="preserve">Pt is busy / Not picking calls </t>
  </si>
  <si>
    <t>19:00:44.210</t>
  </si>
  <si>
    <t>Jaya</t>
  </si>
  <si>
    <t>Propspect said that he did not enquired for any Medical Treatment.</t>
  </si>
  <si>
    <t>18:14:18.550</t>
  </si>
  <si>
    <t>Pavan B S</t>
  </si>
  <si>
    <t>not at all attending the calls</t>
  </si>
  <si>
    <t>18:06:50.841</t>
  </si>
  <si>
    <t>Faisal Venkitta</t>
  </si>
  <si>
    <t>cb him on monday</t>
  </si>
  <si>
    <t>17:40:30.663</t>
  </si>
  <si>
    <t>Durga Reddy</t>
  </si>
  <si>
    <t>ipd done</t>
  </si>
  <si>
    <t>17:13:47.160</t>
  </si>
  <si>
    <t>Jagadeesh Krishnan</t>
  </si>
  <si>
    <t xml:space="preserve">Refusing calls / Not picking calls </t>
  </si>
  <si>
    <t>17:09:23.046</t>
  </si>
  <si>
    <t xml:space="preserve">Not need any treatment / Irrelevant lead /Junk </t>
  </si>
  <si>
    <t>17:08:35.145</t>
  </si>
  <si>
    <t>Ranjeeth Kumar</t>
  </si>
  <si>
    <t>16:55:55.525</t>
  </si>
  <si>
    <t>Krish</t>
  </si>
  <si>
    <t xml:space="preserve">Now he dont have any plan for the surgery - after diwali will plan </t>
  </si>
  <si>
    <t>2023-11-17</t>
  </si>
  <si>
    <t>16:33:34.550</t>
  </si>
  <si>
    <t xml:space="preserve">Ramkumar </t>
  </si>
  <si>
    <t xml:space="preserve">Not picking / Whats app done </t>
  </si>
  <si>
    <t>16:17:00.651</t>
  </si>
  <si>
    <t>Loganath</t>
  </si>
  <si>
    <t xml:space="preserve">Loganath / 40 years / From chennai - Have Multiple Lipoma / 9789996009 / Need some more  time to decide and plan./ Will call once planning 
</t>
  </si>
  <si>
    <t>16:13:03.962</t>
  </si>
  <si>
    <t>Mohan Mohan Raj</t>
  </si>
  <si>
    <t>15:56:52.708</t>
  </si>
  <si>
    <t>Ajijul Sk</t>
  </si>
  <si>
    <t xml:space="preserve">Ajijul S K / Lipoma in Hands /Already consulted with a doctor and  took medicines for 3 months /  Facing for past 6 months / Asking for OPD on Monday /  8509870345  / Whats app done </t>
  </si>
  <si>
    <t>15:56:12.994</t>
  </si>
  <si>
    <t>Ratheesh k</t>
  </si>
  <si>
    <t>15:38:22.974</t>
  </si>
  <si>
    <t>Ashok Vallapureddy</t>
  </si>
  <si>
    <t>15:36:39.906</t>
  </si>
  <si>
    <t>Nithyan</t>
  </si>
  <si>
    <t xml:space="preserve">He is not satisfied with the consultation with Dr murali - he dont need the surgery - try to arrange another consultation for free - he is not ready for that also.. </t>
  </si>
  <si>
    <t>14:56:10.203</t>
  </si>
  <si>
    <t>senthil</t>
  </si>
  <si>
    <t>14:29:39.720</t>
  </si>
  <si>
    <t>Kiranj jolly</t>
  </si>
  <si>
    <t xml:space="preserve">451543 - same lead exists </t>
  </si>
  <si>
    <t>13:28:31.515</t>
  </si>
  <si>
    <t>Esakki Selva</t>
  </si>
  <si>
    <t xml:space="preserve">Number switched Off /DNP </t>
  </si>
  <si>
    <t>13:26:05.235</t>
  </si>
  <si>
    <t>Mohamed Farook</t>
  </si>
  <si>
    <t xml:space="preserve">9443092411 - Mohammed Farook / Enquired for his friend Kumar / Busy / Need callback 
</t>
  </si>
  <si>
    <t>13:18:40.862</t>
  </si>
  <si>
    <t>Venkateswaran Kishore</t>
  </si>
  <si>
    <t>563836 Same lead exists</t>
  </si>
  <si>
    <t>13:17:22.267</t>
  </si>
  <si>
    <t>Ananth</t>
  </si>
  <si>
    <t xml:space="preserve">Anantha kumaran / 31years / Madurai / In both hands , Hips , - around 30 lipomas / Before 8 years took treatment for lipoma / 9345211788 / whats app  / 9150819860 / Busy / need call back 
</t>
  </si>
  <si>
    <t>13:08:20.260</t>
  </si>
  <si>
    <t>Akhilesh Kumar Gupta</t>
  </si>
  <si>
    <t xml:space="preserve">Not looking for any surgery / Asking Medicine / Continuously refusing calls </t>
  </si>
  <si>
    <t>12:51:37.532</t>
  </si>
  <si>
    <t>Devendiran Deva</t>
  </si>
  <si>
    <t>Devendiran / age-37 / Neurofibroma  / anna nagar / cash patient / Planning For OPD  / 6383265068 / 6383265068</t>
  </si>
  <si>
    <t>12:49:16.515</t>
  </si>
  <si>
    <t>hasanilahi</t>
  </si>
  <si>
    <t>12:47:20.949</t>
  </si>
  <si>
    <t>Krishnakumar R Kumar</t>
  </si>
  <si>
    <t xml:space="preserve">Number not available </t>
  </si>
  <si>
    <t>12:26:53.375</t>
  </si>
  <si>
    <t>Thiruvadi 7299196661</t>
  </si>
  <si>
    <t xml:space="preserve">Thiruvadi / 25 years / Chennai - T Nagar / Balanitis / 7299196661 / Get quote from some other hospital for 22k
</t>
  </si>
  <si>
    <t>12:16:30.731</t>
  </si>
  <si>
    <t>Er PK Balaji</t>
  </si>
  <si>
    <t>12:06:55.242</t>
  </si>
  <si>
    <t>Kalidoss S Kaak</t>
  </si>
  <si>
    <t>11:59:36.607</t>
  </si>
  <si>
    <t>Mathu Mitha</t>
  </si>
  <si>
    <t xml:space="preserve">Mathu Mitha / 28 years / Thirichi / Alraedy consulted in Thejo Hospital / Chennai / 8015131465 - Whats app / 8438956569 - Contact / Planning OPD in chennai with a Plastic Surgeon /  Planning in upcoming week only 
</t>
  </si>
  <si>
    <t>11:57:56.783</t>
  </si>
  <si>
    <t>Ak Suresh</t>
  </si>
  <si>
    <t>Not interested taking ayurvedha treatment</t>
  </si>
  <si>
    <t>11:43:16.522</t>
  </si>
  <si>
    <t>Eldho AV   Areeckal house</t>
  </si>
  <si>
    <t xml:space="preserve">messaged in whatsapp-he will cb
</t>
  </si>
  <si>
    <t>10:52:30.961</t>
  </si>
  <si>
    <t>Patrick Nicholas</t>
  </si>
  <si>
    <t xml:space="preserve">Patrick Nicholos / 27 years / Multiple Lipoma / In hands, legs ,posterior sides / facing from childhood / Having pain / 8438313453 / Medi assist TPA / Out of network coverage area.
</t>
  </si>
  <si>
    <t>10:39:07.272</t>
  </si>
  <si>
    <t>HASAN</t>
  </si>
  <si>
    <t xml:space="preserve">Mohammed Noorul Hasan / 25  years / In fingures , Hand ,Face have multiple lipoma / 8610448081 / Dont have a plan to go for surgery currently / Enquired for knowing details </t>
  </si>
  <si>
    <t>10:25:31.891</t>
  </si>
  <si>
    <t>Sumithra P</t>
  </si>
  <si>
    <t xml:space="preserve">Not  Picking calls </t>
  </si>
  <si>
    <t>10:23:46.298</t>
  </si>
  <si>
    <t xml:space="preserve">Karthik / 39 years / Chennai - Perambur / Piles 3 stage / Friday OPD / 9080221282 / Insurance Card  / DNP 
 </t>
  </si>
  <si>
    <t>10:13:56.061</t>
  </si>
  <si>
    <t>pt don't want treatment he went out for 1 year</t>
  </si>
  <si>
    <t>10:02:33.246</t>
  </si>
  <si>
    <t>He said When i'm planning , I only call you back</t>
  </si>
  <si>
    <t>09:46:30.981</t>
  </si>
  <si>
    <t>Senthil Kumar</t>
  </si>
  <si>
    <t xml:space="preserve">Senthilkumar / 9994166855 / Lipoma / Need treatment </t>
  </si>
  <si>
    <t>09:18:44.436</t>
  </si>
  <si>
    <t>Aneesh</t>
  </si>
  <si>
    <t>09:09:54.897</t>
  </si>
  <si>
    <t>Balaji Cm</t>
  </si>
  <si>
    <t>Patient Out of City / Need a callback after 5 days / Balaji C M / 33 yrs / 9025028177 / 7708247586 / Ins 1.5 years old, Someone quoted 60K / Need call back after 2 days ./Pitched EMI Option / Will reach hometown after 18th only</t>
  </si>
  <si>
    <t>09:09:02.531</t>
  </si>
  <si>
    <t>Siraj Uddin</t>
  </si>
  <si>
    <t xml:space="preserve">Siraj Uddin / 42 years / Chennai / Planning OPD on coming Saturday / 9884003786 / Cataract - Planning Surgery
</t>
  </si>
  <si>
    <t>09:07:29.836</t>
  </si>
  <si>
    <t>Ansar</t>
  </si>
  <si>
    <t>09:02:16.561</t>
  </si>
  <si>
    <t>Ramachandra Prabu</t>
  </si>
  <si>
    <t>08:56:33.284</t>
  </si>
  <si>
    <t>SRINIVAS</t>
  </si>
  <si>
    <t>Lead already exists with other id:668386</t>
  </si>
  <si>
    <t>08:53:26.251</t>
  </si>
  <si>
    <t>praneeth</t>
  </si>
  <si>
    <t>08:41:26.968</t>
  </si>
  <si>
    <t>andrew</t>
  </si>
  <si>
    <t>08:32:58.342</t>
  </si>
  <si>
    <t>Manikhandan S Palanivel</t>
  </si>
  <si>
    <t>Manikandan S Palanivel / 29 years / Thiruchendur - Nearest Selam or Coimbatore / Namakkal district / Multiple lipomas in forearm ,arm ,stomac / Around 30 lipomas over the whole body  / Already consulted with a doctor and  suggested surgical removal. / 7871564595 /</t>
  </si>
  <si>
    <t>08:11:59.084</t>
  </si>
  <si>
    <t>SETHUPATHI</t>
  </si>
  <si>
    <t xml:space="preserve">She already done the consultation in navalur, she is okay with that so no need </t>
  </si>
  <si>
    <t>07:45:47.739</t>
  </si>
  <si>
    <t>Mathan AS</t>
  </si>
  <si>
    <t>07:45:29.385</t>
  </si>
  <si>
    <t>MD Nakeeb</t>
  </si>
  <si>
    <t>07:40:49.597</t>
  </si>
  <si>
    <t>planning to do surgery on 28th october</t>
  </si>
  <si>
    <t>07:37:52.766</t>
  </si>
  <si>
    <t>Sajith S</t>
  </si>
  <si>
    <t>07:24:20.553</t>
  </si>
  <si>
    <t>Amanail Ail</t>
  </si>
  <si>
    <t>07:24:05.373</t>
  </si>
  <si>
    <t>Arokiadass Das Bujji</t>
  </si>
  <si>
    <t>pt said i dont want any treatment</t>
  </si>
  <si>
    <t>07:23:39.516</t>
  </si>
  <si>
    <t>Dileepkumar K V Dileep</t>
  </si>
  <si>
    <t>07:23:26.841</t>
  </si>
  <si>
    <t>Sony Joseph</t>
  </si>
  <si>
    <t>dnp called from personal number also</t>
  </si>
  <si>
    <t>07:18:43.518</t>
  </si>
  <si>
    <t>Prem Karthik</t>
  </si>
  <si>
    <t xml:space="preserve">No t picking calls </t>
  </si>
  <si>
    <t>07:12:35.577</t>
  </si>
  <si>
    <t>sripadarao gundu</t>
  </si>
  <si>
    <t>07:10:37.306</t>
  </si>
  <si>
    <t>APPARI UMASHANKAR</t>
  </si>
  <si>
    <t>07:09:04.385</t>
  </si>
  <si>
    <t>Syed Adnan Qadri</t>
  </si>
  <si>
    <t>pt is not looking for any surgery</t>
  </si>
  <si>
    <t>07:08:29.244</t>
  </si>
  <si>
    <t>Naveen Navii</t>
  </si>
  <si>
    <t>fund issue asking for 30k</t>
  </si>
  <si>
    <t>07:05:18.207</t>
  </si>
  <si>
    <t>shivam</t>
  </si>
  <si>
    <t>07:05:08.568</t>
  </si>
  <si>
    <t>Jaykrishan Menon</t>
  </si>
  <si>
    <t>07:03:10.172</t>
  </si>
  <si>
    <t>akarapu ranjith</t>
  </si>
  <si>
    <t>pt  is not interested for treatment</t>
  </si>
  <si>
    <t>07:01:26.991</t>
  </si>
  <si>
    <t>Sai Saipravalli</t>
  </si>
  <si>
    <t>didn't put any request</t>
  </si>
  <si>
    <t>07:00:32.356</t>
  </si>
  <si>
    <t>shekhar</t>
  </si>
  <si>
    <t>pt said i will update you</t>
  </si>
  <si>
    <t>07:00:04.508</t>
  </si>
  <si>
    <t>Syed Maqfoor Bukhari</t>
  </si>
  <si>
    <t>06:59:45.446</t>
  </si>
  <si>
    <t>Sai Kishor</t>
  </si>
  <si>
    <t>IPD Cancelled</t>
  </si>
  <si>
    <t>Insurance rejected</t>
  </si>
  <si>
    <t>06:59:00.195</t>
  </si>
  <si>
    <t>Sunil Jcb</t>
  </si>
  <si>
    <t>06:56:48.205</t>
  </si>
  <si>
    <t>Raju Raj</t>
  </si>
  <si>
    <t>pt said i will send you details</t>
  </si>
  <si>
    <t>06:56:03.501</t>
  </si>
  <si>
    <t>Varun Nandyala</t>
  </si>
  <si>
    <t>pt said i will call u later</t>
  </si>
  <si>
    <t>06:55:23.261</t>
  </si>
  <si>
    <t>Amal</t>
  </si>
  <si>
    <t>06:54:17.436</t>
  </si>
  <si>
    <t>ArunRaj Vazhayila</t>
  </si>
  <si>
    <t>06:53:22.226</t>
  </si>
  <si>
    <t>Santosh</t>
  </si>
  <si>
    <t>He said I'm Little bit due my new home Construction going .Rs.24K ,Laser /Kanva sri sai Hospital ,I'll Update you soon</t>
  </si>
  <si>
    <t>06:20:59.427</t>
  </si>
  <si>
    <t>Ranjith Td</t>
  </si>
  <si>
    <t>01:49:08.359</t>
  </si>
  <si>
    <t>RSM RIYAS</t>
  </si>
  <si>
    <t>00:14:54.282</t>
  </si>
  <si>
    <t>chidu</t>
  </si>
  <si>
    <t>Hospet_ 350KM From Bangalore /</t>
  </si>
  <si>
    <t>2023-09-18</t>
  </si>
  <si>
    <t>23:14:44.924</t>
  </si>
  <si>
    <t>Varun</t>
  </si>
  <si>
    <t>not interest as of now</t>
  </si>
  <si>
    <t>22:52:08.070</t>
  </si>
  <si>
    <t>ML Thambi</t>
  </si>
  <si>
    <t>Not answering.</t>
  </si>
  <si>
    <t>22:23:57.718</t>
  </si>
  <si>
    <t>SA RA TH</t>
  </si>
  <si>
    <t>22:04:30.394</t>
  </si>
  <si>
    <t>Babu V K</t>
  </si>
  <si>
    <t>22:01:05.768</t>
  </si>
  <si>
    <t>Dr Sherjee Mathews Mattamana</t>
  </si>
  <si>
    <t>21:49:55.317</t>
  </si>
  <si>
    <t>HARIKRISHNAN</t>
  </si>
  <si>
    <t xml:space="preserve">Harikrishnan / 46 years / Mogappair / Diabetic - 240 / Phimosis - Balanitis / Facing for 2 years / Have star health insurance / Whats app done / 7358358385
</t>
  </si>
  <si>
    <t>21:36:23.589</t>
  </si>
  <si>
    <t>21:01:39.418</t>
  </si>
  <si>
    <t>Nandan</t>
  </si>
  <si>
    <t>20:51:04.382</t>
  </si>
  <si>
    <t>bijur2001</t>
  </si>
  <si>
    <t>20:36:39.138</t>
  </si>
  <si>
    <t>Shibili Mohammed</t>
  </si>
  <si>
    <t>20:14:24.018</t>
  </si>
  <si>
    <t>Senthil</t>
  </si>
  <si>
    <t>19:50:47.128</t>
  </si>
  <si>
    <t>Sudheer Kanakkod</t>
  </si>
  <si>
    <t>19:29:31.263</t>
  </si>
  <si>
    <t>Prakash</t>
  </si>
  <si>
    <t xml:space="preserve">called from personal number.. he's out of station . will be back after 2months. </t>
  </si>
  <si>
    <t>2023-11-30</t>
  </si>
  <si>
    <t>19:23:37.015</t>
  </si>
  <si>
    <t>Chakra Pani</t>
  </si>
  <si>
    <t>rejecting the call</t>
  </si>
  <si>
    <t>19:10:13.212</t>
  </si>
  <si>
    <t>Sanjay Kumar</t>
  </si>
  <si>
    <t>he said I'm not Looking for Procedure . Only Medication</t>
  </si>
  <si>
    <t>19:01:55.846</t>
  </si>
  <si>
    <t>Mahadev VJ</t>
  </si>
  <si>
    <t xml:space="preserve">Mahadev V J / 9895412293 / Need a callback tomorrow </t>
  </si>
  <si>
    <t>18:17:16.197</t>
  </si>
  <si>
    <t>Vijay Kumar D</t>
  </si>
  <si>
    <t xml:space="preserve">Surgery Completed
</t>
  </si>
  <si>
    <t>17:58:12.205</t>
  </si>
  <si>
    <t>Aswın puthanvelı</t>
  </si>
  <si>
    <t>16:31:09.270</t>
  </si>
  <si>
    <t>Snoopin Vijay</t>
  </si>
  <si>
    <t>15:50:33.554</t>
  </si>
  <si>
    <t>was looking for penis enlargement</t>
  </si>
  <si>
    <t>15:32:09.061</t>
  </si>
  <si>
    <t>15:15:16.859</t>
  </si>
  <si>
    <t>Anilkumar Nair</t>
  </si>
  <si>
    <t>14:52:04.917</t>
  </si>
  <si>
    <t>Athelli Raviteja Goud</t>
  </si>
  <si>
    <t xml:space="preserve">pt number is busy </t>
  </si>
  <si>
    <t>14:49:51.087</t>
  </si>
  <si>
    <t>Aju</t>
  </si>
  <si>
    <t>he's already taking treatment</t>
  </si>
  <si>
    <t>14:34:17.400</t>
  </si>
  <si>
    <t>Navaneeth</t>
  </si>
  <si>
    <t>14:16:50.749</t>
  </si>
  <si>
    <t>Jebaraj Solomon</t>
  </si>
  <si>
    <t>14:08:50.544</t>
  </si>
  <si>
    <t>Vinod f</t>
  </si>
  <si>
    <t>not lipoma. pilonidal cyst</t>
  </si>
  <si>
    <t>14:07:34.619</t>
  </si>
  <si>
    <t>already exist
702988</t>
  </si>
  <si>
    <t>14:06:49.918</t>
  </si>
  <si>
    <t>Antony</t>
  </si>
  <si>
    <t>13:54:53.094</t>
  </si>
  <si>
    <t>Anumod Sreedharan</t>
  </si>
  <si>
    <t>13:34:50.488</t>
  </si>
  <si>
    <t>Arjun</t>
  </si>
  <si>
    <t>He can go for next month first week only,
8714190732</t>
  </si>
  <si>
    <t>13:31:03.034</t>
  </si>
  <si>
    <t>sai</t>
  </si>
  <si>
    <t>Number invalid</t>
  </si>
  <si>
    <t>13:25:17.759</t>
  </si>
  <si>
    <t>Jp Rai</t>
  </si>
  <si>
    <t>He's from Thrissur.. cant travel for treatment</t>
  </si>
  <si>
    <t>13:12:29.333</t>
  </si>
  <si>
    <t>Naveen Navi</t>
  </si>
  <si>
    <t>didnot pick the call</t>
  </si>
  <si>
    <t>13:12:26.232</t>
  </si>
  <si>
    <t>Sneha A S</t>
  </si>
  <si>
    <t>enquired to just know the cost of treatment</t>
  </si>
  <si>
    <t>13:08:02.659</t>
  </si>
  <si>
    <t>Suresh Babu</t>
  </si>
  <si>
    <t>12:57:08.305</t>
  </si>
  <si>
    <t>reddy</t>
  </si>
  <si>
    <t>He is Our Employee .Praveen Reddy</t>
  </si>
  <si>
    <t>12:40:59.204</t>
  </si>
  <si>
    <t>Nithin</t>
  </si>
  <si>
    <t>12:02:40.294</t>
  </si>
  <si>
    <t>Sunith Raj</t>
  </si>
  <si>
    <t>11:40:32.693</t>
  </si>
  <si>
    <t>Suresh Kumar</t>
  </si>
  <si>
    <t>He went for consultation that day and from hospital no proper response he waited more than 1 hour and he left - now he dont need the surgery</t>
  </si>
  <si>
    <t>11:35:07.968</t>
  </si>
  <si>
    <t>picked the call but didn't speak properly</t>
  </si>
  <si>
    <t>11:22:20.718</t>
  </si>
  <si>
    <t>Govind Raj</t>
  </si>
  <si>
    <t>10:08:13.140</t>
  </si>
  <si>
    <t>Adv Mohan Kumar Kadeshivalaya</t>
  </si>
  <si>
    <t>09:56:47.979</t>
  </si>
  <si>
    <t>Sathis M.</t>
  </si>
  <si>
    <t xml:space="preserve">He already done the surgery through Prystin in Uma devi hospital, now he need consultation - </t>
  </si>
  <si>
    <t>09:52:13.100</t>
  </si>
  <si>
    <t>2023-09-17</t>
  </si>
  <si>
    <t>22:36:10.984</t>
  </si>
  <si>
    <t>He pick the said wrong number and not required any treatment.</t>
  </si>
  <si>
    <t>21:24:32.156</t>
  </si>
  <si>
    <t>Arcot Govindraj Sudhakar</t>
  </si>
  <si>
    <t>20:56:01.430</t>
  </si>
  <si>
    <t>TapanNaiyk</t>
  </si>
  <si>
    <t xml:space="preserve">Dnp no response from wapp also
</t>
  </si>
  <si>
    <t>19:16:24.367</t>
  </si>
  <si>
    <t>Amin kattu hol</t>
  </si>
  <si>
    <t>he is Looking for Pennies enlarment</t>
  </si>
  <si>
    <t>18:40:42.944</t>
  </si>
  <si>
    <t>Deepak</t>
  </si>
  <si>
    <t>He is from chittoor,A.P.He said If I  want I will only call you.If he wants surgery he will come to chennai or Bangalore.</t>
  </si>
  <si>
    <t>18:08:55.329</t>
  </si>
  <si>
    <t>Junk Lead / Irrelevant Lead  Not looking for any treatment .</t>
  </si>
  <si>
    <t>17:05:29.754</t>
  </si>
  <si>
    <t>Mobin J Chirakkal</t>
  </si>
  <si>
    <t>16:32:40.020</t>
  </si>
  <si>
    <t>ganesh</t>
  </si>
  <si>
    <t>pt said after 3-4 days i will call u</t>
  </si>
  <si>
    <t>15:48:08.717</t>
  </si>
  <si>
    <t>5.9 height,40 kgs weight,He is from lingampally,hyd he is having fund issue as he is working as office boy getting 10k.As I pitched for 50 to 55k also he is not able to come for the treatment bye cash or emi.</t>
  </si>
  <si>
    <t>14:10:13.154</t>
  </si>
  <si>
    <t>Karun</t>
  </si>
  <si>
    <t>Called with my personal number it's wrong number some lady is speaking.</t>
  </si>
  <si>
    <t>13:49:26.143</t>
  </si>
  <si>
    <t>Marphin</t>
  </si>
  <si>
    <t>12:59:53.537</t>
  </si>
  <si>
    <t>Balaji</t>
  </si>
  <si>
    <t>12:58:50.359</t>
  </si>
  <si>
    <t>Mohammed Mubareez Ahmed</t>
  </si>
  <si>
    <t>626593  
638635  
684797  
648532 _ Same Lead's In System</t>
  </si>
  <si>
    <t>12:25:30.463</t>
  </si>
  <si>
    <t>Jaffer</t>
  </si>
  <si>
    <t>he is not ready to do in cash-need under medisep insurance</t>
  </si>
  <si>
    <t>10:32:04.256</t>
  </si>
  <si>
    <t>Anil Panayara</t>
  </si>
  <si>
    <t>10:27:21.853</t>
  </si>
  <si>
    <t>Girish Kumar</t>
  </si>
  <si>
    <t>No response/ Cutting the call</t>
  </si>
  <si>
    <t>10:26:21.763</t>
  </si>
  <si>
    <t>he is from wayanad-he cant come if he need he will cb</t>
  </si>
  <si>
    <t>10:22:59.426</t>
  </si>
  <si>
    <t>Sreeram Ramachandran</t>
  </si>
  <si>
    <t>10:02:50.792</t>
  </si>
  <si>
    <t>Syed Kazim</t>
  </si>
  <si>
    <t>5.10 Height,Weight 70kgs,He will check with his hr about his insurance and update here.</t>
  </si>
  <si>
    <t>09:15:34.535</t>
  </si>
  <si>
    <t>09:10:49.714</t>
  </si>
  <si>
    <t>Bilal Rehmani</t>
  </si>
  <si>
    <t>Called with my personal number he pick the call and said that please call me tomorrow.</t>
  </si>
  <si>
    <t>09:08:45.947</t>
  </si>
  <si>
    <t>Surendran</t>
  </si>
  <si>
    <t xml:space="preserve">If he need will call - dont distrub - now no plan for the surgery </t>
  </si>
  <si>
    <t>08:27:55.045</t>
  </si>
  <si>
    <t>Harsha</t>
  </si>
  <si>
    <t>He pick the call and said that he from Ongole,A.P.He is looking for Gynecomastia treatment.Need to get pics from the pt.</t>
  </si>
  <si>
    <t>08:06:56.774</t>
  </si>
  <si>
    <t>Ronnie Roy</t>
  </si>
  <si>
    <t>08:00:09.244</t>
  </si>
  <si>
    <t>Vikram Chary</t>
  </si>
  <si>
    <t>Need confirmation from the pt end</t>
  </si>
  <si>
    <t>07:13:54.591</t>
  </si>
  <si>
    <t>Shiva Manikanta</t>
  </si>
  <si>
    <t>07:06:26.870</t>
  </si>
  <si>
    <t>NishaRajesh</t>
  </si>
  <si>
    <t>06:49:17.574</t>
  </si>
  <si>
    <t>Amal Joshi</t>
  </si>
  <si>
    <t>he just enquired to know the price details-he is from munnar-if he need he will cb-he said</t>
  </si>
  <si>
    <t>06:35:21.008</t>
  </si>
  <si>
    <t>Praveen kumar</t>
  </si>
  <si>
    <t>He didn't check.</t>
  </si>
  <si>
    <t>06:14:09.125</t>
  </si>
  <si>
    <t>Paramasivan K</t>
  </si>
  <si>
    <t>Discharge Done</t>
  </si>
  <si>
    <t>05:10:19.423</t>
  </si>
  <si>
    <t>Nantha_kumar _</t>
  </si>
  <si>
    <t>02:58:35.504</t>
  </si>
  <si>
    <t>alone akash</t>
  </si>
  <si>
    <t>02:36:53.722</t>
  </si>
  <si>
    <t>Jalluri Brahmaji</t>
  </si>
  <si>
    <t>He is disconnecting the calls.</t>
  </si>
  <si>
    <t>02:02:35.558</t>
  </si>
  <si>
    <t>VijeshVijayan</t>
  </si>
  <si>
    <t>01:22:33.844</t>
  </si>
  <si>
    <t>Adv Praveen Pillai</t>
  </si>
  <si>
    <t>01:14:44.353</t>
  </si>
  <si>
    <t>Akhila</t>
  </si>
  <si>
    <t>00:18:14.742</t>
  </si>
  <si>
    <t>Ravi Kumar</t>
  </si>
  <si>
    <t xml:space="preserve">Now he dont have plan for the surgery and fund issue also - if he plan will call back,. </t>
  </si>
  <si>
    <t>00:10:14.185</t>
  </si>
  <si>
    <t>Palpandiyan R</t>
  </si>
  <si>
    <t xml:space="preserve">Now he dont have plan for the surgery he will do the surgery after 2 months ( Wapp ) </t>
  </si>
  <si>
    <t>2023-09-16</t>
  </si>
  <si>
    <t>22:49:41.687</t>
  </si>
  <si>
    <t>Vishnu</t>
  </si>
  <si>
    <t>he said he disnt checked and disc the call</t>
  </si>
  <si>
    <t>22:42:46.169</t>
  </si>
  <si>
    <t>Ravi Shankar S S</t>
  </si>
  <si>
    <t>Ready for surgery- His insurance ported to SBI - Diabetic patient and have thyroid issue - Can attend calls after Oct 14.</t>
  </si>
  <si>
    <t>22:40:58.836</t>
  </si>
  <si>
    <t>Shafi Shaz</t>
  </si>
  <si>
    <t>22:22:57.696</t>
  </si>
  <si>
    <t>Sekar</t>
  </si>
  <si>
    <t xml:space="preserve">Dnp  Dnp </t>
  </si>
  <si>
    <t>22:16:55.401</t>
  </si>
  <si>
    <t>Magesh Babu</t>
  </si>
  <si>
    <t xml:space="preserve">His mother in law passed away so he cant do the surgery now - will call and confirm once all okay </t>
  </si>
  <si>
    <t>22:05:24.905</t>
  </si>
  <si>
    <t>venu yadav thodeti</t>
  </si>
  <si>
    <t>21:59:19.657</t>
  </si>
  <si>
    <t>Sunil Sujitha Shia</t>
  </si>
  <si>
    <t>21:52:48.204</t>
  </si>
  <si>
    <t>Jeeva</t>
  </si>
  <si>
    <t>21:33:57.683</t>
  </si>
  <si>
    <t>Gopala Krishnan</t>
  </si>
  <si>
    <t xml:space="preserve">Waiting for Preauth </t>
  </si>
  <si>
    <t>21:06:23.562</t>
  </si>
  <si>
    <t>Suraj Sp</t>
  </si>
  <si>
    <t>21:03:23.576</t>
  </si>
  <si>
    <t>Babu .G</t>
  </si>
  <si>
    <t>20:55:49.346</t>
  </si>
  <si>
    <t>Mohammad seraz</t>
  </si>
  <si>
    <t>20:50:10.238</t>
  </si>
  <si>
    <t>20:49:29.602</t>
  </si>
  <si>
    <t>20:37:43.188</t>
  </si>
  <si>
    <t>josephvj143@gmail.com</t>
  </si>
  <si>
    <t>20:32:40.934</t>
  </si>
  <si>
    <t>V</t>
  </si>
  <si>
    <t>Pick the call and disconnected/Dnp</t>
  </si>
  <si>
    <t>20:20:13.302</t>
  </si>
  <si>
    <t>Yousuf Kalpett A</t>
  </si>
  <si>
    <t>he will decide and inform.</t>
  </si>
  <si>
    <t>20:13:17.048</t>
  </si>
  <si>
    <t>20:08:08.437</t>
  </si>
  <si>
    <t>Ezhumalai</t>
  </si>
  <si>
    <t>20:07:29.253</t>
  </si>
  <si>
    <t>Laxman varma</t>
  </si>
  <si>
    <t>Called with my personal number he pick the call and said that he already done the treatment with some other general surgeon but it doesn't goes well.Again he wants gynec treatment for good look.I pitched for 50k.Pt said I will arrange and call you.</t>
  </si>
  <si>
    <t>19:57:24.978</t>
  </si>
  <si>
    <t>Abhin jm</t>
  </si>
  <si>
    <t>already lead exist 697480</t>
  </si>
  <si>
    <t>19:56:59</t>
  </si>
  <si>
    <t>Sekar Sekar</t>
  </si>
  <si>
    <t>19:54:08.738</t>
  </si>
  <si>
    <t>Lekshmi S B</t>
  </si>
  <si>
    <t>19:51:51.491</t>
  </si>
  <si>
    <t>Beena</t>
  </si>
  <si>
    <t>called from personal number-switched off</t>
  </si>
  <si>
    <t>19:21:16.156</t>
  </si>
  <si>
    <t>shiyvaji</t>
  </si>
  <si>
    <t>he picked the call and said he will call in 2 weeks</t>
  </si>
  <si>
    <t>19:13:00.274</t>
  </si>
  <si>
    <t>Sai Kiran</t>
  </si>
  <si>
    <t>18:48:15.860</t>
  </si>
  <si>
    <t>mathew</t>
  </si>
  <si>
    <t>he is facing fund issue-he will cb once he is ready</t>
  </si>
  <si>
    <t>18:34:03.687</t>
  </si>
  <si>
    <t xml:space="preserve">Ashok Kumar Sadhayabushanam </t>
  </si>
  <si>
    <t>Insurance Raised  and got cancellation / Waiting for new insurance card .</t>
  </si>
  <si>
    <t>18:32:47.987</t>
  </si>
  <si>
    <t>Already Discussed In Another Lead / Duplicate Lead</t>
  </si>
  <si>
    <t>18:09:23.305</t>
  </si>
  <si>
    <t>18:02:43.208</t>
  </si>
  <si>
    <t>Rajesh P</t>
  </si>
  <si>
    <t xml:space="preserve">patient is not looking for any surgery , he is looking for Sexologist </t>
  </si>
  <si>
    <t>17:43:38.692</t>
  </si>
  <si>
    <t>Mahesh</t>
  </si>
  <si>
    <t>17:25:04.488</t>
  </si>
  <si>
    <t xml:space="preserve">now he dont have any plan for the surgery - if he need will call back. </t>
  </si>
  <si>
    <t>17:23:02.423</t>
  </si>
  <si>
    <t>Sai Venkatesh</t>
  </si>
  <si>
    <t>pt is waiting for the decision  from his home</t>
  </si>
  <si>
    <t>16:59:33.512</t>
  </si>
  <si>
    <t>Bilal</t>
  </si>
  <si>
    <t>16:43:09.761</t>
  </si>
  <si>
    <t>jabbair khau</t>
  </si>
  <si>
    <t>16:36:40.351</t>
  </si>
  <si>
    <t xml:space="preserve">dnp  called many times no response from the pt end </t>
  </si>
  <si>
    <t>16:36:06.158</t>
  </si>
  <si>
    <t>rashi Electricals plumbing</t>
  </si>
  <si>
    <t>Wrong number &amp; disconnect the call</t>
  </si>
  <si>
    <t>15:53:20</t>
  </si>
  <si>
    <t>S G Babu</t>
  </si>
  <si>
    <t>Planning in October Only</t>
  </si>
  <si>
    <t>15:22:47.573</t>
  </si>
  <si>
    <t xml:space="preserve">Rishi </t>
  </si>
  <si>
    <t>15:21:00.543</t>
  </si>
  <si>
    <t>I called with my personal number and he picked the call and he said that wrong number</t>
  </si>
  <si>
    <t>15:18:40.287</t>
  </si>
  <si>
    <t>Biswanath Khuntia</t>
  </si>
  <si>
    <t>I called with my personal number and the number is not working</t>
  </si>
  <si>
    <t>14:25:27.444</t>
  </si>
  <si>
    <t>RAJENDRA KUMAR</t>
  </si>
  <si>
    <t>14:10:14.029</t>
  </si>
  <si>
    <t>Nagarajan Namboothirina</t>
  </si>
  <si>
    <t>13:34:32.821</t>
  </si>
  <si>
    <t xml:space="preserve">Saravanan </t>
  </si>
  <si>
    <t xml:space="preserve">Now he dont have any issues - if need will call back.. </t>
  </si>
  <si>
    <t>13:31:20.159</t>
  </si>
  <si>
    <t xml:space="preserve">called from personal number patient is saying that he is not looking for surgery now </t>
  </si>
  <si>
    <t>13:10:03.362</t>
  </si>
  <si>
    <t xml:space="preserve">Dinesh Vignesh </t>
  </si>
  <si>
    <t xml:space="preserve">25 lipomas - 8 are big size like lemon - Tiruvannamalai - No insurance - want to know how much cost for the surgery - pitched approx 70k - Not intersted - if he need call </t>
  </si>
  <si>
    <t>11:23:12.810</t>
  </si>
  <si>
    <t>Akheel Ahmed M G</t>
  </si>
  <si>
    <t>Ballary_ 310KM _ He said I'm looking for my know person , when i planned .I only call to you</t>
  </si>
  <si>
    <t>11:00:33.658</t>
  </si>
  <si>
    <t>Mohanambigai</t>
  </si>
  <si>
    <t>Not picking  / Refusing calls</t>
  </si>
  <si>
    <t>10:57:38.136</t>
  </si>
  <si>
    <t>Anandhukrishna k s</t>
  </si>
  <si>
    <t xml:space="preserve">Patient is not looking for surgery now , he just saw our add so enquired to know the surgery cost n all , all details explained to the patient he said if he wants to do in future he will contact us </t>
  </si>
  <si>
    <t>10:55:11.336</t>
  </si>
  <si>
    <t>Adrash K R</t>
  </si>
  <si>
    <t>10:43:41.807</t>
  </si>
  <si>
    <t>10:40:56.474</t>
  </si>
  <si>
    <t xml:space="preserve">Hernia Surgeon Doctors
</t>
  </si>
  <si>
    <t>10:40:24.415</t>
  </si>
  <si>
    <t xml:space="preserve">Lasik Eye Surgery Doctors
</t>
  </si>
  <si>
    <t>10:40:17.395</t>
  </si>
  <si>
    <t>samuvel david</t>
  </si>
  <si>
    <t>10:39:50.719</t>
  </si>
  <si>
    <t>Bala</t>
  </si>
  <si>
    <t xml:space="preserve">Fistula Treatment Doctors
</t>
  </si>
  <si>
    <t>10:39:12.793</t>
  </si>
  <si>
    <t>Kanagaraj</t>
  </si>
  <si>
    <t>Kanagaraj / 8754422428 / Varocos Vein  / Have Insurance / Already Enquiry  done apollo and Nearest Hospital.</t>
  </si>
  <si>
    <t>10:38:42.794</t>
  </si>
  <si>
    <t>10:24:53.953</t>
  </si>
  <si>
    <t>ArUn kUmar</t>
  </si>
  <si>
    <t xml:space="preserve">Called from personal number patient is not interested for surgery now if he wants he will contact us </t>
  </si>
  <si>
    <t>10:12:02.087</t>
  </si>
  <si>
    <t>Shivanand Dasarwad</t>
  </si>
  <si>
    <t>I called with my personal hospital and he picked the call and he said that right now not interested</t>
  </si>
  <si>
    <t>10:11:37.216</t>
  </si>
  <si>
    <t>10:02:07.803</t>
  </si>
  <si>
    <t>mamatha naik</t>
  </si>
  <si>
    <t xml:space="preserve">they will come after 1 week
</t>
  </si>
  <si>
    <t>09:56:39.613</t>
  </si>
  <si>
    <t>Hari Babu</t>
  </si>
  <si>
    <t>pt number is bsy</t>
  </si>
  <si>
    <t>09:55:04.006</t>
  </si>
  <si>
    <t>కొల్లు దొరబాబు</t>
  </si>
  <si>
    <t>I called with my personal number and he picked the call and he said that he is from Amalapuram which is 400Km to Vizag and he is not ready to come to vizag for treatment</t>
  </si>
  <si>
    <t>09:51:30.862</t>
  </si>
  <si>
    <t>Stalin Sathyapalan</t>
  </si>
  <si>
    <t>09:47:21.687</t>
  </si>
  <si>
    <t>🚔ANKiTKUMAR 🚔</t>
  </si>
  <si>
    <t>09:44:08.668</t>
  </si>
  <si>
    <t>Chanikya Chanikya</t>
  </si>
  <si>
    <t>pt said i will send you photos</t>
  </si>
  <si>
    <t>09:36:47.474</t>
  </si>
  <si>
    <t>Yallappa Yadav Dinnibhavi</t>
  </si>
  <si>
    <t>He said I'm already Book Appointment Some where /Call Disconnected</t>
  </si>
  <si>
    <t>09:34:41.250</t>
  </si>
  <si>
    <t>702859 _ Same Patient</t>
  </si>
  <si>
    <t>09:09:59.657</t>
  </si>
  <si>
    <t>Shaan</t>
  </si>
  <si>
    <t>08:08:28.785</t>
  </si>
  <si>
    <t>Aziz Kamble</t>
  </si>
  <si>
    <t>702855_Same Lead In system</t>
  </si>
  <si>
    <t>08:06:43.336</t>
  </si>
  <si>
    <t>603137
702855_ Same leads in system</t>
  </si>
  <si>
    <t>07:45:52.394</t>
  </si>
  <si>
    <t>Avinash Dondapaty</t>
  </si>
  <si>
    <t>Lead already exists with other id:406171</t>
  </si>
  <si>
    <t>07:21:41.199</t>
  </si>
  <si>
    <t>Sachin Yadav</t>
  </si>
  <si>
    <t>07:14:46.444</t>
  </si>
  <si>
    <t>Jerin Jerin</t>
  </si>
  <si>
    <t>he is not interested now-if he need he will cb</t>
  </si>
  <si>
    <t>05:36:53.554</t>
  </si>
  <si>
    <t>sam</t>
  </si>
  <si>
    <t xml:space="preserve">Not picking calls / Refusing calls </t>
  </si>
  <si>
    <t>02:28:09.025</t>
  </si>
  <si>
    <t>DUPLICATE LEAD 703266</t>
  </si>
  <si>
    <t>02:17:00.486</t>
  </si>
  <si>
    <t>Sriram Shravan</t>
  </si>
  <si>
    <t>I called with my personal number and he picked the call and he said that he will come for surgery on monday.</t>
  </si>
  <si>
    <t>00:59:01.100</t>
  </si>
  <si>
    <t>Ismail Alam</t>
  </si>
  <si>
    <t xml:space="preserve">Patient picked the call and said yes i checked for surgery but not interested for now and disconnected the call </t>
  </si>
  <si>
    <t>00:51:18.633</t>
  </si>
  <si>
    <t>Harikrishna</t>
  </si>
  <si>
    <t>00:30:19.371</t>
  </si>
  <si>
    <t>Sathish</t>
  </si>
  <si>
    <t>Dnp Call disconnected</t>
  </si>
  <si>
    <t>00:25:20.359</t>
  </si>
  <si>
    <t>Pruthvi</t>
  </si>
  <si>
    <t>BTM_ He said I'm Planning to Take Treatment But Not Now .He garee to send Details in WhatsApp /</t>
  </si>
  <si>
    <t>00:06:56.660</t>
  </si>
  <si>
    <t>Sunita paul</t>
  </si>
  <si>
    <t>I called with my personal number and he picked the call and he said that he didn't enquire for any treatment</t>
  </si>
  <si>
    <t>2023-09-15</t>
  </si>
  <si>
    <t>23:55:34.128</t>
  </si>
  <si>
    <t>prabhakaran Vodafone</t>
  </si>
  <si>
    <t>23:50:04.671</t>
  </si>
  <si>
    <t>Mr sam</t>
  </si>
  <si>
    <t>23:26:06.313</t>
  </si>
  <si>
    <t>Syed Siraj Uddin</t>
  </si>
  <si>
    <t>pt will come after 16th</t>
  </si>
  <si>
    <t>23:20:55.813</t>
  </si>
  <si>
    <t>Jebin</t>
  </si>
  <si>
    <t>23:16:47.061</t>
  </si>
  <si>
    <t>Praveen Lal</t>
  </si>
  <si>
    <t>23:16:10.247</t>
  </si>
  <si>
    <t>Raju M</t>
  </si>
  <si>
    <t>23:15:50.014</t>
  </si>
  <si>
    <t>Harish</t>
  </si>
  <si>
    <t xml:space="preserve">Pt said I'm not Interested </t>
  </si>
  <si>
    <t>23:08:07.105</t>
  </si>
  <si>
    <t>susan</t>
  </si>
  <si>
    <t xml:space="preserve">Susan - 9994252551 / Busy / Need a callback at evening .
</t>
  </si>
  <si>
    <t>22:49:26.683</t>
  </si>
  <si>
    <t>Pradeep Jaiswal</t>
  </si>
  <si>
    <t>22:47:19.818</t>
  </si>
  <si>
    <t>shakeelashajahan</t>
  </si>
  <si>
    <t>Currently having fever and can't talk now.</t>
  </si>
  <si>
    <t>22:41:53.106</t>
  </si>
  <si>
    <t>Mula Naresh Goud</t>
  </si>
  <si>
    <t>pt said i will share you details</t>
  </si>
  <si>
    <t>22:00:38.926</t>
  </si>
  <si>
    <t>Jaffanya ku</t>
  </si>
  <si>
    <t xml:space="preserve">702831 same lead exits </t>
  </si>
  <si>
    <t>21:59:14.630</t>
  </si>
  <si>
    <t>Jaffanya Kumari</t>
  </si>
  <si>
    <t xml:space="preserve">She is not looking for any treatment  Wrong number </t>
  </si>
  <si>
    <t>21:57:19.454</t>
  </si>
  <si>
    <t>Stephen Kumar</t>
  </si>
  <si>
    <t>Surgery Completed</t>
  </si>
  <si>
    <t>21:52:39.853</t>
  </si>
  <si>
    <t>Muthyam Thirumala Muthyam Thirumala</t>
  </si>
  <si>
    <t>Pt is from nalgonda which is 125+km far from hyderabad.He said please share me the hospital details I will see.</t>
  </si>
  <si>
    <t>21:40:54.020</t>
  </si>
  <si>
    <t>Kalaimaran</t>
  </si>
  <si>
    <t xml:space="preserve">He dont need the surgery, He is looking some advance so not intersted </t>
  </si>
  <si>
    <t>21:22:47.403</t>
  </si>
  <si>
    <t>Nagaraj KG</t>
  </si>
  <si>
    <t>Admission Done</t>
  </si>
  <si>
    <t>21:12:15.072</t>
  </si>
  <si>
    <t>Not picking calls / Refusing</t>
  </si>
  <si>
    <t>21:07:38.970</t>
  </si>
  <si>
    <t>Shaheer</t>
  </si>
  <si>
    <t>his health is ok now-he is from ponnani</t>
  </si>
  <si>
    <t>20:57:30.100</t>
  </si>
  <si>
    <t>Arun Rathod</t>
  </si>
  <si>
    <t xml:space="preserve">pt is not looking for any treatment
</t>
  </si>
  <si>
    <t>20:37:38.177</t>
  </si>
  <si>
    <t>Sudheesh Rs</t>
  </si>
  <si>
    <t>20:37:30.351</t>
  </si>
  <si>
    <t>ᴬᴺᴬᴺᵀᴴᴶᴵᴺᴬ</t>
  </si>
  <si>
    <t>He said I'm out of Bangalore, When I Come to Bangalore ,I'll get back</t>
  </si>
  <si>
    <t>20:32:08.078</t>
  </si>
  <si>
    <t>Nabajyoti Nath</t>
  </si>
  <si>
    <t>20:28:59.698</t>
  </si>
  <si>
    <t>20:20:47.336</t>
  </si>
  <si>
    <t>Bhaskar Megavath</t>
  </si>
  <si>
    <t>20:14:24.023</t>
  </si>
  <si>
    <t>Vijay Sarathi</t>
  </si>
  <si>
    <t>20:08:00.926</t>
  </si>
  <si>
    <t>athira</t>
  </si>
  <si>
    <t>20:03:33.349</t>
  </si>
  <si>
    <t>Srinu Dada</t>
  </si>
  <si>
    <t>pt said now i am not interested</t>
  </si>
  <si>
    <t>19:45:16.743</t>
  </si>
  <si>
    <t>Madan Kumar</t>
  </si>
  <si>
    <t>He is planning to take OPD on Friday</t>
  </si>
  <si>
    <t>19:44:26.210</t>
  </si>
  <si>
    <t>christin</t>
  </si>
  <si>
    <t>19:24:47.512</t>
  </si>
  <si>
    <t xml:space="preserve">Raju Bain </t>
  </si>
  <si>
    <t xml:space="preserve">All details explained to the patient he is looking for medicines , yesterday explained all details to the patient about lipoma and surgery process patient is having multiple lipomas , his current location is 130 km far from our hospital , need to share hospital address if he needs opd or treatment here he will contact </t>
  </si>
  <si>
    <t>19:22:08.683</t>
  </si>
  <si>
    <t>702812 same lead exists</t>
  </si>
  <si>
    <t>19:10:00.111</t>
  </si>
  <si>
    <t>Vinoth</t>
  </si>
  <si>
    <t>19:07:18.357</t>
  </si>
  <si>
    <t>Aravind G Das</t>
  </si>
  <si>
    <t>18:56:53.757</t>
  </si>
  <si>
    <t>imran khan khan</t>
  </si>
  <si>
    <t>18:46:23.265</t>
  </si>
  <si>
    <t>Tejas Parushetti</t>
  </si>
  <si>
    <t>He said I'm not Looking for any Treatment , Sorry</t>
  </si>
  <si>
    <t>18:27:36.572</t>
  </si>
  <si>
    <t>Enquired for his son(20yrs).. already consulted with adoctor and confirmed he's in grade 3.  will call back when he can go for consultation</t>
  </si>
  <si>
    <t>18:23:14.335</t>
  </si>
  <si>
    <t>Skalwin Joseph</t>
  </si>
  <si>
    <t>17:50:32.078</t>
  </si>
  <si>
    <t>Shanmugam M</t>
  </si>
  <si>
    <t>17:13:01.417</t>
  </si>
  <si>
    <t>Raman Chaudhary</t>
  </si>
  <si>
    <t xml:space="preserve">Not picking calls
</t>
  </si>
  <si>
    <t>17:12:10.754</t>
  </si>
  <si>
    <t>gohath sv</t>
  </si>
  <si>
    <t>Out of Network</t>
  </si>
  <si>
    <t>17:08:13.268</t>
  </si>
  <si>
    <t>Lalita Singh</t>
  </si>
  <si>
    <t>16:53:12.910</t>
  </si>
  <si>
    <t>Sony</t>
  </si>
  <si>
    <t>16:49:21.484</t>
  </si>
  <si>
    <t>Girishkumar</t>
  </si>
  <si>
    <t>16:34:11.779</t>
  </si>
  <si>
    <t xml:space="preserve">TEST LEAD </t>
  </si>
  <si>
    <t>16:28:49.665</t>
  </si>
  <si>
    <t>Bhimashi</t>
  </si>
  <si>
    <t>16:21:54.134</t>
  </si>
  <si>
    <t>Kowsalya Shankar</t>
  </si>
  <si>
    <t>16:17:25.439</t>
  </si>
  <si>
    <t>Rejin Reji</t>
  </si>
  <si>
    <t xml:space="preserve">Patient is saying that he is not looking for surgery he is not facing any skin tight issues n all so he will decide and if he wants surgery in future he will contact us </t>
  </si>
  <si>
    <t>16:15:05.087</t>
  </si>
  <si>
    <t>16:14:21.046</t>
  </si>
  <si>
    <t>Subbu</t>
  </si>
  <si>
    <t xml:space="preserve">He said I'm not looking for any Treatment </t>
  </si>
  <si>
    <t>15:59:22.412</t>
  </si>
  <si>
    <t>Yuva</t>
  </si>
  <si>
    <t>He already done the surgery in near by hospital - 4k only from admission to discharge</t>
  </si>
  <si>
    <t>15:54:26.094</t>
  </si>
  <si>
    <t>Sanal Mathew</t>
  </si>
  <si>
    <t>Incoming call is not possible in this contact.</t>
  </si>
  <si>
    <t>15:46:27.278</t>
  </si>
  <si>
    <t>Pradip Veeranan</t>
  </si>
  <si>
    <t>15:15:11.324</t>
  </si>
  <si>
    <t>Indian</t>
  </si>
  <si>
    <t xml:space="preserve">Invalid Number </t>
  </si>
  <si>
    <t>14:59:41.751</t>
  </si>
  <si>
    <t>Raj Vinoth</t>
  </si>
  <si>
    <t>14:55:43.104</t>
  </si>
  <si>
    <t>Revathy</t>
  </si>
  <si>
    <t xml:space="preserve">Revathy / 34 years / Kelambakkam-Chennai / 9843662866 / Only one lipoma / Not picking calls
</t>
  </si>
  <si>
    <t>14:44:59.725</t>
  </si>
  <si>
    <t>kesav Prem</t>
  </si>
  <si>
    <t>14:40:25.162</t>
  </si>
  <si>
    <t>vishnu raj</t>
  </si>
  <si>
    <t xml:space="preserve">He just enquired to know surgery cost and process , patient is saying that he is not looking for surgery now </t>
  </si>
  <si>
    <t>14:37:00.821</t>
  </si>
  <si>
    <t>Premkumar Kumar</t>
  </si>
  <si>
    <t>1 lipoma in shoulder back side - Tirupur - Have pain while touch - small egg size - pithced 10k - Have insurnace - But its not completed 2 years - Star health - Nov only completed 2 years  He is not ready to do the surgery with cash</t>
  </si>
  <si>
    <t>14:31:18.823</t>
  </si>
  <si>
    <t>Vibinlal Muthe</t>
  </si>
  <si>
    <t>Patient is from kozhikode ..All details explained to the patient about surgery process cost and all. he is asking for insurance policy coverage but at last patient is saying that he will oay in Cash . He is ready to come Kochi for treatment . patient is busy some days he said he will call back on Oct first week for surgery confirmation date / DNP
/Dnp</t>
  </si>
  <si>
    <t>14:26:15.023</t>
  </si>
  <si>
    <t>Yasinbaba Sheik</t>
  </si>
  <si>
    <t>14:26:08.941</t>
  </si>
  <si>
    <t>Hema</t>
  </si>
  <si>
    <t>he's working in palakkad.. will contact when he's in trivandrum</t>
  </si>
  <si>
    <t>14:07:01.988</t>
  </si>
  <si>
    <t>Khalid Khan</t>
  </si>
  <si>
    <t>13:52:41.299</t>
  </si>
  <si>
    <t>Pradeep Phogat</t>
  </si>
  <si>
    <t>13:52:31.324</t>
  </si>
  <si>
    <t>manjumanjanna369</t>
  </si>
  <si>
    <t>He said I'm not did anything</t>
  </si>
  <si>
    <t>13:50:57.581</t>
  </si>
  <si>
    <t>parashuram</t>
  </si>
  <si>
    <t>651186  
642230  
644416  
668434 _ Same lead In System</t>
  </si>
  <si>
    <t>13:50:46.868</t>
  </si>
  <si>
    <t>raju</t>
  </si>
  <si>
    <t xml:space="preserve">pt said i will call
</t>
  </si>
  <si>
    <t>13:41:28.611</t>
  </si>
  <si>
    <t>Sony Varghese</t>
  </si>
  <si>
    <t xml:space="preserve">Patient is not looking for surgery now , he said he only call back when he needs surgery no need to call him again and again
</t>
  </si>
  <si>
    <t>13:04:08.804</t>
  </si>
  <si>
    <t>8008839047</t>
  </si>
  <si>
    <t>out of srevice</t>
  </si>
  <si>
    <t>12:20:58.974</t>
  </si>
  <si>
    <t>Rathinakumar Arumugam</t>
  </si>
  <si>
    <t xml:space="preserve">He is looking for Facial correction - He saw the lipoma ad and called thought its facial surgery - he already enquired in VLCC, he will process in there
</t>
  </si>
  <si>
    <t>12:20:07.512</t>
  </si>
  <si>
    <t>Nagarjun</t>
  </si>
  <si>
    <t>12:18:00.673</t>
  </si>
  <si>
    <t>janardhan</t>
  </si>
  <si>
    <t>12:04:48.799</t>
  </si>
  <si>
    <t>Nataraja Gr</t>
  </si>
  <si>
    <t>12:01:19.588</t>
  </si>
  <si>
    <t xml:space="preserve">Asokh </t>
  </si>
  <si>
    <t xml:space="preserve">Dnp  called many times no respone </t>
  </si>
  <si>
    <t>11:49:06.277</t>
  </si>
  <si>
    <t xml:space="preserve">Basith raja </t>
  </si>
  <si>
    <t xml:space="preserve"> 9524006115 / Mohammed basit raja / 26 years / Chennai / Multiple Lipoma / Pitched 40k / Whats app done / Not picking calls </t>
  </si>
  <si>
    <t>11:16:16.184</t>
  </si>
  <si>
    <t>11:15:54.111</t>
  </si>
  <si>
    <t>Meena</t>
  </si>
  <si>
    <t>11:15:27.047</t>
  </si>
  <si>
    <t xml:space="preserve">He met with some accidnet so cant able to do the surgery now - will call once he okay for the surgry </t>
  </si>
  <si>
    <t>11:15:00.844</t>
  </si>
  <si>
    <t>David+mantel</t>
  </si>
  <si>
    <t>11:14:33.596</t>
  </si>
  <si>
    <t>Punithavathy</t>
  </si>
  <si>
    <t>Doctors For Varicose Veins Treatment</t>
  </si>
  <si>
    <t>11:14:11.452</t>
  </si>
  <si>
    <t>Muthu</t>
  </si>
  <si>
    <t>Gynecomastia Doctors</t>
  </si>
  <si>
    <t>11:13:39.448</t>
  </si>
  <si>
    <t>Lasik Eye Surgery Doctors</t>
  </si>
  <si>
    <t>10:24:02.895</t>
  </si>
  <si>
    <t>Reedam Ishak Bhujel</t>
  </si>
  <si>
    <t>pt said when i need i will call back u</t>
  </si>
  <si>
    <t>10:19:05.436</t>
  </si>
  <si>
    <t xml:space="preserve">rajendra </t>
  </si>
  <si>
    <t>pt said i will arrange the money and i will come treatment asking for  20k</t>
  </si>
  <si>
    <t>10:01:43.880</t>
  </si>
  <si>
    <t>nayash</t>
  </si>
  <si>
    <t>09:50:08.782</t>
  </si>
  <si>
    <t>Koki Shiva</t>
  </si>
  <si>
    <t xml:space="preserve">Gokila / 32 years / Kuliyambatore- Coimbatore / In right Thigh - Facing for 10 years  /  Whats app Gokila - 9994266444 /  Enquired by his husband </t>
  </si>
  <si>
    <t>08:28:38.620</t>
  </si>
  <si>
    <t xml:space="preserve">Balakrishnan </t>
  </si>
  <si>
    <t>Surgery Suggested</t>
  </si>
  <si>
    <t>08:03:52.646</t>
  </si>
  <si>
    <t>Shaharsha</t>
  </si>
  <si>
    <t xml:space="preserve">Patient called from personal number last time also i told doctor is available in evening time only , then he said okay he will come for opd other day today he said he is free today so he wants opd now again saying that he needs opd in Morning time only in Pulse hospial , also asked for opd in INDIA hospital or SS poky clinic he is not ready to come there also in morning just asking for in Pulse hospital only , now patient again called and saying that today he is going to delhi will contact us if he needs treatment / Not interetsed now </t>
  </si>
  <si>
    <t>08:03:26.882</t>
  </si>
  <si>
    <t>mosa ravi</t>
  </si>
  <si>
    <t>pt said now i am busy with my works i will contact you soon</t>
  </si>
  <si>
    <t>07:33:24.100</t>
  </si>
  <si>
    <t>R. Raju</t>
  </si>
  <si>
    <t>06:22:10.171</t>
  </si>
  <si>
    <t>Bala Chandar</t>
  </si>
  <si>
    <t>03:28:14.794</t>
  </si>
  <si>
    <t>Gnana Sundar</t>
  </si>
  <si>
    <t>Dnp  no response from the pt end  Call disconnected</t>
  </si>
  <si>
    <t>02:28:25.562</t>
  </si>
  <si>
    <t>Sj Thamizhko</t>
  </si>
  <si>
    <t>02:10:02.058</t>
  </si>
  <si>
    <t>Maazuba Maazu</t>
  </si>
  <si>
    <t xml:space="preserve">Tirupattur - Have piles issue - chennai &amp; coimbatore too distance - if he come will call back.. </t>
  </si>
  <si>
    <t>01:08:59.151</t>
  </si>
  <si>
    <t>Shine philip</t>
  </si>
  <si>
    <t>00:26:08.785</t>
  </si>
  <si>
    <t xml:space="preserve">Jagadeeswaran </t>
  </si>
  <si>
    <t xml:space="preserve">Jagadeeswaran / 31 years / Chennai- medavakkam / Fistula / Have all reports / 9159903842 / Around 10 months / Constipation , puss discharge , Bleeding / Was taking syrup for motion / Whats app done ./ Will get reports by tomorrow only.
</t>
  </si>
  <si>
    <t>00:17:06.149</t>
  </si>
  <si>
    <t>Thiyagu Rajangam</t>
  </si>
  <si>
    <t>00:10:06.534</t>
  </si>
  <si>
    <t>Kiran Reddy</t>
  </si>
  <si>
    <t xml:space="preserve">Insurance details fetched and shared </t>
  </si>
  <si>
    <t>2023-09-14</t>
  </si>
  <si>
    <t>23:32:40.691</t>
  </si>
  <si>
    <t>Hasuraj</t>
  </si>
  <si>
    <t xml:space="preserve">Hasuraj / 34 years / Paris Corner - Sowcarpet / Planning OPD on Monday / 8015705262 / Sharing details on whatsapp / Will call once he is planning .
</t>
  </si>
  <si>
    <t>23:29:13.801</t>
  </si>
  <si>
    <t>Arya Dev</t>
  </si>
  <si>
    <t>He said I'm in Busy, call you back</t>
  </si>
  <si>
    <t>23:02:37.531</t>
  </si>
  <si>
    <t>Paul</t>
  </si>
  <si>
    <t xml:space="preserve">His son is saying that he didn't checked for any treatment </t>
  </si>
  <si>
    <t>22:50:32.618</t>
  </si>
  <si>
    <t>Anthony David</t>
  </si>
  <si>
    <t>22:28:11.726</t>
  </si>
  <si>
    <t>Sidram Anegoudra</t>
  </si>
  <si>
    <t>He said I'm not Getting leave ,Please call me after on Monday</t>
  </si>
  <si>
    <t>22:20:16.105</t>
  </si>
  <si>
    <t>Malatesh Channur</t>
  </si>
  <si>
    <t>He said I'm Looking for Only ESI</t>
  </si>
  <si>
    <t>22:19:15.272</t>
  </si>
  <si>
    <t>Beesa Sadanandam</t>
  </si>
  <si>
    <t>21:52:49.430</t>
  </si>
  <si>
    <t xml:space="preserve">Patient is saying that they are not planning for surgery now , Not interested </t>
  </si>
  <si>
    <t>21:52:38.452</t>
  </si>
  <si>
    <t>Elumalai Murugesan</t>
  </si>
  <si>
    <t xml:space="preserve">Dnp  called many times no respomnse from pt end </t>
  </si>
  <si>
    <t>21:38:08.771</t>
  </si>
  <si>
    <t>Karthi</t>
  </si>
  <si>
    <t xml:space="preserve">Karthik / 24 years / Chennai / Lipoma in Left leg / have slight pain / Need OPD on Friday / 9940588192 / Whats app done/OPD planned today / Still Not picking calls
</t>
  </si>
  <si>
    <t>21:20:39.708</t>
  </si>
  <si>
    <t>Suresh</t>
  </si>
  <si>
    <t>Not picking calls / Refusing calls</t>
  </si>
  <si>
    <t>20:45:09.621</t>
  </si>
  <si>
    <t>D.பூவரசன்</t>
  </si>
  <si>
    <t>20:44:16.421</t>
  </si>
  <si>
    <t>Jìshñú kr</t>
  </si>
  <si>
    <t>20:43:31.858</t>
  </si>
  <si>
    <t xml:space="preserve">Number not reachable </t>
  </si>
  <si>
    <t>20:26:25.650</t>
  </si>
  <si>
    <t>Chithu Rio</t>
  </si>
  <si>
    <t>18:26:03.897</t>
  </si>
  <si>
    <t>Sazil</t>
  </si>
  <si>
    <t>He's from Kasargod..detailed the treatment will get back if he can travel for treatment</t>
  </si>
  <si>
    <t>18:23:50.664</t>
  </si>
  <si>
    <t xml:space="preserve">She is not looking for any treatment </t>
  </si>
  <si>
    <t>16:27:00.343</t>
  </si>
  <si>
    <t>Mohammmad Ameen</t>
  </si>
  <si>
    <t>He's from kasargod.. detailed the treatment, will take doc consultation if he's coming kochi</t>
  </si>
  <si>
    <t>16:22:52.011</t>
  </si>
  <si>
    <t>already exist 702722</t>
  </si>
  <si>
    <t>16:21:16.699</t>
  </si>
  <si>
    <t>Sairavi Kumar</t>
  </si>
  <si>
    <t xml:space="preserve">Pt is busy / Need callback </t>
  </si>
  <si>
    <t>15:26:42.449</t>
  </si>
  <si>
    <t>Saivenkatesh p.c</t>
  </si>
  <si>
    <t xml:space="preserve">Saivenkatesh /38 years / Sundarapuram - Coimbatore / 9942606165 / Have 2 lumps on head / Whatsapp done / Asking for doctor number .
</t>
  </si>
  <si>
    <t>15:20:37.302</t>
  </si>
  <si>
    <t>15:00:07.533</t>
  </si>
  <si>
    <t>Niyas Ek</t>
  </si>
  <si>
    <t>He's from Malappuram.. cant travel for treatment</t>
  </si>
  <si>
    <t>14:50:46.165</t>
  </si>
  <si>
    <t>Lokesh Kumar</t>
  </si>
  <si>
    <t>14:44:21.198</t>
  </si>
  <si>
    <t>Sivakrishnan</t>
  </si>
  <si>
    <t>contacted from personal number.. he cant take treatment now. fund issue</t>
  </si>
  <si>
    <t>14:37:53.621</t>
  </si>
  <si>
    <t>14:32:42.620</t>
  </si>
  <si>
    <t>14:22:09.130</t>
  </si>
  <si>
    <t>ramesh</t>
  </si>
  <si>
    <t>14:00:39.664</t>
  </si>
  <si>
    <t>Sreejith Shaji</t>
  </si>
  <si>
    <t>enquired for tummy liposuction , can go for consultation next month only.
9496112223</t>
  </si>
  <si>
    <t>13:50:51.855</t>
  </si>
  <si>
    <t>Farhan</t>
  </si>
  <si>
    <t xml:space="preserve">He dont want any treatment, farhan his cousin did the enquiry in his number. </t>
  </si>
  <si>
    <t>13:15:21.675</t>
  </si>
  <si>
    <t>Suresh Narayanan</t>
  </si>
  <si>
    <t>12:56:36.431</t>
  </si>
  <si>
    <t>Anandhu</t>
  </si>
  <si>
    <t>got esi insurance.. not possible to claim for treatment</t>
  </si>
  <si>
    <t>12:53:10.940</t>
  </si>
  <si>
    <t>Deepu K S</t>
  </si>
  <si>
    <t>already lead is with greashma</t>
  </si>
  <si>
    <t>12:38:28.193</t>
  </si>
  <si>
    <t>Bharatchandran B M</t>
  </si>
  <si>
    <t xml:space="preserve">Called from personal number he did't checked for any treatment </t>
  </si>
  <si>
    <t>12:16:45.546</t>
  </si>
  <si>
    <t>Rabya RS</t>
  </si>
  <si>
    <t xml:space="preserve">Dnp - </t>
  </si>
  <si>
    <t>12:14:49.917</t>
  </si>
  <si>
    <t>hari shankar</t>
  </si>
  <si>
    <t>pt said send me details will talk u later</t>
  </si>
  <si>
    <t>11:37:22.223</t>
  </si>
  <si>
    <t>Kaustubh narkhede</t>
  </si>
  <si>
    <t>I called with my personal number and he picked the call and he said that i didn't enquire for any treatment</t>
  </si>
  <si>
    <t>11:35:02.358</t>
  </si>
  <si>
    <t>anatharao</t>
  </si>
  <si>
    <t>I called with my personal number and he picked the call and he said that i am not interested</t>
  </si>
  <si>
    <t>11:31:35.769</t>
  </si>
  <si>
    <t>Ummer Farook</t>
  </si>
  <si>
    <t>10:52:51.735</t>
  </si>
  <si>
    <t>babu</t>
  </si>
  <si>
    <t xml:space="preserve">He is not babu, he is not looking for any treatment </t>
  </si>
  <si>
    <t>10:52:10.254</t>
  </si>
  <si>
    <t>Roney Thomas</t>
  </si>
  <si>
    <t>He's from calicut. don"t have insurance. cant afford treatment cost</t>
  </si>
  <si>
    <t>10:29:55.388</t>
  </si>
  <si>
    <t>Rohith Reghunath</t>
  </si>
  <si>
    <t>10:13:17.824</t>
  </si>
  <si>
    <t>Sureshkumar</t>
  </si>
  <si>
    <t>10:08:37.877</t>
  </si>
  <si>
    <t>K Srinivasa Reddy</t>
  </si>
  <si>
    <t>I called with my personal number and he picked the call and he said that just enquired for the surgery not for the treatment</t>
  </si>
  <si>
    <t>09:55:26.599</t>
  </si>
  <si>
    <t>Shone Paul</t>
  </si>
  <si>
    <t>he need op after 10th</t>
  </si>
  <si>
    <t>09:40:10.950</t>
  </si>
  <si>
    <t>Vijaykumar Kare</t>
  </si>
  <si>
    <t>I called with my personal number and he picked the call and he said that he enquiried for the cost and not for surgery</t>
  </si>
  <si>
    <t>09:39:01.939</t>
  </si>
  <si>
    <t>Prasad Dara</t>
  </si>
  <si>
    <t>09:20:24.675</t>
  </si>
  <si>
    <t>Santosh Pillai</t>
  </si>
  <si>
    <t>09:14:57.810</t>
  </si>
  <si>
    <t>Sree Kumar</t>
  </si>
  <si>
    <t xml:space="preserve">Called from personal number , Invalid number </t>
  </si>
  <si>
    <t>09:14:00.087</t>
  </si>
  <si>
    <t>Amaresh Reddy</t>
  </si>
  <si>
    <t>09:10:53.438</t>
  </si>
  <si>
    <t>Jibeesh Usha Balan</t>
  </si>
  <si>
    <t>09:08:00.732</t>
  </si>
  <si>
    <t>nd</t>
  </si>
  <si>
    <t>Wrong Number</t>
  </si>
  <si>
    <t>08:28:56.323</t>
  </si>
  <si>
    <t>rajshekar reddy</t>
  </si>
  <si>
    <t>pt said i will contact you soon</t>
  </si>
  <si>
    <t>08:23:56.593</t>
  </si>
  <si>
    <t>Mohammed Shakir Elayoden</t>
  </si>
  <si>
    <t>He's from Malappuram, detailed the treatment, want to check for emi. will take online consultation
8136869290</t>
  </si>
  <si>
    <t>07:31:25.992</t>
  </si>
  <si>
    <t>Manjith M</t>
  </si>
  <si>
    <t>06:59:51.798</t>
  </si>
  <si>
    <t>Mufeesh Musthafa</t>
  </si>
  <si>
    <t>He cant do the treatment this month due to some financial issues. will call back when he can take treatment</t>
  </si>
  <si>
    <t>06:18:49.016</t>
  </si>
  <si>
    <t>A Prabhakar</t>
  </si>
  <si>
    <t>06:07:47.718</t>
  </si>
  <si>
    <t>Srilatha RAVINder</t>
  </si>
  <si>
    <t>I called with my personal number and she picked the call and she said that i didn't enquire for any treatment</t>
  </si>
  <si>
    <t>05:37:23.248</t>
  </si>
  <si>
    <t>Shakkir Pullery</t>
  </si>
  <si>
    <t>01:40:30.921</t>
  </si>
  <si>
    <t>suresh_albert</t>
  </si>
  <si>
    <t>pt said call me evening</t>
  </si>
  <si>
    <t>00:56:17.540</t>
  </si>
  <si>
    <t>j.c.vivek</t>
  </si>
  <si>
    <t>574957 same lead exists</t>
  </si>
  <si>
    <t>00:53:51.872</t>
  </si>
  <si>
    <t>Satish Reddy</t>
  </si>
  <si>
    <t xml:space="preserve">pt said i will send u details </t>
  </si>
  <si>
    <t>00:07:22.517</t>
  </si>
  <si>
    <t>Hamza Chulli</t>
  </si>
  <si>
    <t>2023-09-13</t>
  </si>
  <si>
    <t>23:26:46.558</t>
  </si>
  <si>
    <t>pt will come after 10 days</t>
  </si>
  <si>
    <t>23:25:00.458</t>
  </si>
  <si>
    <t xml:space="preserve">Sahad Muhammad </t>
  </si>
  <si>
    <t>23:11:17.707</t>
  </si>
  <si>
    <t>B.Santosh Goud</t>
  </si>
  <si>
    <t>pt said call me tomorrow morning</t>
  </si>
  <si>
    <t>23:07:28.438</t>
  </si>
  <si>
    <t>md zaki</t>
  </si>
  <si>
    <t>23:04:39.491</t>
  </si>
  <si>
    <t>Nandhu s kumar</t>
  </si>
  <si>
    <t>23:03:47.512</t>
  </si>
  <si>
    <t>Hashim Haris</t>
  </si>
  <si>
    <t>22:52:07.174</t>
  </si>
  <si>
    <t>Abhilash Puthuvalil</t>
  </si>
  <si>
    <t>22:50:49.653</t>
  </si>
  <si>
    <t>Koti Thakkallapalli</t>
  </si>
  <si>
    <t>Pt said he will take reports and will call at month end</t>
  </si>
  <si>
    <t>22:50:02.814</t>
  </si>
  <si>
    <t>Ajnas</t>
  </si>
  <si>
    <t>Male infertility</t>
  </si>
  <si>
    <t xml:space="preserve">702666 same name &amp; number </t>
  </si>
  <si>
    <t>22:47:57.113</t>
  </si>
  <si>
    <t>He is not lookiung for any treatment  Trying from personal number</t>
  </si>
  <si>
    <t>22:32:29.261</t>
  </si>
  <si>
    <t>Elam Paruthi</t>
  </si>
  <si>
    <t>22:14:49.758</t>
  </si>
  <si>
    <t>M.Nandulal</t>
  </si>
  <si>
    <t>pt said prystin is asking for 900 1 lipoma i said we can't do</t>
  </si>
  <si>
    <t>22:08:29.044</t>
  </si>
  <si>
    <t>vindhuja vinayan</t>
  </si>
  <si>
    <t>22:05:38.225</t>
  </si>
  <si>
    <t>21:32:25.584</t>
  </si>
  <si>
    <t>soja</t>
  </si>
  <si>
    <t xml:space="preserve">Called from personal number patient is not interested for surgery now
</t>
  </si>
  <si>
    <t>21:32:18.136</t>
  </si>
  <si>
    <t xml:space="preserve">Vineesh </t>
  </si>
  <si>
    <t xml:space="preserve">Patient is from Malappuram .. all details explained to the patient about surgery process cost insurance details n all he just enquired to know treatment cost and process , he said he will contact us  if he wants surgery </t>
  </si>
  <si>
    <t>21:18:58.007</t>
  </si>
  <si>
    <t>Babu</t>
  </si>
  <si>
    <t xml:space="preserve">Number not available  Wapp also not available in this number </t>
  </si>
  <si>
    <t>21:15:02.885</t>
  </si>
  <si>
    <t xml:space="preserve">Biji </t>
  </si>
  <si>
    <t>21:02:30.550</t>
  </si>
  <si>
    <t>Sanjeev Sharma</t>
  </si>
  <si>
    <t xml:space="preserve">pt is not looking for treatment he is looking for medicine </t>
  </si>
  <si>
    <t>20:55:40.338</t>
  </si>
  <si>
    <t>parthasarathy</t>
  </si>
  <si>
    <t>20:51:19.956</t>
  </si>
  <si>
    <t>pt ask for other treatment it is not available</t>
  </si>
  <si>
    <t>20:49:46.588</t>
  </si>
  <si>
    <t>Alameen</t>
  </si>
  <si>
    <t xml:space="preserve">messaged in whatsapp-he will update the date
</t>
  </si>
  <si>
    <t>20:49:12.364</t>
  </si>
  <si>
    <t>Bachi</t>
  </si>
  <si>
    <t>pt said i will try to come tomorrow</t>
  </si>
  <si>
    <t>20:31:26.312</t>
  </si>
  <si>
    <t>Chenna Venkatesh</t>
  </si>
  <si>
    <t>20:27:05.691</t>
  </si>
  <si>
    <t>Md Shamsagejuha</t>
  </si>
  <si>
    <t>I called with my personal number and he picked the call and he said that he will come for IPD on next month</t>
  </si>
  <si>
    <t>20:20:21.183</t>
  </si>
  <si>
    <t>Jijo Mathew</t>
  </si>
  <si>
    <t xml:space="preserve">Patient is from Kottayam . he is looking treatment in Kottayam only .. all details explained to the patient patient is saying that there hospital package is 45K-50K explained all details to him about our surgery packages. he said he will check and if he needs surgery in Kochi he will contact us </t>
  </si>
  <si>
    <t>20:20:15.292</t>
  </si>
  <si>
    <t>Bhavitha kannan</t>
  </si>
  <si>
    <t xml:space="preserve">she is from thrissur-need treatment in thrissur-she said she will cb </t>
  </si>
  <si>
    <t>20:18:39.399</t>
  </si>
  <si>
    <t>Shanthoosh</t>
  </si>
  <si>
    <t>pt said after 2 days i will come</t>
  </si>
  <si>
    <t>20:17:59.183</t>
  </si>
  <si>
    <t>sanapala Suresh Kumar</t>
  </si>
  <si>
    <t>20:15:21.373</t>
  </si>
  <si>
    <t>Umakanta Swain</t>
  </si>
  <si>
    <t>pt said i call u when i need</t>
  </si>
  <si>
    <t>20:11:08.994</t>
  </si>
  <si>
    <t>PARVATHIPURAM SANKAR</t>
  </si>
  <si>
    <t>20:03:19.504</t>
  </si>
  <si>
    <t>Vasu Kalla</t>
  </si>
  <si>
    <t>20:01:26.190</t>
  </si>
  <si>
    <t>Datla Lakshmi</t>
  </si>
  <si>
    <t>19:57:51.344</t>
  </si>
  <si>
    <t>shah</t>
  </si>
  <si>
    <t>pt said i will call u back</t>
  </si>
  <si>
    <t>19:56:29.516</t>
  </si>
  <si>
    <t>Gokul S S</t>
  </si>
  <si>
    <t>19:54:00.279</t>
  </si>
  <si>
    <t>Vinod Reddy Ettireddy</t>
  </si>
  <si>
    <t>19:52:52.355</t>
  </si>
  <si>
    <t>Ramakrishna Yalavarthi</t>
  </si>
  <si>
    <t>19:47:58.334</t>
  </si>
  <si>
    <t>Surya Santhapuram</t>
  </si>
  <si>
    <t>venkat vaijaynath</t>
  </si>
  <si>
    <t>19:47:38.170</t>
  </si>
  <si>
    <t>Laxmiprasanna Neela</t>
  </si>
  <si>
    <t>out of city</t>
  </si>
  <si>
    <t>19:45:52.101</t>
  </si>
  <si>
    <t>ARUN</t>
  </si>
  <si>
    <t>19:44:03.199</t>
  </si>
  <si>
    <t>Rangaiah A Rangaiah</t>
  </si>
  <si>
    <t>19:35:58.655</t>
  </si>
  <si>
    <t>Anshith N.u</t>
  </si>
  <si>
    <t>19:05:34.025</t>
  </si>
  <si>
    <t>DILSHAD</t>
  </si>
  <si>
    <t>He said I'm not Looking for any Treaatment</t>
  </si>
  <si>
    <t>18:56:14.061</t>
  </si>
  <si>
    <t>Rajkumar</t>
  </si>
  <si>
    <t>CX told call me month end</t>
  </si>
  <si>
    <t>18:21:39.425</t>
  </si>
  <si>
    <t>17:24:22.743</t>
  </si>
  <si>
    <t>16:53:26.019</t>
  </si>
  <si>
    <t>702640</t>
  </si>
  <si>
    <t>15:58:18.283</t>
  </si>
  <si>
    <t>Muhammad Kamaal Akhtar Jilani</t>
  </si>
  <si>
    <t>I called with my personal number and he picked the call and he said that he will come for IPD on tomorrow</t>
  </si>
  <si>
    <t>15:55:40.394</t>
  </si>
  <si>
    <t>Ricky Chintu</t>
  </si>
  <si>
    <t>pt is student he said i will talk with my parents and let u know</t>
  </si>
  <si>
    <t>15:47:29.051</t>
  </si>
  <si>
    <t>🦋Devika TR</t>
  </si>
  <si>
    <t>he didnt checked-called from personal number</t>
  </si>
  <si>
    <t>15:28:50.694</t>
  </si>
  <si>
    <t>U suguna Satya Kumar</t>
  </si>
  <si>
    <t>I called with my personal number and he picked the call and he said that I didn't enquire for any treatment</t>
  </si>
  <si>
    <t>15:25:43.482</t>
  </si>
  <si>
    <t>D N R Goud</t>
  </si>
  <si>
    <t>Disconnecting the calls</t>
  </si>
  <si>
    <t>15:05:40.013</t>
  </si>
  <si>
    <t>Laddi Singh</t>
  </si>
  <si>
    <t>14:57:43.465</t>
  </si>
  <si>
    <t>Thaineni Sri</t>
  </si>
  <si>
    <t>pt said txt me in whats app</t>
  </si>
  <si>
    <t>14:42:38.289</t>
  </si>
  <si>
    <t>shinoj</t>
  </si>
  <si>
    <t>14:21:22.674</t>
  </si>
  <si>
    <t>Vinod Kumar</t>
  </si>
  <si>
    <t>14:05:59.253</t>
  </si>
  <si>
    <t>old city hyd</t>
  </si>
  <si>
    <t>pt is not interested for treatment looking for cream</t>
  </si>
  <si>
    <t>14:05:05.667</t>
  </si>
  <si>
    <t>S Srinu</t>
  </si>
  <si>
    <t>14:01:26.903</t>
  </si>
  <si>
    <t>shany antony</t>
  </si>
  <si>
    <t>13:58:20.570</t>
  </si>
  <si>
    <t>sathish</t>
  </si>
  <si>
    <t>pt said 30k i can't pay</t>
  </si>
  <si>
    <t>13:57:13.658</t>
  </si>
  <si>
    <t>عبدلله بن حميد!!</t>
  </si>
  <si>
    <t xml:space="preserve">Patient is from Kasargod  He just enquired to know about surgery cost , explained the details to him he said he will check and if interested he will contact us
</t>
  </si>
  <si>
    <t>13:35:41.378</t>
  </si>
  <si>
    <t>Nidhin</t>
  </si>
  <si>
    <t>He was busy.. will call back when free</t>
  </si>
  <si>
    <t>13:00:32.745</t>
  </si>
  <si>
    <t>DJ Vishnu Chandrasekhar</t>
  </si>
  <si>
    <t>702604 already exist</t>
  </si>
  <si>
    <t>12:57:25.187</t>
  </si>
  <si>
    <t>12:51:25.116</t>
  </si>
  <si>
    <t>Mohd Azhar</t>
  </si>
  <si>
    <t>12:20:20.938</t>
  </si>
  <si>
    <t>Ajesh</t>
  </si>
  <si>
    <t xml:space="preserve">All details explained to the patient . pitched for minimum 55k patient is saying that he just enquired to know treatment cost and process not looking for surgery now , also explained emi option he is saying that he don't have bank statement . so he is saying that he will arrange money and call back when he needs surgery </t>
  </si>
  <si>
    <t>12:16:14.167</t>
  </si>
  <si>
    <t>He's from Thrissur.. enquired to know the cost of treatment, will get back if interested</t>
  </si>
  <si>
    <t>12:06:16.285</t>
  </si>
  <si>
    <t>sarik hussain</t>
  </si>
  <si>
    <t>pt said i will  think and i will tell u</t>
  </si>
  <si>
    <t>12:03:04.344</t>
  </si>
  <si>
    <t>Imran Ahmed</t>
  </si>
  <si>
    <t>I called with my personal number and someone picked the call and he sai dthat he didn't enquire for any treatment</t>
  </si>
  <si>
    <t>11:56:38.344</t>
  </si>
  <si>
    <t>ᴀᴀʟᴏᴋ ᴍᴀɴɪʟᴀʟ</t>
  </si>
  <si>
    <t>11:49:58.936</t>
  </si>
  <si>
    <t>Asr</t>
  </si>
  <si>
    <t>Marked as Junk and closed the lead.</t>
  </si>
  <si>
    <t>11:47:39.252</t>
  </si>
  <si>
    <t>Manoj</t>
  </si>
  <si>
    <t xml:space="preserve">Not looking for any treatment / Junk or Irrelevant / Talked by Praveen reddy </t>
  </si>
  <si>
    <t>11:45:17.882</t>
  </si>
  <si>
    <t>Bhaskar</t>
  </si>
  <si>
    <t>11:44:18.781</t>
  </si>
  <si>
    <t>he will come for consultation today</t>
  </si>
  <si>
    <t>11:23:51.587</t>
  </si>
  <si>
    <t>11:22:07.045</t>
  </si>
  <si>
    <t>sayed jhimil</t>
  </si>
  <si>
    <t>11:12:07.334</t>
  </si>
  <si>
    <t>Bheema Raju</t>
  </si>
  <si>
    <t>IPD DONE Krishna Hospital Kochi</t>
  </si>
  <si>
    <t>11:10:42.283</t>
  </si>
  <si>
    <t>Duplicated Lead
Original was 702593</t>
  </si>
  <si>
    <t>11:03:01.439</t>
  </si>
  <si>
    <t>Jasim</t>
  </si>
  <si>
    <t>10:42:22.278</t>
  </si>
  <si>
    <t>10:41:45.065</t>
  </si>
  <si>
    <t>Mohd Azam</t>
  </si>
  <si>
    <t>I called with my personal number and he picked the call and he said I didn't enquire for any treatment</t>
  </si>
  <si>
    <t>10:36:20.604</t>
  </si>
  <si>
    <t>Rajendra Badela</t>
  </si>
  <si>
    <t>10:28:07.038</t>
  </si>
  <si>
    <t>Badri NaTh SinGh</t>
  </si>
  <si>
    <t>I called with my personal number and he picked the call and he said that he will update by tomorrow evening</t>
  </si>
  <si>
    <t>10:19:25.303</t>
  </si>
  <si>
    <t>I called with my personal number and he picked the call and he said that he will come for  consultation on saturday</t>
  </si>
  <si>
    <t>10:14:04.531</t>
  </si>
  <si>
    <t>Manoj Sahu</t>
  </si>
  <si>
    <t>Kidney Stone Removal Laser Treatment Doctors</t>
  </si>
  <si>
    <t>09:38:35.965</t>
  </si>
  <si>
    <t>Gowri Sony</t>
  </si>
  <si>
    <t>Surgery completed successfully</t>
  </si>
  <si>
    <t>09:14:11.655</t>
  </si>
  <si>
    <t>Sharath Babu</t>
  </si>
  <si>
    <t>09:09:32.688</t>
  </si>
  <si>
    <t>Muhammed Jimshad Km</t>
  </si>
  <si>
    <t>09:04:30.118</t>
  </si>
  <si>
    <t>Ramu</t>
  </si>
  <si>
    <t>Pt said i will call u</t>
  </si>
  <si>
    <t>09:03:04.876</t>
  </si>
  <si>
    <t>Pankaj Rathod</t>
  </si>
  <si>
    <t>08:53:16.732</t>
  </si>
  <si>
    <t>praveen-kumar- kurumidda</t>
  </si>
  <si>
    <t>I called with my personal number and he picked the call and he said that he will come for consultation on sunday</t>
  </si>
  <si>
    <t>08:38:16.344</t>
  </si>
  <si>
    <t>Achu Pa</t>
  </si>
  <si>
    <t xml:space="preserve">Called many times . from personal number also called patient is not responding properly /DNP / Disconnecting calls </t>
  </si>
  <si>
    <t>07:58:10.454</t>
  </si>
  <si>
    <t>Baiju T P</t>
  </si>
  <si>
    <t>07:10:49.334</t>
  </si>
  <si>
    <t>Ravi Tata Tata t.s.n. murthy</t>
  </si>
  <si>
    <t>06:47:25.564</t>
  </si>
  <si>
    <t>Baiju Mon Babu Baiju</t>
  </si>
  <si>
    <t>05:16:15.021</t>
  </si>
  <si>
    <t>Salma</t>
  </si>
  <si>
    <t>call not connecting.. texted in whatsapp.. no response</t>
  </si>
  <si>
    <t>05:13:32.886</t>
  </si>
  <si>
    <t>already exist 702573</t>
  </si>
  <si>
    <t>01:06:08.830</t>
  </si>
  <si>
    <t>Justin JacoB R_J</t>
  </si>
  <si>
    <t>enquired for his brother.. detailed the treatment, his brother is out of station now, will get back when he's back</t>
  </si>
  <si>
    <t>00:37:13.168</t>
  </si>
  <si>
    <t>Lakey Sahoo</t>
  </si>
  <si>
    <t xml:space="preserve">Hindi patient , Patient is from Kannur he just enquired to know treatment details and cost . all details explained to the patient he is saying that he is living in kannur if he wants to do surgery also he is not able to come kochi for treatment , </t>
  </si>
  <si>
    <t>00:33:20.624</t>
  </si>
  <si>
    <t>Praveen Francis</t>
  </si>
  <si>
    <t>00:15:10.191</t>
  </si>
  <si>
    <t>Shahul</t>
  </si>
  <si>
    <t xml:space="preserve">He dont want liposuction nor open surgery </t>
  </si>
  <si>
    <t>00:13:19.787</t>
  </si>
  <si>
    <t>call disconnected while talking</t>
  </si>
  <si>
    <t>2023-09-12</t>
  </si>
  <si>
    <t>23:59:28.202</t>
  </si>
  <si>
    <t>B</t>
  </si>
  <si>
    <t>23:41:49.536</t>
  </si>
  <si>
    <t xml:space="preserve">Upendra </t>
  </si>
  <si>
    <t>23:23:11.029</t>
  </si>
  <si>
    <t>Mishab Aravankara</t>
  </si>
  <si>
    <t>he is from malappuram-he will cb once he comes to kochi</t>
  </si>
  <si>
    <t>22:55:49.098</t>
  </si>
  <si>
    <t>pradheeshmohandas</t>
  </si>
  <si>
    <t>22:37:16.264</t>
  </si>
  <si>
    <t>ʜᴀɴᴏᴏɴ ᴀꜱʜʀᴀꜰ</t>
  </si>
  <si>
    <t>22:36:49.878</t>
  </si>
  <si>
    <t>Ädãrsh Äãdhü</t>
  </si>
  <si>
    <t>22:28:00.009</t>
  </si>
  <si>
    <t>N Barath Reddy</t>
  </si>
  <si>
    <t>22:20:17.458</t>
  </si>
  <si>
    <t>not looking for any  treatment</t>
  </si>
  <si>
    <t>22:19:49.230</t>
  </si>
  <si>
    <t>Athira Ashok</t>
  </si>
  <si>
    <t xml:space="preserve">Called from personal number again she is saying that she is looking surgery next month only </t>
  </si>
  <si>
    <t>22:04:17.098</t>
  </si>
  <si>
    <t>Ashalatha Gudhe</t>
  </si>
  <si>
    <t>21:47:43.662</t>
  </si>
  <si>
    <t>Bibin</t>
  </si>
  <si>
    <t xml:space="preserve">Patient is from Pathanamthitta  All details explained to the patient . he just enquired to know treatment cost n process . he said he will check with his family and if he wants surgery he will contact us </t>
  </si>
  <si>
    <t>21:37:54.698</t>
  </si>
  <si>
    <t>Vinod Kumar R</t>
  </si>
  <si>
    <t>570965-already lead exist</t>
  </si>
  <si>
    <t>21:31:18.818</t>
  </si>
  <si>
    <t>Rupesh Bala</t>
  </si>
  <si>
    <t>21:28:40.564</t>
  </si>
  <si>
    <t>Bharani</t>
  </si>
  <si>
    <t>21:12:33.317</t>
  </si>
  <si>
    <t>Sreejith..</t>
  </si>
  <si>
    <t>21:09:32.011</t>
  </si>
  <si>
    <t>Jebin Jaleel</t>
  </si>
  <si>
    <t>21:00:22.373</t>
  </si>
  <si>
    <t>Sunil Kuttan</t>
  </si>
  <si>
    <t>20:36:53.169</t>
  </si>
  <si>
    <t>Ashraf k.p</t>
  </si>
  <si>
    <t>20:11:53.416</t>
  </si>
  <si>
    <t xml:space="preserve">Suraj </t>
  </si>
  <si>
    <t>20:00:25.134</t>
  </si>
  <si>
    <t>Manoj Manch</t>
  </si>
  <si>
    <t xml:space="preserve">pt is not interested he is looking for free checkup  and he said if free checkup is there i will come </t>
  </si>
  <si>
    <t>19:35:54.368</t>
  </si>
  <si>
    <t>Sake obilesu</t>
  </si>
  <si>
    <t xml:space="preserve">pt is not responding
</t>
  </si>
  <si>
    <t>19:15:01.662</t>
  </si>
  <si>
    <t>Perumal</t>
  </si>
  <si>
    <t>18:55:14.325</t>
  </si>
  <si>
    <t>Imran Mohamed</t>
  </si>
  <si>
    <t>18:35:25.699</t>
  </si>
  <si>
    <t>Suresh Kshetri</t>
  </si>
  <si>
    <t>18:00:26.850</t>
  </si>
  <si>
    <t>Manikanta Chopperla</t>
  </si>
  <si>
    <t>I called with my personal number and he picked the call and he said that he will come for consultation on tomorrow</t>
  </si>
  <si>
    <t>17:54:40.735</t>
  </si>
  <si>
    <t>Soumya Ranjan Nanda</t>
  </si>
  <si>
    <t xml:space="preserve">pt said after 10days </t>
  </si>
  <si>
    <t>17:42:58.999</t>
  </si>
  <si>
    <t>Vinod Rawat</t>
  </si>
  <si>
    <t>17:39:36.264</t>
  </si>
  <si>
    <t>G.pinki</t>
  </si>
  <si>
    <t>I called with my personal number and he picked the call and he said that he will come for come for IPD on saturday</t>
  </si>
  <si>
    <t>17:28:41.176</t>
  </si>
  <si>
    <t>Subhash Vislavath</t>
  </si>
  <si>
    <t>pt is looking in govt health card</t>
  </si>
  <si>
    <t>17:15:45.785</t>
  </si>
  <si>
    <t>gyathri</t>
  </si>
  <si>
    <t>16:48:14.598</t>
  </si>
  <si>
    <t>ఆచార్య నరేశ్</t>
  </si>
  <si>
    <t>16:26:20.522</t>
  </si>
  <si>
    <t>Ben</t>
  </si>
  <si>
    <t>16:10:49.099</t>
  </si>
  <si>
    <t xml:space="preserve">Ranjith </t>
  </si>
  <si>
    <t>He's now out of station.. will contact back when he can take treatment</t>
  </si>
  <si>
    <t>16:05:44.129</t>
  </si>
  <si>
    <t>Prakasha T N</t>
  </si>
  <si>
    <t>He said Due to ganesh Festival ,I'm in village. Call me on Friday .First I need OPD</t>
  </si>
  <si>
    <t>15:49:31.780</t>
  </si>
  <si>
    <t>Karni Moola</t>
  </si>
  <si>
    <t>Hospete_ 320KM _ He said i have Problem But I need to take Consultation . he is not Ready for Bangalore for OPD</t>
  </si>
  <si>
    <t>15:27:14.583</t>
  </si>
  <si>
    <t>Reddy</t>
  </si>
  <si>
    <t>pt said when i will free i will call u</t>
  </si>
  <si>
    <t>15:25:21.232</t>
  </si>
  <si>
    <t>Pancharam Chaudhary</t>
  </si>
  <si>
    <t>15:19:34.971</t>
  </si>
  <si>
    <t>Mahesh Shankari</t>
  </si>
  <si>
    <t>15:07:44.624</t>
  </si>
  <si>
    <t>Sharafudeen Pookodan</t>
  </si>
  <si>
    <t>14:51:07.604</t>
  </si>
  <si>
    <t>Yeggoni Raju</t>
  </si>
  <si>
    <t>He said he will send pictures</t>
  </si>
  <si>
    <t>14:50:15.383</t>
  </si>
  <si>
    <t>14:48:15.228</t>
  </si>
  <si>
    <t>14:44:44.663</t>
  </si>
  <si>
    <t>Syed Saber Hussaini</t>
  </si>
  <si>
    <t xml:space="preserve">I called with my personal number and he picked the call and he said that he will come for consultation on next week </t>
  </si>
  <si>
    <t>14:41:45.771</t>
  </si>
  <si>
    <t xml:space="preserve">Raghavendra </t>
  </si>
  <si>
    <t>702521 - Lead already Exists with this Enq I'd</t>
  </si>
  <si>
    <t>14:39:04.875</t>
  </si>
  <si>
    <t>He said I'm busy, Call you later</t>
  </si>
  <si>
    <t>14:38:18.761</t>
  </si>
  <si>
    <t>Smrutiranjan Pani</t>
  </si>
  <si>
    <t>14:28:22.906</t>
  </si>
  <si>
    <t>Avinash K</t>
  </si>
  <si>
    <t>14:28:00.825</t>
  </si>
  <si>
    <t>Mariya Theresa</t>
  </si>
  <si>
    <t>576715 same name &amp; number exists</t>
  </si>
  <si>
    <t>14:27:22.301</t>
  </si>
  <si>
    <t>vargees</t>
  </si>
  <si>
    <t>14:22:50.476</t>
  </si>
  <si>
    <t>Sk Samsul</t>
  </si>
  <si>
    <t>He said When I planned , I'll call you</t>
  </si>
  <si>
    <t>14:18:15.031</t>
  </si>
  <si>
    <t>ssathosh848</t>
  </si>
  <si>
    <t>I called with my personal number and he picked the call and he said that he didn't enquire for any treatment some one is miss using</t>
  </si>
  <si>
    <t>14:17:56.859</t>
  </si>
  <si>
    <t>Dinesh S</t>
  </si>
  <si>
    <t>14:16:38.522</t>
  </si>
  <si>
    <t>Kancherla Raaja</t>
  </si>
  <si>
    <t>pt number  is busy no response</t>
  </si>
  <si>
    <t>14:16:11.470</t>
  </si>
  <si>
    <t xml:space="preserve">Srinivasappa E </t>
  </si>
  <si>
    <t>702511 - Lead already Exists with this Enq I'd</t>
  </si>
  <si>
    <t>14:15:07.605</t>
  </si>
  <si>
    <t>Sum 5 K
Balance 5 K
Room Rent :7500
Co-Pay :0</t>
  </si>
  <si>
    <t>13:56:41.021</t>
  </si>
  <si>
    <t>swabir</t>
  </si>
  <si>
    <t>13:55:21.657</t>
  </si>
  <si>
    <t>Vidya Sagar y</t>
  </si>
  <si>
    <t>13:51:32.036</t>
  </si>
  <si>
    <t>shabbirss</t>
  </si>
  <si>
    <t xml:space="preserve">pt said i will come after 2 days 
 </t>
  </si>
  <si>
    <t>13:51:11.192</t>
  </si>
  <si>
    <t>Sakthi</t>
  </si>
  <si>
    <t xml:space="preserve">Dnp  Call disconnected no response from th pt end </t>
  </si>
  <si>
    <t>13:46:48.146</t>
  </si>
  <si>
    <t>mekala Shiva Kumar</t>
  </si>
  <si>
    <t xml:space="preserve">I called with with my personal number and he picked the call and he said that i wll update by tomorrow and he sent the insurance copy to my personal number also
</t>
  </si>
  <si>
    <t>13:43:49.674</t>
  </si>
  <si>
    <t>Irfan Thekkodan</t>
  </si>
  <si>
    <t xml:space="preserve">Called from personal number also patient is not answering calls </t>
  </si>
  <si>
    <t>13:42:16.588</t>
  </si>
  <si>
    <t>angel zoya</t>
  </si>
  <si>
    <t>13:41:29.182</t>
  </si>
  <si>
    <t>Naseer</t>
  </si>
  <si>
    <t>Ballary _ 306KM _ He said I have Multiple Lipoma 8 Lipoma /Rs.25K /</t>
  </si>
  <si>
    <t>13:34:20.501</t>
  </si>
  <si>
    <t>Sumesh Kumar. s. s</t>
  </si>
  <si>
    <t>calle dfrom personal number.. dnp</t>
  </si>
  <si>
    <t>13:20:44.127</t>
  </si>
  <si>
    <t>PRASAD 💙❤️</t>
  </si>
  <si>
    <t>13:09:24.189</t>
  </si>
  <si>
    <t>Meheruddin Malik</t>
  </si>
  <si>
    <t>13:08:59.801</t>
  </si>
  <si>
    <t>Siri Munjeti</t>
  </si>
  <si>
    <t>pt said not looking for any treatment</t>
  </si>
  <si>
    <t>13:00:56.370</t>
  </si>
  <si>
    <t>Asad ms.</t>
  </si>
  <si>
    <t xml:space="preserve">Patient is not looking for circumcision surgery he is looking for Penis size increase treatment </t>
  </si>
  <si>
    <t>12:46:40.534</t>
  </si>
  <si>
    <t>He said i have Multiple lipoma In body total Lipoma 12 / Cost 2K But patient is Not Ready to Take Surgery .He is Looking for Medication for Lipoma</t>
  </si>
  <si>
    <t>12:39:21.608</t>
  </si>
  <si>
    <t>12:39:07.676</t>
  </si>
  <si>
    <t>Sourav Chandra Das</t>
  </si>
  <si>
    <t>12:39:07.559</t>
  </si>
  <si>
    <t>Mohankumar</t>
  </si>
  <si>
    <t xml:space="preserve">Now he dont need the treatment, he already taking some sidha medicines, if he need he will call back. </t>
  </si>
  <si>
    <t>12:36:20.980</t>
  </si>
  <si>
    <t>sandeepu</t>
  </si>
  <si>
    <t>12:29:37.945</t>
  </si>
  <si>
    <t>Srawan_pawanism</t>
  </si>
  <si>
    <t>I called with my personal number and he picked the call and he said that right now he is in hyderabad and he will come back to vizag on 22.09.2023 and he will come for consultation on 25.09.2023</t>
  </si>
  <si>
    <t>12:20:29.750</t>
  </si>
  <si>
    <t>Manu trivandrum</t>
  </si>
  <si>
    <t>12:19:53.789</t>
  </si>
  <si>
    <t>Raneesh K</t>
  </si>
  <si>
    <t>11:05:43.198</t>
  </si>
  <si>
    <t>He called for insurance policy enquiry</t>
  </si>
  <si>
    <t>10:36:35.781</t>
  </si>
  <si>
    <t>Prem Kumar boini</t>
  </si>
  <si>
    <t>10:32:45.410</t>
  </si>
  <si>
    <t>G mani</t>
  </si>
  <si>
    <t>09:39:17.264</t>
  </si>
  <si>
    <t>K Jayaram</t>
  </si>
  <si>
    <t>I called with my personal number and heis not responding to the calls</t>
  </si>
  <si>
    <t>08:42:26.473</t>
  </si>
  <si>
    <t>Sujith</t>
  </si>
  <si>
    <t>08:29:59.873</t>
  </si>
  <si>
    <t xml:space="preserve">He will update </t>
  </si>
  <si>
    <t>07:33:17.759</t>
  </si>
  <si>
    <t>Veera Bhadra</t>
  </si>
  <si>
    <t>05:26:10.674</t>
  </si>
  <si>
    <t>Nagendra Kumar Babu</t>
  </si>
  <si>
    <t>I called with my personal number and he picked the call and he said that can u call me at evening session</t>
  </si>
  <si>
    <t>04:30:04.818</t>
  </si>
  <si>
    <t>Antony Sarkar</t>
  </si>
  <si>
    <t>04:24:07.643</t>
  </si>
  <si>
    <t>Lanjala Swathi</t>
  </si>
  <si>
    <t>I called with my personal number and she picked the call and she said that I didn't enquire for any treatment</t>
  </si>
  <si>
    <t>01:29:47.563</t>
  </si>
  <si>
    <t>Ruban</t>
  </si>
  <si>
    <t>00:57:59.390</t>
  </si>
  <si>
    <t>Safi Shaik</t>
  </si>
  <si>
    <t>I called with my personal number and he picked the call and he said that he enquiried for only cream not for the surgery</t>
  </si>
  <si>
    <t>2023-09-11</t>
  </si>
  <si>
    <t>23:32:31.514</t>
  </si>
  <si>
    <t>Abida</t>
  </si>
  <si>
    <t>Appendicitis</t>
  </si>
  <si>
    <t>702476 already lead exists</t>
  </si>
  <si>
    <t>23:28:07.561</t>
  </si>
  <si>
    <t>23:26:46.730</t>
  </si>
  <si>
    <t>Dilpreet Singh</t>
  </si>
  <si>
    <t>23:23:13.673</t>
  </si>
  <si>
    <t>Himaja</t>
  </si>
  <si>
    <t>I called with my personal number and she picked the call and she said that I enquiried for the exercise coach</t>
  </si>
  <si>
    <t>23:04:17.380</t>
  </si>
  <si>
    <t>V NAGA NARENDRA KUMAR</t>
  </si>
  <si>
    <t>pt said i will call back u</t>
  </si>
  <si>
    <t>22:28:49.511</t>
  </si>
  <si>
    <t>Maheshgamparai Mahi</t>
  </si>
  <si>
    <t>22:21:16.426</t>
  </si>
  <si>
    <t>Navi</t>
  </si>
  <si>
    <t>22:18:27.932</t>
  </si>
  <si>
    <t xml:space="preserve">Now he dont have plan for the sugrery after diwali only he plan the surgery </t>
  </si>
  <si>
    <t>2023-11-07</t>
  </si>
  <si>
    <t>22:15:40.009</t>
  </si>
  <si>
    <t>702470 same name &amp; number exists</t>
  </si>
  <si>
    <t>22:10:20.090</t>
  </si>
  <si>
    <t>Dheeraj Kumar Ranjan</t>
  </si>
  <si>
    <t xml:space="preserve">I called with my personal number and he is not responding to the calls
</t>
  </si>
  <si>
    <t>21:47:50.593</t>
  </si>
  <si>
    <t>vijetha</t>
  </si>
  <si>
    <t>21:34:32.483</t>
  </si>
  <si>
    <t>Sarath Sarath</t>
  </si>
  <si>
    <t>multiple times called-dnp</t>
  </si>
  <si>
    <t>21:05:43.171</t>
  </si>
  <si>
    <t>Mathew</t>
  </si>
  <si>
    <t>not interested now-if he need he will cb</t>
  </si>
  <si>
    <t>20:42:38.351</t>
  </si>
  <si>
    <t>Marupilliprasad Prasad</t>
  </si>
  <si>
    <t>I called with my personal number and he picked the call and he sai that he is not interested with surgery</t>
  </si>
  <si>
    <t>20:13:50.475</t>
  </si>
  <si>
    <t>Surendra Tummaganti</t>
  </si>
  <si>
    <t>I called with my personal number and he picked the call and he said that he enquiried for thr cream not fot for the surgery and he said that not interested</t>
  </si>
  <si>
    <t>19:56:51.253</t>
  </si>
  <si>
    <t>Sandeep S</t>
  </si>
  <si>
    <t>cb him on 15th</t>
  </si>
  <si>
    <t>19:54:39.595</t>
  </si>
  <si>
    <t>Rafeeque</t>
  </si>
  <si>
    <t>19:28:18.055</t>
  </si>
  <si>
    <t>Mohammad Ismail</t>
  </si>
  <si>
    <t xml:space="preserve">He is taking some sidha niw, if its not cure he will call back.. </t>
  </si>
  <si>
    <t>19:00:33.236</t>
  </si>
  <si>
    <t>WE CAPTURE YOUR  DREAM..❤❤❤</t>
  </si>
  <si>
    <t>18:38:57.919</t>
  </si>
  <si>
    <t>jagdish</t>
  </si>
  <si>
    <t>18:07:25.197</t>
  </si>
  <si>
    <t>Manu Kotteeri</t>
  </si>
  <si>
    <t>16:42:17.003</t>
  </si>
  <si>
    <t>ghhjk</t>
  </si>
  <si>
    <t>Pacemaker implant</t>
  </si>
  <si>
    <t>He is not looking for any treqtment</t>
  </si>
  <si>
    <t>15:53:37.883</t>
  </si>
  <si>
    <t>Aparna Aparna</t>
  </si>
  <si>
    <t>15:52:09.194</t>
  </si>
  <si>
    <t>Abubacker Siddiq</t>
  </si>
  <si>
    <t xml:space="preserve">648408 - Same lead, same number 
</t>
  </si>
  <si>
    <t>13:52:59.077</t>
  </si>
  <si>
    <t>Vimalammathamapi</t>
  </si>
  <si>
    <t>13:50:44.320</t>
  </si>
  <si>
    <t xml:space="preserve">Raveendra </t>
  </si>
  <si>
    <t>13:50:13.274</t>
  </si>
  <si>
    <t>Anandhkumar</t>
  </si>
  <si>
    <t xml:space="preserve">Fund issue - have 20k will arrange 25k then will call </t>
  </si>
  <si>
    <t>13:46:14.069</t>
  </si>
  <si>
    <t>Arun KP</t>
  </si>
  <si>
    <t>13:42:17.101</t>
  </si>
  <si>
    <t>Guru Moorthy Ganesan</t>
  </si>
  <si>
    <t xml:space="preserve">Have fund issue - once he arrange the amount will call back.. </t>
  </si>
  <si>
    <t>13:32:48.740</t>
  </si>
  <si>
    <t>Abishek Abhayan</t>
  </si>
  <si>
    <t>13:23:19.609</t>
  </si>
  <si>
    <t>Justin Paulose</t>
  </si>
  <si>
    <t>13:15:09.575</t>
  </si>
  <si>
    <t>bharat subramanian</t>
  </si>
  <si>
    <t xml:space="preserve">584789 same name &amp; number </t>
  </si>
  <si>
    <t>12:45:22.470</t>
  </si>
  <si>
    <t>Tarunkumar</t>
  </si>
  <si>
    <t>702443 already i had a lead  same pt this lead  is duplicate.</t>
  </si>
  <si>
    <t>12:43:51.382</t>
  </si>
  <si>
    <t>He has a single lipoma on eyebrow, and he said he will go for consultation on wed</t>
  </si>
  <si>
    <t>12:14:46.893</t>
  </si>
  <si>
    <t>Ansari</t>
  </si>
  <si>
    <t>He'll inform when he can go for consultation</t>
  </si>
  <si>
    <t>11:42:13.373</t>
  </si>
  <si>
    <t xml:space="preserve">Gowthami </t>
  </si>
  <si>
    <t>Diplicated Lead
Original Lead ID : 702439 (BD : Praveen)</t>
  </si>
  <si>
    <t>11:39:53.038</t>
  </si>
  <si>
    <t>pt said i will send you reports pls check</t>
  </si>
  <si>
    <t>11:24:27.051</t>
  </si>
  <si>
    <t>11:23:40.387</t>
  </si>
  <si>
    <t>He got some engagements for next 20days.. and also told that hospital owner is his friend</t>
  </si>
  <si>
    <t>11:20:00.918</t>
  </si>
  <si>
    <t>Jishnu Mohan</t>
  </si>
  <si>
    <t>11:18:26.501</t>
  </si>
  <si>
    <t>Shameer</t>
  </si>
  <si>
    <t>insurance not eligible-he is not ready to do in cash</t>
  </si>
  <si>
    <t>11:12:47.041</t>
  </si>
  <si>
    <t>Adhith Surya</t>
  </si>
  <si>
    <t>10:58:15.640</t>
  </si>
  <si>
    <t>Sineesh Kallamam</t>
  </si>
  <si>
    <t>10:56:49.220</t>
  </si>
  <si>
    <t>Swabah</t>
  </si>
  <si>
    <t>he's from palakkad.. will share photos for online consultation</t>
  </si>
  <si>
    <t>10:49:08.715</t>
  </si>
  <si>
    <t>Abhiram</t>
  </si>
  <si>
    <t>10:47:14.406</t>
  </si>
  <si>
    <t xml:space="preserve">Sangeetha </t>
  </si>
  <si>
    <t>10:14:39.423</t>
  </si>
  <si>
    <t>Sritamilarasan</t>
  </si>
  <si>
    <t>10:14:04.322</t>
  </si>
  <si>
    <t>Mole Removal Treatment Services</t>
  </si>
  <si>
    <t>09:52:32.359</t>
  </si>
  <si>
    <t xml:space="preserve">stella </t>
  </si>
  <si>
    <t xml:space="preserve">Her friend want to donate kidney, thats why she called </t>
  </si>
  <si>
    <t>09:26:35.845</t>
  </si>
  <si>
    <t>Krupanandam Goud</t>
  </si>
  <si>
    <t>pt said i will tell u he was in journey</t>
  </si>
  <si>
    <t>2023-09-10</t>
  </si>
  <si>
    <t>12:54:01.231</t>
  </si>
  <si>
    <t>Eldin</t>
  </si>
  <si>
    <t xml:space="preserve">IPD done - waiting for Final approval </t>
  </si>
  <si>
    <t>11:02:53.153</t>
  </si>
  <si>
    <t>pt looking for price he is saying price is to high</t>
  </si>
  <si>
    <t>2023-09-09</t>
  </si>
  <si>
    <t>21:06:38.325</t>
  </si>
  <si>
    <t xml:space="preserve">Not a surgery case / Already shared documents with Dr.Neelakandan , Urocare velachery./ Doctor Commented that Nothing to do in this case. / Rechecking with doctor once again / Nephrology Case / Closing lead / Medicines only / Dont have nephrologist /Supply gap .
</t>
  </si>
  <si>
    <t>19:48:33.450</t>
  </si>
  <si>
    <t>gajendra</t>
  </si>
  <si>
    <t>Organic Call</t>
  </si>
  <si>
    <t>pt said i was transfered to bihar i am not interested</t>
  </si>
  <si>
    <t>19:48:33.290</t>
  </si>
  <si>
    <t>out of city 3000km he went bihar</t>
  </si>
  <si>
    <t>19:08:42.286</t>
  </si>
  <si>
    <t>He dont want treatment.. called from personal number</t>
  </si>
  <si>
    <t>19:04:49.283</t>
  </si>
  <si>
    <t>jaisukhe</t>
  </si>
  <si>
    <t>19:01:22.705</t>
  </si>
  <si>
    <t>Tara</t>
  </si>
  <si>
    <t xml:space="preserve">She already admitted in hospital on 9th so no need.
and I get the lead todat only </t>
  </si>
  <si>
    <t>18:59:30.041</t>
  </si>
  <si>
    <t>Venkat Dogga</t>
  </si>
  <si>
    <t>I called with my personal number and he picked the call and he said that he will come for consultation on wednesday</t>
  </si>
  <si>
    <t>18:32:35.592</t>
  </si>
  <si>
    <t>Shilpa Sara Mathew</t>
  </si>
  <si>
    <t xml:space="preserve">Not picking call / Shilpa sara mathew / 31 years / From Palarivattam / 8547982803  / Star health insurance / Not picking calls 
</t>
  </si>
  <si>
    <t>18:23:58.458</t>
  </si>
  <si>
    <t>krishna</t>
  </si>
  <si>
    <t>pt said when i will come i will call u</t>
  </si>
  <si>
    <t>18:17:19.988</t>
  </si>
  <si>
    <t>Lingam</t>
  </si>
  <si>
    <t>18:16:58.387</t>
  </si>
  <si>
    <t>Kuppan</t>
  </si>
  <si>
    <t>18:07:57.412</t>
  </si>
  <si>
    <t>17:42:52.948</t>
  </si>
  <si>
    <t>Ummar Pallam</t>
  </si>
  <si>
    <t xml:space="preserve">Patient is not looking for any Surgery he just enquired to know what is circumcision </t>
  </si>
  <si>
    <t>16:50:13.854</t>
  </si>
  <si>
    <t>Thanuj Yaswanth</t>
  </si>
  <si>
    <t>pt is not responding the call pt is not responding the call</t>
  </si>
  <si>
    <t>16:13:59.734</t>
  </si>
  <si>
    <t>Sinan</t>
  </si>
  <si>
    <t>DUPLICATE LEAD OF 5453 / Already exist another lead / Closing lead .</t>
  </si>
  <si>
    <t>14:57:59.926</t>
  </si>
  <si>
    <t>Amrut Kumar</t>
  </si>
  <si>
    <t>pt said call to later</t>
  </si>
  <si>
    <t>14:57:29.592</t>
  </si>
  <si>
    <t>Akhil s</t>
  </si>
  <si>
    <t>he is from kollam-just enquired-he will discuss with fam and cb</t>
  </si>
  <si>
    <t>14:32:09.798</t>
  </si>
  <si>
    <t>Yadhav krishnan k</t>
  </si>
  <si>
    <t xml:space="preserve">He met with some accident so cant do the surgery now - will call once he recoverd </t>
  </si>
  <si>
    <t>13:20:50.494</t>
  </si>
  <si>
    <t>Vivek c.</t>
  </si>
  <si>
    <t xml:space="preserve">Multiple times called and messaged the patient he is not responding properly </t>
  </si>
  <si>
    <t>13:12:14.567</t>
  </si>
  <si>
    <t>13:10:29.031</t>
  </si>
  <si>
    <t xml:space="preserve">702400 Duplicate lead </t>
  </si>
  <si>
    <t>13:06:21.219</t>
  </si>
  <si>
    <t>Riyasarafa M</t>
  </si>
  <si>
    <t>12:08:23.683</t>
  </si>
  <si>
    <t>munavirkunju</t>
  </si>
  <si>
    <t xml:space="preserve">Patient's current location is Calicut Patient is saying that he just enquired to know treatment process and cost only not looking for surgery now . If he needs surgery in future he will contact </t>
  </si>
  <si>
    <t>12:00:31.054</t>
  </si>
  <si>
    <t>Neethu Joy</t>
  </si>
  <si>
    <t>her health is ok now</t>
  </si>
  <si>
    <t>11:27:06.775</t>
  </si>
  <si>
    <t>Hafi</t>
  </si>
  <si>
    <t>he is from kollam-he is having mild gynecomastia-all details explained-pitched for 60k-he said he will cb once he heed</t>
  </si>
  <si>
    <t>11:22:10.870</t>
  </si>
  <si>
    <t>Venkatram Ramana</t>
  </si>
  <si>
    <t xml:space="preserve">Number Busy </t>
  </si>
  <si>
    <t>11:16:54.198</t>
  </si>
  <si>
    <t>Ranjitkamila</t>
  </si>
  <si>
    <t>11:13:46.767</t>
  </si>
  <si>
    <t xml:space="preserve">Akhil </t>
  </si>
  <si>
    <t>11:13:05.954</t>
  </si>
  <si>
    <t>702389 already lead exists</t>
  </si>
  <si>
    <t>10:29:58.061</t>
  </si>
  <si>
    <t>Prem Kumar</t>
  </si>
  <si>
    <t>Lipoma to his wife, he said he will call when he is ready for a treatment</t>
  </si>
  <si>
    <t>09:45:39.501</t>
  </si>
  <si>
    <t>ragil!</t>
  </si>
  <si>
    <t>he is having mild gynecomastia-he is from kannur-pitched for 65k-he said he will check with his fam and cb</t>
  </si>
  <si>
    <t>09:38:35.876</t>
  </si>
  <si>
    <t>Kameswara Rao</t>
  </si>
  <si>
    <t>pt said i will go on monday</t>
  </si>
  <si>
    <t>09:20:22.356</t>
  </si>
  <si>
    <t>Junk Lead
Wrong Number</t>
  </si>
  <si>
    <t>09:16:26.826</t>
  </si>
  <si>
    <t>Jose AP</t>
  </si>
  <si>
    <t>need op tmrw</t>
  </si>
  <si>
    <t>08:50:25.068</t>
  </si>
  <si>
    <t>Vamsi Krishna</t>
  </si>
  <si>
    <t xml:space="preserve">Vamsi Krishna / 27 years / Chennai - Ramapuram / 8099776668 / Have corporate insurance / Whats app done / Pristyn Care Pitched 45K. / Grade 2 / Insurance card received / Follow up.
</t>
  </si>
  <si>
    <t>08:49:27.428</t>
  </si>
  <si>
    <t>Vinay Kumar</t>
  </si>
  <si>
    <t>I called with my personal number and he picked the call and he said that he is not having interest now and he said he will update when he is interested</t>
  </si>
  <si>
    <t>06:18:33.614</t>
  </si>
  <si>
    <t>Jeevan Kishore</t>
  </si>
  <si>
    <t>01:46:38.941</t>
  </si>
  <si>
    <t xml:space="preserve">soumen patra </t>
  </si>
  <si>
    <t>01:42:59.211</t>
  </si>
  <si>
    <t>01:16:32.690</t>
  </si>
  <si>
    <t>01:05:55.054</t>
  </si>
  <si>
    <t>Shaik Kaleem</t>
  </si>
  <si>
    <t>00:48:49.452</t>
  </si>
  <si>
    <t>U SRINIVASA RAO</t>
  </si>
  <si>
    <t>00:21:17.493</t>
  </si>
  <si>
    <t>Sai Aravind Kumar Dompaka</t>
  </si>
  <si>
    <t>2023-09-08</t>
  </si>
  <si>
    <t>22:48:43.770</t>
  </si>
  <si>
    <t>K.SWATHI</t>
  </si>
  <si>
    <t>I called with my personal number and he said that he is not interested</t>
  </si>
  <si>
    <t>22:45:20.111</t>
  </si>
  <si>
    <t>shaik mehmood</t>
  </si>
  <si>
    <t>21:15:41.653</t>
  </si>
  <si>
    <t>Akbar Jannth</t>
  </si>
  <si>
    <t>21:08:28.354</t>
  </si>
  <si>
    <t>Nilesh Bhaskar</t>
  </si>
  <si>
    <t>Patient is not responding properly .. All details explained to the patient he is saying that he will come for opd Saturday need to share hospital details to him.</t>
  </si>
  <si>
    <t>20:39:27.154</t>
  </si>
  <si>
    <t>Rahim KM</t>
  </si>
  <si>
    <t>20:05:55.775</t>
  </si>
  <si>
    <t>Tandra Vinay Kumar</t>
  </si>
  <si>
    <t>I called with my personal number and he is not responding to my call</t>
  </si>
  <si>
    <t>19:59:45.948</t>
  </si>
  <si>
    <t xml:space="preserve">Rishan </t>
  </si>
  <si>
    <t xml:space="preserve">Patient is working in a IT company , so he is saying that he is working on a Project already so it will take two three months to complete . and he just searched to know treatment process and cost . patient is looking for surgery after 2 or 3 months not interested for surgery when he needs he will contact us
</t>
  </si>
  <si>
    <t>19:59:31.814</t>
  </si>
  <si>
    <t>Mallesh Gowtham</t>
  </si>
  <si>
    <t>followup</t>
  </si>
  <si>
    <t>19:36:49.383</t>
  </si>
  <si>
    <t>9440606068 pt said call u  from vijayawada</t>
  </si>
  <si>
    <t>19:22:04.750</t>
  </si>
  <si>
    <t>Shivam Pandey</t>
  </si>
  <si>
    <t>19:14:38.388</t>
  </si>
  <si>
    <t xml:space="preserve">Not picking calls 
</t>
  </si>
  <si>
    <t>19:14:24.136</t>
  </si>
  <si>
    <t>ramanjaneyalu</t>
  </si>
  <si>
    <t>pt said i will send u photos tomorrow</t>
  </si>
  <si>
    <t>19:12:31.823</t>
  </si>
  <si>
    <t>Santhya Magudapathi</t>
  </si>
  <si>
    <t>596675 same lead exists</t>
  </si>
  <si>
    <t>19:02:07.839</t>
  </si>
  <si>
    <t>Krishnagoud</t>
  </si>
  <si>
    <t>pt has company insurance trying to convert</t>
  </si>
  <si>
    <t>19:01:59.292</t>
  </si>
  <si>
    <t>Thummalappa</t>
  </si>
  <si>
    <t>He said I'll share you later</t>
  </si>
  <si>
    <t>18:57:57.346</t>
  </si>
  <si>
    <t>Ram Chandra Ram Kommarajula</t>
  </si>
  <si>
    <t>18:47:19.511</t>
  </si>
  <si>
    <t>Hanok</t>
  </si>
  <si>
    <t>I called with with my personal number and he is not responding to the calls</t>
  </si>
  <si>
    <t>18:46:25.314</t>
  </si>
  <si>
    <t>18:44:07.328</t>
  </si>
  <si>
    <t>Asim  Uddin</t>
  </si>
  <si>
    <t>pt need no excision need laser treatment but we don't do that trying to convert the case talking with doctor</t>
  </si>
  <si>
    <t>18:32:57.613</t>
  </si>
  <si>
    <t>Godwin Kunnukara</t>
  </si>
  <si>
    <t>18:28:18.028</t>
  </si>
  <si>
    <t>Naga Naga</t>
  </si>
  <si>
    <t>I received call from pt and he said that he enquired for the medicine only not for surgery</t>
  </si>
  <si>
    <t>18:23:20.932</t>
  </si>
  <si>
    <t>Akkupalli Lokesh</t>
  </si>
  <si>
    <t>pt said after 10 days call me</t>
  </si>
  <si>
    <t>17:58:10.218</t>
  </si>
  <si>
    <t>Jomon Antony</t>
  </si>
  <si>
    <t>17:53:37.933</t>
  </si>
  <si>
    <t>Shinas</t>
  </si>
  <si>
    <t>17:48:34.841</t>
  </si>
  <si>
    <t>K Jaganrathod Jagan</t>
  </si>
  <si>
    <t>he want 10 lipoma in 7 thousand</t>
  </si>
  <si>
    <t>17:44:58.769</t>
  </si>
  <si>
    <t>G ISWARA DORA</t>
  </si>
  <si>
    <t xml:space="preserve">He said I'm not required an treatment </t>
  </si>
  <si>
    <t>17:44:20.158</t>
  </si>
  <si>
    <t>Shakti Nayak</t>
  </si>
  <si>
    <t>17:38:51.314</t>
  </si>
  <si>
    <t>17:33:45.184</t>
  </si>
  <si>
    <t>I called with my personal number and he picked the call and he said that we enquired for cream not for the surgery</t>
  </si>
  <si>
    <t>17:26:36.028</t>
  </si>
  <si>
    <t>Jayalakshmi</t>
  </si>
  <si>
    <t>Women Doctor For Piles</t>
  </si>
  <si>
    <t>17:21:42.633</t>
  </si>
  <si>
    <t>Sathish kumar.V</t>
  </si>
  <si>
    <t xml:space="preserve">He consulted with near by hospital, they told will do the surgery by 500 rupees, so he will plan the surgery with that hospital Told we do Laser surgery, But he said no in consultation Dr also told same manual operate with knife so no need </t>
  </si>
  <si>
    <t>16:51:41.523</t>
  </si>
  <si>
    <t>Munibabu k</t>
  </si>
  <si>
    <t>16:50:55.136</t>
  </si>
  <si>
    <t>Niranjan Raj</t>
  </si>
  <si>
    <t>16:32:51.593</t>
  </si>
  <si>
    <t>rada</t>
  </si>
  <si>
    <t>pt said i will call u tomorrow</t>
  </si>
  <si>
    <t>16:27:30.178</t>
  </si>
  <si>
    <t>Abhinav Sharma</t>
  </si>
  <si>
    <t>16:26:13.729</t>
  </si>
  <si>
    <t>Anvika Chinni</t>
  </si>
  <si>
    <t>16:21:27.992</t>
  </si>
  <si>
    <t>Venkatesh</t>
  </si>
  <si>
    <t>I called with my personal number and he picked the call and he said that he is not interested now</t>
  </si>
  <si>
    <t>16:20:28.913</t>
  </si>
  <si>
    <t>Abdul Raheem</t>
  </si>
  <si>
    <t>16:18:35.096</t>
  </si>
  <si>
    <t>Hashim Razak</t>
  </si>
  <si>
    <t>16:17:47.015</t>
  </si>
  <si>
    <t>Mohd Mustafa</t>
  </si>
  <si>
    <t>I called with my personal number and he picked the call and he said that he will come for consultation on 23.09.2023</t>
  </si>
  <si>
    <t>16:12:28.942</t>
  </si>
  <si>
    <t>Ignt Jomon</t>
  </si>
  <si>
    <t>16:08:42.043</t>
  </si>
  <si>
    <t>Abhinav</t>
  </si>
  <si>
    <t xml:space="preserve">Din't checked for any treatment </t>
  </si>
  <si>
    <t>16:07:58.778</t>
  </si>
  <si>
    <t>A B H I N A V</t>
  </si>
  <si>
    <t>fund issue.. his parents wont agree for treatment. will get back if he need treatment</t>
  </si>
  <si>
    <t>16:02:02.470</t>
  </si>
  <si>
    <t>16:00:12.321</t>
  </si>
  <si>
    <t>Jakir Pinku</t>
  </si>
  <si>
    <t>Enquired / Have Multiple Lipoma / Not ready  to do surgery / Not looking for any surgery.</t>
  </si>
  <si>
    <t>15:48:34.430</t>
  </si>
  <si>
    <t>Amitha Mohan</t>
  </si>
  <si>
    <t>15:29:20.859</t>
  </si>
  <si>
    <t>vikash</t>
  </si>
  <si>
    <t>15:27:29.027</t>
  </si>
  <si>
    <t>Mahesh Kumar</t>
  </si>
  <si>
    <t>15:26:46.420</t>
  </si>
  <si>
    <t>Charan</t>
  </si>
  <si>
    <t>Hair Transplant</t>
  </si>
  <si>
    <t>He said Just Inquiry ,I'll check and update you</t>
  </si>
  <si>
    <t>15:23:55.684</t>
  </si>
  <si>
    <t>Abin NB</t>
  </si>
  <si>
    <t>15:10:43.559</t>
  </si>
  <si>
    <t>Birkha Bohara</t>
  </si>
  <si>
    <t>Patient have 5 Years Old /Paediatrician is required</t>
  </si>
  <si>
    <t>15:08:53.536</t>
  </si>
  <si>
    <t>Rakesh Roshan</t>
  </si>
  <si>
    <t>15:07:01.170</t>
  </si>
  <si>
    <t>Mohammed Jameel</t>
  </si>
  <si>
    <t>I called with my personal number and he picked the call and he said that he will update by morning</t>
  </si>
  <si>
    <t>14:57:34.385</t>
  </si>
  <si>
    <t>Murugan</t>
  </si>
  <si>
    <t>Around 7-8 lipoma / Pithced 30k-40k / Patient currently not planning to do. Once planning will call.</t>
  </si>
  <si>
    <t>14:53:47.472</t>
  </si>
  <si>
    <t>Shamsushan Nk</t>
  </si>
  <si>
    <t>He's from Calicut.. detailed the treatment, will inform if he can come to kochi for consultation</t>
  </si>
  <si>
    <t>14:51:47.437</t>
  </si>
  <si>
    <t>Ravi piles</t>
  </si>
  <si>
    <t>14:49:16.973</t>
  </si>
  <si>
    <t>pt said call me tomorrow</t>
  </si>
  <si>
    <t>14:41:12.486</t>
  </si>
  <si>
    <t>Pranav Sai Naidu</t>
  </si>
  <si>
    <t>14:32:03.571</t>
  </si>
  <si>
    <t>Bibin Alexander</t>
  </si>
  <si>
    <t>14:29:38.485</t>
  </si>
  <si>
    <t>Sanjana Gouda</t>
  </si>
  <si>
    <t>Gulbarga, Karnataka_ 643 KM _ He said I'm Planning to take Piles + Pistula But I'm Handicap /I'm Unable to come to Bangalore</t>
  </si>
  <si>
    <t>14:25:23.607</t>
  </si>
  <si>
    <t>Abdul Kareem p</t>
  </si>
  <si>
    <t>He's from calicut.. cant travel for treatment</t>
  </si>
  <si>
    <t>14:22:51.947</t>
  </si>
  <si>
    <t>out of service</t>
  </si>
  <si>
    <t>14:15:43.624</t>
  </si>
  <si>
    <t>K Gopalan</t>
  </si>
  <si>
    <t xml:space="preserve">K Gopalan / 44 years / Kallakurisi - Chennai / 230 KM away from chennai / 9790275255 / Need Video Consultation / Need Online consultation on 20th
</t>
  </si>
  <si>
    <t>13:57:35.153</t>
  </si>
  <si>
    <t>Kishor Vellukudy</t>
  </si>
  <si>
    <t>13:55:17.615</t>
  </si>
  <si>
    <t>SYED SHABBIR RAZVI</t>
  </si>
  <si>
    <t>pt is asking for consultation near buy region pt said i will call u on sunday</t>
  </si>
  <si>
    <t>13:55:07.784</t>
  </si>
  <si>
    <t>Prasanna Putta</t>
  </si>
  <si>
    <t xml:space="preserve">He said I'll Plan later </t>
  </si>
  <si>
    <t>13:50:19.158</t>
  </si>
  <si>
    <t>Kasturi Giri</t>
  </si>
  <si>
    <t>13:47:49.406</t>
  </si>
  <si>
    <t>Jos</t>
  </si>
  <si>
    <t>13:47:49.234</t>
  </si>
  <si>
    <t>Gideon.v</t>
  </si>
  <si>
    <t>Previously said that he is not looking for any treatment / Now not picking calls .</t>
  </si>
  <si>
    <t>13:45:41.083</t>
  </si>
  <si>
    <t>Devendra</t>
  </si>
  <si>
    <t>Pt number is invalid</t>
  </si>
  <si>
    <t>13:30:43.630</t>
  </si>
  <si>
    <t>13:18:42.773</t>
  </si>
  <si>
    <t>sathya reddy</t>
  </si>
  <si>
    <t>he is from kakinada</t>
  </si>
  <si>
    <t>13:17:19.691</t>
  </si>
  <si>
    <t>Deva Pradeep</t>
  </si>
  <si>
    <t>I called with my pewrsonal number and he picked the call and he said that not interested due to some personal problems</t>
  </si>
  <si>
    <t>13:13:01.026</t>
  </si>
  <si>
    <t>Mahesh Goud Solthi</t>
  </si>
  <si>
    <t>I called with muy personal number and he he is not rtesponding to the calls</t>
  </si>
  <si>
    <t>13:07:48.089</t>
  </si>
  <si>
    <t>Surekha Vaddi</t>
  </si>
  <si>
    <t>she is not responding to the call</t>
  </si>
  <si>
    <t>12:59:00.057</t>
  </si>
  <si>
    <t>Bikram keshari jena</t>
  </si>
  <si>
    <t>pt said monday 11th i will come for consultation and then direct i will plan for surgery</t>
  </si>
  <si>
    <t>12:48:57.710</t>
  </si>
  <si>
    <t>Vivek namboodiri</t>
  </si>
  <si>
    <t xml:space="preserve">Called from personal number ..patient is saying that he is not interested for surgery now , reason not mentioned he just said that no looking for surgery now </t>
  </si>
  <si>
    <t>12:48:55.790</t>
  </si>
  <si>
    <t>Lokesh Kumaran</t>
  </si>
  <si>
    <t xml:space="preserve">He will join the office on next week then will plan the surgery acc - call 16th - will confirm the date for the suirgery </t>
  </si>
  <si>
    <t>12:46:15.670</t>
  </si>
  <si>
    <t>He said I have Multiple lipoma in Body/ 11/He agree to send Insurance e Card and Aadhar</t>
  </si>
  <si>
    <t>12:32:52.956</t>
  </si>
  <si>
    <t>AG i SH   kA Pp IL aM oO tT iL</t>
  </si>
  <si>
    <t xml:space="preserve">Didn't checked for any treatment </t>
  </si>
  <si>
    <t>12:23:37.350</t>
  </si>
  <si>
    <t>kaleem Abdul Rab QURAISHI</t>
  </si>
  <si>
    <t>12:22:05.490</t>
  </si>
  <si>
    <t>ADITHYAN S</t>
  </si>
  <si>
    <t xml:space="preserve">Patient is saying that he is not interested for surgery </t>
  </si>
  <si>
    <t>12:19:15.157</t>
  </si>
  <si>
    <t>K R KASYAP</t>
  </si>
  <si>
    <t>12:16:55.928</t>
  </si>
  <si>
    <t>Yasmeen</t>
  </si>
  <si>
    <t>586527 same lead exists, Called no repsonse from the pt</t>
  </si>
  <si>
    <t>12:06:07.305</t>
  </si>
  <si>
    <t>Adari Naidu</t>
  </si>
  <si>
    <t>11:55:34.923</t>
  </si>
  <si>
    <t>Muniraju</t>
  </si>
  <si>
    <t>11:49:14.822</t>
  </si>
  <si>
    <t>Vikas Vicky Ti</t>
  </si>
  <si>
    <t>11:26:33.825</t>
  </si>
  <si>
    <t>He has some financial issues now.. he'll contact back when he can take treatment</t>
  </si>
  <si>
    <t>11:22:13.979</t>
  </si>
  <si>
    <t>Jayamaala Shakthi</t>
  </si>
  <si>
    <t>11:18:08.682</t>
  </si>
  <si>
    <t>Anandu Gopakumar</t>
  </si>
  <si>
    <t>11:09:12.904</t>
  </si>
  <si>
    <t>Khalander Khan</t>
  </si>
  <si>
    <t>He said I'm Looking for Lipoma Removal Cream</t>
  </si>
  <si>
    <t>11:00:12.044</t>
  </si>
  <si>
    <t>Aravind Vijayachandran</t>
  </si>
  <si>
    <t xml:space="preserve">He dont have insurance.. got some fund issue now.. will contact back when he can take treatment </t>
  </si>
  <si>
    <t>10:58:41.301</t>
  </si>
  <si>
    <t>Jeya Chandran</t>
  </si>
  <si>
    <t>697919 same lead exists</t>
  </si>
  <si>
    <t>10:54:43.106</t>
  </si>
  <si>
    <t>Javeed Shaik</t>
  </si>
  <si>
    <t>pt said i have one insurance i will check and i will update u</t>
  </si>
  <si>
    <t>10:49:46.929</t>
  </si>
  <si>
    <t>Felix baby</t>
  </si>
  <si>
    <t>He cant afford treatment expense</t>
  </si>
  <si>
    <t>10:47:17.307</t>
  </si>
  <si>
    <t>Vamshi Krishna</t>
  </si>
  <si>
    <t>10:43:26.447</t>
  </si>
  <si>
    <t>Anil Domathoti</t>
  </si>
  <si>
    <t>pt said i will tell u</t>
  </si>
  <si>
    <t>10:40:26.610</t>
  </si>
  <si>
    <t>10:34:15.616</t>
  </si>
  <si>
    <t>Atikinisetti Srinivasarao</t>
  </si>
  <si>
    <t>pt will come after 2 months due to hand facture</t>
  </si>
  <si>
    <t>2023-11-08</t>
  </si>
  <si>
    <t>10:32:05.511</t>
  </si>
  <si>
    <t>messaged in whatsapp-he will cb</t>
  </si>
  <si>
    <t>10:21:12.157</t>
  </si>
  <si>
    <t>prathap</t>
  </si>
  <si>
    <t>Prathap / 28 years / Kancheepuram- Near to Chennai  / Felling from childhood / 8056746690 / whats app done .</t>
  </si>
  <si>
    <t>10:09:53.686</t>
  </si>
  <si>
    <t>pt said i will send you the documents  he said tomorrow i will give you</t>
  </si>
  <si>
    <t>10:07:18.737</t>
  </si>
  <si>
    <t>Ravi Bondi</t>
  </si>
  <si>
    <t xml:space="preserve">I called with my personal number and he picked the call and he said that he will come for consultation today
</t>
  </si>
  <si>
    <t>09:56:12.645</t>
  </si>
  <si>
    <t>09:56:04.468</t>
  </si>
  <si>
    <t>Mallesh Yadav</t>
  </si>
  <si>
    <t>09:39:49.130</t>
  </si>
  <si>
    <t>pt said sunday i will tell u</t>
  </si>
  <si>
    <t>09:39:45.070</t>
  </si>
  <si>
    <t>Venkey Venkey</t>
  </si>
  <si>
    <t>I called with my personal number and he picked the call and he said that he is from kadiri  which is 600km to Hyderabad and he is not interested to come to hyderabad for treatment</t>
  </si>
  <si>
    <t>09:27:00.418</t>
  </si>
  <si>
    <t>09:11:24.010</t>
  </si>
  <si>
    <t>Srinivasa Rao Bonka</t>
  </si>
  <si>
    <t>pt said call u after 1 week</t>
  </si>
  <si>
    <t>08:52:48.581</t>
  </si>
  <si>
    <t>Sreevani</t>
  </si>
  <si>
    <t>I called with my personal number and she picked the call and she said that i didn't enquire for any treatment so please dont call me</t>
  </si>
  <si>
    <t>08:34:05.159</t>
  </si>
  <si>
    <t>07:40:06.090</t>
  </si>
  <si>
    <t>Àkhíl K B</t>
  </si>
  <si>
    <t>07:36:43.399</t>
  </si>
  <si>
    <t>Appoosrs Bibin</t>
  </si>
  <si>
    <t>Pick and Cut / Not responding Properly</t>
  </si>
  <si>
    <t>06:48:29.167</t>
  </si>
  <si>
    <t>Kichu Krishnakumar</t>
  </si>
  <si>
    <t>01:37:58.752</t>
  </si>
  <si>
    <t>called from personal number, He cant take treatment now as he's allergic to medicines and doctor suggested not tomtake any treatment for time being He'll contact back if he need treatment</t>
  </si>
  <si>
    <t>00:35:55.774</t>
  </si>
  <si>
    <t xml:space="preserve">anand </t>
  </si>
  <si>
    <t xml:space="preserve">Not need any treatment </t>
  </si>
  <si>
    <t>2023-09-07</t>
  </si>
  <si>
    <t>23:40:11.821</t>
  </si>
  <si>
    <t>Adhul Krishna</t>
  </si>
  <si>
    <t xml:space="preserve">Called from personal number .. he is not interested for surgery now . also he is facing fund issues so not interested </t>
  </si>
  <si>
    <t>23:18:50.025</t>
  </si>
  <si>
    <t>anumon rajan</t>
  </si>
  <si>
    <t xml:space="preserve">Called from personal number patient is saying that he is not looking for surgery , not interested </t>
  </si>
  <si>
    <t>22:39:16.571</t>
  </si>
  <si>
    <t>Ameersha C H</t>
  </si>
  <si>
    <t>22:30:43.223</t>
  </si>
  <si>
    <t>Akhil Antony</t>
  </si>
  <si>
    <t>multiple times called-switched off</t>
  </si>
  <si>
    <t>22:24:03.360</t>
  </si>
  <si>
    <t>Abhiram S</t>
  </si>
  <si>
    <t>22:10:18.714</t>
  </si>
  <si>
    <t>sajeev shamsudeen</t>
  </si>
  <si>
    <t>21:22:23.800</t>
  </si>
  <si>
    <t>Rajeesh Atham</t>
  </si>
  <si>
    <t xml:space="preserve">He is busy now , will call back </t>
  </si>
  <si>
    <t>20:32:20.970</t>
  </si>
  <si>
    <t>Mano Surya</t>
  </si>
  <si>
    <t>20:00:27.089</t>
  </si>
  <si>
    <t>Rajesh Pattuva</t>
  </si>
  <si>
    <t>18:12:01.452</t>
  </si>
  <si>
    <t>Pradeepkumar</t>
  </si>
  <si>
    <t>17:34:44.556</t>
  </si>
  <si>
    <t>HEMANTH SURESH</t>
  </si>
  <si>
    <t xml:space="preserve">Called many times from personal number patient is not responding properly </t>
  </si>
  <si>
    <t>17:33:29.266</t>
  </si>
  <si>
    <t>Akhil</t>
  </si>
  <si>
    <t>17:33:11.062</t>
  </si>
  <si>
    <t>Rahul Ayilam</t>
  </si>
  <si>
    <t>17:23:25.306</t>
  </si>
  <si>
    <t>Ajith Ashokan</t>
  </si>
  <si>
    <t>16:58:46.287</t>
  </si>
  <si>
    <t>Riday Phagami Poon</t>
  </si>
  <si>
    <t>messaged in whatsapp-not interested</t>
  </si>
  <si>
    <t>16:56:59.722</t>
  </si>
  <si>
    <t>16:39:03.770</t>
  </si>
  <si>
    <t>Savad</t>
  </si>
  <si>
    <t>he can go for consultation next month only</t>
  </si>
  <si>
    <t>16:28:19.221</t>
  </si>
  <si>
    <t>Ashwini Singh</t>
  </si>
  <si>
    <t>16:24:45.931</t>
  </si>
  <si>
    <t>Adhithyan Kt</t>
  </si>
  <si>
    <t>He's from kannur. not sure whether he can travel for consultation he will contact if he's coming kochi</t>
  </si>
  <si>
    <t>15:50:24.886</t>
  </si>
  <si>
    <t>Rama Krishna Gavara</t>
  </si>
  <si>
    <t>15:47:44.560</t>
  </si>
  <si>
    <t>Omprakash Kanchi</t>
  </si>
  <si>
    <t>I called with my personal number and he picked the call and he sid that he is not interested now</t>
  </si>
  <si>
    <t>15:47:26.957</t>
  </si>
  <si>
    <t>N Anupama</t>
  </si>
  <si>
    <t>15:39:51.432</t>
  </si>
  <si>
    <t>Vikram Vicky</t>
  </si>
  <si>
    <t xml:space="preserve">pt is in puja </t>
  </si>
  <si>
    <t>15:37:55.918</t>
  </si>
  <si>
    <t>Lovely Rakesh</t>
  </si>
  <si>
    <t>not looking for treatment looking for medicine</t>
  </si>
  <si>
    <t>15:37:24.052</t>
  </si>
  <si>
    <t>Anuradha</t>
  </si>
  <si>
    <t>I called with my personal number and she picked the call and said that she will come for consultation on tomorrow</t>
  </si>
  <si>
    <t>15:28:44.629</t>
  </si>
  <si>
    <t>Mathsyagiri Avula</t>
  </si>
  <si>
    <t>already lead is there with me duplicate lead</t>
  </si>
  <si>
    <t>15:22:49.323</t>
  </si>
  <si>
    <t>Ramana B</t>
  </si>
  <si>
    <t>I called with my personal number and he picked the call and he said that he will come for consultation on saturday</t>
  </si>
  <si>
    <t>15:10:16.339</t>
  </si>
  <si>
    <t>Ganesh Matcha</t>
  </si>
  <si>
    <t>pt said call me later</t>
  </si>
  <si>
    <t>15:07:15.020</t>
  </si>
  <si>
    <t>Gayathrimoorthy</t>
  </si>
  <si>
    <t>Hernia Doctors</t>
  </si>
  <si>
    <t>15:06:53.987</t>
  </si>
  <si>
    <t>Fistula Surgeon Doctors</t>
  </si>
  <si>
    <t>15:06:30.009</t>
  </si>
  <si>
    <t>15:06:11.701</t>
  </si>
  <si>
    <t>Sathibabu marukurthi</t>
  </si>
  <si>
    <t>I called with my personal number and he picked the call and he said that due to some personal problems he is not interested</t>
  </si>
  <si>
    <t>14:56:24.232</t>
  </si>
  <si>
    <t>pt is looking for pimple</t>
  </si>
  <si>
    <t>14:46:55.824</t>
  </si>
  <si>
    <t xml:space="preserve">pt said i will send you photos </t>
  </si>
  <si>
    <t>14:34:59.012</t>
  </si>
  <si>
    <t>14:32:12.970</t>
  </si>
  <si>
    <t>Nabeel</t>
  </si>
  <si>
    <t>14:19:19.491</t>
  </si>
  <si>
    <t>sai Krishna</t>
  </si>
  <si>
    <t>Pt IPD Done</t>
  </si>
  <si>
    <t>14:15:16.155</t>
  </si>
  <si>
    <t>lingarju</t>
  </si>
  <si>
    <t>14:12:39.514</t>
  </si>
  <si>
    <t>14:08:39.149</t>
  </si>
  <si>
    <t>Siva Mudidapu</t>
  </si>
  <si>
    <t>pt said i will call back tomorrow</t>
  </si>
  <si>
    <t>14:02:18.522</t>
  </si>
  <si>
    <t>Santosh Reddy</t>
  </si>
  <si>
    <t>Pt will update on saturday</t>
  </si>
  <si>
    <t>13:48:33.541</t>
  </si>
  <si>
    <t>PRANAV AGARWAL</t>
  </si>
  <si>
    <t>13:42:25.238</t>
  </si>
  <si>
    <t>khoushi</t>
  </si>
  <si>
    <t>13:32:41.290</t>
  </si>
  <si>
    <t>Nagaraj Gorle</t>
  </si>
  <si>
    <t>13:27:37.040</t>
  </si>
  <si>
    <t>13:27:08.306</t>
  </si>
  <si>
    <t>Siva s</t>
  </si>
  <si>
    <t>13:21:44.687</t>
  </si>
  <si>
    <t>Arshad</t>
  </si>
  <si>
    <t>13:19:58.713</t>
  </si>
  <si>
    <t>13:15:25.153</t>
  </si>
  <si>
    <t>Pavan Kumar</t>
  </si>
  <si>
    <t>pt said send me details</t>
  </si>
  <si>
    <t>13:09:47.677</t>
  </si>
  <si>
    <t>Mujeeb Sheikh</t>
  </si>
  <si>
    <t>13:01:04.198</t>
  </si>
  <si>
    <t xml:space="preserve">Sivakumar </t>
  </si>
  <si>
    <t xml:space="preserve">Sivakumar D / 57 years / Crompett Area / 8778554832 / Already did surgery in 2020 at Kauvery Hospital - Had 30 kidney stones / Again feeling pain in posterior side / need an second opinion / Pitched Dr.Neelakandan / Cant go for OPD currently / Pt is busy in work , Can't go physically for OPD  / Plkanning with the surgeon who did his surgery in 2020
</t>
  </si>
  <si>
    <t>13:01:00.132</t>
  </si>
  <si>
    <t>Vikram Singh Shekhawat</t>
  </si>
  <si>
    <t>Picked the call and he said that he is not interested</t>
  </si>
  <si>
    <t>12:50:11.090</t>
  </si>
  <si>
    <t>Vignesha Yedamale</t>
  </si>
  <si>
    <t>12:39:04.055</t>
  </si>
  <si>
    <t>siva drlg</t>
  </si>
  <si>
    <t>fund issue pt said i will confirm in home</t>
  </si>
  <si>
    <t>12:26:17.184</t>
  </si>
  <si>
    <t>Naik Naresh</t>
  </si>
  <si>
    <t>Dashboard</t>
  </si>
  <si>
    <t>cash + Insurance</t>
  </si>
  <si>
    <t>12:25:41.473</t>
  </si>
  <si>
    <t>pt is not looking for the treatment</t>
  </si>
  <si>
    <t>12:23:26.743</t>
  </si>
  <si>
    <t>12:17:09.646</t>
  </si>
  <si>
    <t>Sajeevan Sajeevan Panavally</t>
  </si>
  <si>
    <t>12:11:42.503</t>
  </si>
  <si>
    <t>Aswin Narayan A</t>
  </si>
  <si>
    <t xml:space="preserve">Patient is saying that he is not interested for surgery now , when he needs he will contact us </t>
  </si>
  <si>
    <t>11:53:44.273</t>
  </si>
  <si>
    <t>mahesh KM</t>
  </si>
  <si>
    <t>11:52:11.718</t>
  </si>
  <si>
    <t>Gopal Krishna</t>
  </si>
  <si>
    <t>I called with my personal number and he said that he didn't enquire for any treatment</t>
  </si>
  <si>
    <t>11:44:26.329</t>
  </si>
  <si>
    <t xml:space="preserve">K Krishna </t>
  </si>
  <si>
    <t>10:19:43.171</t>
  </si>
  <si>
    <t>pt said i am just asking for price i don't want treatment</t>
  </si>
  <si>
    <t>2023-09-06</t>
  </si>
  <si>
    <t>19:09:19.441</t>
  </si>
  <si>
    <t>SARATH A B</t>
  </si>
  <si>
    <t xml:space="preserve">Patient is saying that he has fund issues , So not interested for surgery now </t>
  </si>
  <si>
    <t>18:29:39.838</t>
  </si>
  <si>
    <t>Vikhnesh</t>
  </si>
  <si>
    <t>dnp no response on karechat</t>
  </si>
  <si>
    <t>16:16:07.856</t>
  </si>
  <si>
    <t>Ahmed</t>
  </si>
  <si>
    <t>12:16:47.156</t>
  </si>
  <si>
    <t>11:40:28.905</t>
  </si>
  <si>
    <t>malleswar rao</t>
  </si>
  <si>
    <t>11:31:34.242</t>
  </si>
  <si>
    <t>Rahul Mittal</t>
  </si>
  <si>
    <t>11:19:13.033</t>
  </si>
  <si>
    <t>OPD Done to IPD Lost</t>
  </si>
  <si>
    <t>2023-11-04</t>
  </si>
  <si>
    <t>11:15:14.127</t>
  </si>
  <si>
    <t>Girish</t>
  </si>
  <si>
    <t>Davanagere_ 265 KM _ He said I Have Fissure /I'm Planning treatment near by my area</t>
  </si>
  <si>
    <t>11:12:53.499</t>
  </si>
  <si>
    <t>Kumar Pavan</t>
  </si>
  <si>
    <t>10:59:24.063</t>
  </si>
  <si>
    <t>Basheer</t>
  </si>
  <si>
    <t>10:43:27.284</t>
  </si>
  <si>
    <t>10:38:18.616</t>
  </si>
  <si>
    <t>Nanna Sayyead</t>
  </si>
  <si>
    <t>pt said i am busy i will call back</t>
  </si>
  <si>
    <t>10:27:44.454</t>
  </si>
  <si>
    <t>.Joji Zayn</t>
  </si>
  <si>
    <t>10:22:46.568</t>
  </si>
  <si>
    <t>Yelu malaiah</t>
  </si>
  <si>
    <t>10:18:26.403</t>
  </si>
  <si>
    <t>kanmunayt</t>
  </si>
  <si>
    <t xml:space="preserve">4876612892 - He is getting calls from this number &amp; msg also, he is not looking for any treatment . </t>
  </si>
  <si>
    <t>10:17:35.898</t>
  </si>
  <si>
    <t>Sajikumar C G</t>
  </si>
  <si>
    <t>he already did surgery from kollam,nearby hsptl</t>
  </si>
  <si>
    <t>10:05:09.933</t>
  </si>
  <si>
    <t>Ahamed Fayiz S</t>
  </si>
  <si>
    <t>multiple times called-dnp
from personal num also</t>
  </si>
  <si>
    <t>10:04:08.719</t>
  </si>
  <si>
    <t>Koppal, Karnataka_ 350KM_ He said I have Multiple Lipoma in Body . He siad I'm Looking for Medicine for Lipoma</t>
  </si>
  <si>
    <t>10:01:34.320</t>
  </si>
  <si>
    <t xml:space="preserve">Jagirhussain </t>
  </si>
  <si>
    <t xml:space="preserve">694741 same name &amp; number </t>
  </si>
  <si>
    <t>09:59:03.393</t>
  </si>
  <si>
    <t xml:space="preserve">694741 Same name &amp; number </t>
  </si>
  <si>
    <t>09:54:46.291</t>
  </si>
  <si>
    <t>he will update by next week</t>
  </si>
  <si>
    <t>09:52:31.966</t>
  </si>
  <si>
    <t>Avadootha Narendar</t>
  </si>
  <si>
    <t>09:51:12.281</t>
  </si>
  <si>
    <t>Jinshad</t>
  </si>
  <si>
    <t>He dont want the treatment now</t>
  </si>
  <si>
    <t>09:50:44.814</t>
  </si>
  <si>
    <t>pt said will call u tomorrow</t>
  </si>
  <si>
    <t>09:38:29.488</t>
  </si>
  <si>
    <t>Sharief</t>
  </si>
  <si>
    <t>09:33:51.576</t>
  </si>
  <si>
    <t>Muskan</t>
  </si>
  <si>
    <t>I called with my personal number and she picked the call and she said not interested</t>
  </si>
  <si>
    <t>09:32:02.460</t>
  </si>
  <si>
    <t>Sophia Sharma</t>
  </si>
  <si>
    <t xml:space="preserve">7891523921 / Sophia Sharma / 28 years /Hindi Language Patient / Chennai - Chengalpet / Need to Visit  Dermatologist / Dermatology Isuue 
</t>
  </si>
  <si>
    <t>09:02:47.368</t>
  </si>
  <si>
    <t>Vishnu Devar</t>
  </si>
  <si>
    <t>he is working in temple as poojari-having gynecomastia issue-pitched for 60k-his cibil score is too low and he is getting salary in hand-he asked to pay the amount in monthly basis without any collateral-i told him that we cant provide in that basis-he said he then he is not interested</t>
  </si>
  <si>
    <t>09:02:46.094</t>
  </si>
  <si>
    <t>Liton ss b 123</t>
  </si>
  <si>
    <t>He said I'm not Looking now , when I Required , I only call you back</t>
  </si>
  <si>
    <t>08:59:36.870</t>
  </si>
  <si>
    <t>Ranga Prasad</t>
  </si>
  <si>
    <t>pt is student he is not looking for the treatment  he want medicine</t>
  </si>
  <si>
    <t>08:58:29.536</t>
  </si>
  <si>
    <t>08:53:01.393</t>
  </si>
  <si>
    <t>Mariram Subramaniam</t>
  </si>
  <si>
    <t>08:36:42.655</t>
  </si>
  <si>
    <t>Rab Mohd</t>
  </si>
  <si>
    <t>08:35:42.329</t>
  </si>
  <si>
    <t>Vinay Smiley</t>
  </si>
  <si>
    <t xml:space="preserve">fund issue student </t>
  </si>
  <si>
    <t>08:24:16.055</t>
  </si>
  <si>
    <t>Vishnu Vardhan</t>
  </si>
  <si>
    <t>pt said i will send you details and i will call u</t>
  </si>
  <si>
    <t>08:15:59.096</t>
  </si>
  <si>
    <t xml:space="preserve">571320 - Already this lead exists </t>
  </si>
  <si>
    <t>08:03:35.241</t>
  </si>
  <si>
    <t>Libin Raj R</t>
  </si>
  <si>
    <t>08:00:25.846</t>
  </si>
  <si>
    <t>Sibin S</t>
  </si>
  <si>
    <t>07:59:30.360</t>
  </si>
  <si>
    <t>Vinayak Gopal</t>
  </si>
  <si>
    <t>07:58:44.359</t>
  </si>
  <si>
    <t>Nafil</t>
  </si>
  <si>
    <t>07:41:01.573</t>
  </si>
  <si>
    <t>Venkatesh Rathod</t>
  </si>
  <si>
    <t>07:32:51.993</t>
  </si>
  <si>
    <t>chandra prakash</t>
  </si>
  <si>
    <t>06:06:58.859</t>
  </si>
  <si>
    <t>Adarsh</t>
  </si>
  <si>
    <t xml:space="preserve">Adarsh - 9946570413 / Driving / Whats app done 
</t>
  </si>
  <si>
    <t>05:53:08.896</t>
  </si>
  <si>
    <t>03:25:44.463</t>
  </si>
  <si>
    <t>Saqib ahmed</t>
  </si>
  <si>
    <t>03:05:03.854</t>
  </si>
  <si>
    <t>jamal</t>
  </si>
  <si>
    <t>pt said i will collect and he will tell he said</t>
  </si>
  <si>
    <t>02:47:51.241</t>
  </si>
  <si>
    <t>ʆƠ𝑪𝑲𝒀</t>
  </si>
  <si>
    <t>02:39:10.785</t>
  </si>
  <si>
    <t>Jít Hïñ J</t>
  </si>
  <si>
    <t>02:26:42.109</t>
  </si>
  <si>
    <t>jithesh divya</t>
  </si>
  <si>
    <t>He dont want treatment now.. fund issue</t>
  </si>
  <si>
    <t>02:09:40.077</t>
  </si>
  <si>
    <t>648408 same lead exists</t>
  </si>
  <si>
    <t>02:05:55.759</t>
  </si>
  <si>
    <t>NAVVY_005</t>
  </si>
  <si>
    <t>ICICI Lamboard insurance is there with pt</t>
  </si>
  <si>
    <t>01:58:38.379</t>
  </si>
  <si>
    <t>Aj Ajju</t>
  </si>
  <si>
    <t>I called with my personal number and he picked the call and he said that he will come for consultation on next month</t>
  </si>
  <si>
    <t>01:50:33.851</t>
  </si>
  <si>
    <t>Pradeep</t>
  </si>
  <si>
    <t xml:space="preserve">Now he dont have idea for surgery if he need he will call back.,. </t>
  </si>
  <si>
    <t>01:23:11.924</t>
  </si>
  <si>
    <t>Jithin Joy</t>
  </si>
  <si>
    <t>01:08:53.686</t>
  </si>
  <si>
    <t>Sridevi Putta</t>
  </si>
  <si>
    <t xml:space="preserve">I called with my personal number and she is not responding to the call
</t>
  </si>
  <si>
    <t>00:53:10.961</t>
  </si>
  <si>
    <t>aman shariff</t>
  </si>
  <si>
    <t>00:51:25.943</t>
  </si>
  <si>
    <t>Dinu Diksha</t>
  </si>
  <si>
    <t xml:space="preserve">Dnp  No respnse from  pt end </t>
  </si>
  <si>
    <t>00:43:48.533</t>
  </si>
  <si>
    <t>Gokul S Jinu</t>
  </si>
  <si>
    <t>00:40:23.044</t>
  </si>
  <si>
    <t>Daison Davis</t>
  </si>
  <si>
    <t>He's busy with work.. he'l  call back when he want doc consultation</t>
  </si>
  <si>
    <t>00:30:49.855</t>
  </si>
  <si>
    <t>Shanur Rahman</t>
  </si>
  <si>
    <t xml:space="preserve">Need a call back / Busy </t>
  </si>
  <si>
    <t>00:15:09.736</t>
  </si>
  <si>
    <t>raghu</t>
  </si>
  <si>
    <t>572973  
589778  
641198 _ Same lead in system</t>
  </si>
  <si>
    <t>00:08:40.317</t>
  </si>
  <si>
    <t xml:space="preserve">Pranhu K </t>
  </si>
  <si>
    <t xml:space="preserve">`Not picking calls </t>
  </si>
  <si>
    <t>2023-09-05</t>
  </si>
  <si>
    <t>23:28:37.617</t>
  </si>
  <si>
    <t>fund issue, Dont have insurance. cant do in emi also</t>
  </si>
  <si>
    <t>23:15:34.601</t>
  </si>
  <si>
    <t xml:space="preserve">Subhransu Sekhar sahoo </t>
  </si>
  <si>
    <t>Need OPD on Saturday only / Need to Postpone the date .</t>
  </si>
  <si>
    <t>23:14:00.924</t>
  </si>
  <si>
    <t xml:space="preserve">Already interacted with Patient  / DUPLICATE LEAD OF - 697720 / Closing Lead </t>
  </si>
  <si>
    <t>23:11:46.089</t>
  </si>
  <si>
    <t>Basantakumarmallick</t>
  </si>
  <si>
    <t>He said I'm not Looking for any Treatment just inquiry for Treatment</t>
  </si>
  <si>
    <t>23:08:16.071</t>
  </si>
  <si>
    <t>Pushpa Gemavat</t>
  </si>
  <si>
    <t>22:58:51.257</t>
  </si>
  <si>
    <t>Jitendra Mehta</t>
  </si>
  <si>
    <t xml:space="preserve">calls not connecting 
</t>
  </si>
  <si>
    <t>22:53:55.071</t>
  </si>
  <si>
    <t>duraisamy udayachandran</t>
  </si>
  <si>
    <t>22:50:58.684</t>
  </si>
  <si>
    <t>surjith</t>
  </si>
  <si>
    <t xml:space="preserve">48194 - same person  He dont need the surgery, because last time that surgery was bad ( Dr shammy ) </t>
  </si>
  <si>
    <t>22:30:11.737</t>
  </si>
  <si>
    <t>Rajagopal Narayanan</t>
  </si>
  <si>
    <t>22:26:56.201</t>
  </si>
  <si>
    <t xml:space="preserve">Not looking for any treatment / Not need any medical help / Junk or  irrelevant / Closing lead </t>
  </si>
  <si>
    <t>22:18:42.532</t>
  </si>
  <si>
    <t>Swarnalatha</t>
  </si>
  <si>
    <t>22:15:00.770</t>
  </si>
  <si>
    <t>Kavitha</t>
  </si>
  <si>
    <t xml:space="preserve">Call disconnected 539206 same name &amp; number already exists </t>
  </si>
  <si>
    <t>22:14:50.893</t>
  </si>
  <si>
    <t>Vinil Thomas</t>
  </si>
  <si>
    <t>646589 already lead exists</t>
  </si>
  <si>
    <t>22:13:22.362</t>
  </si>
  <si>
    <t>Ananthu As Nair</t>
  </si>
  <si>
    <t>multiple times called-busy</t>
  </si>
  <si>
    <t>22:09:28.913</t>
  </si>
  <si>
    <t>Tony Pallippadan</t>
  </si>
  <si>
    <t>multiple times called-dnp
from personal num also busy</t>
  </si>
  <si>
    <t>21:46:48.100</t>
  </si>
  <si>
    <t>Aswin Anil</t>
  </si>
  <si>
    <t>21:30:41.744</t>
  </si>
  <si>
    <t>Adwaith V V</t>
  </si>
  <si>
    <t>He's from calicut.. he wont be able to do the treatment this month as he wont be able to travel due to nipah situation exist in his place</t>
  </si>
  <si>
    <t>21:29:05.534</t>
  </si>
  <si>
    <t>Sumesh Kumar</t>
  </si>
  <si>
    <t>he simply enquired</t>
  </si>
  <si>
    <t>21:13:44.455</t>
  </si>
  <si>
    <t>Rahul Harikumar</t>
  </si>
  <si>
    <t>21:07:17.729</t>
  </si>
  <si>
    <t>KANTAM CHANDRA SHEKAR</t>
  </si>
  <si>
    <t>He said I'm planning to take treatment .12 Lipoma .OPD Looking after Ganesh festival</t>
  </si>
  <si>
    <t>21:06:14.024</t>
  </si>
  <si>
    <t>vasu</t>
  </si>
  <si>
    <t xml:space="preserve">I called with my personal number and he is not responding to the call
</t>
  </si>
  <si>
    <t>21:05:49.176</t>
  </si>
  <si>
    <t>He said I'm looking this treatment for my Relative .Call me after Ganesh Festival</t>
  </si>
  <si>
    <t>20:54:46.823</t>
  </si>
  <si>
    <t>He said just looking for inquiry /</t>
  </si>
  <si>
    <t>20:35:08.085</t>
  </si>
  <si>
    <t>Syed Mohsin</t>
  </si>
  <si>
    <t>20:31:28.366</t>
  </si>
  <si>
    <t>Gokul</t>
  </si>
  <si>
    <t>He already did the treatment</t>
  </si>
  <si>
    <t>20:30:09.001</t>
  </si>
  <si>
    <t>𝐌𝐃 𝐀𝐁𝐈𝐃 𝐇𝐔𝐒𝐒𝐀𝐈𝐍•♡♛</t>
  </si>
  <si>
    <t>pt said i will try on monday</t>
  </si>
  <si>
    <t>20:18:09.104</t>
  </si>
  <si>
    <t>Abhiraj</t>
  </si>
  <si>
    <t>Hospital Details send in whatsApp</t>
  </si>
  <si>
    <t>20:17:30.420</t>
  </si>
  <si>
    <t>Yazeed Ek</t>
  </si>
  <si>
    <t>20:12:07.586</t>
  </si>
  <si>
    <t>697516_ Same lead in system</t>
  </si>
  <si>
    <t>20:10:58.779</t>
  </si>
  <si>
    <t>20:06:50.066</t>
  </si>
  <si>
    <t>Bhaskar Rao J</t>
  </si>
  <si>
    <t>He said I'm taking Homeopathi</t>
  </si>
  <si>
    <t>20:02:31.897</t>
  </si>
  <si>
    <t>Manideep Madishetti</t>
  </si>
  <si>
    <t>20:02:23.352</t>
  </si>
  <si>
    <t>Rupesh Shaha</t>
  </si>
  <si>
    <t>19:57:29.396</t>
  </si>
  <si>
    <t>having mild gynecomastia-pitched for 60k-all details explained-need op after 2 months-he is out of station now</t>
  </si>
  <si>
    <t>19:56:32.622</t>
  </si>
  <si>
    <t>697480 already lead exists</t>
  </si>
  <si>
    <t>19:37:12.424</t>
  </si>
  <si>
    <t>Hrithik Og</t>
  </si>
  <si>
    <t>19:28:50.385</t>
  </si>
  <si>
    <t>Abu Sulthana Sufna</t>
  </si>
  <si>
    <t>19:28:35.983</t>
  </si>
  <si>
    <t>Mani K</t>
  </si>
  <si>
    <t>19:23:16.698</t>
  </si>
  <si>
    <t>Mohan Reddy Jay</t>
  </si>
  <si>
    <t>19:22:49.636</t>
  </si>
  <si>
    <t>Arun Kumar Jumbade</t>
  </si>
  <si>
    <t>19:19:01.060</t>
  </si>
  <si>
    <t>Abad Hashmi</t>
  </si>
  <si>
    <t xml:space="preserve">Abad Hashmi / 21 years / 8795567031 / From attingal / Gynaecomastia / Not looking for surgery / Only need medications / Asking for medicine only / Closing lead .
</t>
  </si>
  <si>
    <t>19:05:36.046</t>
  </si>
  <si>
    <t>d shayam Sundar GHMC sfa imran hotelbackside</t>
  </si>
  <si>
    <t xml:space="preserve">I called with my personal number and he picked the call and he said that he didn't enquire for any treatment </t>
  </si>
  <si>
    <t>18:57:03.316</t>
  </si>
  <si>
    <t>Dr Ikramulla</t>
  </si>
  <si>
    <t xml:space="preserve">Dr Ikramulla / Consulting Surgeon in Government Hospital , Dindigul / Enquired for his family member / Planning to come to coimbatore / 7871937919 / Follow Up / Asking for price 
</t>
  </si>
  <si>
    <t>18:53:47.602</t>
  </si>
  <si>
    <t>Nithin Nithi Nithi</t>
  </si>
  <si>
    <t>18:47:12.035</t>
  </si>
  <si>
    <t>MUHAMMAD ASLAM</t>
  </si>
  <si>
    <t>18:34:53.573</t>
  </si>
  <si>
    <t>Skengineers Santhosh</t>
  </si>
  <si>
    <t>18:19:44.036</t>
  </si>
  <si>
    <t>Navamani Supramaniam</t>
  </si>
  <si>
    <t>18:14:28.728</t>
  </si>
  <si>
    <t>Raja E</t>
  </si>
  <si>
    <t xml:space="preserve">Dnp  No response from pt end </t>
  </si>
  <si>
    <t>17:48:25.652</t>
  </si>
  <si>
    <t>Bhagaban Patra</t>
  </si>
  <si>
    <t>17:41:01.974</t>
  </si>
  <si>
    <t>Jaya Varshan</t>
  </si>
  <si>
    <t xml:space="preserve">He is out of staion - will call once come to chennai </t>
  </si>
  <si>
    <t>17:32:38.480</t>
  </si>
  <si>
    <t>SUJITHA RAMESH</t>
  </si>
  <si>
    <t>604410 same lead exists again</t>
  </si>
  <si>
    <t>17:24:45.042</t>
  </si>
  <si>
    <t>S Sathish</t>
  </si>
  <si>
    <t xml:space="preserve">Dnp  no response from pt end </t>
  </si>
  <si>
    <t>17:09:59.142</t>
  </si>
  <si>
    <t>Oliver</t>
  </si>
  <si>
    <t>17:09:35.922</t>
  </si>
  <si>
    <t>17:06:56.595</t>
  </si>
  <si>
    <t>ẞãlmæñ ẞìñglê Bøy</t>
  </si>
  <si>
    <t>16:47:07.483</t>
  </si>
  <si>
    <t>THINAKARAN</t>
  </si>
  <si>
    <t xml:space="preserve">Dinakaran / 29 years / Gynaecomastia / Vizhupuram / Chennai is comfortable - 7708838762 / EMI Final Approval Rejected from all vendors / Fund Issue.
</t>
  </si>
  <si>
    <t>16:39:46.668</t>
  </si>
  <si>
    <t>Tahseen Sultana</t>
  </si>
  <si>
    <t>16:39:02.593</t>
  </si>
  <si>
    <t>Raghuveer</t>
  </si>
  <si>
    <t>I called with my personal number and he picked the call and he said that he will come for consultation on next week</t>
  </si>
  <si>
    <t>16:38:02.193</t>
  </si>
  <si>
    <t>16:37:40.300</t>
  </si>
  <si>
    <t>Vineesh Kumar</t>
  </si>
  <si>
    <t xml:space="preserve">Vineesh kumar/ 25 years / Trivandrum - Kazhakkoottam / Gynaecomastia / OPD done in INDIA Hospital / 9567091339 / Pt in rest due to leg fracture.
</t>
  </si>
  <si>
    <t>16:36:39.275</t>
  </si>
  <si>
    <t>Srikanth Varma Penimatsa</t>
  </si>
  <si>
    <t>I called with my personal number and he picked the call and he said that he is not intwerested right now</t>
  </si>
  <si>
    <t>16:26:13.002</t>
  </si>
  <si>
    <t>Lovely Rams</t>
  </si>
  <si>
    <t>I called with my personal number and he picked the call and he said that he enquired for the cost and not foe the treatment</t>
  </si>
  <si>
    <t>16:11:54.857</t>
  </si>
  <si>
    <t>Ravindran Indran</t>
  </si>
  <si>
    <t xml:space="preserve">Both numbers are not connecting, tried from my personal number and also 
The primary number not reachable, secondary number is incorrect </t>
  </si>
  <si>
    <t>16:10:11.538</t>
  </si>
  <si>
    <t>15:59:26.390</t>
  </si>
  <si>
    <t>SOORAJ.S</t>
  </si>
  <si>
    <t>7994825228 -WHATS APP</t>
  </si>
  <si>
    <t>15:53:10.972</t>
  </si>
  <si>
    <t>Savad Mohammz</t>
  </si>
  <si>
    <t>15:48:39.449</t>
  </si>
  <si>
    <t>mohd arbaz</t>
  </si>
  <si>
    <t>He is rejecting the calls</t>
  </si>
  <si>
    <t>15:47:28.307</t>
  </si>
  <si>
    <t>Razeen</t>
  </si>
  <si>
    <t xml:space="preserve">Calls not connecting  / Texted in whatsapp - 9961177535
</t>
  </si>
  <si>
    <t>15:42:48.083</t>
  </si>
  <si>
    <t>Aneesh V</t>
  </si>
  <si>
    <t>He cant afford treatment cost</t>
  </si>
  <si>
    <t>15:29:04.993</t>
  </si>
  <si>
    <t>Devkumar Patel</t>
  </si>
  <si>
    <t>15:25:18.647</t>
  </si>
  <si>
    <t>rakesh</t>
  </si>
  <si>
    <t>15:16:42.975</t>
  </si>
  <si>
    <t>suresh</t>
  </si>
  <si>
    <t>Suresh / 35 years / Coimbatore / Multiple Lipoma / 9605700774 / OPD in SGR /</t>
  </si>
  <si>
    <t>15:14:51.364</t>
  </si>
  <si>
    <t>Numzad Alikhan</t>
  </si>
  <si>
    <t>15:00:49.310</t>
  </si>
  <si>
    <t>Aravind</t>
  </si>
  <si>
    <t>15:00:46.456</t>
  </si>
  <si>
    <t>Kabir Khan Salafi</t>
  </si>
  <si>
    <t>14:47:19.104</t>
  </si>
  <si>
    <t xml:space="preserve">Mohd Jhangir Hussain </t>
  </si>
  <si>
    <t>Patient is suffering with Hepatitis B
So Doctor suggested Biopsy
Where patient is not ready for the same
Extra 12,000/- need to be paid by patient 
Still asking time on this.</t>
  </si>
  <si>
    <t>14:46:27.580</t>
  </si>
  <si>
    <t>14:44:32.360</t>
  </si>
  <si>
    <t>14:41:54.622</t>
  </si>
  <si>
    <t>Siddesh</t>
  </si>
  <si>
    <t>14:39:13.807</t>
  </si>
  <si>
    <t>Nayanthara</t>
  </si>
  <si>
    <t xml:space="preserve">He is not looking for any treatment, </t>
  </si>
  <si>
    <t>14:33:59.297</t>
  </si>
  <si>
    <t>14:33:22.097</t>
  </si>
  <si>
    <t>K somesh kumar</t>
  </si>
  <si>
    <t>Busy or no one is answering</t>
  </si>
  <si>
    <t>14:33:08.801</t>
  </si>
  <si>
    <t>pt picked the call amd he said that he will for consultation taday at evening session</t>
  </si>
  <si>
    <t>14:01:55.944</t>
  </si>
  <si>
    <t>ranjith</t>
  </si>
  <si>
    <t>13:52:46.863</t>
  </si>
  <si>
    <t>Sarathkumar K</t>
  </si>
  <si>
    <t>13:50:13.469</t>
  </si>
  <si>
    <t>Abdul Nasar Meppadakath</t>
  </si>
  <si>
    <t>He's from kozhikode.. he cant travel for treatment</t>
  </si>
  <si>
    <t>13:35:20.474</t>
  </si>
  <si>
    <t>Padma Sunke</t>
  </si>
  <si>
    <t>13:27:09.181</t>
  </si>
  <si>
    <t>Jeevan Manacaud T S</t>
  </si>
  <si>
    <t>13:24:25.493</t>
  </si>
  <si>
    <t>Tvivek Vivek Tallewar</t>
  </si>
  <si>
    <t>I called with my personal number  and he picked the call and he said that he come for consultation on next week</t>
  </si>
  <si>
    <t>13:23:01.264</t>
  </si>
  <si>
    <t>PICHURUTE SANJAY</t>
  </si>
  <si>
    <t>13:21:01.619</t>
  </si>
  <si>
    <t xml:space="preserve">Call disconnected no response from the pt cut the calls </t>
  </si>
  <si>
    <t>13:19:06.461</t>
  </si>
  <si>
    <t>Saiakhil Sunny</t>
  </si>
  <si>
    <t>13:17:20.997</t>
  </si>
  <si>
    <t>13:09:31.036</t>
  </si>
  <si>
    <t>Narayanan.k</t>
  </si>
  <si>
    <t>13:07:34.033</t>
  </si>
  <si>
    <t>Thejas VS</t>
  </si>
  <si>
    <t>13:05:59.282</t>
  </si>
  <si>
    <t xml:space="preserve">Bhaskar </t>
  </si>
  <si>
    <t xml:space="preserve">He is still in out of station - Once he come to chennai will call </t>
  </si>
  <si>
    <t>13:03:13.473</t>
  </si>
  <si>
    <t>Fathima K Paru</t>
  </si>
  <si>
    <t>Fathima K / 37 years / From Malappuram  -  Prefered Kochi -/ Already done surgery 3 times in the past 9 months / 9605737984.</t>
  </si>
  <si>
    <t>13:00:07.707</t>
  </si>
  <si>
    <t>Vengadesh Rajali</t>
  </si>
  <si>
    <t>12:59:32.291</t>
  </si>
  <si>
    <t>Rk Rahul Sahu</t>
  </si>
  <si>
    <t>12:59:30.465</t>
  </si>
  <si>
    <t>venkat ramana</t>
  </si>
  <si>
    <t>IPD Done successfully</t>
  </si>
  <si>
    <t>12:48:23.942</t>
  </si>
  <si>
    <t>Munees musthafa</t>
  </si>
  <si>
    <t xml:space="preserve">Munees Musthafa / 20 years / From Kannur / Gynaecomastia / 9895592433 / Not planning to do treatment  currently / Just enquired for know the details / May be in future can plan .
</t>
  </si>
  <si>
    <t>12:34:49.855</t>
  </si>
  <si>
    <t>12:27:32.701</t>
  </si>
  <si>
    <t>Babu Raj</t>
  </si>
  <si>
    <t>12:22:01.308</t>
  </si>
  <si>
    <t>Muzafir</t>
  </si>
  <si>
    <t>Rhinoplasty</t>
  </si>
  <si>
    <t>pt is looking for rhinoplasty in tvm</t>
  </si>
  <si>
    <t>12:21:56.763</t>
  </si>
  <si>
    <t>Kondapuri Abrar</t>
  </si>
  <si>
    <t>I called with my personal number and he picked the call and he said that he is from kurnool and he is not interested to come to hyderabad for treatment</t>
  </si>
  <si>
    <t>12:11:08.653</t>
  </si>
  <si>
    <t>Surumj</t>
  </si>
  <si>
    <t>She's from thalassery..  will call back if she can come for treatment to kochi</t>
  </si>
  <si>
    <t>12:08:58.095</t>
  </si>
  <si>
    <t>k a Chanti babu</t>
  </si>
  <si>
    <t>I called with my personal number and he picked the call and he said that he will come for consultation on Tomorrow</t>
  </si>
  <si>
    <t>12:06:53.696</t>
  </si>
  <si>
    <t>Ram Amgain</t>
  </si>
  <si>
    <t>Called with personal number, no response from the pt end</t>
  </si>
  <si>
    <t>11:56:37.954</t>
  </si>
  <si>
    <t>Simna Mahin</t>
  </si>
  <si>
    <t xml:space="preserve">9562636456 / Enquired by Simna Mahin for her daughter / Fathima faiha / 9 years /From Eloor - Kalamassery / Already consulted in St Joseph hospital , Manjummal / Have Insurance - NATIONAL INSURANCE , Personal policy holding for last 15 years / have 2 LIPOMA in Left hand / Have pain sometimes / Slightly moving / 96562636456
</t>
  </si>
  <si>
    <t>11:38:29.113</t>
  </si>
  <si>
    <t>venkatesh</t>
  </si>
  <si>
    <t>I called with my personal number and he picked the call and he shared the images and insurance details to my personal number also and he will come for consultation on this friday</t>
  </si>
  <si>
    <t>11:36:03.777</t>
  </si>
  <si>
    <t>I called with my personal; number and he picked the call and he said that he is not interested now</t>
  </si>
  <si>
    <t>11:33:57.327</t>
  </si>
  <si>
    <t>surya</t>
  </si>
  <si>
    <t>11:29:21.331</t>
  </si>
  <si>
    <t>I called with my personal number and he picked the call and he said that he didn't enquire for any treatment and he said dont call me again</t>
  </si>
  <si>
    <t>11:17:25.590</t>
  </si>
  <si>
    <t>mohd Abdul wahab</t>
  </si>
  <si>
    <t>consultaion fee is to high</t>
  </si>
  <si>
    <t>11:16:00.222</t>
  </si>
  <si>
    <t>Mahesh Yadav</t>
  </si>
  <si>
    <t>pt said i will call tomorrow</t>
  </si>
  <si>
    <t>11:15:52.410</t>
  </si>
  <si>
    <t>10:55:56.401</t>
  </si>
  <si>
    <t>Hari Chandra</t>
  </si>
  <si>
    <t>pt said confirm with pt and i will call u</t>
  </si>
  <si>
    <t>10:49:29.927</t>
  </si>
  <si>
    <t>Raja Solomon</t>
  </si>
  <si>
    <t>10:46:59.748</t>
  </si>
  <si>
    <t>702988 already exist</t>
  </si>
  <si>
    <t>10:43:48.232</t>
  </si>
  <si>
    <t>kondal rao</t>
  </si>
  <si>
    <t>consulting with other doctor</t>
  </si>
  <si>
    <t>10:37:14.475</t>
  </si>
  <si>
    <t>Bharath</t>
  </si>
  <si>
    <t>doctor said not required</t>
  </si>
  <si>
    <t>10:33:42.249</t>
  </si>
  <si>
    <t>MJ Aswin</t>
  </si>
  <si>
    <t>10:17:33.448</t>
  </si>
  <si>
    <t xml:space="preserve">694741 same lead exists </t>
  </si>
  <si>
    <t>10:15:21.564</t>
  </si>
  <si>
    <t>09:54:41.679</t>
  </si>
  <si>
    <t>Dhananjaya M H</t>
  </si>
  <si>
    <t>448838_ Same lead in system</t>
  </si>
  <si>
    <t>09:45:37.825</t>
  </si>
  <si>
    <t>Shiv Kumar</t>
  </si>
  <si>
    <t>USG Suggested</t>
  </si>
  <si>
    <t>2023-09-04</t>
  </si>
  <si>
    <t>23:19:21.695</t>
  </si>
  <si>
    <t>shaik Nazeer ahammad</t>
  </si>
  <si>
    <t>he will come for surgery on 20th</t>
  </si>
  <si>
    <t>18:34:10.861</t>
  </si>
  <si>
    <t>Saleem Cp</t>
  </si>
  <si>
    <t>he is not interested now</t>
  </si>
  <si>
    <t>18:31:12.408</t>
  </si>
  <si>
    <t xml:space="preserve">Sathasivam </t>
  </si>
  <si>
    <t xml:space="preserve">Dnp  Tried many times call to that time He is not picking the calls </t>
  </si>
  <si>
    <t>18:15:04.282</t>
  </si>
  <si>
    <t>tomorrow surgery IPD Scheduled Tomorrow</t>
  </si>
  <si>
    <t>18:09:38.885</t>
  </si>
  <si>
    <t>Sujithsurya S</t>
  </si>
  <si>
    <t xml:space="preserve">Sujith Surya / 7558829059 / Call Back around 9 PM
</t>
  </si>
  <si>
    <t>18:08:17.456</t>
  </si>
  <si>
    <t>Mallinath Shetty</t>
  </si>
  <si>
    <t>He said I'm in work , Call you later</t>
  </si>
  <si>
    <t>17:59:28.568</t>
  </si>
  <si>
    <t>MOHD IMTIYAZ MOHIUDDIN</t>
  </si>
  <si>
    <t>No Response</t>
  </si>
  <si>
    <t>17:54:32.723</t>
  </si>
  <si>
    <t>Sreekanth Chowdary</t>
  </si>
  <si>
    <t>17:50:25.267</t>
  </si>
  <si>
    <t>Vimal</t>
  </si>
  <si>
    <t>17:49:49.136</t>
  </si>
  <si>
    <t>Aysha</t>
  </si>
  <si>
    <t>17:49:23.612</t>
  </si>
  <si>
    <t>Reyhana</t>
  </si>
  <si>
    <t>17:37:17.812</t>
  </si>
  <si>
    <t>Sayyid Muhammed shareef</t>
  </si>
  <si>
    <t>He's just 18yr old.</t>
  </si>
  <si>
    <t>17:27:45.083</t>
  </si>
  <si>
    <t>Manoj Lal</t>
  </si>
  <si>
    <t>17:23:11.003</t>
  </si>
  <si>
    <t>Pt came for Kidney Stones issue
Dr.Jayanth Reddy has suggested Cystoscopy Procedure.</t>
  </si>
  <si>
    <t>17:21:24.701</t>
  </si>
  <si>
    <t>Ziyad Mohmd</t>
  </si>
  <si>
    <t>17:17:41.867</t>
  </si>
  <si>
    <t>Rasheed Razaak</t>
  </si>
  <si>
    <t xml:space="preserve">593700 duplicate lead </t>
  </si>
  <si>
    <t>17:13:26.712</t>
  </si>
  <si>
    <t>Ashwin K M</t>
  </si>
  <si>
    <t>16:56:18.205</t>
  </si>
  <si>
    <t>Jayanth</t>
  </si>
  <si>
    <t xml:space="preserve">He told amount is too high, so i cant do the surgery if need wilkl call </t>
  </si>
  <si>
    <t>16:56:06.020</t>
  </si>
  <si>
    <t>16:55:56.590</t>
  </si>
  <si>
    <t>Balu Ramamoorthy</t>
  </si>
  <si>
    <t>He is not looking for treatment, No need,</t>
  </si>
  <si>
    <t>16:54:22.631</t>
  </si>
  <si>
    <t>Palanivelrajan B</t>
  </si>
  <si>
    <t>16:35:31.277</t>
  </si>
  <si>
    <t xml:space="preserve">Satheesh </t>
  </si>
  <si>
    <t xml:space="preserve">Asked for photos / Waiting to connect with doctor  Satheesh / 29 years / Chennai / 9789085529 / Multiple Lipomas / Whats app done / Anna nagar location
</t>
  </si>
  <si>
    <t>16:32:49.027</t>
  </si>
  <si>
    <t>MI L Äñ Âñtø</t>
  </si>
  <si>
    <t xml:space="preserve">Called from personal number patient is saying that he is facing financial problem and some other personal issues so he is not able to come for surgery this month </t>
  </si>
  <si>
    <t>2023-10-24</t>
  </si>
  <si>
    <t>16:31:16.703</t>
  </si>
  <si>
    <t>Babu Basha</t>
  </si>
  <si>
    <t>16:30:51.015</t>
  </si>
  <si>
    <t>Sameer</t>
  </si>
  <si>
    <t>He said I'm already Done this Treatment</t>
  </si>
  <si>
    <t>16:30:00.624</t>
  </si>
  <si>
    <t>Detailed the treatment.. will get back if interested</t>
  </si>
  <si>
    <t>16:27:29.295</t>
  </si>
  <si>
    <t>Sandeep H S</t>
  </si>
  <si>
    <t>He said I'm Not Looking for any Treatment</t>
  </si>
  <si>
    <t>16:23:59.724</t>
  </si>
  <si>
    <t xml:space="preserve">Stalin R T </t>
  </si>
  <si>
    <t>Pt is busy</t>
  </si>
  <si>
    <t>16:15:56.293</t>
  </si>
  <si>
    <t>Dinesh Kannan</t>
  </si>
  <si>
    <t xml:space="preserve">He is okay with Bewell - T nagar - plan the surgery omn 20th Oct - will raise the preauth on 16th oct
</t>
  </si>
  <si>
    <t>16:05:13.490</t>
  </si>
  <si>
    <t>multiple times called-not reachable
from personal num also</t>
  </si>
  <si>
    <t>16:02:59.033</t>
  </si>
  <si>
    <t>Shihab Yahiya</t>
  </si>
  <si>
    <t xml:space="preserve">Number not available
</t>
  </si>
  <si>
    <t>15:58:58.897</t>
  </si>
  <si>
    <t>15:56:18.182</t>
  </si>
  <si>
    <t>Abhilash</t>
  </si>
  <si>
    <t>15:54:38.284</t>
  </si>
  <si>
    <t>Ambrose Susai Rajkumar</t>
  </si>
  <si>
    <t>15:50:44.458</t>
  </si>
  <si>
    <t>Abdul Aasai</t>
  </si>
  <si>
    <t>15:49:35.405</t>
  </si>
  <si>
    <t>Shiva Mani</t>
  </si>
  <si>
    <t xml:space="preserve">no incoming service
</t>
  </si>
  <si>
    <t>15:39:02.928</t>
  </si>
  <si>
    <t>Rohit ranga</t>
  </si>
  <si>
    <t xml:space="preserve">Location - Chandigarh He is not looking for any treatment </t>
  </si>
  <si>
    <t>15:37:10.256</t>
  </si>
  <si>
    <t>Er.Vishwa</t>
  </si>
  <si>
    <t xml:space="preserve">He said I'm already My treatment </t>
  </si>
  <si>
    <t>15:33:35.349</t>
  </si>
  <si>
    <t>Belgavi_ 500KM _ He said I have 7 Lipoma Rs.20K .He said When i Come to Bangalore , I'll update to you</t>
  </si>
  <si>
    <t>15:33:32.799</t>
  </si>
  <si>
    <t>ÚbàiZ ÁshàráF</t>
  </si>
  <si>
    <t>15:33:32.760</t>
  </si>
  <si>
    <t>15:32:02.006</t>
  </si>
  <si>
    <t>Rakesh Raj Natarajan</t>
  </si>
  <si>
    <t>15:29:16.469</t>
  </si>
  <si>
    <t>Dilli</t>
  </si>
  <si>
    <t>15:26:39.066</t>
  </si>
  <si>
    <t>aleem</t>
  </si>
  <si>
    <t>15:25:02.609</t>
  </si>
  <si>
    <t>NAZIMUDIN AHMED KHAN</t>
  </si>
  <si>
    <t>15:24:02.823</t>
  </si>
  <si>
    <t>Mohmmed Zaffer</t>
  </si>
  <si>
    <t>following the pt he will come</t>
  </si>
  <si>
    <t>15:08:04.196</t>
  </si>
  <si>
    <t>Fazil</t>
  </si>
  <si>
    <t xml:space="preserve">Fazil / 21 years / Kodungallur / Piles / 7994115799 / whats app done / Not picking
 </t>
  </si>
  <si>
    <t>15:06:45.876</t>
  </si>
  <si>
    <t>Chaitanya Pachigolla</t>
  </si>
  <si>
    <t>Treatment done.</t>
  </si>
  <si>
    <t>14:56:06.090</t>
  </si>
  <si>
    <t>Renju Sajan</t>
  </si>
  <si>
    <t>14:56:02.815</t>
  </si>
  <si>
    <t>Naveen Konathala</t>
  </si>
  <si>
    <t>14:42:05.636</t>
  </si>
  <si>
    <t>Mahesh Mohan</t>
  </si>
  <si>
    <t>14:28:12.729</t>
  </si>
  <si>
    <t>14:27:07.881</t>
  </si>
  <si>
    <t>Karthi Karthik</t>
  </si>
  <si>
    <t>14:26:40.691</t>
  </si>
  <si>
    <t>14:24:48.769</t>
  </si>
  <si>
    <t>Jaimy James</t>
  </si>
  <si>
    <t>14:23:45.920</t>
  </si>
  <si>
    <t>ANASH RAJA</t>
  </si>
  <si>
    <t xml:space="preserve">491255 same lead exists  Dnp </t>
  </si>
  <si>
    <t>14:15:59.827</t>
  </si>
  <si>
    <t>Varadhan Varadharaj</t>
  </si>
  <si>
    <t>14:13:05.059</t>
  </si>
  <si>
    <t>Aslam Gadadinni</t>
  </si>
  <si>
    <t>693089_ Same led in system</t>
  </si>
  <si>
    <t>14:10:40.706</t>
  </si>
  <si>
    <t>suri</t>
  </si>
  <si>
    <t>Call me after 2 days</t>
  </si>
  <si>
    <t>14:03:32.819</t>
  </si>
  <si>
    <t>Prahallad</t>
  </si>
  <si>
    <t>13:42:07.465</t>
  </si>
  <si>
    <t>Md Mudasir</t>
  </si>
  <si>
    <t>pt said i can't give 50-55k amount</t>
  </si>
  <si>
    <t>13:34:54.042</t>
  </si>
  <si>
    <t>Keerthi vasan</t>
  </si>
  <si>
    <t xml:space="preserve">The pt is not planning to this month going for vacation, after nov 15 only he planning </t>
  </si>
  <si>
    <t>2023-11-13</t>
  </si>
  <si>
    <t>13:21:11.123</t>
  </si>
  <si>
    <t>Umashankar Jabagond</t>
  </si>
  <si>
    <t>13:10:04.189</t>
  </si>
  <si>
    <t>Shahk Akbar</t>
  </si>
  <si>
    <t>I called with my personal number and he picjked the call and he said that he will come for consultation on next week</t>
  </si>
  <si>
    <t>13:04:50.279</t>
  </si>
  <si>
    <t>Gī Rï DhAr Goud</t>
  </si>
  <si>
    <t>13:01:45.936</t>
  </si>
  <si>
    <t>nagesh</t>
  </si>
  <si>
    <t>Hello _ Call Disconnected</t>
  </si>
  <si>
    <t>12:57:48.203</t>
  </si>
  <si>
    <t>12:55:47.909</t>
  </si>
  <si>
    <t>Md Haidar Sk</t>
  </si>
  <si>
    <t>Neurofibroma_ He said I have Multiple Neurofibroma /Rs.20K /he said when i have Required . I only call you back</t>
  </si>
  <si>
    <t>12:53:43.158</t>
  </si>
  <si>
    <t>Mustaqeem Sahib</t>
  </si>
  <si>
    <t>12:49:44.249</t>
  </si>
  <si>
    <t>Subash Gopinath</t>
  </si>
  <si>
    <t xml:space="preserve">Subash Gopinath / 55 Years / From Kochi / Enquired for knowing treatment details / 9790888226 / Whats app done / Number busy
</t>
  </si>
  <si>
    <t>12:46:49.282</t>
  </si>
  <si>
    <t>_𝗔𝗸𝘀𝗵𝗮𝘆_</t>
  </si>
  <si>
    <t xml:space="preserve">Busy / Refusing calls
Busy / Refusing calls
</t>
  </si>
  <si>
    <t>12:42:20.725</t>
  </si>
  <si>
    <t>naveen</t>
  </si>
  <si>
    <t>need to consult with anesthetic</t>
  </si>
  <si>
    <t>12:39:46.177</t>
  </si>
  <si>
    <t>Ganeshan</t>
  </si>
  <si>
    <t>12:34:46.637</t>
  </si>
  <si>
    <t>Aaminu Tarun</t>
  </si>
  <si>
    <t>they already consulted neuro surgeon-now doing physio -if need cb-now not interested</t>
  </si>
  <si>
    <t>12:28:52.594</t>
  </si>
  <si>
    <t>Yasar Arafath</t>
  </si>
  <si>
    <t>he will update the date in whatsapp</t>
  </si>
  <si>
    <t>12:28:40.227</t>
  </si>
  <si>
    <t>Thrayambaka Sharma</t>
  </si>
  <si>
    <t>12:28:03.823</t>
  </si>
  <si>
    <t xml:space="preserve">Out of station - will call - have my number </t>
  </si>
  <si>
    <t>12:24:44.307</t>
  </si>
  <si>
    <t>Sandeep</t>
  </si>
  <si>
    <t>He got govt insurance.. want to check for insurance</t>
  </si>
  <si>
    <t>12:14:15.133</t>
  </si>
  <si>
    <t>Satheesh Lucky</t>
  </si>
  <si>
    <t>I called with my personal number and he picked the call and he said that he is having around 20 lipoma on his body and he is not interested to come to vizag or hyderabad for treatment and he is from Kurnool.</t>
  </si>
  <si>
    <t>2023-12-31</t>
  </si>
  <si>
    <t>12:12:03.902</t>
  </si>
  <si>
    <t>kandregula pavan kumar</t>
  </si>
  <si>
    <t>pt said i will call u</t>
  </si>
  <si>
    <t>12:06:29.359</t>
  </si>
  <si>
    <t>Naveed Khan</t>
  </si>
  <si>
    <t>12:04:13.401</t>
  </si>
  <si>
    <t>He said I'll Planning on Saturday .Call back Request on Friday</t>
  </si>
  <si>
    <t>11:58:01.194</t>
  </si>
  <si>
    <t>Vansh sulekh</t>
  </si>
  <si>
    <t>Prospect clearly told that he did not enquired for any treatment
Junk</t>
  </si>
  <si>
    <t>11:56:29.633</t>
  </si>
  <si>
    <t>Satish BANSAL</t>
  </si>
  <si>
    <t>11:52:36.726</t>
  </si>
  <si>
    <t>I called with my personal number and someone picked call and he said that its wrong number</t>
  </si>
  <si>
    <t>11:52:13.603</t>
  </si>
  <si>
    <t>Jaffar</t>
  </si>
  <si>
    <t>KR PUram_ He said I'm planning to take Treatment for 25 Lipoma But He Don't have Health Insurance .</t>
  </si>
  <si>
    <t>11:25:05.025</t>
  </si>
  <si>
    <t>Uma</t>
  </si>
  <si>
    <t>11:24:25.785</t>
  </si>
  <si>
    <t>Sriram</t>
  </si>
  <si>
    <t>Prp Hair Transplantation Treatment Doctors</t>
  </si>
  <si>
    <t>2023-09-03</t>
  </si>
  <si>
    <t>12:01:29.902</t>
  </si>
  <si>
    <t xml:space="preserve">Vinothkumar </t>
  </si>
  <si>
    <t>Bhasker(Benishma)</t>
  </si>
  <si>
    <t>Duplicated Lead</t>
  </si>
  <si>
    <t>2023-09-02</t>
  </si>
  <si>
    <t>23:52:10.016</t>
  </si>
  <si>
    <t xml:space="preserve">Dnp  From pryistin they will do Laser / stapler for 15k - he will go with them so no need </t>
  </si>
  <si>
    <t>16:06:04.798</t>
  </si>
  <si>
    <t>R Kaif</t>
  </si>
  <si>
    <t xml:space="preserve">junk / he didn't checked for any treatment </t>
  </si>
  <si>
    <t>16:01:13.474</t>
  </si>
  <si>
    <t>Ajeer</t>
  </si>
  <si>
    <t>13:44:12.533</t>
  </si>
  <si>
    <t xml:space="preserve">Sepin Joy </t>
  </si>
  <si>
    <t xml:space="preserve">Dnp  Called many times no rresponse </t>
  </si>
  <si>
    <t>12:36:01.232</t>
  </si>
  <si>
    <t xml:space="preserve">Karthik Aswin </t>
  </si>
  <si>
    <t xml:space="preserve">Have some issues in personal so cant do the surgery - will call once he okay </t>
  </si>
  <si>
    <t>12:14:39.444</t>
  </si>
  <si>
    <t>Ramesh Anbu</t>
  </si>
  <si>
    <t xml:space="preserve">disconnect the call while speaking </t>
  </si>
  <si>
    <t>12:13:31.668</t>
  </si>
  <si>
    <t>Tamil Ashok Venkat</t>
  </si>
  <si>
    <t>12:11:15.720</t>
  </si>
  <si>
    <t xml:space="preserve">Thiyagarajan </t>
  </si>
  <si>
    <t>He already met some urology Dr, he told now no need, after 3 months will plan for the surgery,  also He is looking for weight reduction surgery, Will discuss about this also then process</t>
  </si>
  <si>
    <t>11:53:42.168</t>
  </si>
  <si>
    <t>Orissa
Not ready to come any where. Enquired for piles
Not Assigned lead</t>
  </si>
  <si>
    <t>11:43:56.469</t>
  </si>
  <si>
    <t>Dasaradh Kodali</t>
  </si>
  <si>
    <t>11:41:49.047</t>
  </si>
  <si>
    <t>Madhuri Gattu</t>
  </si>
  <si>
    <t>I received call from pt and she said she is facing 4th grade piles problem and she will come for consultation on saturday</t>
  </si>
  <si>
    <t>11:15:18.717</t>
  </si>
  <si>
    <t>Rahul Sebastian</t>
  </si>
  <si>
    <t>11:14:30.037</t>
  </si>
  <si>
    <t>/\/ @ \/ £ £ /\/   P @ T £ L ◆</t>
  </si>
  <si>
    <t>11:14:21.067</t>
  </si>
  <si>
    <t>Raaz Yadav</t>
  </si>
  <si>
    <t>11:09:28.528</t>
  </si>
  <si>
    <t>vasanthi amma</t>
  </si>
  <si>
    <t>11:09:23.119</t>
  </si>
  <si>
    <t xml:space="preserve">D SUGUNAVATHI </t>
  </si>
  <si>
    <t>pt is asking for 15k doctor price is 25k</t>
  </si>
  <si>
    <t>11:07:41.211</t>
  </si>
  <si>
    <t>690803 same lead</t>
  </si>
  <si>
    <t>10:59:20.210</t>
  </si>
  <si>
    <t>Mohammed</t>
  </si>
  <si>
    <t>10:48:58.761</t>
  </si>
  <si>
    <t>mukesh</t>
  </si>
  <si>
    <t>IPD DONE SUCCESS</t>
  </si>
  <si>
    <t>10:42:18.154</t>
  </si>
  <si>
    <t>Prem Chand Bhadrajun</t>
  </si>
  <si>
    <t>10:42:03.300</t>
  </si>
  <si>
    <t>Thousif Sharief</t>
  </si>
  <si>
    <t>10:41:58.157</t>
  </si>
  <si>
    <t>Arul</t>
  </si>
  <si>
    <t xml:space="preserve">Number Busy / DNP 
 </t>
  </si>
  <si>
    <t>10:32:21.006</t>
  </si>
  <si>
    <t xml:space="preserve">Boopathy </t>
  </si>
  <si>
    <t>10:25:33.062</t>
  </si>
  <si>
    <t xml:space="preserve">Kasinathan </t>
  </si>
  <si>
    <t>10:23:17.942</t>
  </si>
  <si>
    <t>Kasi Nathan</t>
  </si>
  <si>
    <t xml:space="preserve">Need a callback </t>
  </si>
  <si>
    <t>10:19:41</t>
  </si>
  <si>
    <t>Sanjay</t>
  </si>
  <si>
    <t>10:01:07.801</t>
  </si>
  <si>
    <t>Shali shakeel</t>
  </si>
  <si>
    <t>10:00:13.547</t>
  </si>
  <si>
    <t>Hemanth Yadav</t>
  </si>
  <si>
    <t>09:55:36.120</t>
  </si>
  <si>
    <t>balasamy</t>
  </si>
  <si>
    <t>09:53:43.370</t>
  </si>
  <si>
    <t>Sathik</t>
  </si>
  <si>
    <t xml:space="preserve">Pick and cut in first call , Then Refusing calls.
</t>
  </si>
  <si>
    <t>09:44:53.978</t>
  </si>
  <si>
    <t>Bhanu</t>
  </si>
  <si>
    <t>09:44:07.299</t>
  </si>
  <si>
    <t>Nagaraja</t>
  </si>
  <si>
    <t>09:15:11.551</t>
  </si>
  <si>
    <t>Sabeek Sabeek</t>
  </si>
  <si>
    <t>08:39:33.630</t>
  </si>
  <si>
    <t>Shai Elavanal</t>
  </si>
  <si>
    <t>he said he see second option-his health is ok now-not interested</t>
  </si>
  <si>
    <t>08:32:25.795</t>
  </si>
  <si>
    <t>Ashok Kumar Parida</t>
  </si>
  <si>
    <t>08:30:58.471</t>
  </si>
  <si>
    <t>Jayavel Jayavel</t>
  </si>
  <si>
    <t>07:53:35.467</t>
  </si>
  <si>
    <t>Nagaraju Haveri</t>
  </si>
  <si>
    <t>612643- Same lead In system</t>
  </si>
  <si>
    <t>07:39:41.339</t>
  </si>
  <si>
    <t>Saikiran</t>
  </si>
  <si>
    <t>07:39:21.526</t>
  </si>
  <si>
    <t>Not checked any treatment</t>
  </si>
  <si>
    <t>07:22:02.515</t>
  </si>
  <si>
    <t>Praveen Ramanal</t>
  </si>
  <si>
    <t>07:04:47.848</t>
  </si>
  <si>
    <t>vemula venkat</t>
  </si>
  <si>
    <t>I received call from this person and he said that i didn't enquire for any treatment</t>
  </si>
  <si>
    <t>06:56:12.289</t>
  </si>
  <si>
    <t>06:17:50.531</t>
  </si>
  <si>
    <t>nara lokesh</t>
  </si>
  <si>
    <t>05:47:58.522</t>
  </si>
  <si>
    <t>Haridas Karunakaran</t>
  </si>
  <si>
    <t xml:space="preserve">Calls not connecting / DNP </t>
  </si>
  <si>
    <t>05:44:09.495</t>
  </si>
  <si>
    <t>Rohit krishna</t>
  </si>
  <si>
    <t xml:space="preserve">Patient is saying that he is not interested for surgery , he just enquired to know the surgery process and cost n all </t>
  </si>
  <si>
    <t>05:37:11.985</t>
  </si>
  <si>
    <t xml:space="preserve">690004 duplicate lead </t>
  </si>
  <si>
    <t>05:32:37.021</t>
  </si>
  <si>
    <t>Gnanamoorthy</t>
  </si>
  <si>
    <t>05:29:56.473</t>
  </si>
  <si>
    <t>Deepak Megharaj</t>
  </si>
  <si>
    <t xml:space="preserve">He said I'm Looking for Trans PRK_ Cost </t>
  </si>
  <si>
    <t>05:17:35.196</t>
  </si>
  <si>
    <t xml:space="preserve">C M PAUL </t>
  </si>
  <si>
    <t xml:space="preserve">689970 - already lead exits with this Enq I'd
</t>
  </si>
  <si>
    <t>05:15:25.268</t>
  </si>
  <si>
    <t>pt is not interested he is taking Auer Vedic treatment.</t>
  </si>
  <si>
    <t>04:49:00.789</t>
  </si>
  <si>
    <t>Kishore Esarapu</t>
  </si>
  <si>
    <t>03:53:01.569</t>
  </si>
  <si>
    <t>Bhaskar Alla</t>
  </si>
  <si>
    <t>03:09:34.363</t>
  </si>
  <si>
    <t>Fahad khan</t>
  </si>
  <si>
    <t>02:25:55.470</t>
  </si>
  <si>
    <t>Franklin Joe</t>
  </si>
  <si>
    <t>01:53:47.121</t>
  </si>
  <si>
    <t>Akshay K</t>
  </si>
  <si>
    <t>01:18:05.655</t>
  </si>
  <si>
    <t>Vijaimohan</t>
  </si>
  <si>
    <t>01:08:37.678</t>
  </si>
  <si>
    <t>chennappan</t>
  </si>
  <si>
    <t>00:57:00.829</t>
  </si>
  <si>
    <t>pt said i will get back to you</t>
  </si>
  <si>
    <t>00:49:41.710</t>
  </si>
  <si>
    <t>manohar patel</t>
  </si>
  <si>
    <t>00:45:12.086</t>
  </si>
  <si>
    <t>Dany Rokstar</t>
  </si>
  <si>
    <t>I called with my personal number and he picked the call and he said that  I enquiried for the cream not for surgery</t>
  </si>
  <si>
    <t>00:44:17.524</t>
  </si>
  <si>
    <t>Kotesh</t>
  </si>
  <si>
    <t>00:35:47.284</t>
  </si>
  <si>
    <t>Rakshitha Chinnammal</t>
  </si>
  <si>
    <t xml:space="preserve">She said Me and my husband Looking for Treatment .she request for Hospital details .sent through </t>
  </si>
  <si>
    <t>00:35:05.546</t>
  </si>
  <si>
    <t>Akshay</t>
  </si>
  <si>
    <t>Cross BD</t>
  </si>
  <si>
    <t>@Tamil</t>
  </si>
  <si>
    <t>00:16:10.129</t>
  </si>
  <si>
    <t>Saravanan</t>
  </si>
  <si>
    <t xml:space="preserve">Call disconnected No response from the pt </t>
  </si>
  <si>
    <t>00:15:33.220</t>
  </si>
  <si>
    <t xml:space="preserve">No proper response from pt end </t>
  </si>
  <si>
    <t>00:11:00.644</t>
  </si>
  <si>
    <t>Dickons B</t>
  </si>
  <si>
    <t>00:07:05.897</t>
  </si>
  <si>
    <t>teja</t>
  </si>
  <si>
    <t>00:06:47.504</t>
  </si>
  <si>
    <t>Kiran Krishna</t>
  </si>
  <si>
    <t>00:05:52.738</t>
  </si>
  <si>
    <t>Kalyan Ram</t>
  </si>
  <si>
    <t>00:05:29.670</t>
  </si>
  <si>
    <t>Cladish Jose</t>
  </si>
  <si>
    <t>00:04:53.653</t>
  </si>
  <si>
    <t>Padmakumar</t>
  </si>
  <si>
    <t>dnp contacted on whatsapp.. he's busy now will contact back when he'll go for consultation next week</t>
  </si>
  <si>
    <t>23:41:06.832</t>
  </si>
  <si>
    <t>Daniel xavier</t>
  </si>
  <si>
    <t>23:30:53.359</t>
  </si>
  <si>
    <t>Akram AK</t>
  </si>
  <si>
    <t>23:28:55.150</t>
  </si>
  <si>
    <t>Murali Raj</t>
  </si>
  <si>
    <t>23:26:04.077</t>
  </si>
  <si>
    <t>T Balakrishna</t>
  </si>
  <si>
    <t xml:space="preserve">I called with my personal number and he picked the call and he said that he is not interested  </t>
  </si>
  <si>
    <t>23:22:42.022</t>
  </si>
  <si>
    <t>Shaheem Az</t>
  </si>
  <si>
    <t>23:13:08.072</t>
  </si>
  <si>
    <t>Raj Marian</t>
  </si>
  <si>
    <t>Hee said I'm already Done Treatment</t>
  </si>
  <si>
    <t>23:10:28.917</t>
  </si>
  <si>
    <t>Harshad Th</t>
  </si>
  <si>
    <t>23:07:17.437</t>
  </si>
  <si>
    <t>Shalivan V</t>
  </si>
  <si>
    <t>23:06:36.821</t>
  </si>
  <si>
    <t>Bijoy Roy</t>
  </si>
  <si>
    <t>22:55:52.199</t>
  </si>
  <si>
    <t>Syed moosa quadri</t>
  </si>
  <si>
    <t>I called with my personal number and he picked the call and he said that he didn't enquired for any treatment</t>
  </si>
  <si>
    <t>22:51:25.171</t>
  </si>
  <si>
    <t xml:space="preserve">Gudala Nanibabu </t>
  </si>
  <si>
    <t>689731 - already lead exists with this Enq I'd</t>
  </si>
  <si>
    <t>22:49:27.145</t>
  </si>
  <si>
    <t>22:48:38.212</t>
  </si>
  <si>
    <t>Vamshi Mohan Goud</t>
  </si>
  <si>
    <t>22:45:47.836</t>
  </si>
  <si>
    <t>Shashi Kumar</t>
  </si>
  <si>
    <t>22:43:46.762</t>
  </si>
  <si>
    <t>Vinay Vinu</t>
  </si>
  <si>
    <t xml:space="preserve">Need call back in evening </t>
  </si>
  <si>
    <t>22:42:03.693</t>
  </si>
  <si>
    <t>🤍SID ذهب</t>
  </si>
  <si>
    <t>he will update after discussing with family</t>
  </si>
  <si>
    <t>22:33:12.187</t>
  </si>
  <si>
    <t>22:30:42.903</t>
  </si>
  <si>
    <t>Sharik Ikram</t>
  </si>
  <si>
    <t>He said I'm not Looking for any Treatment and Wrong number</t>
  </si>
  <si>
    <t>22:29:17.678</t>
  </si>
  <si>
    <t>Guru Gk</t>
  </si>
  <si>
    <t xml:space="preserve">Hubli_413KM /He said i have Multiple Lipoma In Body. Govt Emp/Govt Insurance .he is Looking for Scar less and No mark Operation . </t>
  </si>
  <si>
    <t>22:27:44.810</t>
  </si>
  <si>
    <t>Shalini Raj Srivastava</t>
  </si>
  <si>
    <t>she said Right now I'm in Meeting , call you later</t>
  </si>
  <si>
    <t>22:26:29.780</t>
  </si>
  <si>
    <t>Moni Badsha</t>
  </si>
  <si>
    <t>Switch Off</t>
  </si>
  <si>
    <t>22:20:09.283</t>
  </si>
  <si>
    <t>Ajay Chilumula</t>
  </si>
  <si>
    <t>I called with my personal number and he picked the call and he shared the images also to my personal number and he is going to plan the surgery on next week</t>
  </si>
  <si>
    <t>22:16:00.730</t>
  </si>
  <si>
    <t>Iliyazkhan</t>
  </si>
  <si>
    <t>He Said my family did this surgery</t>
  </si>
  <si>
    <t>22:13:39.917</t>
  </si>
  <si>
    <t xml:space="preserve">Zainab </t>
  </si>
  <si>
    <t>22:10:50.795</t>
  </si>
  <si>
    <t>🅂🄸🄳🄷🄰🅁🅃🄷</t>
  </si>
  <si>
    <t>22:07:52.144</t>
  </si>
  <si>
    <t>Muzamil</t>
  </si>
  <si>
    <t>21:58:07.160</t>
  </si>
  <si>
    <t>Ravi S</t>
  </si>
  <si>
    <t>21:51:09.450</t>
  </si>
  <si>
    <t>21:44:39.280</t>
  </si>
  <si>
    <t>Sai Sailaja</t>
  </si>
  <si>
    <t>I called with my personal number and she picked the call and she said that can u call me after 6.30PM</t>
  </si>
  <si>
    <t>21:43:07.465</t>
  </si>
  <si>
    <t xml:space="preserve">Ajmal </t>
  </si>
  <si>
    <t xml:space="preserve">His family not support the surgery now, will call if need the surgery </t>
  </si>
  <si>
    <t>21:23:32.468</t>
  </si>
  <si>
    <t>21:21:31.639</t>
  </si>
  <si>
    <t>Mujeeb Naduvilakath</t>
  </si>
  <si>
    <t xml:space="preserve">Mujeeb Naduvilath Enquired for his wife Haseena / Haseena Naduvilath / 40 years / Lumb on the posterior side of the body - Facing 6 months / Feeling Pain / Already consulted a doctor and suggested to remove. / 8921755122 / Asked for photo 
</t>
  </si>
  <si>
    <t>21:12:41.695</t>
  </si>
  <si>
    <t>Karthik Karthik</t>
  </si>
  <si>
    <t>21:06:12.915</t>
  </si>
  <si>
    <t>Mallesh Gandhi</t>
  </si>
  <si>
    <t>21:04:42</t>
  </si>
  <si>
    <t>pt number is not available</t>
  </si>
  <si>
    <t>21:00:29.243</t>
  </si>
  <si>
    <t>Ajmul Sk</t>
  </si>
  <si>
    <t>20:58:30.292</t>
  </si>
  <si>
    <t>Rajesh V Nair</t>
  </si>
  <si>
    <t>20:55:53.327</t>
  </si>
  <si>
    <t>sanjeevi k</t>
  </si>
  <si>
    <t>20:53:00.952</t>
  </si>
  <si>
    <t>Priya Anand</t>
  </si>
  <si>
    <t xml:space="preserve">587664 Same lead its junk , so kindly block this number </t>
  </si>
  <si>
    <t>20:38:14.629</t>
  </si>
  <si>
    <t>Veeresh</t>
  </si>
  <si>
    <t xml:space="preserve">He said I'm planning to Take Treatment Only Health Insurance. I'm send now my health Insurance </t>
  </si>
  <si>
    <t>20:33:32.365</t>
  </si>
  <si>
    <t>Madhav</t>
  </si>
  <si>
    <t>20:29:07.199</t>
  </si>
  <si>
    <t>murali</t>
  </si>
  <si>
    <t xml:space="preserve">Junk , Didn't checked for any treatment </t>
  </si>
  <si>
    <t>20:26:53.807</t>
  </si>
  <si>
    <t>sahil</t>
  </si>
  <si>
    <t>20:23:39.045</t>
  </si>
  <si>
    <t>Krishan</t>
  </si>
  <si>
    <t>20:16:52.675</t>
  </si>
  <si>
    <t>Siva Kumar Venkatesan</t>
  </si>
  <si>
    <t>20:08:14.902</t>
  </si>
  <si>
    <t>Mohammed Shamshuddin</t>
  </si>
  <si>
    <t>lipoma case</t>
  </si>
  <si>
    <t>20:02:44.833</t>
  </si>
  <si>
    <t>Vasu Ch</t>
  </si>
  <si>
    <t>pt said i will send photos to you</t>
  </si>
  <si>
    <t>19:57:04.950</t>
  </si>
  <si>
    <t>I called with my personal number and he picked the call and he said I didn't enquire for any treatment so please don't call me again</t>
  </si>
  <si>
    <t>19:54:38.669</t>
  </si>
  <si>
    <t xml:space="preserve">Nagaraj </t>
  </si>
  <si>
    <t xml:space="preserve">He is from tenkasi District, He have multiple lipoma, cant able to come for consultation to our cities.. </t>
  </si>
  <si>
    <t>19:45:21.846</t>
  </si>
  <si>
    <t>Abhai</t>
  </si>
  <si>
    <t>Bommasandra_ He said I have 5 Lipoma But he is Looking for Only Medicine</t>
  </si>
  <si>
    <t>19:43:54.250</t>
  </si>
  <si>
    <t>Sundaram</t>
  </si>
  <si>
    <t xml:space="preserve">He is not sundram and he is not looking for any treatment </t>
  </si>
  <si>
    <t>19:43:47.639</t>
  </si>
  <si>
    <t>Vidyanath Dendukuri</t>
  </si>
  <si>
    <t>I called with my personal number and he picked the call and he said that he will come by next week saturday</t>
  </si>
  <si>
    <t>19:32:37.276</t>
  </si>
  <si>
    <t>19:29:54.928</t>
  </si>
  <si>
    <t>Soumyajit Basu</t>
  </si>
  <si>
    <t>IPD done</t>
  </si>
  <si>
    <t>19:22:04.198</t>
  </si>
  <si>
    <t>Now he not intersted for the surgery - if he need will call back</t>
  </si>
  <si>
    <t>19:21:45.776</t>
  </si>
  <si>
    <t>Ganesh Kumar</t>
  </si>
  <si>
    <t>19:20:36.772</t>
  </si>
  <si>
    <t>Abdul Basith</t>
  </si>
  <si>
    <t xml:space="preserve">His Dr give an appointment Next week, Will call once it done </t>
  </si>
  <si>
    <t>19:17:01.700</t>
  </si>
  <si>
    <t>Gins</t>
  </si>
  <si>
    <t>Key hole surgery</t>
  </si>
  <si>
    <t>19:15:16.746</t>
  </si>
  <si>
    <t>Nandhakumar</t>
  </si>
  <si>
    <t>656271 same person</t>
  </si>
  <si>
    <t>19:13:40.468</t>
  </si>
  <si>
    <t>Sivaprasad Reddy</t>
  </si>
  <si>
    <t>19:05:32.752</t>
  </si>
  <si>
    <t>Akhil D P</t>
  </si>
  <si>
    <t>18:50:01.594</t>
  </si>
  <si>
    <t>18:37:59</t>
  </si>
  <si>
    <t xml:space="preserve">John Belli </t>
  </si>
  <si>
    <t xml:space="preserve">653297 same leads </t>
  </si>
  <si>
    <t>18:37:02</t>
  </si>
  <si>
    <t>18:35:26</t>
  </si>
  <si>
    <t>Hari Ambi</t>
  </si>
  <si>
    <t xml:space="preserve">Dnp  Number is not available / invalid </t>
  </si>
  <si>
    <t>18:19:28</t>
  </si>
  <si>
    <t>Syed Sultan Qadri</t>
  </si>
  <si>
    <t xml:space="preserve">no resposne from the pt end </t>
  </si>
  <si>
    <t>18:19:18</t>
  </si>
  <si>
    <t>Shanavas K H</t>
  </si>
  <si>
    <t>18:15:25</t>
  </si>
  <si>
    <t>Harshith Goud</t>
  </si>
  <si>
    <t>18:13:56</t>
  </si>
  <si>
    <t>Rizz Rizvan</t>
  </si>
  <si>
    <t>18:05:59</t>
  </si>
  <si>
    <t>mohd bin saleh</t>
  </si>
  <si>
    <t>18:03:59</t>
  </si>
  <si>
    <t>Vandanapu venkateshwar Rao</t>
  </si>
  <si>
    <t>Pre OT</t>
  </si>
  <si>
    <t>pt will update soon</t>
  </si>
  <si>
    <t>17:57:49.460</t>
  </si>
  <si>
    <t>7604996768 pt is asking for medicine trying to convert case he said call me tomorrow</t>
  </si>
  <si>
    <t>17:46:22</t>
  </si>
  <si>
    <t>Chandra</t>
  </si>
  <si>
    <t>Prospect clealry told that he did not enquired for anything and shouted and disconnected the call
Junk</t>
  </si>
  <si>
    <t>17:42:27.967</t>
  </si>
  <si>
    <t xml:space="preserve">Public relationship </t>
  </si>
  <si>
    <t xml:space="preserve">He is working as some personal relationship officer in some company, he asking details for all the treatment, he dont need the surgery,  He is not looking for the surgery </t>
  </si>
  <si>
    <t>17:39:37</t>
  </si>
  <si>
    <t>Renukadevi</t>
  </si>
  <si>
    <t>She is not lookimg for any treamtment</t>
  </si>
  <si>
    <t>17:32:36</t>
  </si>
  <si>
    <t>md Ali</t>
  </si>
  <si>
    <t>pt said call me on monday</t>
  </si>
  <si>
    <t>17:20:57</t>
  </si>
  <si>
    <t>17:10:29</t>
  </si>
  <si>
    <t>Behara Ramasankar</t>
  </si>
  <si>
    <t>I called with my personal number and he picked the call and he said that he enquired for his friend and he will update by tomorrow</t>
  </si>
  <si>
    <t>17:05:53</t>
  </si>
  <si>
    <t>Raju G</t>
  </si>
  <si>
    <t>16:46:06</t>
  </si>
  <si>
    <t>Rajesh v</t>
  </si>
  <si>
    <t>16:41:49</t>
  </si>
  <si>
    <t>16:39:52</t>
  </si>
  <si>
    <t>𖣔❁ᏗᏁᏕᏗᏝ ᏗᏁᏕᏗᏒᎥ❁𖣔</t>
  </si>
  <si>
    <t>16:34:07</t>
  </si>
  <si>
    <t>Kader Maideen</t>
  </si>
  <si>
    <t>16:31:46</t>
  </si>
  <si>
    <t>604410 same lead exists</t>
  </si>
  <si>
    <t>15:56:19</t>
  </si>
  <si>
    <t>Selvan</t>
  </si>
  <si>
    <t>40585 same leads exists</t>
  </si>
  <si>
    <t>15:55:31</t>
  </si>
  <si>
    <t>Batra</t>
  </si>
  <si>
    <t>15:47:43</t>
  </si>
  <si>
    <t>John Felix</t>
  </si>
  <si>
    <t>15:35:53</t>
  </si>
  <si>
    <t xml:space="preserve">Not picking calls  Sinan / 22 years / Kalamassery - HMT Jn / Grade -2 / 9074274721 / Need EMI / Planning OPD in Kaloor
</t>
  </si>
  <si>
    <t>15:28:52</t>
  </si>
  <si>
    <t>I called with my personal number and he picked the call and he said that he will update by tomorrow</t>
  </si>
  <si>
    <t>15:15:27</t>
  </si>
  <si>
    <t>Ms Hasanuzzaman</t>
  </si>
  <si>
    <t>It'a Junk Lead.</t>
  </si>
  <si>
    <t>15:01:27.005</t>
  </si>
  <si>
    <t>Balaji Nayak</t>
  </si>
  <si>
    <t>He said I'm Planning somewhere</t>
  </si>
  <si>
    <t>13:41:29.312</t>
  </si>
  <si>
    <t>pt is not looking for surgery he is looking for medicine not interested</t>
  </si>
  <si>
    <t>12:46:01.120</t>
  </si>
  <si>
    <t xml:space="preserve">Md Hasan </t>
  </si>
  <si>
    <t xml:space="preserve">Now he have some health issue so cant attend the consultation, He will call after 3 months then will arrange .  - Fund issue also </t>
  </si>
  <si>
    <t>2023-12-13</t>
  </si>
  <si>
    <t>12:45:04</t>
  </si>
  <si>
    <t>antansam</t>
  </si>
  <si>
    <t>12:42:40</t>
  </si>
  <si>
    <t>Mukhesh</t>
  </si>
  <si>
    <t>test lead</t>
  </si>
  <si>
    <t>12:40:44</t>
  </si>
  <si>
    <t>Mathilkam Vipinmarar</t>
  </si>
  <si>
    <t>559580-already lead exists</t>
  </si>
  <si>
    <t>12:35:37</t>
  </si>
  <si>
    <t>Deepakraj Pv</t>
  </si>
  <si>
    <t>he is from calicut-all details explained-he said he will check and cb if he wants</t>
  </si>
  <si>
    <t>12:34:07</t>
  </si>
  <si>
    <t>M shekar Myakala</t>
  </si>
  <si>
    <t>I called with my personal number and he picked the call and he said that he will update by wednwsday</t>
  </si>
  <si>
    <t>12:27:09</t>
  </si>
  <si>
    <t>Mohan Kumar</t>
  </si>
  <si>
    <t>12:24:59.003</t>
  </si>
  <si>
    <t>Sarada</t>
  </si>
  <si>
    <t>He's from thrissur.. he just wanted to know the cost of treatment</t>
  </si>
  <si>
    <t>11:57:31.130</t>
  </si>
  <si>
    <t xml:space="preserve">He calls for some advertising purpose, </t>
  </si>
  <si>
    <t>11:55:43</t>
  </si>
  <si>
    <t>chris wright</t>
  </si>
  <si>
    <t>11:55:38</t>
  </si>
  <si>
    <t>Thahir Thoufeek</t>
  </si>
  <si>
    <t>11:49:39</t>
  </si>
  <si>
    <t>Anwar Shah</t>
  </si>
  <si>
    <t>He will go for consultation this week.. will cb</t>
  </si>
  <si>
    <t>11:43:35.428</t>
  </si>
  <si>
    <t>he is from thanjavoor ...he need free treatment ....searched for cardiology</t>
  </si>
  <si>
    <t>11:40:53</t>
  </si>
  <si>
    <t>5393, same lead exists</t>
  </si>
  <si>
    <t>11:35:10</t>
  </si>
  <si>
    <t>Khan Sahab</t>
  </si>
  <si>
    <t>11:27:45</t>
  </si>
  <si>
    <t>Ajman Saifudheen</t>
  </si>
  <si>
    <t>11:24:46</t>
  </si>
  <si>
    <t>Haiwaan aslam</t>
  </si>
  <si>
    <t>11:23:50</t>
  </si>
  <si>
    <t>shafieque Ahamed</t>
  </si>
  <si>
    <t xml:space="preserve">Shefieque Ahamed  / 49 years / From Aluva / Already consulted in Medlounges / 9895833552 / </t>
  </si>
  <si>
    <t>11:21:49</t>
  </si>
  <si>
    <t>Ubais Mohamed S</t>
  </si>
  <si>
    <t>11:21:35.368</t>
  </si>
  <si>
    <t>Ravikkumar S</t>
  </si>
  <si>
    <t>11:02:52</t>
  </si>
  <si>
    <t>Nana abdul razzaq</t>
  </si>
  <si>
    <t>10:55:04.799</t>
  </si>
  <si>
    <t>Prabhu Deva</t>
  </si>
  <si>
    <t>10:54:41.651</t>
  </si>
  <si>
    <t xml:space="preserve">Anil sharma </t>
  </si>
  <si>
    <t>10:54:28.042</t>
  </si>
  <si>
    <t>sachin</t>
  </si>
  <si>
    <t>Duplicate lead</t>
  </si>
  <si>
    <t>10:54:16.904</t>
  </si>
  <si>
    <t>10:54:07.674</t>
  </si>
  <si>
    <t>10:53:47.863</t>
  </si>
  <si>
    <t>Heart valve repair</t>
  </si>
  <si>
    <t>10:53:38.236</t>
  </si>
  <si>
    <t>Coronary artery disease</t>
  </si>
  <si>
    <t>10:53:28.642</t>
  </si>
  <si>
    <t>10:53:12.998</t>
  </si>
  <si>
    <t>duplicate lead</t>
  </si>
  <si>
    <t>10:51:51</t>
  </si>
  <si>
    <t>Suresh 8310108311</t>
  </si>
  <si>
    <t>10:15:06</t>
  </si>
  <si>
    <t>B S Prashanth</t>
  </si>
  <si>
    <t>09:47:20.369</t>
  </si>
  <si>
    <t>Johnsundar Suresh</t>
  </si>
  <si>
    <t>07:32:09.396</t>
  </si>
  <si>
    <t>Chirayath Antony Joseph</t>
  </si>
  <si>
    <t>He said I'm already done treatment</t>
  </si>
  <si>
    <t>00:16:39.795</t>
  </si>
  <si>
    <t>Mohan kumar</t>
  </si>
  <si>
    <t>out of service :Called from personal number</t>
  </si>
  <si>
    <t>SI No</t>
  </si>
  <si>
    <t>Finance ID</t>
  </si>
  <si>
    <t>Enquiry ID</t>
  </si>
  <si>
    <t>Date of Completion</t>
  </si>
  <si>
    <t>Date of Surgery</t>
  </si>
  <si>
    <t>Hospital Name</t>
  </si>
  <si>
    <t>Treatment</t>
  </si>
  <si>
    <t>BD Name</t>
  </si>
  <si>
    <t>MODE</t>
  </si>
  <si>
    <t>Dr Name</t>
  </si>
  <si>
    <t>Model</t>
  </si>
  <si>
    <t>EMI Partner</t>
  </si>
  <si>
    <t>Amount Collected by</t>
  </si>
  <si>
    <t>City</t>
  </si>
  <si>
    <t>OP/IP</t>
  </si>
  <si>
    <t>Total Surgery Cost</t>
  </si>
  <si>
    <t>Insurance Approved Amount</t>
  </si>
  <si>
    <t>Hospital Cash Collection</t>
  </si>
  <si>
    <t>Mykare Collection</t>
  </si>
  <si>
    <t>Final Bill Amount</t>
  </si>
  <si>
    <t>Down Payment</t>
  </si>
  <si>
    <t>Mykare %</t>
  </si>
  <si>
    <t>Hospital %</t>
  </si>
  <si>
    <t>Hospital Share</t>
  </si>
  <si>
    <t>Mykare Commission(Without GST)</t>
  </si>
  <si>
    <t>GST</t>
  </si>
  <si>
    <t>Mykare Share</t>
  </si>
  <si>
    <t>Cab Charges</t>
  </si>
  <si>
    <t>Dr.  Surgery Fee</t>
  </si>
  <si>
    <t>Processing Fee</t>
  </si>
  <si>
    <t>Consumables</t>
  </si>
  <si>
    <t>Other Expenses</t>
  </si>
  <si>
    <t>Uncollected Amount</t>
  </si>
  <si>
    <t>Total Expense</t>
  </si>
  <si>
    <t>Mykare Final Earning</t>
  </si>
  <si>
    <t>Received Amount</t>
  </si>
  <si>
    <t>Balance Receivable(Patient)</t>
  </si>
  <si>
    <t>Amount Recievable</t>
  </si>
  <si>
    <t>Amount Payable</t>
  </si>
  <si>
    <t>Invoice Number</t>
  </si>
  <si>
    <t>Invoice Date</t>
  </si>
  <si>
    <t>Invoice Amount Credit</t>
  </si>
  <si>
    <t>Receivable Entry</t>
  </si>
  <si>
    <t>Payable Entry</t>
  </si>
  <si>
    <t>Invoice Generation</t>
  </si>
  <si>
    <t>Payment Credit</t>
  </si>
  <si>
    <t>Expense Entry</t>
  </si>
  <si>
    <t>Consumables Payment Status</t>
  </si>
  <si>
    <t>Dr Payment Released</t>
  </si>
  <si>
    <t>Bill &amp; Cash Collection Proof</t>
  </si>
  <si>
    <t>Dif</t>
  </si>
  <si>
    <t>Profitability</t>
  </si>
  <si>
    <t>Mykare</t>
  </si>
  <si>
    <t>FIP1</t>
  </si>
  <si>
    <t>RKP HOSPITAL CHENNAI</t>
  </si>
  <si>
    <t>VINOTH KRISHNAMOORTHY</t>
  </si>
  <si>
    <t>CIRCUMCISION</t>
  </si>
  <si>
    <t>GRESHMA</t>
  </si>
  <si>
    <t>REIMBURSEMENT</t>
  </si>
  <si>
    <t>Dr.Arun Mozhi Varman</t>
  </si>
  <si>
    <t>CHENNAI</t>
  </si>
  <si>
    <t>IP</t>
  </si>
  <si>
    <t>Completed</t>
  </si>
  <si>
    <t>INV-000075</t>
  </si>
  <si>
    <t>FIP2</t>
  </si>
  <si>
    <t>SGR HOSPITAL CMB</t>
  </si>
  <si>
    <t>Sathish R</t>
  </si>
  <si>
    <t>PRADEEP EP</t>
  </si>
  <si>
    <t>Hospital Provided</t>
  </si>
  <si>
    <t>CMB</t>
  </si>
  <si>
    <t>INV-000079</t>
  </si>
  <si>
    <t>FIP3</t>
  </si>
  <si>
    <t>FUTUREACE HOSPITAL KOCHI</t>
  </si>
  <si>
    <t>Ajith</t>
  </si>
  <si>
    <t>FRENULOPLASTY</t>
  </si>
  <si>
    <t>KOCHI</t>
  </si>
  <si>
    <t>Ongoing</t>
  </si>
  <si>
    <t>FIP4</t>
  </si>
  <si>
    <t>Rajan Raju</t>
  </si>
  <si>
    <t>BENISHMA</t>
  </si>
  <si>
    <t>CASHLESS</t>
  </si>
  <si>
    <t>INV-000072</t>
  </si>
  <si>
    <t>FIP5</t>
  </si>
  <si>
    <t>Sree Nikesh</t>
  </si>
  <si>
    <t>FIP9</t>
  </si>
  <si>
    <t>ANNAPURNA HOSPITAL VIZAG</t>
  </si>
  <si>
    <t>Jyothesh</t>
  </si>
  <si>
    <t>HARI</t>
  </si>
  <si>
    <t>VIZAG</t>
  </si>
  <si>
    <t>INV-000096</t>
  </si>
  <si>
    <t>FIP6</t>
  </si>
  <si>
    <t>Sreejith Ramakrishnan</t>
  </si>
  <si>
    <t>TUMMY LIPOSUCTION</t>
  </si>
  <si>
    <t>EMI</t>
  </si>
  <si>
    <t>Dr.Nidhin Skariah</t>
  </si>
  <si>
    <t>Early Salary</t>
  </si>
  <si>
    <t>FIP7</t>
  </si>
  <si>
    <t>Luyolo Lucas</t>
  </si>
  <si>
    <t>CASH</t>
  </si>
  <si>
    <t>FIP8</t>
  </si>
  <si>
    <t>FIP10</t>
  </si>
  <si>
    <t>Hari Prasanth</t>
  </si>
  <si>
    <t>FIP12</t>
  </si>
  <si>
    <t>KINDER HOSPITAL KOCHI</t>
  </si>
  <si>
    <t>Krishna Kumar K P</t>
  </si>
  <si>
    <t>Credit Fair</t>
  </si>
  <si>
    <t>INV/23-24/000026</t>
  </si>
  <si>
    <t>FIP11</t>
  </si>
  <si>
    <t>FIP13</t>
  </si>
  <si>
    <t>Shan C Y</t>
  </si>
  <si>
    <t>FIP15</t>
  </si>
  <si>
    <t>Vignesh</t>
  </si>
  <si>
    <t>FIP14</t>
  </si>
  <si>
    <t>LEXINIA HOSPITAL BLR</t>
  </si>
  <si>
    <t>Terry keiran</t>
  </si>
  <si>
    <t>MOLE REMOVAL</t>
  </si>
  <si>
    <t>BLR</t>
  </si>
  <si>
    <t>INV-000073</t>
  </si>
  <si>
    <t>FIP16</t>
  </si>
  <si>
    <t>Maneesh VM</t>
  </si>
  <si>
    <t>FIP17</t>
  </si>
  <si>
    <t>PRASANTH HOSPITAL CHENNAI</t>
  </si>
  <si>
    <t>Vinayagam Moorthy</t>
  </si>
  <si>
    <t>INV-000074</t>
  </si>
  <si>
    <t>FIP18</t>
  </si>
  <si>
    <t>ANAYA HOSPITAL HBD</t>
  </si>
  <si>
    <t>Sumanth</t>
  </si>
  <si>
    <t>HBD</t>
  </si>
  <si>
    <t>INV-000131</t>
  </si>
  <si>
    <t>FIP19</t>
  </si>
  <si>
    <t>Raj Kumar S</t>
  </si>
  <si>
    <t xml:space="preserve">GYNOCOMESTIA </t>
  </si>
  <si>
    <t>ANIL</t>
  </si>
  <si>
    <t>FIP20</t>
  </si>
  <si>
    <t>Janarth</t>
  </si>
  <si>
    <t>FIP21</t>
  </si>
  <si>
    <t>Subhadra</t>
  </si>
  <si>
    <t>FIP22</t>
  </si>
  <si>
    <t>Naga Yugesh</t>
  </si>
  <si>
    <t>FIP23</t>
  </si>
  <si>
    <t>Arun Sunny</t>
  </si>
  <si>
    <t>LIPOMA</t>
  </si>
  <si>
    <t>FIP24</t>
  </si>
  <si>
    <t>Manjunath Gowar</t>
  </si>
  <si>
    <t>FIP25</t>
  </si>
  <si>
    <t>Ranjith</t>
  </si>
  <si>
    <t>FIP26</t>
  </si>
  <si>
    <t>Satish</t>
  </si>
  <si>
    <t>FIP27</t>
  </si>
  <si>
    <t>Basil</t>
  </si>
  <si>
    <t>FIP28</t>
  </si>
  <si>
    <t>FIP29</t>
  </si>
  <si>
    <t>Shaju C</t>
  </si>
  <si>
    <t>INV-000105</t>
  </si>
  <si>
    <t>FIP30</t>
  </si>
  <si>
    <t>Dileep Kumar</t>
  </si>
  <si>
    <t>FIP31</t>
  </si>
  <si>
    <t>KANVA SREE SAI HOSPITAL BLR</t>
  </si>
  <si>
    <t>Sathyanarayana</t>
  </si>
  <si>
    <t>PILES</t>
  </si>
  <si>
    <t>INV-000098</t>
  </si>
  <si>
    <t>FIP32</t>
  </si>
  <si>
    <t>VIJETHA HOSPITAL VIZAG</t>
  </si>
  <si>
    <t>Santhosh Kumar</t>
  </si>
  <si>
    <t>Dr.Sudhakar</t>
  </si>
  <si>
    <t>INV-000100</t>
  </si>
  <si>
    <t>FIP33</t>
  </si>
  <si>
    <t>Bandaru Siva Prathap</t>
  </si>
  <si>
    <t>INV-000097</t>
  </si>
  <si>
    <t>FIP34</t>
  </si>
  <si>
    <t>SAI TUNGA HOSPITAL BLR</t>
  </si>
  <si>
    <t>Divakar L</t>
  </si>
  <si>
    <t>INV-000099</t>
  </si>
  <si>
    <t>FIP35</t>
  </si>
  <si>
    <t>Pradeep I</t>
  </si>
  <si>
    <t>FIP36</t>
  </si>
  <si>
    <t>Chethan</t>
  </si>
  <si>
    <t>FIP37</t>
  </si>
  <si>
    <t>Jagadish V Patil</t>
  </si>
  <si>
    <t>FIP38</t>
  </si>
  <si>
    <t>Renjith</t>
  </si>
  <si>
    <t>FIP39</t>
  </si>
  <si>
    <t>FIP40</t>
  </si>
  <si>
    <t>Vikas Pavithran</t>
  </si>
  <si>
    <t>FIP41</t>
  </si>
  <si>
    <t>Aravind P R</t>
  </si>
  <si>
    <t>FIP42</t>
  </si>
  <si>
    <t>Kilari subramanyam</t>
  </si>
  <si>
    <t>FIP43</t>
  </si>
  <si>
    <t>INV-000109</t>
  </si>
  <si>
    <t>FIP44</t>
  </si>
  <si>
    <t>Sabith</t>
  </si>
  <si>
    <t>INV-000110</t>
  </si>
  <si>
    <t>FIP45</t>
  </si>
  <si>
    <t>Bibin Babu</t>
  </si>
  <si>
    <t>AKASH</t>
  </si>
  <si>
    <t>FIP46</t>
  </si>
  <si>
    <t>INV-000112 , INV-000182</t>
  </si>
  <si>
    <t>FIP47</t>
  </si>
  <si>
    <t>Rama Krishna</t>
  </si>
  <si>
    <t>ANAL FISSURE</t>
  </si>
  <si>
    <t>INV-000111</t>
  </si>
  <si>
    <t>FIP48</t>
  </si>
  <si>
    <t>NEXTGEN HOSPITAL HBD</t>
  </si>
  <si>
    <t>Borigam Sainath</t>
  </si>
  <si>
    <t>INV/23-24/000023</t>
  </si>
  <si>
    <t>FIP49</t>
  </si>
  <si>
    <t>Shivakumar A M</t>
  </si>
  <si>
    <t>FIP50</t>
  </si>
  <si>
    <t>Sankar Periyasamy</t>
  </si>
  <si>
    <t>INV-000114</t>
  </si>
  <si>
    <t>FIP51</t>
  </si>
  <si>
    <t>Sriram alkinapalli</t>
  </si>
  <si>
    <t>INV-000115 , INV-000183</t>
  </si>
  <si>
    <t>FIP52</t>
  </si>
  <si>
    <t>PRASAD GLOBAL HOSPITAL  BLR</t>
  </si>
  <si>
    <t>Shansad K S</t>
  </si>
  <si>
    <t>RENJITH</t>
  </si>
  <si>
    <t>INV-000116</t>
  </si>
  <si>
    <t>FIP53</t>
  </si>
  <si>
    <t>Shawn William Dsouza</t>
  </si>
  <si>
    <t>FIP54</t>
  </si>
  <si>
    <t>Raghu Raman</t>
  </si>
  <si>
    <t>FIP55</t>
  </si>
  <si>
    <t>Ashok Reddy</t>
  </si>
  <si>
    <t>INV-000140</t>
  </si>
  <si>
    <t>FIP56</t>
  </si>
  <si>
    <t>VITALITY HOSPITAL HBD</t>
  </si>
  <si>
    <t>Raghuvardhan</t>
  </si>
  <si>
    <t>INV-000136</t>
  </si>
  <si>
    <t>FIP57</t>
  </si>
  <si>
    <t>FIP58</t>
  </si>
  <si>
    <t>Mathan Kumar</t>
  </si>
  <si>
    <t>INV-000117</t>
  </si>
  <si>
    <t>FIP59</t>
  </si>
  <si>
    <t>Santhosh M</t>
  </si>
  <si>
    <t>FIP60</t>
  </si>
  <si>
    <t>Sabu Chacko</t>
  </si>
  <si>
    <t>FIP61</t>
  </si>
  <si>
    <t>KRISHNA HOSPITAL KOCHI</t>
  </si>
  <si>
    <t xml:space="preserve"> Vinod M L</t>
  </si>
  <si>
    <t>SEBACEOUS CYST</t>
  </si>
  <si>
    <t>INV-000118</t>
  </si>
  <si>
    <t>FIP62</t>
  </si>
  <si>
    <t>S S POLYCLINIC &amp; SURGICAL CENTRE TVM</t>
  </si>
  <si>
    <t xml:space="preserve">Aravind </t>
  </si>
  <si>
    <t>TVM</t>
  </si>
  <si>
    <t>INV-000119</t>
  </si>
  <si>
    <t>FIP63</t>
  </si>
  <si>
    <t>A1 LAPAROSCOPY HOSPITAL VIZAG</t>
  </si>
  <si>
    <t>INV-000130</t>
  </si>
  <si>
    <t>FIP64</t>
  </si>
  <si>
    <t>Praveen C</t>
  </si>
  <si>
    <t>FIP65</t>
  </si>
  <si>
    <t>Renjin</t>
  </si>
  <si>
    <t>FIP66</t>
  </si>
  <si>
    <t>Bharathi Baskaran</t>
  </si>
  <si>
    <t>Dr.Kalyan Kumar</t>
  </si>
  <si>
    <t>INV-000141</t>
  </si>
  <si>
    <t>FIP67</t>
  </si>
  <si>
    <t>Shine Varghese</t>
  </si>
  <si>
    <t>INV-000135</t>
  </si>
  <si>
    <t>FIP68</t>
  </si>
  <si>
    <t>Akhil S V</t>
  </si>
  <si>
    <t>-</t>
  </si>
  <si>
    <t>INV/23-24/000087</t>
  </si>
  <si>
    <t>FIP69</t>
  </si>
  <si>
    <t>Uday Kiran Gubbala</t>
  </si>
  <si>
    <t>MANJUNATH</t>
  </si>
  <si>
    <t>INV-000134</t>
  </si>
  <si>
    <t>FIP70</t>
  </si>
  <si>
    <t>PULSE HOSPITAL TVM</t>
  </si>
  <si>
    <t>Surjith S</t>
  </si>
  <si>
    <t>INV-000144</t>
  </si>
  <si>
    <t>FIP71</t>
  </si>
  <si>
    <t>Vivek Vijeyan</t>
  </si>
  <si>
    <t>INV-000138</t>
  </si>
  <si>
    <t>FIP72</t>
  </si>
  <si>
    <t>Polla Santhosh Kumar</t>
  </si>
  <si>
    <t>INV/23-24/000003</t>
  </si>
  <si>
    <t>FIP73</t>
  </si>
  <si>
    <t>Gowtham</t>
  </si>
  <si>
    <t>FIP74</t>
  </si>
  <si>
    <t>DISHA HOSPITAL MADURAI</t>
  </si>
  <si>
    <t>Saravanakumar P</t>
  </si>
  <si>
    <t>MADURAI</t>
  </si>
  <si>
    <t>INV-000151</t>
  </si>
  <si>
    <t>FIP75</t>
  </si>
  <si>
    <t>Reji Abraham</t>
  </si>
  <si>
    <t>INV-000142</t>
  </si>
  <si>
    <t>FIP76</t>
  </si>
  <si>
    <t>RAADHA RAJENDRA HOSPITAL CHENNAI</t>
  </si>
  <si>
    <t>Karthikeyan D</t>
  </si>
  <si>
    <t>INV-000143</t>
  </si>
  <si>
    <t>FIP77</t>
  </si>
  <si>
    <t>Y. Shekar Reddy</t>
  </si>
  <si>
    <t>FIP78</t>
  </si>
  <si>
    <t>Shwetha Singh</t>
  </si>
  <si>
    <t>FIP79</t>
  </si>
  <si>
    <t>HIMAGIRI HOSPITAL HBD</t>
  </si>
  <si>
    <t>Sunny Kumar</t>
  </si>
  <si>
    <t>INV-000146</t>
  </si>
  <si>
    <t>FIP80</t>
  </si>
  <si>
    <t>VARAM HOSPITAL CHENNAI</t>
  </si>
  <si>
    <t>Bala Gaura Krishna</t>
  </si>
  <si>
    <t>INV-000147</t>
  </si>
  <si>
    <t>FIP81</t>
  </si>
  <si>
    <t>AYUSHMAN HOSPITAL HBD</t>
  </si>
  <si>
    <t>Chigilipalli Dantheswara Rao</t>
  </si>
  <si>
    <t>Dr.Naveen Kumar</t>
  </si>
  <si>
    <t>INV-000197</t>
  </si>
  <si>
    <t>FIP82</t>
  </si>
  <si>
    <t>PRIDE HOSPITAL HBD</t>
  </si>
  <si>
    <t>Mohammed Imran</t>
  </si>
  <si>
    <t>INV-000148</t>
  </si>
  <si>
    <t>FIP83</t>
  </si>
  <si>
    <t>Emil Shiju</t>
  </si>
  <si>
    <t>FIP84</t>
  </si>
  <si>
    <t>Shaktivel</t>
  </si>
  <si>
    <t>VERICOSE VEIN</t>
  </si>
  <si>
    <t>FIP85</t>
  </si>
  <si>
    <t>Prakash Krishnan</t>
  </si>
  <si>
    <t>Dr.Asfar Ahmed</t>
  </si>
  <si>
    <t>INV/23-24/000091</t>
  </si>
  <si>
    <t>FIP86</t>
  </si>
  <si>
    <t>AA Ubaid</t>
  </si>
  <si>
    <t>INV-000137</t>
  </si>
  <si>
    <t>FIP87</t>
  </si>
  <si>
    <t>DEVADOSS HOSPITAL MADURAI</t>
  </si>
  <si>
    <t>Karthik Raja</t>
  </si>
  <si>
    <t>Dr.Meenakshi Sundaram</t>
  </si>
  <si>
    <t>INV-000145</t>
  </si>
  <si>
    <t>FIP88</t>
  </si>
  <si>
    <t>DECCAN HARDIKAR PUNE</t>
  </si>
  <si>
    <t>Sandeep Janardhan Kasure</t>
  </si>
  <si>
    <t xml:space="preserve">Dr.Shekhar
</t>
  </si>
  <si>
    <t>PUNE</t>
  </si>
  <si>
    <t>INV-000132</t>
  </si>
  <si>
    <t>FIP89</t>
  </si>
  <si>
    <t>INV-000139</t>
  </si>
  <si>
    <t>FIP90</t>
  </si>
  <si>
    <t>FIP91</t>
  </si>
  <si>
    <t>Adwaid Deepak</t>
  </si>
  <si>
    <t>FIP92</t>
  </si>
  <si>
    <t>Ramakrishnan Antholi</t>
  </si>
  <si>
    <t>Dr.Shaheem</t>
  </si>
  <si>
    <t>FIP93</t>
  </si>
  <si>
    <t>Dhanaraju Adapa</t>
  </si>
  <si>
    <t>FIP94</t>
  </si>
  <si>
    <t>Dadi Brahmaiah</t>
  </si>
  <si>
    <t>FIP95</t>
  </si>
  <si>
    <t>Suresh Babu VM</t>
  </si>
  <si>
    <t>HERNIA</t>
  </si>
  <si>
    <t>INV-000149</t>
  </si>
  <si>
    <t>FIP96</t>
  </si>
  <si>
    <t>Devi Priya</t>
  </si>
  <si>
    <t>INV-000133</t>
  </si>
  <si>
    <t>FIP97</t>
  </si>
  <si>
    <t>Shaukkath Ali</t>
  </si>
  <si>
    <t>FIP98</t>
  </si>
  <si>
    <t>Sudheevan</t>
  </si>
  <si>
    <t>FIP99</t>
  </si>
  <si>
    <t>Vignesh Babu</t>
  </si>
  <si>
    <t>DERMOID CYST</t>
  </si>
  <si>
    <t>INV/23-24/000024</t>
  </si>
  <si>
    <t>Tharif Ibrahim</t>
  </si>
  <si>
    <t>Sinoj P L</t>
  </si>
  <si>
    <t>INV-000159</t>
  </si>
  <si>
    <t>K Siva Kumar</t>
  </si>
  <si>
    <t>INV-000162</t>
  </si>
  <si>
    <t>Sugumar</t>
  </si>
  <si>
    <t>INV-000163</t>
  </si>
  <si>
    <t>INV-000164</t>
  </si>
  <si>
    <t>Ajith p mathew</t>
  </si>
  <si>
    <t>ANAL FISTULA</t>
  </si>
  <si>
    <t>INV-000172</t>
  </si>
  <si>
    <t>Gopal Singh Rana</t>
  </si>
  <si>
    <t>INV/23-24/000025</t>
  </si>
  <si>
    <t>Britto Britto</t>
  </si>
  <si>
    <t>Mohan E</t>
  </si>
  <si>
    <t>SREE SIVANI MULTISPECIALITY HOSPITAL VIZAG</t>
  </si>
  <si>
    <t>Sudheer Devarapalli</t>
  </si>
  <si>
    <t>INV-000166</t>
  </si>
  <si>
    <t>Naizamudeen S</t>
  </si>
  <si>
    <t>Amal P B</t>
  </si>
  <si>
    <t>Geetha Chennai</t>
  </si>
  <si>
    <t>INV-000167</t>
  </si>
  <si>
    <t>Salveru Sunny</t>
  </si>
  <si>
    <t>INV-000168</t>
  </si>
  <si>
    <t>Sujith Mittu</t>
  </si>
  <si>
    <t>A Mourya</t>
  </si>
  <si>
    <t>INV-000169</t>
  </si>
  <si>
    <t>Jayan Thampi</t>
  </si>
  <si>
    <t>INV-000170</t>
  </si>
  <si>
    <t>Ramadas K T</t>
  </si>
  <si>
    <t>Vijay Kumar Yelduti</t>
  </si>
  <si>
    <t>Jishnu</t>
  </si>
  <si>
    <t>Sowmya</t>
  </si>
  <si>
    <t>INV-000171</t>
  </si>
  <si>
    <t>Abdul Samad T A</t>
  </si>
  <si>
    <t>Nagender Dhatrika</t>
  </si>
  <si>
    <t>INV-000160</t>
  </si>
  <si>
    <t>Prabhu R</t>
  </si>
  <si>
    <t>Sai Kumar</t>
  </si>
  <si>
    <t>Joseph K</t>
  </si>
  <si>
    <t>Sanjay Prakash E S</t>
  </si>
  <si>
    <t>INV-000161</t>
  </si>
  <si>
    <t>Sasikiran Kesavan</t>
  </si>
  <si>
    <t>Nishi Anvesh Yadav</t>
  </si>
  <si>
    <t xml:space="preserve">B Srinivasa Raju </t>
  </si>
  <si>
    <t>Al Ameen</t>
  </si>
  <si>
    <t>INV-000165</t>
  </si>
  <si>
    <t>Jawahar Vinod</t>
  </si>
  <si>
    <t>Sunil R Mahender</t>
  </si>
  <si>
    <t>INV-000191</t>
  </si>
  <si>
    <t>INV-000192</t>
  </si>
  <si>
    <t>Ravichandran Ponnusamy</t>
  </si>
  <si>
    <t>INV-000189</t>
  </si>
  <si>
    <t>Nikish Jack</t>
  </si>
  <si>
    <t>INV-000196</t>
  </si>
  <si>
    <t>Shankar Jayakumar</t>
  </si>
  <si>
    <t>Geethakumari TS</t>
  </si>
  <si>
    <t>INV-000195</t>
  </si>
  <si>
    <t>Purushothaman Reddy Kandula</t>
  </si>
  <si>
    <t>Sujith Govind Lohar</t>
  </si>
  <si>
    <t>MULTIPLE LIPOMA</t>
  </si>
  <si>
    <t>NADERA</t>
  </si>
  <si>
    <t>INV-000194</t>
  </si>
  <si>
    <t>Arun Sankar</t>
  </si>
  <si>
    <t>INV-000188</t>
  </si>
  <si>
    <t>Datshan</t>
  </si>
  <si>
    <t>CYST REMOVAL</t>
  </si>
  <si>
    <t xml:space="preserve">U Vidya Sagar </t>
  </si>
  <si>
    <t>INV-000193</t>
  </si>
  <si>
    <t>BHAVNATHS LASER &amp; LAPRO SURGICAL SUPERSPECIALITY CENTRE HBD</t>
  </si>
  <si>
    <t>Manoj kumar</t>
  </si>
  <si>
    <t>INV/23-24/000021</t>
  </si>
  <si>
    <t>Anush Thomas</t>
  </si>
  <si>
    <t>INV-000190</t>
  </si>
  <si>
    <t>Vishnu A T</t>
  </si>
  <si>
    <t>John Britto</t>
  </si>
  <si>
    <t>K Aneesh</t>
  </si>
  <si>
    <t>BEWELL HOSPITAL CHENNAI</t>
  </si>
  <si>
    <t>Nirmal raj</t>
  </si>
  <si>
    <t>INV-000198</t>
  </si>
  <si>
    <t>Vikram</t>
  </si>
  <si>
    <t>INV-000187</t>
  </si>
  <si>
    <t>syed khalid yaseen</t>
  </si>
  <si>
    <t>Mark Anthony</t>
  </si>
  <si>
    <t>Sudha Aravind</t>
  </si>
  <si>
    <t>Dr.Charan</t>
  </si>
  <si>
    <t>Pooja rajendranath</t>
  </si>
  <si>
    <t>Sanjeev Vasudevan</t>
  </si>
  <si>
    <t>Vishnu  JS</t>
  </si>
  <si>
    <t>Vaishakh K</t>
  </si>
  <si>
    <t>N G HOSPITAL CMB</t>
  </si>
  <si>
    <t>Premkumar M</t>
  </si>
  <si>
    <t>INV-000199</t>
  </si>
  <si>
    <t>CHAITHANYA EYE HOSPITAL KOCHI</t>
  </si>
  <si>
    <t>Joslin</t>
  </si>
  <si>
    <t xml:space="preserve">LASIK </t>
  </si>
  <si>
    <t>INDIA HOSPITAL TVM</t>
  </si>
  <si>
    <t>Shivaprasad</t>
  </si>
  <si>
    <t>Dr.Shammy</t>
  </si>
  <si>
    <t>Closed</t>
  </si>
  <si>
    <t>Shanavas V M</t>
  </si>
  <si>
    <t>Kunal Pardeshi</t>
  </si>
  <si>
    <t>Dr.Kundan Karade</t>
  </si>
  <si>
    <t>Prabheesh</t>
  </si>
  <si>
    <t>INV/23-24/000055</t>
  </si>
  <si>
    <t>SREE LAKSHMI MULTI-SPECIALITY HOSPITALS BLR</t>
  </si>
  <si>
    <t>Ranganath</t>
  </si>
  <si>
    <t>INV/23-24/000090</t>
  </si>
  <si>
    <t>INV/23-24/000010</t>
  </si>
  <si>
    <t>Jabir Rahman</t>
  </si>
  <si>
    <t>INV/23-24/000009</t>
  </si>
  <si>
    <t>Asha</t>
  </si>
  <si>
    <t>INV/23-24/000008</t>
  </si>
  <si>
    <t>Raja Manickam</t>
  </si>
  <si>
    <t>INV/23-24/000013</t>
  </si>
  <si>
    <t>7 ORANGE HOSPITAL PUNE</t>
  </si>
  <si>
    <t>Dattatray santu tope</t>
  </si>
  <si>
    <t>INV/23-24/000088</t>
  </si>
  <si>
    <t>shinu</t>
  </si>
  <si>
    <t>INV/23-24/000005</t>
  </si>
  <si>
    <t>challa venkatesh</t>
  </si>
  <si>
    <t>INV/23-24/000015</t>
  </si>
  <si>
    <t>sumitha singh</t>
  </si>
  <si>
    <t>Aneesh Christy G</t>
  </si>
  <si>
    <t>INV/23-24/000012</t>
  </si>
  <si>
    <t>Joyson</t>
  </si>
  <si>
    <t xml:space="preserve">Devi </t>
  </si>
  <si>
    <t>Vijay Baskar</t>
  </si>
  <si>
    <t>MAHALAKSHMI MULTISPECIALITY HOSPITAL CHENNAI</t>
  </si>
  <si>
    <t>Chandru Manohar</t>
  </si>
  <si>
    <t>INV/23-24/000089</t>
  </si>
  <si>
    <t>PREETHI MEDICAL CENTER AND HOSPITAL CMB</t>
  </si>
  <si>
    <t>Thavamani Sivakumar</t>
  </si>
  <si>
    <t>INV/23-24/000022</t>
  </si>
  <si>
    <t>INV/23-24/000016</t>
  </si>
  <si>
    <t>Kirthi Sangani</t>
  </si>
  <si>
    <t>Parthiban Sundaram</t>
  </si>
  <si>
    <t>INV/23-24/000018</t>
  </si>
  <si>
    <t>MEDWIN CARE HOSPITAL PUNE</t>
  </si>
  <si>
    <t>Jayant Suresh sawant</t>
  </si>
  <si>
    <t>INV/23-24/000028</t>
  </si>
  <si>
    <t>Srinuvas Rao</t>
  </si>
  <si>
    <t>RAKESH UCHITALA</t>
  </si>
  <si>
    <t>INV/23-24/000011</t>
  </si>
  <si>
    <t>Jaipal Reddy</t>
  </si>
  <si>
    <t>KANAKADURGA HOSPITAL VIZAG</t>
  </si>
  <si>
    <t>D Priyanka</t>
  </si>
  <si>
    <t>INV/23-24/000007</t>
  </si>
  <si>
    <t>Siddam Sai Charan</t>
  </si>
  <si>
    <t xml:space="preserve">SCROTUM CALCINOSIS &amp; CIRCUMCISION </t>
  </si>
  <si>
    <t>Bhaskar Reddy</t>
  </si>
  <si>
    <t>Vinoth Kumar</t>
  </si>
  <si>
    <t>Mukku B Venkata Subbaraya Jitendra</t>
  </si>
  <si>
    <t>INV/23-24/000006</t>
  </si>
  <si>
    <t>Surendra Babu</t>
  </si>
  <si>
    <t>CYST</t>
  </si>
  <si>
    <t>Razak T Ismail</t>
  </si>
  <si>
    <t>Henry Joseph</t>
  </si>
  <si>
    <t>Karthikeyan</t>
  </si>
  <si>
    <t>Devaraja n</t>
  </si>
  <si>
    <t>CIRCUMCISION + FRENULOPLASTY</t>
  </si>
  <si>
    <t>Sushant Dholi</t>
  </si>
  <si>
    <t>Dr.Manoj Pawar</t>
  </si>
  <si>
    <t>INV/23-24/000004</t>
  </si>
  <si>
    <t xml:space="preserve">Gaurang </t>
  </si>
  <si>
    <t>Rincila</t>
  </si>
  <si>
    <t>Saraswathi</t>
  </si>
  <si>
    <t>Venkata Ramana Talari</t>
  </si>
  <si>
    <t>VIJAY KUMAR</t>
  </si>
  <si>
    <t>INV/23-24/000017</t>
  </si>
  <si>
    <t>MAX HEALTH HOSPITAL HBD</t>
  </si>
  <si>
    <t>Murali Krishna</t>
  </si>
  <si>
    <t>INV/23-24/000083</t>
  </si>
  <si>
    <t>Ramesh Kumar</t>
  </si>
  <si>
    <t>Naveen Karun Botta</t>
  </si>
  <si>
    <t>Akhilesh Reddy</t>
  </si>
  <si>
    <t>INV/23-24/000263</t>
  </si>
  <si>
    <t>Poornesh</t>
  </si>
  <si>
    <t>INV/23-24/000043</t>
  </si>
  <si>
    <t>Aman  Singh</t>
  </si>
  <si>
    <t>INV/23-24/000044</t>
  </si>
  <si>
    <t>Ramakrishnan</t>
  </si>
  <si>
    <t>INV/23-24/000045</t>
  </si>
  <si>
    <t>Vishwanath</t>
  </si>
  <si>
    <t>INV/23-24/000060</t>
  </si>
  <si>
    <t>INV/23-24/000046</t>
  </si>
  <si>
    <t>Bibhupada Mishra</t>
  </si>
  <si>
    <t>INV/23-24/000047</t>
  </si>
  <si>
    <t>Akhil Gopi</t>
  </si>
  <si>
    <t>INV/23-24/000048</t>
  </si>
  <si>
    <t>K Hemanth Kumar</t>
  </si>
  <si>
    <t>INV/23-24/000049</t>
  </si>
  <si>
    <t>Karri Govind</t>
  </si>
  <si>
    <t>Bhuvaneshwari AS</t>
  </si>
  <si>
    <t>INV/23-24/000050</t>
  </si>
  <si>
    <t>DESIRE AESTHETICS CHENNAI</t>
  </si>
  <si>
    <t>Noble Raju</t>
  </si>
  <si>
    <t>INV/23-24/000066</t>
  </si>
  <si>
    <t>Janakamma</t>
  </si>
  <si>
    <t>INV/23-24/000051</t>
  </si>
  <si>
    <t>Ajay Kumar Gupta</t>
  </si>
  <si>
    <t>Tanu</t>
  </si>
  <si>
    <t>INV/23-24/000052</t>
  </si>
  <si>
    <t>Harish Goud Pulipalupula</t>
  </si>
  <si>
    <t>Harish Potnuru</t>
  </si>
  <si>
    <t>Karu Vasu</t>
  </si>
  <si>
    <t>Saran</t>
  </si>
  <si>
    <t>INV/23-24/000053</t>
  </si>
  <si>
    <t>Vimal Raj</t>
  </si>
  <si>
    <t>Siddharth Ashok ughade</t>
  </si>
  <si>
    <t>INV/23-24/000054</t>
  </si>
  <si>
    <t>Biju Raghavan</t>
  </si>
  <si>
    <t>Thilak Mathew John</t>
  </si>
  <si>
    <t>K Meramma</t>
  </si>
  <si>
    <t>Mudi Arasan</t>
  </si>
  <si>
    <t>Gugulothu Naveen</t>
  </si>
  <si>
    <t>Abhishek Rayeni</t>
  </si>
  <si>
    <t>Gopi M</t>
  </si>
  <si>
    <t>Dr.Sampath</t>
  </si>
  <si>
    <t>Mohammed Asraf Ali</t>
  </si>
  <si>
    <t>Prabhu Raj</t>
  </si>
  <si>
    <t>INV/23-24/000056</t>
  </si>
  <si>
    <t>Vignesh P</t>
  </si>
  <si>
    <t>Venkatesh Jami</t>
  </si>
  <si>
    <t>Baby Nirmal</t>
  </si>
  <si>
    <t>INV/23-24/000057</t>
  </si>
  <si>
    <t>Sumitra Sha</t>
  </si>
  <si>
    <t>INV/23-24/000058</t>
  </si>
  <si>
    <t>SHREE NAITHRALAYA HOSPITAL HBD</t>
  </si>
  <si>
    <t>B Narasimha</t>
  </si>
  <si>
    <t>CATARACT</t>
  </si>
  <si>
    <t>SHRUSHTI HOSPITAL PUNE</t>
  </si>
  <si>
    <t>Ramesh Namdeo</t>
  </si>
  <si>
    <t>INV/23-24/000084</t>
  </si>
  <si>
    <t>Jaidev Purushothaman</t>
  </si>
  <si>
    <t>Sankar S Aswathy</t>
  </si>
  <si>
    <t>Adireddy Muthyala Naidu</t>
  </si>
  <si>
    <t>Prabhu K</t>
  </si>
  <si>
    <t>Sagar Chinchankar</t>
  </si>
  <si>
    <t>Anjan Akella</t>
  </si>
  <si>
    <t>INV/23-24/000059</t>
  </si>
  <si>
    <t>Jettapu Shiva Lingam</t>
  </si>
  <si>
    <t>INV/23-24/000061</t>
  </si>
  <si>
    <t>Vignesh M</t>
  </si>
  <si>
    <t>Shrirang Krishna Awate</t>
  </si>
  <si>
    <t>Renjith Arsha</t>
  </si>
  <si>
    <t>Nirmala Priyan</t>
  </si>
  <si>
    <t>FAROOK HOSPITAL TVM</t>
  </si>
  <si>
    <t>Sujith S</t>
  </si>
  <si>
    <t>INV/23-24/000065</t>
  </si>
  <si>
    <t>Saurabh Gajare</t>
  </si>
  <si>
    <t>Dilli Babu</t>
  </si>
  <si>
    <t xml:space="preserve">Lavanya Kurapati </t>
  </si>
  <si>
    <t>LIPOSUCTION</t>
  </si>
  <si>
    <t>INV/23-24/000080</t>
  </si>
  <si>
    <t>Indrajith</t>
  </si>
  <si>
    <t>INV/23-24/000070</t>
  </si>
  <si>
    <t>INV/23-24/000081</t>
  </si>
  <si>
    <t>INV/23-24/000069</t>
  </si>
  <si>
    <t>Srikanth Potnuru</t>
  </si>
  <si>
    <t>MM</t>
  </si>
  <si>
    <t>INV/23-24/000071</t>
  </si>
  <si>
    <t>Bonthu Naga Vasudha</t>
  </si>
  <si>
    <t>SINUS</t>
  </si>
  <si>
    <t xml:space="preserve">Dr.Shiva Kumar </t>
  </si>
  <si>
    <t>INV/23-24/000072</t>
  </si>
  <si>
    <t>Mathi Sandeep</t>
  </si>
  <si>
    <t>Christopher</t>
  </si>
  <si>
    <t>INV/23-24/000073</t>
  </si>
  <si>
    <t>Manikandan</t>
  </si>
  <si>
    <t>Senthilnathan</t>
  </si>
  <si>
    <t>Rahamath Unnisha</t>
  </si>
  <si>
    <t>K.Govardhan Reddy</t>
  </si>
  <si>
    <t>Nirmala Sridhar</t>
  </si>
  <si>
    <t>Manikandan V N</t>
  </si>
  <si>
    <t>Gandu Anil</t>
  </si>
  <si>
    <t>Vijaykumar Battula</t>
  </si>
  <si>
    <t>Muhsin</t>
  </si>
  <si>
    <t>Madhu</t>
  </si>
  <si>
    <t>Somesh Sanapala</t>
  </si>
  <si>
    <t>Murali Potagani</t>
  </si>
  <si>
    <t>Adithya</t>
  </si>
  <si>
    <t>INV/23-24/000074</t>
  </si>
  <si>
    <t>Emad Al Din</t>
  </si>
  <si>
    <t>INV/23-24/000120</t>
  </si>
  <si>
    <t>Srinivas Pitala</t>
  </si>
  <si>
    <t>SRINIVAS S</t>
  </si>
  <si>
    <t>INV/23-24/000075</t>
  </si>
  <si>
    <t>Denin Dixon Moreira</t>
  </si>
  <si>
    <t>INV/23-24/000076</t>
  </si>
  <si>
    <t>Shemeera</t>
  </si>
  <si>
    <t>SAKSHAM HOSPITAL PUNE</t>
  </si>
  <si>
    <t>Ketan Ramesh Lonkar</t>
  </si>
  <si>
    <t>INV/23-24/000085</t>
  </si>
  <si>
    <t>Eliza Paul</t>
  </si>
  <si>
    <t>Pandian</t>
  </si>
  <si>
    <t>INV/23-24/000077</t>
  </si>
  <si>
    <t>ONP HOSPITAL PUNE</t>
  </si>
  <si>
    <t>Chetan Shaha</t>
  </si>
  <si>
    <t>INV/23-24/000215</t>
  </si>
  <si>
    <t>Sathishkumar</t>
  </si>
  <si>
    <t>AVENUE HOSPITAL HBD</t>
  </si>
  <si>
    <t>Koteswara Rao</t>
  </si>
  <si>
    <t>INV/23-24/000094</t>
  </si>
  <si>
    <t>SATHYA KIDNEY CENTER HBD</t>
  </si>
  <si>
    <t>KIDNEY STONE</t>
  </si>
  <si>
    <t>INV/23-24/000086</t>
  </si>
  <si>
    <t>Inti Bharath</t>
  </si>
  <si>
    <t>INV/23-24/000082</t>
  </si>
  <si>
    <t>Chandra Govind singh</t>
  </si>
  <si>
    <t>Sundaram Kumar</t>
  </si>
  <si>
    <t>Karunakar Bakka</t>
  </si>
  <si>
    <t>INV/23-24/000078</t>
  </si>
  <si>
    <t>CUREMAX MULTISPECIALITY HOSPITAL BLR</t>
  </si>
  <si>
    <t>INV/23-24/000125</t>
  </si>
  <si>
    <t>Joseph T.P</t>
  </si>
  <si>
    <t>INV/23-24/000079</t>
  </si>
  <si>
    <t>Ranjith Kumar</t>
  </si>
  <si>
    <t>Arjun Mali</t>
  </si>
  <si>
    <t>INV/23-24/000104</t>
  </si>
  <si>
    <t>Kiran</t>
  </si>
  <si>
    <t>ABSCESS</t>
  </si>
  <si>
    <t>INV/23-24/000105</t>
  </si>
  <si>
    <t>Naga Sirisha</t>
  </si>
  <si>
    <t>INV/23-24/000106</t>
  </si>
  <si>
    <t>Lokesh N</t>
  </si>
  <si>
    <t>INV/23-24/000107</t>
  </si>
  <si>
    <t>Baby Jose</t>
  </si>
  <si>
    <t>INV/23-24/000108</t>
  </si>
  <si>
    <t>Prabhu</t>
  </si>
  <si>
    <t>INV/23-24/000109</t>
  </si>
  <si>
    <t>Mugilan</t>
  </si>
  <si>
    <t>INV/23-24/000110</t>
  </si>
  <si>
    <t>LORDS HOSPITAL TVM</t>
  </si>
  <si>
    <t>Adarsh A S</t>
  </si>
  <si>
    <t>INV/23-24/000139</t>
  </si>
  <si>
    <t>Vinod</t>
  </si>
  <si>
    <t>Venugopal Mopidevi</t>
  </si>
  <si>
    <t>Swathi</t>
  </si>
  <si>
    <t>INV/23-24/000111</t>
  </si>
  <si>
    <t>Rizwana</t>
  </si>
  <si>
    <t>INV/23-24/000132</t>
  </si>
  <si>
    <t>INTEGRO HOSPITAL HBD</t>
  </si>
  <si>
    <t>Kunal Singh</t>
  </si>
  <si>
    <t>Hospital</t>
  </si>
  <si>
    <t>INV/23-24/000223</t>
  </si>
  <si>
    <t>Vineesh</t>
  </si>
  <si>
    <t>INV/23-24/000112</t>
  </si>
  <si>
    <t>INV/23-24/000113</t>
  </si>
  <si>
    <t>Harshad Pisawadia</t>
  </si>
  <si>
    <t>Haarika</t>
  </si>
  <si>
    <t>Sajan</t>
  </si>
  <si>
    <t>INV/23-24/000114</t>
  </si>
  <si>
    <t>Naresh</t>
  </si>
  <si>
    <t>INV/23-24/000115</t>
  </si>
  <si>
    <t>Sarala</t>
  </si>
  <si>
    <t>Ajay Nikanth Jadhav</t>
  </si>
  <si>
    <t>PRAVEEN</t>
  </si>
  <si>
    <t>Agnes</t>
  </si>
  <si>
    <t>Arul Raj</t>
  </si>
  <si>
    <t>INV/23-24/000116</t>
  </si>
  <si>
    <t>senthilkumar</t>
  </si>
  <si>
    <t>K ashok</t>
  </si>
  <si>
    <t>Swapnil Jadhav</t>
  </si>
  <si>
    <t>Mukesh Asm</t>
  </si>
  <si>
    <t>P Devadanam</t>
  </si>
  <si>
    <t>SAVEIN</t>
  </si>
  <si>
    <t>Saly james</t>
  </si>
  <si>
    <t>THYROIDECTOMY</t>
  </si>
  <si>
    <t>sreeju</t>
  </si>
  <si>
    <t>BREAST ENGLAGMENT</t>
  </si>
  <si>
    <t>Sandeep Ganpat Londhe</t>
  </si>
  <si>
    <t>Ramdev K</t>
  </si>
  <si>
    <t>Dr.Siva Shankar</t>
  </si>
  <si>
    <t>INV/23-24/000117</t>
  </si>
  <si>
    <t>K suresh</t>
  </si>
  <si>
    <t>B.Rajesh</t>
  </si>
  <si>
    <t>Mr. Avinash</t>
  </si>
  <si>
    <t>INV/23-24/000118</t>
  </si>
  <si>
    <t>H Jeevan Kumar</t>
  </si>
  <si>
    <t>Ajeesh A S</t>
  </si>
  <si>
    <t>Susila</t>
  </si>
  <si>
    <t>Dr.Senthil</t>
  </si>
  <si>
    <t>B&amp;B HOSPITAL KOCHI</t>
  </si>
  <si>
    <t>Jithu</t>
  </si>
  <si>
    <t>NAMITHA</t>
  </si>
  <si>
    <t>INV/23-24/000124</t>
  </si>
  <si>
    <t>Yekneswar</t>
  </si>
  <si>
    <t>INV/23-24/000224</t>
  </si>
  <si>
    <t>Anil Kumar yadav</t>
  </si>
  <si>
    <t>INV/23-24/000119</t>
  </si>
  <si>
    <t>Jyotsna</t>
  </si>
  <si>
    <t>jithin M M</t>
  </si>
  <si>
    <t>JEWEL</t>
  </si>
  <si>
    <t>SANGVI MULTISPECIALITY HOSPITAL PUNE</t>
  </si>
  <si>
    <t>Ajinkya Sawant</t>
  </si>
  <si>
    <t>INV/23-24/000121</t>
  </si>
  <si>
    <t>Rohan Joshua</t>
  </si>
  <si>
    <t>Nikhil Khalbor</t>
  </si>
  <si>
    <t>S Lakshmi</t>
  </si>
  <si>
    <t>Roopashree</t>
  </si>
  <si>
    <t>T Suvarna Rao</t>
  </si>
  <si>
    <t>Anandh</t>
  </si>
  <si>
    <t>Shakthi</t>
  </si>
  <si>
    <t>Vishnu kumar AS</t>
  </si>
  <si>
    <t>INV/23-24/000122</t>
  </si>
  <si>
    <t>Rama devi</t>
  </si>
  <si>
    <t>DERMOID CYST EXCISION UNDER LA</t>
  </si>
  <si>
    <t>INV/23-24/000145</t>
  </si>
  <si>
    <t>Mariselvam</t>
  </si>
  <si>
    <t>INV/23-24/000146</t>
  </si>
  <si>
    <t>INV/23-24/000147</t>
  </si>
  <si>
    <t>IMAX HOSPITAl CHENNAI</t>
  </si>
  <si>
    <t>Manish</t>
  </si>
  <si>
    <t>INV/23-24/000156</t>
  </si>
  <si>
    <t>K Venkataraman</t>
  </si>
  <si>
    <t>INV/23-24/000148</t>
  </si>
  <si>
    <t>Bhargav</t>
  </si>
  <si>
    <t>INV/23-24/000149</t>
  </si>
  <si>
    <t>Mr  MohanRaj</t>
  </si>
  <si>
    <t>Mohan Allu</t>
  </si>
  <si>
    <t>Bala Krishnan</t>
  </si>
  <si>
    <t>INV/23-24/000150</t>
  </si>
  <si>
    <t>Shajeer</t>
  </si>
  <si>
    <t>INV/23-24/000151</t>
  </si>
  <si>
    <t>INV/23-24/000152</t>
  </si>
  <si>
    <t>VIRINCHI HOSPITAL HBD</t>
  </si>
  <si>
    <t>syeda Shasiata Babar</t>
  </si>
  <si>
    <t>INV/23-24/000200</t>
  </si>
  <si>
    <t>Bhuvaneshwari</t>
  </si>
  <si>
    <t>INV/23-24/000153</t>
  </si>
  <si>
    <t>Nagaraju k</t>
  </si>
  <si>
    <t>INV/23-24/000154</t>
  </si>
  <si>
    <t>Munduru Pavan Kalyan</t>
  </si>
  <si>
    <t>RHINOPLASTY</t>
  </si>
  <si>
    <t>INV/23-24/000155</t>
  </si>
  <si>
    <t>Ramalakshmi</t>
  </si>
  <si>
    <t>A. Harish</t>
  </si>
  <si>
    <t>Dr.Siddharth Palli</t>
  </si>
  <si>
    <t>M .Venkata Ramana</t>
  </si>
  <si>
    <t>Jagdish Selvam</t>
  </si>
  <si>
    <t>INV/23-24/000157</t>
  </si>
  <si>
    <t>Abhishek Kad</t>
  </si>
  <si>
    <t>INV/23-24/000158</t>
  </si>
  <si>
    <t>Putturaj</t>
  </si>
  <si>
    <t>K V Suryanarayana Varma</t>
  </si>
  <si>
    <t>Jagadish Bollam</t>
  </si>
  <si>
    <t>GALLSTONE</t>
  </si>
  <si>
    <t>SILVERLINE HOSPITAL KOCHI</t>
  </si>
  <si>
    <t>Joseph Jhonny</t>
  </si>
  <si>
    <t>INV/23-24/000203</t>
  </si>
  <si>
    <t>Raju Palla</t>
  </si>
  <si>
    <t>Madhan</t>
  </si>
  <si>
    <t>Ravikumar</t>
  </si>
  <si>
    <t>Sreeju</t>
  </si>
  <si>
    <t>INV/23-24/000159</t>
  </si>
  <si>
    <t>JYOSTNA HOSPITAL BLR</t>
  </si>
  <si>
    <t>INV/23-24/000129</t>
  </si>
  <si>
    <t>Muniraju Gowda</t>
  </si>
  <si>
    <t>Sathish Kumar D</t>
  </si>
  <si>
    <t>Venkat Sai</t>
  </si>
  <si>
    <t>Selvakumar</t>
  </si>
  <si>
    <t>Jeffy Martin</t>
  </si>
  <si>
    <t>Sumesh Sugathan</t>
  </si>
  <si>
    <t>Pranav Harpude</t>
  </si>
  <si>
    <t>JEEVAN SPARSH HOSPITAL PUNE</t>
  </si>
  <si>
    <t>Joseph Francis Arnold</t>
  </si>
  <si>
    <t>INV/23-24/000204</t>
  </si>
  <si>
    <t>Shiva Kumar</t>
  </si>
  <si>
    <t>Sunder Reddy</t>
  </si>
  <si>
    <t>INV/23-24/000256</t>
  </si>
  <si>
    <t>Rahul Varma</t>
  </si>
  <si>
    <t>Saran BL</t>
  </si>
  <si>
    <t>INV/23-24/000160</t>
  </si>
  <si>
    <t>Prakash S</t>
  </si>
  <si>
    <t>Parameshwaran</t>
  </si>
  <si>
    <t>Vasanthan Azhagusekar</t>
  </si>
  <si>
    <t>HEALING HANDS HOSPITAL PUNE</t>
  </si>
  <si>
    <t>Gineel</t>
  </si>
  <si>
    <t>INV/23-24/000255</t>
  </si>
  <si>
    <t>Mohan Ram</t>
  </si>
  <si>
    <t>Puroshotam</t>
  </si>
  <si>
    <t xml:space="preserve">Samsudeen
</t>
  </si>
  <si>
    <t>siva satyanarayana</t>
  </si>
  <si>
    <t>Rejin Ravi</t>
  </si>
  <si>
    <t>INV/23-24/000161</t>
  </si>
  <si>
    <t>Shajahan s</t>
  </si>
  <si>
    <t>INV/23-24/000162</t>
  </si>
  <si>
    <t>SPARSH EYE HOSPITAL BLR</t>
  </si>
  <si>
    <t>K gorappa</t>
  </si>
  <si>
    <t>INV/23-24/000201</t>
  </si>
  <si>
    <t>Vasantha Harsha Chaitanya</t>
  </si>
  <si>
    <t xml:space="preserve">Mohan  Shatty
 </t>
  </si>
  <si>
    <t>INV/23-24/000225</t>
  </si>
  <si>
    <t>Salva Serin</t>
  </si>
  <si>
    <t>mohan prasad</t>
  </si>
  <si>
    <t>Dr.R Neelakandan</t>
  </si>
  <si>
    <t>Rajamahendravarepu neelakandeswararao</t>
  </si>
  <si>
    <t xml:space="preserve">AMARA HOSPITAL TIRUPATI </t>
  </si>
  <si>
    <t>Baliah P</t>
  </si>
  <si>
    <t>TIRUPATI</t>
  </si>
  <si>
    <t>INV/23-24/000178</t>
  </si>
  <si>
    <t>MEDICAL MANAGEMENT</t>
  </si>
  <si>
    <t>MEDWIN HOSPITAL CMB</t>
  </si>
  <si>
    <t>Shivkumar P</t>
  </si>
  <si>
    <t>Dr.Vinod</t>
  </si>
  <si>
    <t>INV/23-24/000166</t>
  </si>
  <si>
    <t>Thiagarajan</t>
  </si>
  <si>
    <t>Dr.Kamalakannan</t>
  </si>
  <si>
    <t>INV/23-24/000164</t>
  </si>
  <si>
    <t>Veera Babu</t>
  </si>
  <si>
    <t>Jaya Krishna</t>
  </si>
  <si>
    <t>DURGAPRASAD</t>
  </si>
  <si>
    <t>INV/23-24/000165</t>
  </si>
  <si>
    <t>Arsiya</t>
  </si>
  <si>
    <t>INV/23-24/000163</t>
  </si>
  <si>
    <t>Dr.Kumaresan</t>
  </si>
  <si>
    <t>Seema Kumari</t>
  </si>
  <si>
    <t>Sujay P</t>
  </si>
  <si>
    <t>Parusha Ramudu</t>
  </si>
  <si>
    <t>Pavan</t>
  </si>
  <si>
    <t>Edulunti Ayyareddy</t>
  </si>
  <si>
    <t>SANDHYA EYE HOSPITAL VIZAG</t>
  </si>
  <si>
    <t>R Lakshmi</t>
  </si>
  <si>
    <t>INV/23-24/000214</t>
  </si>
  <si>
    <t>G.S. Girish</t>
  </si>
  <si>
    <t>INV/23-24/000179</t>
  </si>
  <si>
    <t>Mr Deva</t>
  </si>
  <si>
    <t>INV/23-24/000180</t>
  </si>
  <si>
    <t>Ramesh Singh</t>
  </si>
  <si>
    <t>INV/23-24/000181</t>
  </si>
  <si>
    <t>Renjit R</t>
  </si>
  <si>
    <t>INV/23-24/000182</t>
  </si>
  <si>
    <t>Lava Kumar</t>
  </si>
  <si>
    <t>Dr.Anurag Chitranshi</t>
  </si>
  <si>
    <t>INV/23-24/000183</t>
  </si>
  <si>
    <t>Kondareddy</t>
  </si>
  <si>
    <t>INV/23-24/000184</t>
  </si>
  <si>
    <t>Gopinath</t>
  </si>
  <si>
    <t>Irfan</t>
  </si>
  <si>
    <t>HYDRONEPHROSIS</t>
  </si>
  <si>
    <t>INV/23-24/000205</t>
  </si>
  <si>
    <t>Ayoob</t>
  </si>
  <si>
    <t>pratap</t>
  </si>
  <si>
    <t>Pari Elansuriyan vallal pari</t>
  </si>
  <si>
    <t>Sai Reddy</t>
  </si>
  <si>
    <t>INV/23-24/000185</t>
  </si>
  <si>
    <t>Ramesh Reddy</t>
  </si>
  <si>
    <t>Nooka Raju</t>
  </si>
  <si>
    <t>Prem</t>
  </si>
  <si>
    <t>INV/23-24/000186</t>
  </si>
  <si>
    <t>Kumar kubu</t>
  </si>
  <si>
    <t>MEDITECH HOSPITAL HBD</t>
  </si>
  <si>
    <t>Sai Teja</t>
  </si>
  <si>
    <t>INV/23-24/000209</t>
  </si>
  <si>
    <t>Jerin Lopez</t>
  </si>
  <si>
    <t>INV/23-24/000187</t>
  </si>
  <si>
    <t>Ramesh M Gowda</t>
  </si>
  <si>
    <t>Libin</t>
  </si>
  <si>
    <t>Lakshman</t>
  </si>
  <si>
    <t>Basavaraj Punekar</t>
  </si>
  <si>
    <t>INV/23-24/000189</t>
  </si>
  <si>
    <t>Jinesh</t>
  </si>
  <si>
    <t>Gnaneswara</t>
  </si>
  <si>
    <t>INV/23-24/000190</t>
  </si>
  <si>
    <t>Lakshmi</t>
  </si>
  <si>
    <t>HERNIA+FIBROIDS</t>
  </si>
  <si>
    <t>Nikhil Das</t>
  </si>
  <si>
    <t>INV/23-24/000191</t>
  </si>
  <si>
    <t>Sajin S</t>
  </si>
  <si>
    <t>Sai Krishna</t>
  </si>
  <si>
    <t>CIRCUMCISION + PHIMOSIS</t>
  </si>
  <si>
    <t>INV/23-24/000192</t>
  </si>
  <si>
    <t>Maruthi</t>
  </si>
  <si>
    <t>BALANOPOSITHISIS</t>
  </si>
  <si>
    <t>Anand Basappa</t>
  </si>
  <si>
    <t>SP WELL FORT HOSPITAL TVM</t>
  </si>
  <si>
    <t>Niteesh</t>
  </si>
  <si>
    <t>INV/23-24/000211</t>
  </si>
  <si>
    <t>Ranjit</t>
  </si>
  <si>
    <t>Dr.Murali</t>
  </si>
  <si>
    <t>INV/23-24/000193</t>
  </si>
  <si>
    <t>B Naresh naik</t>
  </si>
  <si>
    <t>Vallarasu</t>
  </si>
  <si>
    <t>Mala Srinivas</t>
  </si>
  <si>
    <t>Raju Ismail</t>
  </si>
  <si>
    <t>INV/23-24/000194</t>
  </si>
  <si>
    <t>Mini</t>
  </si>
  <si>
    <t>B Naresh</t>
  </si>
  <si>
    <t>Satish J</t>
  </si>
  <si>
    <t>Surya K</t>
  </si>
  <si>
    <t>Thagilli Kumaraiah</t>
  </si>
  <si>
    <t>Naidu</t>
  </si>
  <si>
    <t>Ashish</t>
  </si>
  <si>
    <t xml:space="preserve">Yesu Babu
</t>
  </si>
  <si>
    <t>Riyas</t>
  </si>
  <si>
    <t>INV/23-24/000195</t>
  </si>
  <si>
    <t>Ruhi</t>
  </si>
  <si>
    <t>ULCER</t>
  </si>
  <si>
    <t>Tousif</t>
  </si>
  <si>
    <t>INV/23-24/000188</t>
  </si>
  <si>
    <t>Wilson Ebenezer</t>
  </si>
  <si>
    <t>Raja Shekhar</t>
  </si>
  <si>
    <t xml:space="preserve">Dr.Venkat </t>
  </si>
  <si>
    <t>INV/23-24/000196</t>
  </si>
  <si>
    <t>Ram Prasad</t>
  </si>
  <si>
    <t>Regan</t>
  </si>
  <si>
    <t>Mohammed Suyil</t>
  </si>
  <si>
    <t>Srinivas</t>
  </si>
  <si>
    <t>INV/23-24/000197</t>
  </si>
  <si>
    <t>Dattaprasad Deshmukh</t>
  </si>
  <si>
    <t>Udaya</t>
  </si>
  <si>
    <t>INV/23-24/000198</t>
  </si>
  <si>
    <t>Balreddi Jagdish</t>
  </si>
  <si>
    <t>INV/23-24/000230</t>
  </si>
  <si>
    <t>INV/23-24/000231</t>
  </si>
  <si>
    <t>Rahul M</t>
  </si>
  <si>
    <t>INV/23-24/000232</t>
  </si>
  <si>
    <t>Veeru Satigoudar</t>
  </si>
  <si>
    <t>INV/23-24/000233</t>
  </si>
  <si>
    <t>Sravani</t>
  </si>
  <si>
    <t>INV/23-24/000234</t>
  </si>
  <si>
    <t>Srikant</t>
  </si>
  <si>
    <t>CYSTOSCOPY</t>
  </si>
  <si>
    <t>INV/23-24/000235</t>
  </si>
  <si>
    <t>Ameen</t>
  </si>
  <si>
    <t>INV/23-24/000236</t>
  </si>
  <si>
    <t>SMART VISION HBD</t>
  </si>
  <si>
    <t>Manjira</t>
  </si>
  <si>
    <t>LASIK</t>
  </si>
  <si>
    <t>INV/23-24/000268</t>
  </si>
  <si>
    <t>B Naresh Naik</t>
  </si>
  <si>
    <t>MEDICAL TRUST KOCHI</t>
  </si>
  <si>
    <t>Anchana Babu</t>
  </si>
  <si>
    <t>SIVAPRASAD</t>
  </si>
  <si>
    <t>INV/23-24/000260</t>
  </si>
  <si>
    <t>Smriti</t>
  </si>
  <si>
    <t>INV/23-24/000237</t>
  </si>
  <si>
    <t>INV/23-24/000238</t>
  </si>
  <si>
    <t>BS Nattaraja</t>
  </si>
  <si>
    <t>INV/23-24/000239</t>
  </si>
  <si>
    <t>AKSHAYA HOSPITAL VIZAG</t>
  </si>
  <si>
    <t>KV Deepak</t>
  </si>
  <si>
    <t>INV/23-24/000250</t>
  </si>
  <si>
    <t>Uppala Satish</t>
  </si>
  <si>
    <t>Vasanth</t>
  </si>
  <si>
    <t>Ahkil</t>
  </si>
  <si>
    <t>INV/23-24/000240</t>
  </si>
  <si>
    <t>Manideep</t>
  </si>
  <si>
    <t>Babu Bhasha</t>
  </si>
  <si>
    <t>Venkata Ramana</t>
  </si>
  <si>
    <t>Kiran Joshi</t>
  </si>
  <si>
    <t>INV/23-24/000249</t>
  </si>
  <si>
    <t>Gowri</t>
  </si>
  <si>
    <t>INV/23-24/000241</t>
  </si>
  <si>
    <t>Vineel</t>
  </si>
  <si>
    <t>INV/23-24/000253</t>
  </si>
  <si>
    <t>INV/23-24/000242</t>
  </si>
  <si>
    <t>John Belli</t>
  </si>
  <si>
    <t>INV/23-24/000243</t>
  </si>
  <si>
    <t>Aravind G</t>
  </si>
  <si>
    <t>Marimaram S</t>
  </si>
  <si>
    <t>Prajeesh</t>
  </si>
  <si>
    <t>Suri Babu</t>
  </si>
  <si>
    <t>Gopal krishna</t>
  </si>
  <si>
    <t>Aravind Yadav</t>
  </si>
  <si>
    <t>Anumod</t>
  </si>
  <si>
    <t>Dupati Vijay kumar</t>
  </si>
  <si>
    <t>INV/23-24/000244</t>
  </si>
  <si>
    <t>Ganga Raju</t>
  </si>
  <si>
    <t>BEAM AI</t>
  </si>
  <si>
    <t>VASAVI HOSPITAL HBD</t>
  </si>
  <si>
    <t>Kasireddy</t>
  </si>
  <si>
    <t>INV/23-24/000264</t>
  </si>
  <si>
    <t>Mettela Guruswamy</t>
  </si>
  <si>
    <t>Mukesh</t>
  </si>
  <si>
    <t>Amita</t>
  </si>
  <si>
    <t>Raveendra</t>
  </si>
  <si>
    <t>INV/23-24/000245</t>
  </si>
  <si>
    <t>Parama Sivan</t>
  </si>
  <si>
    <t>Dalish</t>
  </si>
  <si>
    <t>Dr.Amal</t>
  </si>
  <si>
    <t>SREE SUDHEENDRA KOCHI</t>
  </si>
  <si>
    <t>INV/23-24/000262</t>
  </si>
  <si>
    <t>INV/23-24/000246</t>
  </si>
  <si>
    <t>Rajesh Kumar</t>
  </si>
  <si>
    <t>Dinesh</t>
  </si>
  <si>
    <t>Magneshwari</t>
  </si>
  <si>
    <t>UTERIC STRICTURE</t>
  </si>
  <si>
    <t>Dr. Vezhavendhan</t>
  </si>
  <si>
    <t>Sarita</t>
  </si>
  <si>
    <t>INV/23-24/000292</t>
  </si>
  <si>
    <t>Swetish</t>
  </si>
  <si>
    <t>Sharma</t>
  </si>
  <si>
    <t>Vijay Kumar</t>
  </si>
  <si>
    <t>Siva anand</t>
  </si>
  <si>
    <t>INV/23-24/000247</t>
  </si>
  <si>
    <t>Irshad Khan</t>
  </si>
  <si>
    <t>Dr.Veena Priya</t>
  </si>
  <si>
    <t>Dil preet Singh</t>
  </si>
  <si>
    <t>Satish V</t>
  </si>
  <si>
    <t>INV/23-24/000248</t>
  </si>
  <si>
    <t>HARSHA</t>
  </si>
  <si>
    <t>INV/23-24/000269</t>
  </si>
  <si>
    <t>Suhara Beevi</t>
  </si>
  <si>
    <t>INV/23-24/000270</t>
  </si>
  <si>
    <t>Jithin Jayapal</t>
  </si>
  <si>
    <t>INV/23-24/000271</t>
  </si>
  <si>
    <t>COZMO BLISS HOSPITAL BLR</t>
  </si>
  <si>
    <t>Kishore</t>
  </si>
  <si>
    <t>Joby</t>
  </si>
  <si>
    <t>INV/23-24/000274</t>
  </si>
  <si>
    <t>Pratheep</t>
  </si>
  <si>
    <t>INV/23-24/000276</t>
  </si>
  <si>
    <t>Gyani Verma</t>
  </si>
  <si>
    <t>INV/23-24/000278</t>
  </si>
  <si>
    <t>Shihab</t>
  </si>
  <si>
    <t>LEELA EYE HOSPITAL CHENNAI</t>
  </si>
  <si>
    <t xml:space="preserve">Singaravelan </t>
  </si>
  <si>
    <t>Prashanth</t>
  </si>
  <si>
    <t>Sandeep Reddy</t>
  </si>
  <si>
    <t>INV/23-24/000279</t>
  </si>
  <si>
    <t>Harish A</t>
  </si>
  <si>
    <t>Syed Rasool</t>
  </si>
  <si>
    <t>INV/23-24/000282</t>
  </si>
  <si>
    <t>Mahendra</t>
  </si>
  <si>
    <t>INV/23-24/000284</t>
  </si>
  <si>
    <t>George</t>
  </si>
  <si>
    <t>INV/23-24/000286</t>
  </si>
  <si>
    <t>Chandra Sekar Reddy</t>
  </si>
  <si>
    <t>INV/23-24/000288</t>
  </si>
  <si>
    <t>Ajay N Jadhav</t>
  </si>
  <si>
    <t>INV/23-24/000291</t>
  </si>
  <si>
    <t>Krishnajith</t>
  </si>
  <si>
    <t>Abhijit</t>
  </si>
  <si>
    <t>INV/23-24/000296</t>
  </si>
  <si>
    <t>Hari kumar</t>
  </si>
  <si>
    <t>INV/23-24/000295</t>
  </si>
  <si>
    <t>Chandu</t>
  </si>
  <si>
    <t>DR MURALI'S CLINIC CHENNAI</t>
  </si>
  <si>
    <t>Jaykumar</t>
  </si>
  <si>
    <t>Pemmela Diwakar</t>
  </si>
  <si>
    <t>INV/23-24/000294</t>
  </si>
  <si>
    <t>Paravatapu Vamshi Krishna</t>
  </si>
  <si>
    <t>INV/23-24/000293</t>
  </si>
  <si>
    <t>CHRISTO</t>
  </si>
  <si>
    <t>Joans</t>
  </si>
  <si>
    <t>Save In</t>
  </si>
  <si>
    <t>INV/23-24/000297</t>
  </si>
  <si>
    <t>TX HOSPITAL HBD</t>
  </si>
  <si>
    <t>Sai krishna</t>
  </si>
  <si>
    <t>Kamesh Kumar</t>
  </si>
  <si>
    <t>Venkata Siva Reddy</t>
  </si>
  <si>
    <t>INV/23-24/000290</t>
  </si>
  <si>
    <t>Gopal</t>
  </si>
  <si>
    <t>Dr.Ravider</t>
  </si>
  <si>
    <t>SARAVANA HOSPITAL MADURAI</t>
  </si>
  <si>
    <t>Jayakumar</t>
  </si>
  <si>
    <t>Buddhi Kunwar</t>
  </si>
  <si>
    <t>INV/23-24/000289</t>
  </si>
  <si>
    <t>Mahjeed Ali</t>
  </si>
  <si>
    <t>PENECTOMEY</t>
  </si>
  <si>
    <t>INV/23-24/000287</t>
  </si>
  <si>
    <t>Venkateswara Rao Bellam</t>
  </si>
  <si>
    <t>Anil Kumar G</t>
  </si>
  <si>
    <t xml:space="preserve"> INV/23-24/000285</t>
  </si>
  <si>
    <t>Siddharth Yadav</t>
  </si>
  <si>
    <t>Dr RAGHUS CLINIC</t>
  </si>
  <si>
    <t>Sunil Chakalobi</t>
  </si>
  <si>
    <t xml:space="preserve"> INV/23-24/000283</t>
  </si>
  <si>
    <t>Venkata Rama Satheesh</t>
  </si>
  <si>
    <t>Subash</t>
  </si>
  <si>
    <t>Rajesh V</t>
  </si>
  <si>
    <t>Thadangi Kantha Rao</t>
  </si>
  <si>
    <t>INV/23-24/000281</t>
  </si>
  <si>
    <t>Sohin</t>
  </si>
  <si>
    <t>Binu Lal</t>
  </si>
  <si>
    <t>Boopathy</t>
  </si>
  <si>
    <t>Aditiya</t>
  </si>
  <si>
    <t>RAM</t>
  </si>
  <si>
    <t>Venkataraman</t>
  </si>
  <si>
    <t>Anwar</t>
  </si>
  <si>
    <t>GYNOCOMESTIA + LIPOSUCTION</t>
  </si>
  <si>
    <t>Dr.Anitha M</t>
  </si>
  <si>
    <t>INV/23-24/000280</t>
  </si>
  <si>
    <t>Tere Baba</t>
  </si>
  <si>
    <t>INV/23-24/000277</t>
  </si>
  <si>
    <t>Usma Kareem</t>
  </si>
  <si>
    <t>NILE REMOVAL</t>
  </si>
  <si>
    <t>Gokul Selvam</t>
  </si>
  <si>
    <t>Manikantan</t>
  </si>
  <si>
    <t>Manu Mohan</t>
  </si>
  <si>
    <t>Bollu Krishna</t>
  </si>
  <si>
    <t>Murali</t>
  </si>
  <si>
    <t>Vasu</t>
  </si>
  <si>
    <t>Dr.Lokesh</t>
  </si>
  <si>
    <t>PRANAHITHA HOSPITAL HBD</t>
  </si>
  <si>
    <t>Chetan Kumar</t>
  </si>
  <si>
    <t>Vijeesh</t>
  </si>
  <si>
    <t>Issac Paul</t>
  </si>
  <si>
    <t>INV/23-24/000275</t>
  </si>
  <si>
    <t>Goutham Yadav</t>
  </si>
  <si>
    <t>Somasekhar</t>
  </si>
  <si>
    <t>Tamizhvana</t>
  </si>
  <si>
    <t>KRISHNA PRASAD</t>
  </si>
  <si>
    <t>INV/23-24/000273</t>
  </si>
  <si>
    <t>Sherin</t>
  </si>
  <si>
    <t>Vikranth Singh</t>
  </si>
  <si>
    <t>Shafi</t>
  </si>
  <si>
    <t>Ravider</t>
  </si>
  <si>
    <t>Anbazhagan</t>
  </si>
  <si>
    <t>FINGER AMBUTATION</t>
  </si>
  <si>
    <t xml:space="preserve">Madhav J </t>
  </si>
  <si>
    <t>R Senthil Nadhan</t>
  </si>
  <si>
    <t>RIHNOPLASTY</t>
  </si>
  <si>
    <t>Ashil</t>
  </si>
  <si>
    <t>Shiju</t>
  </si>
  <si>
    <t>Gulla Damodhar Reddy</t>
  </si>
  <si>
    <t>Madhusoodhanan</t>
  </si>
  <si>
    <t>A Raj Kumar</t>
  </si>
  <si>
    <t>Thilak</t>
  </si>
  <si>
    <t>AvENUE HOSPITAL HBD</t>
  </si>
  <si>
    <t>Venkateswara Reddy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</si>
</sst>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d/m"/>
    <numFmt numFmtId="165" formatCode="dd&quot;-&quot;mm&quot;-&quot;yy"/>
    <numFmt numFmtId="166" formatCode="yyyy/mm/dd"/>
    <numFmt numFmtId="167" formatCode="d\-m\-yy"/>
    <numFmt numFmtId="168" formatCode="dd\-mm\-yy"/>
    <numFmt numFmtId="169" formatCode="_ * #,##0.00_ ;_ * \-#,##0.00_ ;_ * &quot;-&quot;??.00_ ;_ @_ "/>
  </numFmts>
  <fonts count="19">
    <font>
      <sz val="11"/>
      <color indexed="8"/>
      <name val="Calibri"/>
      <family val="2"/>
      <scheme val="minor"/>
    </font>
    <font>
      <b/>
      <sz val="11"/>
      <color rgb="FF000000"/>
      <name val="Calibri"/>
    </font>
    <font>
      <sz val="11"/>
      <color rgb="FF000000"/>
      <name val="Calibri"/>
    </font>
    <font>
      <b/>
      <sz val="16"/>
      <name val="Calibri"/>
    </font>
    <font>
      <sz val="14"/>
      <name val="Calibri"/>
    </font>
    <font>
      <sz val="11"/>
      <color theme="1"/>
      <name val="Calibri"/>
      <scheme val="minor"/>
    </font>
    <font>
      <sz val="11"/>
      <color theme="1"/>
      <name val="Calibri"/>
    </font>
    <font>
      <b/>
      <sz val="11"/>
      <color theme="1"/>
      <name val="Calibri"/>
    </font>
    <font>
      <sz val="11"/>
      <color rgb="FF212529"/>
      <name val="Calibri"/>
      <scheme val="minor"/>
    </font>
    <font>
      <sz val="12"/>
      <color rgb="FF222222"/>
      <name val="Calibri"/>
    </font>
    <font>
      <sz val="11"/>
      <color rgb="FF000000"/>
      <name val="Calibri"/>
      <scheme val="minor"/>
    </font>
    <font>
      <sz val="12"/>
      <color theme="1"/>
      <name val="Calibri"/>
      <scheme val="minor"/>
    </font>
    <font>
      <sz val="10"/>
      <color theme="1"/>
      <name val="Calibri"/>
      <scheme val="minor"/>
    </font>
    <font>
      <sz val="10"/>
      <color rgb="FF222222"/>
      <name val="Arial"/>
    </font>
    <font>
      <sz val="10"/>
      <color rgb="FF222222"/>
      <name val="Docs-Calibri"/>
    </font>
    <font>
      <sz val="10"/>
      <color rgb="FF000000"/>
      <name val="Calibri"/>
      <scheme val="minor"/>
    </font>
    <font>
      <sz val="11"/>
      <color rgb="FF222222"/>
      <name val="Calibri"/>
    </font>
    <font>
      <sz val="10"/>
      <color theme="1"/>
      <name val="Poppins"/>
    </font>
    <font>
      <sz val="12"/>
      <color rgb="FF000000"/>
      <name val="Calibri"/>
    </font>
  </fonts>
  <fills count="18">
    <fill>
      <patternFill patternType="none"/>
    </fill>
    <fill>
      <patternFill patternType="gray125"/>
    </fill>
    <fill>
      <patternFill patternType="solid">
        <fgColor rgb="FFFFFFFF"/>
      </patternFill>
    </fill>
    <fill>
      <patternFill patternType="solid">
        <fgColor rgb="FFA4C2F4"/>
        <bgColor rgb="FFA4C2F4"/>
      </patternFill>
    </fill>
    <fill>
      <patternFill patternType="solid">
        <fgColor rgb="FFFF0000"/>
        <bgColor rgb="FFFF0000"/>
      </patternFill>
    </fill>
    <fill>
      <patternFill patternType="solid">
        <fgColor rgb="FFD9D2E9"/>
        <bgColor rgb="FFD9D2E9"/>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
      <patternFill patternType="solid">
        <fgColor rgb="FF4A86E8"/>
        <bgColor rgb="FF4A86E8"/>
      </patternFill>
    </fill>
    <fill>
      <patternFill patternType="solid">
        <fgColor theme="4"/>
        <bgColor theme="4"/>
      </patternFill>
    </fill>
    <fill>
      <patternFill patternType="solid">
        <fgColor rgb="FF3D85C6"/>
        <bgColor rgb="FF3D85C6"/>
      </patternFill>
    </fill>
    <fill>
      <patternFill patternType="solid">
        <fgColor rgb="FF3C78D8"/>
        <bgColor rgb="FF3C78D8"/>
      </patternFill>
    </fill>
    <fill>
      <patternFill patternType="solid">
        <fgColor rgb="FFEA9999"/>
        <bgColor rgb="FFEA9999"/>
      </patternFill>
    </fill>
    <fill>
      <patternFill patternType="solid">
        <fgColor rgb="FF9FC5E8"/>
        <bgColor rgb="FF9FC5E8"/>
      </patternFill>
    </fill>
    <fill>
      <patternFill patternType="solid">
        <fgColor rgb="FF6FA8DC"/>
        <bgColor rgb="FF6FA8DC"/>
      </patternFill>
    </fill>
    <fill>
      <patternFill patternType="solid">
        <fgColor rgb="FFFFE599"/>
        <bgColor rgb="FFFFE599"/>
      </patternFill>
    </fill>
    <fill>
      <patternFill patternType="solid">
        <fgColor rgb="FF6D9EEB"/>
        <bgColor rgb="FF6D9EEB"/>
      </patternFill>
    </fill>
  </fills>
  <borders count="4">
    <border>
      <left/>
      <right/>
      <top/>
      <bottom/>
      <diagonal/>
    </border>
    <border>
      <left style="thin">
        <color rgb="FF90949C"/>
      </left>
      <right style="thin">
        <color rgb="FF90949C"/>
      </right>
      <top style="thin">
        <color rgb="FF90949C"/>
      </top>
      <bottom style="thin">
        <color rgb="FF90949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5" fillId="0" borderId="0"/>
  </cellStyleXfs>
  <cellXfs count="93">
    <xf numFmtId="0" fontId="0" fillId="0" borderId="0" xfId="0"/>
    <xf numFmtId="0" fontId="1" fillId="2" borderId="1" xfId="0" applyFont="1" applyFill="1" applyBorder="1" applyAlignment="1">
      <alignment horizontal="left" vertical="center"/>
    </xf>
    <xf numFmtId="0" fontId="2" fillId="2" borderId="0" xfId="0" applyFont="1" applyFill="1" applyAlignment="1">
      <alignment horizontal="left" vertical="center"/>
    </xf>
    <xf numFmtId="2" fontId="2" fillId="2" borderId="1" xfId="0" applyNumberFormat="1" applyFont="1" applyFill="1" applyBorder="1" applyAlignment="1">
      <alignment horizontal="left" vertical="center"/>
    </xf>
    <xf numFmtId="0" fontId="2" fillId="2" borderId="2" xfId="0" applyFont="1" applyFill="1" applyBorder="1" applyAlignment="1">
      <alignment horizontal="left" vertical="center"/>
    </xf>
    <xf numFmtId="1" fontId="2" fillId="2" borderId="2" xfId="0" applyNumberFormat="1" applyFont="1" applyFill="1" applyBorder="1" applyAlignment="1">
      <alignment horizontal="left" vertical="center"/>
    </xf>
    <xf numFmtId="2" fontId="2" fillId="2" borderId="2" xfId="0" applyNumberFormat="1" applyFont="1" applyFill="1" applyBorder="1" applyAlignment="1">
      <alignment horizontal="left" vertical="center"/>
    </xf>
    <xf numFmtId="164" fontId="2" fillId="2" borderId="2" xfId="0" applyNumberFormat="1" applyFont="1" applyFill="1" applyBorder="1" applyAlignment="1">
      <alignment horizontal="left" vertical="center"/>
    </xf>
    <xf numFmtId="0" fontId="3" fillId="0" borderId="0" xfId="0" applyFont="1"/>
    <xf numFmtId="0" fontId="4" fillId="0" borderId="0" xfId="0" applyFont="1"/>
    <xf numFmtId="0" fontId="6" fillId="3" borderId="0" xfId="1" applyFont="1" applyFill="1" applyAlignment="1">
      <alignment horizontal="center" vertical="center" wrapText="1"/>
    </xf>
    <xf numFmtId="165" fontId="6" fillId="3" borderId="0" xfId="1" applyNumberFormat="1" applyFont="1" applyFill="1" applyAlignment="1">
      <alignment horizontal="center" vertical="center" wrapText="1"/>
    </xf>
    <xf numFmtId="43" fontId="6" fillId="3" borderId="0" xfId="1" applyNumberFormat="1" applyFont="1" applyFill="1" applyAlignment="1">
      <alignment horizontal="center" vertical="center" wrapText="1"/>
    </xf>
    <xf numFmtId="43" fontId="7" fillId="3" borderId="0" xfId="1" applyNumberFormat="1" applyFont="1" applyFill="1" applyAlignment="1">
      <alignment horizontal="center" vertical="center" wrapText="1"/>
    </xf>
    <xf numFmtId="43" fontId="2" fillId="3" borderId="0" xfId="1" applyNumberFormat="1" applyFont="1" applyFill="1" applyAlignment="1">
      <alignment horizontal="center" vertical="center" wrapText="1"/>
    </xf>
    <xf numFmtId="166" fontId="6" fillId="3" borderId="0" xfId="1" applyNumberFormat="1" applyFont="1" applyFill="1" applyAlignment="1">
      <alignment horizontal="center" vertical="center" wrapText="1"/>
    </xf>
    <xf numFmtId="0" fontId="6" fillId="3" borderId="3" xfId="1" applyFont="1" applyFill="1" applyBorder="1" applyAlignment="1">
      <alignment horizontal="center" vertical="center" wrapText="1"/>
    </xf>
    <xf numFmtId="0" fontId="6" fillId="3" borderId="3" xfId="1" applyFont="1" applyFill="1" applyBorder="1" applyAlignment="1">
      <alignment vertical="center" wrapText="1"/>
    </xf>
    <xf numFmtId="0" fontId="5" fillId="0" borderId="0" xfId="1"/>
    <xf numFmtId="0" fontId="6" fillId="0" borderId="0" xfId="1" applyFont="1" applyAlignment="1">
      <alignment horizontal="left"/>
    </xf>
    <xf numFmtId="165" fontId="6" fillId="0" borderId="0" xfId="1" applyNumberFormat="1" applyFont="1"/>
    <xf numFmtId="0" fontId="5" fillId="0" borderId="0" xfId="1" applyAlignment="1">
      <alignment vertical="center"/>
    </xf>
    <xf numFmtId="43" fontId="6" fillId="0" borderId="0" xfId="1" applyNumberFormat="1" applyFont="1"/>
    <xf numFmtId="166" fontId="5" fillId="0" borderId="0" xfId="1" applyNumberFormat="1"/>
    <xf numFmtId="0" fontId="6" fillId="0" borderId="0" xfId="1" applyFont="1"/>
    <xf numFmtId="0" fontId="6" fillId="0" borderId="0" xfId="1" applyFont="1" applyAlignment="1">
      <alignment horizontal="center" vertical="center" wrapText="1"/>
    </xf>
    <xf numFmtId="10" fontId="6" fillId="0" borderId="0" xfId="1" applyNumberFormat="1" applyFont="1"/>
    <xf numFmtId="0" fontId="6" fillId="4" borderId="0" xfId="1" applyFont="1" applyFill="1" applyAlignment="1">
      <alignment horizontal="left"/>
    </xf>
    <xf numFmtId="0" fontId="5" fillId="4" borderId="0" xfId="1" applyFill="1"/>
    <xf numFmtId="165" fontId="6" fillId="4" borderId="0" xfId="1" applyNumberFormat="1" applyFont="1" applyFill="1"/>
    <xf numFmtId="0" fontId="5" fillId="4" borderId="0" xfId="1" applyFill="1" applyAlignment="1">
      <alignment vertical="center"/>
    </xf>
    <xf numFmtId="43" fontId="6" fillId="4" borderId="0" xfId="1" applyNumberFormat="1" applyFont="1" applyFill="1"/>
    <xf numFmtId="166" fontId="5" fillId="4" borderId="0" xfId="1" applyNumberFormat="1" applyFill="1"/>
    <xf numFmtId="0" fontId="6" fillId="4" borderId="0" xfId="1" applyFont="1" applyFill="1"/>
    <xf numFmtId="10" fontId="6" fillId="4" borderId="0" xfId="1" applyNumberFormat="1" applyFont="1" applyFill="1"/>
    <xf numFmtId="0" fontId="5" fillId="5" borderId="0" xfId="1" applyFill="1"/>
    <xf numFmtId="0" fontId="6" fillId="6" borderId="0" xfId="1" applyFont="1" applyFill="1" applyAlignment="1">
      <alignment horizontal="left"/>
    </xf>
    <xf numFmtId="0" fontId="5" fillId="6" borderId="0" xfId="1" applyFill="1"/>
    <xf numFmtId="165" fontId="6" fillId="6" borderId="0" xfId="1" applyNumberFormat="1" applyFont="1" applyFill="1"/>
    <xf numFmtId="0" fontId="5" fillId="6" borderId="0" xfId="1" applyFill="1" applyAlignment="1">
      <alignment vertical="center"/>
    </xf>
    <xf numFmtId="43" fontId="6" fillId="6" borderId="0" xfId="1" applyNumberFormat="1" applyFont="1" applyFill="1"/>
    <xf numFmtId="0" fontId="6" fillId="6" borderId="0" xfId="1" applyFont="1" applyFill="1"/>
    <xf numFmtId="43" fontId="5" fillId="0" borderId="0" xfId="1" applyNumberFormat="1"/>
    <xf numFmtId="165" fontId="6" fillId="7" borderId="0" xfId="1" applyNumberFormat="1" applyFont="1" applyFill="1"/>
    <xf numFmtId="167" fontId="6" fillId="0" borderId="0" xfId="1" applyNumberFormat="1" applyFont="1"/>
    <xf numFmtId="0" fontId="6" fillId="8" borderId="0" xfId="1" applyFont="1" applyFill="1" applyAlignment="1">
      <alignment horizontal="left"/>
    </xf>
    <xf numFmtId="0" fontId="5" fillId="8" borderId="0" xfId="1" applyFill="1"/>
    <xf numFmtId="165" fontId="6" fillId="8" borderId="0" xfId="1" applyNumberFormat="1" applyFont="1" applyFill="1"/>
    <xf numFmtId="0" fontId="5" fillId="8" borderId="0" xfId="1" applyFill="1" applyAlignment="1">
      <alignment vertical="center"/>
    </xf>
    <xf numFmtId="43" fontId="6" fillId="8" borderId="0" xfId="1" applyNumberFormat="1" applyFont="1" applyFill="1"/>
    <xf numFmtId="166" fontId="5" fillId="8" borderId="0" xfId="1" applyNumberFormat="1" applyFill="1"/>
    <xf numFmtId="0" fontId="6" fillId="8" borderId="0" xfId="1" applyFont="1" applyFill="1"/>
    <xf numFmtId="10" fontId="6" fillId="8" borderId="0" xfId="1" applyNumberFormat="1" applyFont="1" applyFill="1"/>
    <xf numFmtId="0" fontId="8" fillId="6" borderId="0" xfId="1" applyFont="1" applyFill="1" applyAlignment="1">
      <alignment horizontal="left"/>
    </xf>
    <xf numFmtId="0" fontId="9" fillId="0" borderId="0" xfId="1" applyFont="1"/>
    <xf numFmtId="0" fontId="9" fillId="6" borderId="0" xfId="1" applyFont="1" applyFill="1"/>
    <xf numFmtId="0" fontId="2" fillId="0" borderId="0" xfId="1" applyFont="1"/>
    <xf numFmtId="0" fontId="10" fillId="0" borderId="0" xfId="1" applyFont="1"/>
    <xf numFmtId="168" fontId="5" fillId="0" borderId="0" xfId="1" applyNumberFormat="1"/>
    <xf numFmtId="0" fontId="11" fillId="0" borderId="0" xfId="1" applyFont="1" applyAlignment="1">
      <alignment horizontal="left"/>
    </xf>
    <xf numFmtId="0" fontId="2" fillId="8" borderId="0" xfId="1" applyFont="1" applyFill="1"/>
    <xf numFmtId="0" fontId="10" fillId="8" borderId="0" xfId="1" applyFont="1" applyFill="1"/>
    <xf numFmtId="168" fontId="6" fillId="0" borderId="0" xfId="1" applyNumberFormat="1" applyFont="1"/>
    <xf numFmtId="0" fontId="12" fillId="0" borderId="0" xfId="1" applyFont="1"/>
    <xf numFmtId="4" fontId="5" fillId="0" borderId="0" xfId="1" applyNumberFormat="1" applyAlignment="1">
      <alignment horizontal="right"/>
    </xf>
    <xf numFmtId="43" fontId="6" fillId="9" borderId="0" xfId="1" applyNumberFormat="1" applyFont="1" applyFill="1"/>
    <xf numFmtId="0" fontId="13" fillId="6" borderId="0" xfId="1" applyFont="1" applyFill="1"/>
    <xf numFmtId="0" fontId="14" fillId="6" borderId="0" xfId="1" applyFont="1" applyFill="1"/>
    <xf numFmtId="0" fontId="12" fillId="6" borderId="0" xfId="1" applyFont="1" applyFill="1"/>
    <xf numFmtId="0" fontId="15" fillId="0" borderId="0" xfId="1" applyFont="1"/>
    <xf numFmtId="0" fontId="16" fillId="6" borderId="0" xfId="1" applyFont="1" applyFill="1" applyAlignment="1">
      <alignment horizontal="left"/>
    </xf>
    <xf numFmtId="43" fontId="6" fillId="10" borderId="0" xfId="1" applyNumberFormat="1" applyFont="1" applyFill="1"/>
    <xf numFmtId="43" fontId="6" fillId="11" borderId="0" xfId="1" applyNumberFormat="1" applyFont="1" applyFill="1"/>
    <xf numFmtId="43" fontId="6" fillId="12" borderId="0" xfId="1" applyNumberFormat="1" applyFont="1" applyFill="1"/>
    <xf numFmtId="4" fontId="6" fillId="0" borderId="0" xfId="1" applyNumberFormat="1" applyFont="1" applyAlignment="1">
      <alignment horizontal="right"/>
    </xf>
    <xf numFmtId="165" fontId="6" fillId="0" borderId="0" xfId="1" applyNumberFormat="1" applyFont="1" applyAlignment="1">
      <alignment horizontal="right"/>
    </xf>
    <xf numFmtId="165" fontId="6" fillId="4" borderId="0" xfId="1" applyNumberFormat="1" applyFont="1" applyFill="1" applyAlignment="1">
      <alignment horizontal="right"/>
    </xf>
    <xf numFmtId="0" fontId="5" fillId="13" borderId="0" xfId="1" applyFill="1"/>
    <xf numFmtId="0" fontId="17" fillId="0" borderId="0" xfId="1" applyFont="1" applyAlignment="1">
      <alignment horizontal="left" vertical="center"/>
    </xf>
    <xf numFmtId="4" fontId="5" fillId="0" borderId="0" xfId="1" applyNumberFormat="1"/>
    <xf numFmtId="0" fontId="2" fillId="4" borderId="0" xfId="1" applyFont="1" applyFill="1"/>
    <xf numFmtId="0" fontId="18" fillId="0" borderId="0" xfId="1" applyFont="1" applyAlignment="1">
      <alignment horizontal="right"/>
    </xf>
    <xf numFmtId="43" fontId="6" fillId="14" borderId="0" xfId="1" applyNumberFormat="1" applyFont="1" applyFill="1"/>
    <xf numFmtId="43" fontId="6" fillId="15" borderId="0" xfId="1" applyNumberFormat="1" applyFont="1" applyFill="1"/>
    <xf numFmtId="43" fontId="6" fillId="3" borderId="0" xfId="1" applyNumberFormat="1" applyFont="1" applyFill="1"/>
    <xf numFmtId="0" fontId="5" fillId="0" borderId="0" xfId="1" applyAlignment="1">
      <alignment horizontal="left"/>
    </xf>
    <xf numFmtId="169" fontId="6" fillId="0" borderId="0" xfId="1" applyNumberFormat="1" applyFont="1"/>
    <xf numFmtId="0" fontId="5" fillId="16" borderId="0" xfId="1" applyFill="1"/>
    <xf numFmtId="165" fontId="5" fillId="0" borderId="0" xfId="1" applyNumberFormat="1"/>
    <xf numFmtId="3" fontId="6" fillId="8" borderId="0" xfId="1" applyNumberFormat="1" applyFont="1" applyFill="1"/>
    <xf numFmtId="0" fontId="5" fillId="15" borderId="0" xfId="1" applyFill="1"/>
    <xf numFmtId="43" fontId="6" fillId="17" borderId="0" xfId="1" applyNumberFormat="1" applyFont="1" applyFill="1"/>
    <xf numFmtId="9" fontId="6" fillId="0" borderId="0" xfId="1" applyNumberFormat="1" applyFont="1"/>
  </cellXfs>
  <cellStyles count="2">
    <cellStyle name="Normal" xfId="0" builtinId="0"/>
    <cellStyle name="Normal 2" xfId="1" xr:uid="{E80592C3-AA44-4A78-BF0E-77EDBB56D7F4}"/>
  </cellStyles>
  <dxfs count="3">
    <dxf>
      <fill>
        <patternFill patternType="solid">
          <fgColor rgb="FFE06666"/>
          <bgColor rgb="FFE06666"/>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Augen.AI\AugenAI\Finance\Finance\Dataset\Digital%20Domestic%20Operations.xlsx" TargetMode="External"/><Relationship Id="rId1" Type="http://schemas.openxmlformats.org/officeDocument/2006/relationships/externalLinkPath" Target="/Augen.AI/AugenAI/Finance/Finance/Dataset/Digital%20Domestic%20Oper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MONTHLY DATA"/>
      <sheetName val="Workings"/>
      <sheetName val="Invoice Creator"/>
      <sheetName val="EMI &amp; Reimbursement"/>
      <sheetName val="Pivot Table 4"/>
      <sheetName val="HOSPITAL MASTERSHEET"/>
      <sheetName val="Sheet3"/>
    </sheetNames>
    <sheetDataSet>
      <sheetData sheetId="0"/>
      <sheetData sheetId="1"/>
      <sheetData sheetId="2"/>
      <sheetData sheetId="3"/>
      <sheetData sheetId="4">
        <row r="1">
          <cell r="Q1">
            <v>3559403.3200000003</v>
          </cell>
        </row>
        <row r="2">
          <cell r="B2" t="str">
            <v>Finance ID</v>
          </cell>
          <cell r="Q2" t="str">
            <v>Total Collected</v>
          </cell>
        </row>
        <row r="3">
          <cell r="B3" t="str">
            <v>FIP1</v>
          </cell>
          <cell r="Q3">
            <v>22410</v>
          </cell>
        </row>
        <row r="4">
          <cell r="B4" t="str">
            <v>FIP2</v>
          </cell>
          <cell r="Q4">
            <v>57560</v>
          </cell>
        </row>
        <row r="5">
          <cell r="B5" t="str">
            <v>FIP3</v>
          </cell>
          <cell r="Q5">
            <v>0</v>
          </cell>
        </row>
        <row r="6">
          <cell r="B6" t="str">
            <v>FIP5</v>
          </cell>
          <cell r="Q6">
            <v>25000</v>
          </cell>
        </row>
        <row r="7">
          <cell r="B7" t="str">
            <v>FIP6</v>
          </cell>
          <cell r="Q7">
            <v>52212</v>
          </cell>
        </row>
        <row r="8">
          <cell r="B8" t="str">
            <v>FIP10</v>
          </cell>
          <cell r="Q8">
            <v>40000</v>
          </cell>
        </row>
        <row r="9">
          <cell r="B9" t="str">
            <v>FIP12</v>
          </cell>
          <cell r="Q9">
            <v>24360</v>
          </cell>
        </row>
        <row r="10">
          <cell r="B10" t="str">
            <v>FIP18</v>
          </cell>
          <cell r="Q10">
            <v>21369</v>
          </cell>
        </row>
        <row r="11">
          <cell r="B11" t="str">
            <v>FIP23</v>
          </cell>
          <cell r="Q11">
            <v>0</v>
          </cell>
        </row>
        <row r="12">
          <cell r="B12" t="str">
            <v>FIP24</v>
          </cell>
          <cell r="Q12">
            <v>14828</v>
          </cell>
        </row>
        <row r="13">
          <cell r="B13" t="str">
            <v>FIP33</v>
          </cell>
          <cell r="Q13">
            <v>26814</v>
          </cell>
        </row>
        <row r="14">
          <cell r="B14" t="str">
            <v>FIP38</v>
          </cell>
          <cell r="Q14">
            <v>47861</v>
          </cell>
        </row>
        <row r="15">
          <cell r="B15" t="str">
            <v>FIP41</v>
          </cell>
          <cell r="Q15">
            <v>26106</v>
          </cell>
        </row>
        <row r="16">
          <cell r="B16" t="str">
            <v>FIP42</v>
          </cell>
          <cell r="Q16">
            <v>19664</v>
          </cell>
        </row>
        <row r="17">
          <cell r="B17" t="str">
            <v>FIP43</v>
          </cell>
          <cell r="Q17">
            <v>23239</v>
          </cell>
        </row>
        <row r="18">
          <cell r="B18" t="str">
            <v>FIP45</v>
          </cell>
          <cell r="Q18">
            <v>26106</v>
          </cell>
        </row>
        <row r="19">
          <cell r="B19" t="str">
            <v>FIP48</v>
          </cell>
          <cell r="Q19">
            <v>38196</v>
          </cell>
        </row>
        <row r="20">
          <cell r="B20" t="str">
            <v>FIP52</v>
          </cell>
          <cell r="Q20">
            <v>53628</v>
          </cell>
        </row>
        <row r="21">
          <cell r="B21" t="str">
            <v>FIP53</v>
          </cell>
          <cell r="Q21">
            <v>25026</v>
          </cell>
        </row>
        <row r="22">
          <cell r="B22" t="str">
            <v>FIP54</v>
          </cell>
          <cell r="Q22">
            <v>24580</v>
          </cell>
        </row>
        <row r="23">
          <cell r="B23" t="str">
            <v>FIP55</v>
          </cell>
          <cell r="Q23">
            <v>0</v>
          </cell>
        </row>
        <row r="24">
          <cell r="B24" t="str">
            <v>FIP56</v>
          </cell>
          <cell r="Q24">
            <v>43455</v>
          </cell>
        </row>
        <row r="25">
          <cell r="B25" t="str">
            <v>FIP58</v>
          </cell>
          <cell r="Q25">
            <v>23236</v>
          </cell>
        </row>
        <row r="26">
          <cell r="B26" t="str">
            <v>FIP68</v>
          </cell>
          <cell r="Q26">
            <v>37777</v>
          </cell>
        </row>
        <row r="27">
          <cell r="B27" t="str">
            <v>FIP71</v>
          </cell>
          <cell r="Q27">
            <v>43510</v>
          </cell>
        </row>
        <row r="28">
          <cell r="B28" t="str">
            <v>FIP72</v>
          </cell>
          <cell r="Q28">
            <v>54000</v>
          </cell>
        </row>
        <row r="29">
          <cell r="B29" t="str">
            <v>FIP74</v>
          </cell>
          <cell r="Q29">
            <v>25026.400000000001</v>
          </cell>
        </row>
        <row r="30">
          <cell r="B30" t="str">
            <v>FIP82</v>
          </cell>
          <cell r="Q30">
            <v>0</v>
          </cell>
        </row>
        <row r="31">
          <cell r="B31" t="str">
            <v>FIP85</v>
          </cell>
          <cell r="Q31">
            <v>14609</v>
          </cell>
        </row>
        <row r="32">
          <cell r="B32" t="str">
            <v>FIP93</v>
          </cell>
          <cell r="Q32">
            <v>25026.400000000001</v>
          </cell>
        </row>
        <row r="33">
          <cell r="B33" t="str">
            <v>FIP99</v>
          </cell>
          <cell r="Q33">
            <v>25000</v>
          </cell>
        </row>
        <row r="34">
          <cell r="B34" t="str">
            <v>FIP100</v>
          </cell>
          <cell r="Q34">
            <v>47861</v>
          </cell>
        </row>
        <row r="35">
          <cell r="B35" t="str">
            <v>FIP104</v>
          </cell>
          <cell r="Q35">
            <v>19664</v>
          </cell>
        </row>
        <row r="36">
          <cell r="B36" t="str">
            <v>FIP106</v>
          </cell>
          <cell r="Q36">
            <v>58000</v>
          </cell>
        </row>
        <row r="37">
          <cell r="B37" t="str">
            <v>FIP115</v>
          </cell>
          <cell r="Q37">
            <v>23551</v>
          </cell>
        </row>
        <row r="38">
          <cell r="B38" t="str">
            <v>FIP119</v>
          </cell>
          <cell r="Q38">
            <v>52212</v>
          </cell>
        </row>
        <row r="39">
          <cell r="B39" t="str">
            <v>FIP126</v>
          </cell>
          <cell r="Q39">
            <v>39159</v>
          </cell>
        </row>
        <row r="40">
          <cell r="B40" t="str">
            <v>FIP146</v>
          </cell>
          <cell r="Q40">
            <v>34808</v>
          </cell>
        </row>
        <row r="41">
          <cell r="B41" t="str">
            <v>FIP155</v>
          </cell>
          <cell r="Q41">
            <v>35752</v>
          </cell>
        </row>
        <row r="42">
          <cell r="B42" t="str">
            <v>FIP178</v>
          </cell>
          <cell r="Q42">
            <v>25951.52</v>
          </cell>
        </row>
        <row r="43">
          <cell r="B43" t="str">
            <v>FIP181</v>
          </cell>
          <cell r="Q43">
            <v>34808</v>
          </cell>
        </row>
        <row r="44">
          <cell r="B44" t="str">
            <v>FIP185</v>
          </cell>
          <cell r="Q44">
            <v>30892.1</v>
          </cell>
        </row>
        <row r="45">
          <cell r="B45" t="str">
            <v>FIP187</v>
          </cell>
          <cell r="Q45">
            <v>23238.799999999999</v>
          </cell>
        </row>
        <row r="46">
          <cell r="B46" t="str">
            <v>FIP193</v>
          </cell>
          <cell r="Q46">
            <v>0</v>
          </cell>
        </row>
        <row r="47">
          <cell r="B47" t="str">
            <v>FIP203</v>
          </cell>
          <cell r="Q47">
            <v>47861</v>
          </cell>
        </row>
        <row r="48">
          <cell r="B48" t="str">
            <v>FIP204</v>
          </cell>
          <cell r="Q48">
            <v>44380.2</v>
          </cell>
        </row>
        <row r="49">
          <cell r="B49" t="str">
            <v>FIP210</v>
          </cell>
          <cell r="Q49">
            <v>21451.200000000001</v>
          </cell>
        </row>
        <row r="50">
          <cell r="B50" t="str">
            <v>FIP213</v>
          </cell>
          <cell r="Q50">
            <v>34808</v>
          </cell>
        </row>
        <row r="51">
          <cell r="B51" t="str">
            <v>FIP221</v>
          </cell>
          <cell r="Q51">
            <v>21819</v>
          </cell>
        </row>
        <row r="52">
          <cell r="B52" t="str">
            <v>FIP227</v>
          </cell>
          <cell r="Q52">
            <v>34808</v>
          </cell>
        </row>
        <row r="53">
          <cell r="B53" t="str">
            <v>FIP229</v>
          </cell>
          <cell r="Q53">
            <v>21819</v>
          </cell>
        </row>
        <row r="54">
          <cell r="B54" t="str">
            <v>FIP230</v>
          </cell>
          <cell r="Q54">
            <v>39159</v>
          </cell>
        </row>
        <row r="55">
          <cell r="B55" t="str">
            <v>FIP235</v>
          </cell>
          <cell r="Q55">
            <v>36983.5</v>
          </cell>
        </row>
        <row r="56">
          <cell r="B56" t="str">
            <v>FIP242</v>
          </cell>
          <cell r="Q56">
            <v>0</v>
          </cell>
        </row>
        <row r="57">
          <cell r="B57" t="str">
            <v>FIP248</v>
          </cell>
          <cell r="Q57">
            <v>26106</v>
          </cell>
        </row>
        <row r="58">
          <cell r="B58" t="str">
            <v>FIP252</v>
          </cell>
          <cell r="Q58">
            <v>23238.799999999999</v>
          </cell>
        </row>
        <row r="59">
          <cell r="B59" t="str">
            <v>FIP274</v>
          </cell>
          <cell r="Q59">
            <v>52212</v>
          </cell>
        </row>
        <row r="60">
          <cell r="B60" t="str">
            <v>FIP278</v>
          </cell>
          <cell r="Q60">
            <v>37960</v>
          </cell>
        </row>
        <row r="61">
          <cell r="B61" t="str">
            <v>FIP281</v>
          </cell>
          <cell r="Q61">
            <v>24132.6</v>
          </cell>
        </row>
        <row r="62">
          <cell r="B62" t="str">
            <v>FIP285</v>
          </cell>
          <cell r="Q62">
            <v>26106</v>
          </cell>
        </row>
        <row r="63">
          <cell r="B63" t="str">
            <v>FIP297</v>
          </cell>
          <cell r="Q63">
            <v>37419</v>
          </cell>
        </row>
        <row r="64">
          <cell r="B64" t="str">
            <v>FIP313</v>
          </cell>
          <cell r="Q64">
            <v>0</v>
          </cell>
        </row>
        <row r="65">
          <cell r="B65" t="str">
            <v>FIP314</v>
          </cell>
          <cell r="Q65">
            <v>39159</v>
          </cell>
        </row>
        <row r="66">
          <cell r="B66" t="str">
            <v>FIP329</v>
          </cell>
          <cell r="Q66">
            <v>18348</v>
          </cell>
        </row>
        <row r="67">
          <cell r="B67" t="str">
            <v>FIP332</v>
          </cell>
          <cell r="Q67">
            <v>0</v>
          </cell>
        </row>
        <row r="68">
          <cell r="B68" t="str">
            <v>FIP339</v>
          </cell>
          <cell r="Q68">
            <v>18348</v>
          </cell>
        </row>
        <row r="69">
          <cell r="B69" t="str">
            <v>FIP342</v>
          </cell>
          <cell r="Q69">
            <v>52212</v>
          </cell>
        </row>
        <row r="70">
          <cell r="B70" t="str">
            <v>FIP343</v>
          </cell>
          <cell r="Q70">
            <v>0</v>
          </cell>
        </row>
        <row r="71">
          <cell r="B71" t="str">
            <v>FIP317</v>
          </cell>
          <cell r="Q71">
            <v>35752</v>
          </cell>
        </row>
        <row r="72">
          <cell r="B72" t="str">
            <v>FIP365</v>
          </cell>
          <cell r="Q72">
            <v>24360</v>
          </cell>
        </row>
        <row r="73">
          <cell r="B73" t="str">
            <v>FIP367</v>
          </cell>
          <cell r="Q73">
            <v>51265</v>
          </cell>
        </row>
        <row r="74">
          <cell r="B74" t="str">
            <v>FIP375</v>
          </cell>
          <cell r="Q74">
            <v>26106</v>
          </cell>
        </row>
        <row r="75">
          <cell r="B75" t="str">
            <v>FIP380</v>
          </cell>
          <cell r="Q75">
            <v>26106</v>
          </cell>
        </row>
        <row r="76">
          <cell r="B76" t="str">
            <v>FIP386</v>
          </cell>
          <cell r="Q76">
            <v>89232</v>
          </cell>
        </row>
        <row r="77">
          <cell r="B77" t="str">
            <v>FIP394</v>
          </cell>
          <cell r="Q77">
            <v>26106</v>
          </cell>
        </row>
        <row r="78">
          <cell r="B78" t="str">
            <v>FIP399</v>
          </cell>
          <cell r="Q78">
            <v>0</v>
          </cell>
        </row>
        <row r="79">
          <cell r="B79" t="str">
            <v>FIP408</v>
          </cell>
          <cell r="Q79">
            <v>23238.799999999999</v>
          </cell>
        </row>
        <row r="80">
          <cell r="B80" t="str">
            <v>FIP415</v>
          </cell>
          <cell r="Q80">
            <v>0</v>
          </cell>
        </row>
        <row r="81">
          <cell r="B81" t="str">
            <v>FIP423</v>
          </cell>
          <cell r="Q81">
            <v>33944</v>
          </cell>
        </row>
        <row r="82">
          <cell r="B82" t="str">
            <v>FIP425</v>
          </cell>
          <cell r="Q82">
            <v>37074</v>
          </cell>
        </row>
        <row r="83">
          <cell r="B83" t="str">
            <v>FIP429</v>
          </cell>
          <cell r="Q83">
            <v>25026</v>
          </cell>
        </row>
        <row r="84">
          <cell r="B84" t="str">
            <v>FIP432</v>
          </cell>
          <cell r="Q84">
            <v>24360</v>
          </cell>
        </row>
        <row r="85">
          <cell r="B85" t="str">
            <v>FIP434</v>
          </cell>
          <cell r="Q85">
            <v>24132</v>
          </cell>
        </row>
        <row r="86">
          <cell r="B86" t="str">
            <v>FIP447</v>
          </cell>
          <cell r="Q86">
            <v>0</v>
          </cell>
        </row>
        <row r="87">
          <cell r="B87" t="str">
            <v>FIP449</v>
          </cell>
          <cell r="Q87">
            <v>0</v>
          </cell>
        </row>
        <row r="88">
          <cell r="B88" t="str">
            <v>FIP454</v>
          </cell>
          <cell r="Q88">
            <v>0</v>
          </cell>
        </row>
        <row r="89">
          <cell r="B89" t="str">
            <v>FIP465</v>
          </cell>
          <cell r="Q89">
            <v>0</v>
          </cell>
        </row>
        <row r="90">
          <cell r="B90" t="str">
            <v>FIP480</v>
          </cell>
          <cell r="Q90">
            <v>49420</v>
          </cell>
        </row>
        <row r="91">
          <cell r="B91" t="str">
            <v>FIP484</v>
          </cell>
          <cell r="Q91">
            <v>56563</v>
          </cell>
        </row>
        <row r="92">
          <cell r="B92" t="str">
            <v>FIP499</v>
          </cell>
          <cell r="Q92">
            <v>0</v>
          </cell>
        </row>
        <row r="93">
          <cell r="B93" t="str">
            <v>FIP504</v>
          </cell>
          <cell r="Q93">
            <v>55029</v>
          </cell>
        </row>
        <row r="94">
          <cell r="B94" t="str">
            <v>FIP521</v>
          </cell>
          <cell r="Q94">
            <v>34808</v>
          </cell>
        </row>
        <row r="95">
          <cell r="B95" t="str">
            <v>FIP528</v>
          </cell>
          <cell r="Q95">
            <v>39159</v>
          </cell>
        </row>
        <row r="96">
          <cell r="B96" t="str">
            <v>FIP529</v>
          </cell>
          <cell r="Q96">
            <v>34808</v>
          </cell>
        </row>
        <row r="97">
          <cell r="B97" t="str">
            <v>FIP535</v>
          </cell>
          <cell r="Q97">
            <v>23239</v>
          </cell>
        </row>
        <row r="98">
          <cell r="B98" t="str">
            <v>FIP537</v>
          </cell>
          <cell r="Q98">
            <v>56563</v>
          </cell>
        </row>
        <row r="99">
          <cell r="B99" t="str">
            <v>FIP542</v>
          </cell>
          <cell r="Q99">
            <v>57241</v>
          </cell>
        </row>
        <row r="100">
          <cell r="B100" t="str">
            <v>FIP543</v>
          </cell>
          <cell r="Q100">
            <v>23551</v>
          </cell>
        </row>
        <row r="101">
          <cell r="B101" t="str">
            <v>FIP545</v>
          </cell>
          <cell r="Q101">
            <v>52079</v>
          </cell>
        </row>
        <row r="102">
          <cell r="B102" t="str">
            <v>FIP548</v>
          </cell>
          <cell r="Q102">
            <v>42604</v>
          </cell>
        </row>
        <row r="103">
          <cell r="B103" t="str">
            <v>FIP553</v>
          </cell>
          <cell r="Q103">
            <v>47861</v>
          </cell>
        </row>
        <row r="104">
          <cell r="B104" t="str">
            <v>FIP564</v>
          </cell>
          <cell r="Q104">
            <v>0</v>
          </cell>
        </row>
        <row r="105">
          <cell r="B105" t="str">
            <v>FIP569</v>
          </cell>
          <cell r="Q105">
            <v>23239</v>
          </cell>
        </row>
        <row r="106">
          <cell r="B106" t="str">
            <v>FIP571</v>
          </cell>
          <cell r="Q106">
            <v>25203</v>
          </cell>
        </row>
        <row r="107">
          <cell r="B107" t="str">
            <v>FIP573</v>
          </cell>
          <cell r="Q107">
            <v>0</v>
          </cell>
        </row>
        <row r="108">
          <cell r="B108" t="str">
            <v>FIP579</v>
          </cell>
          <cell r="Q108">
            <v>51265</v>
          </cell>
        </row>
        <row r="109">
          <cell r="B109" t="str">
            <v>FIP591</v>
          </cell>
          <cell r="Q109">
            <v>27846</v>
          </cell>
        </row>
        <row r="110">
          <cell r="B110" t="str">
            <v>FIP598</v>
          </cell>
          <cell r="Q110">
            <v>38275</v>
          </cell>
        </row>
        <row r="111">
          <cell r="B111" t="str">
            <v>FIP601</v>
          </cell>
          <cell r="Q111">
            <v>18348</v>
          </cell>
        </row>
        <row r="112">
          <cell r="B112" t="str">
            <v>FIP620</v>
          </cell>
          <cell r="Q112">
            <v>30625</v>
          </cell>
        </row>
        <row r="113">
          <cell r="B113" t="str">
            <v>FIP621</v>
          </cell>
          <cell r="Q113">
            <v>38275</v>
          </cell>
        </row>
        <row r="114">
          <cell r="B114" t="str">
            <v>FIP622</v>
          </cell>
          <cell r="Q114">
            <v>42604</v>
          </cell>
        </row>
        <row r="115">
          <cell r="B115" t="str">
            <v>FIP623</v>
          </cell>
          <cell r="Q115">
            <v>51265</v>
          </cell>
        </row>
        <row r="116">
          <cell r="B116" t="str">
            <v>FIP644</v>
          </cell>
          <cell r="Q116">
            <v>27015</v>
          </cell>
        </row>
        <row r="117">
          <cell r="B117" t="str">
            <v>FIP647</v>
          </cell>
          <cell r="Q117">
            <v>45203</v>
          </cell>
        </row>
        <row r="118">
          <cell r="B118" t="str">
            <v>FIP650</v>
          </cell>
          <cell r="Q118">
            <v>25026</v>
          </cell>
        </row>
        <row r="119">
          <cell r="B119" t="str">
            <v>FIP651</v>
          </cell>
          <cell r="Q119">
            <v>14593</v>
          </cell>
        </row>
        <row r="120">
          <cell r="B120" t="str">
            <v>FIP652</v>
          </cell>
          <cell r="Q120">
            <v>24278</v>
          </cell>
        </row>
        <row r="121">
          <cell r="B121" t="str">
            <v>FIP654</v>
          </cell>
          <cell r="Q121">
            <v>111890</v>
          </cell>
        </row>
        <row r="122">
          <cell r="B122" t="str">
            <v>FIP660</v>
          </cell>
          <cell r="Q122">
            <v>0</v>
          </cell>
        </row>
        <row r="123">
          <cell r="Q123">
            <v>0</v>
          </cell>
        </row>
        <row r="124">
          <cell r="Q124">
            <v>0</v>
          </cell>
        </row>
        <row r="125">
          <cell r="Q125">
            <v>0</v>
          </cell>
        </row>
        <row r="142">
          <cell r="Q142">
            <v>0</v>
          </cell>
        </row>
        <row r="143">
          <cell r="Q143">
            <v>0</v>
          </cell>
        </row>
        <row r="144">
          <cell r="Q144">
            <v>0</v>
          </cell>
        </row>
        <row r="145">
          <cell r="Q145">
            <v>0</v>
          </cell>
        </row>
        <row r="146">
          <cell r="Q146">
            <v>0</v>
          </cell>
        </row>
        <row r="147">
          <cell r="Q147">
            <v>0</v>
          </cell>
        </row>
        <row r="148">
          <cell r="Q148">
            <v>0</v>
          </cell>
        </row>
        <row r="149">
          <cell r="Q149">
            <v>0</v>
          </cell>
        </row>
        <row r="150">
          <cell r="Q150">
            <v>0</v>
          </cell>
        </row>
        <row r="151">
          <cell r="Q151">
            <v>0</v>
          </cell>
        </row>
        <row r="152">
          <cell r="Q152">
            <v>0</v>
          </cell>
        </row>
        <row r="153">
          <cell r="Q153">
            <v>0</v>
          </cell>
        </row>
        <row r="154">
          <cell r="Q154">
            <v>0</v>
          </cell>
        </row>
        <row r="155">
          <cell r="Q155">
            <v>0</v>
          </cell>
        </row>
        <row r="156">
          <cell r="Q156">
            <v>0</v>
          </cell>
        </row>
        <row r="157">
          <cell r="Q157">
            <v>0</v>
          </cell>
        </row>
        <row r="158">
          <cell r="Q158" t="str">
            <v/>
          </cell>
        </row>
        <row r="159">
          <cell r="Q159" t="str">
            <v/>
          </cell>
        </row>
        <row r="160">
          <cell r="Q160" t="str">
            <v/>
          </cell>
        </row>
        <row r="161">
          <cell r="Q161" t="str">
            <v/>
          </cell>
        </row>
        <row r="162">
          <cell r="Q162" t="str">
            <v/>
          </cell>
        </row>
        <row r="163">
          <cell r="Q163" t="str">
            <v/>
          </cell>
        </row>
        <row r="169">
          <cell r="Q169" t="str">
            <v/>
          </cell>
        </row>
        <row r="170">
          <cell r="Q170" t="str">
            <v/>
          </cell>
        </row>
        <row r="171">
          <cell r="Q171" t="str">
            <v/>
          </cell>
        </row>
        <row r="172">
          <cell r="Q172" t="str">
            <v/>
          </cell>
        </row>
        <row r="173">
          <cell r="Q173" t="str">
            <v/>
          </cell>
        </row>
        <row r="174">
          <cell r="Q174" t="str">
            <v/>
          </cell>
        </row>
        <row r="175">
          <cell r="Q175" t="str">
            <v/>
          </cell>
        </row>
        <row r="176">
          <cell r="Q176" t="str">
            <v/>
          </cell>
        </row>
        <row r="177">
          <cell r="Q177" t="str">
            <v/>
          </cell>
        </row>
        <row r="178">
          <cell r="Q178" t="str">
            <v/>
          </cell>
        </row>
        <row r="179">
          <cell r="Q179" t="str">
            <v/>
          </cell>
        </row>
        <row r="180">
          <cell r="Q180" t="str">
            <v/>
          </cell>
        </row>
        <row r="181">
          <cell r="Q181" t="str">
            <v/>
          </cell>
        </row>
        <row r="182">
          <cell r="Q182" t="str">
            <v/>
          </cell>
        </row>
        <row r="183">
          <cell r="Q183" t="str">
            <v/>
          </cell>
        </row>
        <row r="184">
          <cell r="Q184" t="str">
            <v/>
          </cell>
        </row>
        <row r="185">
          <cell r="Q185" t="str">
            <v/>
          </cell>
        </row>
        <row r="186">
          <cell r="Q186" t="str">
            <v/>
          </cell>
        </row>
        <row r="187">
          <cell r="Q187" t="str">
            <v/>
          </cell>
        </row>
        <row r="188">
          <cell r="Q188" t="str">
            <v/>
          </cell>
        </row>
        <row r="189">
          <cell r="Q189" t="str">
            <v/>
          </cell>
        </row>
        <row r="190">
          <cell r="Q190" t="str">
            <v/>
          </cell>
        </row>
        <row r="191">
          <cell r="Q191" t="str">
            <v/>
          </cell>
        </row>
        <row r="192">
          <cell r="Q192" t="str">
            <v/>
          </cell>
        </row>
        <row r="193">
          <cell r="Q193" t="str">
            <v/>
          </cell>
        </row>
        <row r="194">
          <cell r="Q194" t="str">
            <v/>
          </cell>
        </row>
        <row r="195">
          <cell r="Q195" t="str">
            <v/>
          </cell>
        </row>
        <row r="196">
          <cell r="Q196" t="str">
            <v/>
          </cell>
        </row>
        <row r="197">
          <cell r="Q197" t="str">
            <v/>
          </cell>
        </row>
        <row r="198">
          <cell r="Q198" t="str">
            <v/>
          </cell>
        </row>
        <row r="199">
          <cell r="Q199" t="str">
            <v/>
          </cell>
        </row>
        <row r="200">
          <cell r="Q200" t="str">
            <v/>
          </cell>
        </row>
        <row r="201">
          <cell r="Q201" t="str">
            <v/>
          </cell>
        </row>
        <row r="202">
          <cell r="Q202" t="str">
            <v/>
          </cell>
        </row>
        <row r="203">
          <cell r="Q203" t="str">
            <v/>
          </cell>
        </row>
        <row r="204">
          <cell r="Q204" t="str">
            <v/>
          </cell>
        </row>
        <row r="205">
          <cell r="Q205" t="str">
            <v/>
          </cell>
        </row>
        <row r="206">
          <cell r="Q206" t="str">
            <v/>
          </cell>
        </row>
        <row r="207">
          <cell r="Q207" t="str">
            <v/>
          </cell>
        </row>
        <row r="208">
          <cell r="Q208" t="str">
            <v/>
          </cell>
        </row>
        <row r="209">
          <cell r="Q209" t="str">
            <v/>
          </cell>
        </row>
        <row r="210">
          <cell r="Q210" t="str">
            <v/>
          </cell>
        </row>
        <row r="211">
          <cell r="Q211" t="str">
            <v/>
          </cell>
        </row>
        <row r="212">
          <cell r="Q212" t="str">
            <v/>
          </cell>
        </row>
        <row r="213">
          <cell r="Q213" t="str">
            <v/>
          </cell>
        </row>
        <row r="214">
          <cell r="Q214" t="str">
            <v/>
          </cell>
        </row>
        <row r="215">
          <cell r="Q215" t="str">
            <v/>
          </cell>
        </row>
        <row r="216">
          <cell r="Q216" t="str">
            <v/>
          </cell>
        </row>
        <row r="217">
          <cell r="Q217" t="str">
            <v/>
          </cell>
        </row>
        <row r="218">
          <cell r="Q218" t="str">
            <v/>
          </cell>
        </row>
        <row r="219">
          <cell r="Q219" t="str">
            <v/>
          </cell>
        </row>
        <row r="220">
          <cell r="Q220" t="str">
            <v/>
          </cell>
        </row>
        <row r="221">
          <cell r="Q221" t="str">
            <v/>
          </cell>
        </row>
        <row r="222">
          <cell r="Q222" t="str">
            <v/>
          </cell>
        </row>
        <row r="223">
          <cell r="Q223" t="str">
            <v/>
          </cell>
        </row>
        <row r="224">
          <cell r="Q224" t="str">
            <v/>
          </cell>
        </row>
        <row r="225">
          <cell r="Q225" t="str">
            <v/>
          </cell>
        </row>
        <row r="226">
          <cell r="Q226" t="str">
            <v/>
          </cell>
        </row>
        <row r="227">
          <cell r="Q227" t="str">
            <v/>
          </cell>
        </row>
        <row r="228">
          <cell r="Q228" t="str">
            <v/>
          </cell>
        </row>
        <row r="229">
          <cell r="Q229" t="str">
            <v/>
          </cell>
        </row>
        <row r="230">
          <cell r="Q230" t="str">
            <v/>
          </cell>
        </row>
        <row r="231">
          <cell r="Q231" t="str">
            <v/>
          </cell>
        </row>
        <row r="232">
          <cell r="Q232" t="str">
            <v/>
          </cell>
        </row>
        <row r="233">
          <cell r="Q233" t="str">
            <v/>
          </cell>
        </row>
        <row r="234">
          <cell r="Q234" t="str">
            <v/>
          </cell>
        </row>
        <row r="235">
          <cell r="Q235" t="str">
            <v/>
          </cell>
        </row>
        <row r="236">
          <cell r="Q236" t="str">
            <v/>
          </cell>
        </row>
        <row r="237">
          <cell r="Q237" t="str">
            <v/>
          </cell>
        </row>
        <row r="238">
          <cell r="Q238" t="str">
            <v/>
          </cell>
        </row>
        <row r="239">
          <cell r="Q239" t="str">
            <v/>
          </cell>
        </row>
        <row r="240">
          <cell r="Q240" t="str">
            <v/>
          </cell>
        </row>
        <row r="241">
          <cell r="Q241" t="str">
            <v/>
          </cell>
        </row>
        <row r="242">
          <cell r="Q242" t="str">
            <v/>
          </cell>
        </row>
        <row r="243">
          <cell r="Q243" t="str">
            <v/>
          </cell>
        </row>
        <row r="244">
          <cell r="Q244" t="str">
            <v/>
          </cell>
        </row>
        <row r="245">
          <cell r="Q245" t="str">
            <v/>
          </cell>
        </row>
        <row r="246">
          <cell r="Q246" t="str">
            <v/>
          </cell>
        </row>
        <row r="247">
          <cell r="Q247" t="str">
            <v/>
          </cell>
        </row>
        <row r="248">
          <cell r="Q248" t="str">
            <v/>
          </cell>
        </row>
        <row r="249">
          <cell r="Q249" t="str">
            <v/>
          </cell>
        </row>
        <row r="250">
          <cell r="Q250" t="str">
            <v/>
          </cell>
        </row>
        <row r="251">
          <cell r="Q251" t="str">
            <v/>
          </cell>
        </row>
        <row r="252">
          <cell r="Q252" t="str">
            <v/>
          </cell>
        </row>
        <row r="253">
          <cell r="Q253" t="str">
            <v/>
          </cell>
        </row>
        <row r="254">
          <cell r="Q254" t="str">
            <v/>
          </cell>
        </row>
        <row r="255">
          <cell r="Q255" t="str">
            <v/>
          </cell>
        </row>
        <row r="256">
          <cell r="Q256" t="str">
            <v/>
          </cell>
        </row>
        <row r="257">
          <cell r="Q257" t="str">
            <v/>
          </cell>
        </row>
        <row r="258">
          <cell r="Q258" t="str">
            <v/>
          </cell>
        </row>
        <row r="259">
          <cell r="Q259" t="str">
            <v/>
          </cell>
        </row>
        <row r="260">
          <cell r="Q260" t="str">
            <v/>
          </cell>
        </row>
        <row r="261">
          <cell r="Q261" t="str">
            <v/>
          </cell>
        </row>
        <row r="262">
          <cell r="Q262" t="str">
            <v/>
          </cell>
        </row>
        <row r="263">
          <cell r="Q263" t="str">
            <v/>
          </cell>
        </row>
        <row r="264">
          <cell r="Q264" t="str">
            <v/>
          </cell>
        </row>
        <row r="265">
          <cell r="Q265" t="str">
            <v/>
          </cell>
        </row>
        <row r="266">
          <cell r="Q266" t="str">
            <v/>
          </cell>
        </row>
        <row r="267">
          <cell r="Q267" t="str">
            <v/>
          </cell>
        </row>
        <row r="268">
          <cell r="Q268" t="str">
            <v/>
          </cell>
        </row>
        <row r="269">
          <cell r="Q269" t="str">
            <v/>
          </cell>
        </row>
        <row r="270">
          <cell r="Q270" t="str">
            <v/>
          </cell>
        </row>
        <row r="271">
          <cell r="Q271" t="str">
            <v/>
          </cell>
        </row>
        <row r="272">
          <cell r="Q272" t="str">
            <v/>
          </cell>
        </row>
        <row r="273">
          <cell r="Q273" t="str">
            <v/>
          </cell>
        </row>
        <row r="274">
          <cell r="Q274" t="str">
            <v/>
          </cell>
        </row>
        <row r="275">
          <cell r="Q275" t="str">
            <v/>
          </cell>
        </row>
        <row r="276">
          <cell r="Q276" t="str">
            <v/>
          </cell>
        </row>
        <row r="277">
          <cell r="Q277" t="str">
            <v/>
          </cell>
        </row>
        <row r="278">
          <cell r="Q278" t="str">
            <v/>
          </cell>
        </row>
        <row r="279">
          <cell r="Q279" t="str">
            <v/>
          </cell>
        </row>
        <row r="280">
          <cell r="Q280" t="str">
            <v/>
          </cell>
        </row>
        <row r="281">
          <cell r="Q281" t="str">
            <v/>
          </cell>
        </row>
        <row r="282">
          <cell r="Q282" t="str">
            <v/>
          </cell>
        </row>
        <row r="283">
          <cell r="Q283" t="str">
            <v/>
          </cell>
        </row>
        <row r="284">
          <cell r="Q284" t="str">
            <v/>
          </cell>
        </row>
        <row r="285">
          <cell r="Q285" t="str">
            <v/>
          </cell>
        </row>
        <row r="286">
          <cell r="Q286" t="str">
            <v/>
          </cell>
        </row>
        <row r="287">
          <cell r="Q287" t="str">
            <v/>
          </cell>
        </row>
        <row r="288">
          <cell r="Q288" t="str">
            <v/>
          </cell>
        </row>
        <row r="289">
          <cell r="Q289" t="str">
            <v/>
          </cell>
        </row>
        <row r="290">
          <cell r="Q290" t="str">
            <v/>
          </cell>
        </row>
        <row r="291">
          <cell r="Q291" t="str">
            <v/>
          </cell>
        </row>
        <row r="292">
          <cell r="Q292" t="str">
            <v/>
          </cell>
        </row>
        <row r="293">
          <cell r="Q293" t="str">
            <v/>
          </cell>
        </row>
        <row r="294">
          <cell r="Q294" t="str">
            <v/>
          </cell>
        </row>
        <row r="295">
          <cell r="Q295" t="str">
            <v/>
          </cell>
        </row>
        <row r="296">
          <cell r="Q296" t="str">
            <v/>
          </cell>
        </row>
        <row r="297">
          <cell r="Q297" t="str">
            <v/>
          </cell>
        </row>
        <row r="298">
          <cell r="Q298" t="str">
            <v/>
          </cell>
        </row>
        <row r="299">
          <cell r="Q299" t="str">
            <v/>
          </cell>
        </row>
        <row r="300">
          <cell r="Q300" t="str">
            <v/>
          </cell>
        </row>
        <row r="301">
          <cell r="Q301" t="str">
            <v/>
          </cell>
        </row>
        <row r="302">
          <cell r="Q302" t="str">
            <v/>
          </cell>
        </row>
        <row r="303">
          <cell r="Q303" t="str">
            <v/>
          </cell>
        </row>
        <row r="304">
          <cell r="Q304" t="str">
            <v/>
          </cell>
        </row>
        <row r="305">
          <cell r="Q305" t="str">
            <v/>
          </cell>
        </row>
        <row r="306">
          <cell r="Q306" t="str">
            <v/>
          </cell>
        </row>
        <row r="307">
          <cell r="Q307" t="str">
            <v/>
          </cell>
        </row>
        <row r="308">
          <cell r="Q308" t="str">
            <v/>
          </cell>
        </row>
        <row r="309">
          <cell r="Q309" t="str">
            <v/>
          </cell>
        </row>
        <row r="310">
          <cell r="Q310" t="str">
            <v/>
          </cell>
        </row>
        <row r="311">
          <cell r="Q311" t="str">
            <v/>
          </cell>
        </row>
        <row r="312">
          <cell r="Q312" t="str">
            <v/>
          </cell>
        </row>
        <row r="313">
          <cell r="Q313" t="str">
            <v/>
          </cell>
        </row>
        <row r="314">
          <cell r="Q314" t="str">
            <v/>
          </cell>
        </row>
        <row r="315">
          <cell r="Q315" t="str">
            <v/>
          </cell>
        </row>
        <row r="316">
          <cell r="Q316" t="str">
            <v/>
          </cell>
        </row>
        <row r="317">
          <cell r="Q317" t="str">
            <v/>
          </cell>
        </row>
        <row r="318">
          <cell r="Q318" t="str">
            <v/>
          </cell>
        </row>
        <row r="319">
          <cell r="Q319" t="str">
            <v/>
          </cell>
        </row>
        <row r="320">
          <cell r="Q320" t="str">
            <v/>
          </cell>
        </row>
        <row r="321">
          <cell r="Q321" t="str">
            <v/>
          </cell>
        </row>
        <row r="322">
          <cell r="Q322" t="str">
            <v/>
          </cell>
        </row>
        <row r="323">
          <cell r="Q323" t="str">
            <v/>
          </cell>
        </row>
        <row r="324">
          <cell r="Q324" t="str">
            <v/>
          </cell>
        </row>
        <row r="325">
          <cell r="Q325" t="str">
            <v/>
          </cell>
        </row>
        <row r="326">
          <cell r="Q326" t="str">
            <v/>
          </cell>
        </row>
        <row r="327">
          <cell r="Q327" t="str">
            <v/>
          </cell>
        </row>
        <row r="328">
          <cell r="Q328" t="str">
            <v/>
          </cell>
        </row>
        <row r="329">
          <cell r="Q329" t="str">
            <v/>
          </cell>
        </row>
        <row r="330">
          <cell r="Q330" t="str">
            <v/>
          </cell>
        </row>
        <row r="331">
          <cell r="Q331" t="str">
            <v/>
          </cell>
        </row>
        <row r="332">
          <cell r="Q332" t="str">
            <v/>
          </cell>
        </row>
        <row r="333">
          <cell r="Q333" t="str">
            <v/>
          </cell>
        </row>
        <row r="334">
          <cell r="Q334" t="str">
            <v/>
          </cell>
        </row>
        <row r="335">
          <cell r="Q335" t="str">
            <v/>
          </cell>
        </row>
        <row r="336">
          <cell r="Q336" t="str">
            <v/>
          </cell>
        </row>
        <row r="337">
          <cell r="Q337" t="str">
            <v/>
          </cell>
        </row>
        <row r="338">
          <cell r="Q338" t="str">
            <v/>
          </cell>
        </row>
        <row r="339">
          <cell r="Q339" t="str">
            <v/>
          </cell>
        </row>
        <row r="340">
          <cell r="Q340" t="str">
            <v/>
          </cell>
        </row>
        <row r="341">
          <cell r="Q341" t="str">
            <v/>
          </cell>
        </row>
        <row r="342">
          <cell r="Q342" t="str">
            <v/>
          </cell>
        </row>
        <row r="343">
          <cell r="Q343" t="str">
            <v/>
          </cell>
        </row>
        <row r="344">
          <cell r="Q344" t="str">
            <v/>
          </cell>
        </row>
        <row r="345">
          <cell r="Q345" t="str">
            <v/>
          </cell>
        </row>
        <row r="346">
          <cell r="Q346" t="str">
            <v/>
          </cell>
        </row>
        <row r="347">
          <cell r="Q347" t="str">
            <v/>
          </cell>
        </row>
        <row r="348">
          <cell r="Q348" t="str">
            <v/>
          </cell>
        </row>
        <row r="349">
          <cell r="Q349" t="str">
            <v/>
          </cell>
        </row>
        <row r="350">
          <cell r="Q350" t="str">
            <v/>
          </cell>
        </row>
        <row r="351">
          <cell r="Q351" t="str">
            <v/>
          </cell>
        </row>
        <row r="352">
          <cell r="Q352" t="str">
            <v/>
          </cell>
        </row>
        <row r="353">
          <cell r="Q353" t="str">
            <v/>
          </cell>
        </row>
        <row r="354">
          <cell r="Q354" t="str">
            <v/>
          </cell>
        </row>
        <row r="355">
          <cell r="Q355" t="str">
            <v/>
          </cell>
        </row>
        <row r="356">
          <cell r="Q356" t="str">
            <v/>
          </cell>
        </row>
        <row r="357">
          <cell r="Q357" t="str">
            <v/>
          </cell>
        </row>
        <row r="358">
          <cell r="Q358" t="str">
            <v/>
          </cell>
        </row>
        <row r="359">
          <cell r="Q359" t="str">
            <v/>
          </cell>
        </row>
        <row r="360">
          <cell r="Q360" t="str">
            <v/>
          </cell>
        </row>
        <row r="361">
          <cell r="Q361" t="str">
            <v/>
          </cell>
        </row>
        <row r="362">
          <cell r="Q362" t="str">
            <v/>
          </cell>
        </row>
        <row r="363">
          <cell r="Q363" t="str">
            <v/>
          </cell>
        </row>
        <row r="364">
          <cell r="Q364" t="str">
            <v/>
          </cell>
        </row>
        <row r="365">
          <cell r="Q365" t="str">
            <v/>
          </cell>
        </row>
        <row r="366">
          <cell r="Q366" t="str">
            <v/>
          </cell>
        </row>
        <row r="367">
          <cell r="Q367" t="str">
            <v/>
          </cell>
        </row>
        <row r="368">
          <cell r="Q368" t="str">
            <v/>
          </cell>
        </row>
        <row r="369">
          <cell r="Q369" t="str">
            <v/>
          </cell>
        </row>
        <row r="370">
          <cell r="Q370" t="str">
            <v/>
          </cell>
        </row>
        <row r="371">
          <cell r="Q371" t="str">
            <v/>
          </cell>
        </row>
        <row r="372">
          <cell r="Q372" t="str">
            <v/>
          </cell>
        </row>
        <row r="373">
          <cell r="Q373" t="str">
            <v/>
          </cell>
        </row>
        <row r="374">
          <cell r="Q374" t="str">
            <v/>
          </cell>
        </row>
        <row r="375">
          <cell r="Q375" t="str">
            <v/>
          </cell>
        </row>
        <row r="376">
          <cell r="Q376" t="str">
            <v/>
          </cell>
        </row>
        <row r="377">
          <cell r="Q377" t="str">
            <v/>
          </cell>
        </row>
        <row r="378">
          <cell r="Q378" t="str">
            <v/>
          </cell>
        </row>
        <row r="379">
          <cell r="Q379" t="str">
            <v/>
          </cell>
        </row>
        <row r="380">
          <cell r="Q380" t="str">
            <v/>
          </cell>
        </row>
        <row r="381">
          <cell r="Q381" t="str">
            <v/>
          </cell>
        </row>
        <row r="382">
          <cell r="Q382" t="str">
            <v/>
          </cell>
        </row>
        <row r="383">
          <cell r="Q383" t="str">
            <v/>
          </cell>
        </row>
        <row r="384">
          <cell r="Q384" t="str">
            <v/>
          </cell>
        </row>
        <row r="385">
          <cell r="Q385" t="str">
            <v/>
          </cell>
        </row>
        <row r="386">
          <cell r="Q386" t="str">
            <v/>
          </cell>
        </row>
        <row r="387">
          <cell r="Q387" t="str">
            <v/>
          </cell>
        </row>
        <row r="388">
          <cell r="Q388" t="str">
            <v/>
          </cell>
        </row>
        <row r="389">
          <cell r="Q389" t="str">
            <v/>
          </cell>
        </row>
        <row r="390">
          <cell r="Q390" t="str">
            <v/>
          </cell>
        </row>
        <row r="391">
          <cell r="Q391" t="str">
            <v/>
          </cell>
        </row>
        <row r="392">
          <cell r="Q392" t="str">
            <v/>
          </cell>
        </row>
        <row r="393">
          <cell r="Q393" t="str">
            <v/>
          </cell>
        </row>
        <row r="394">
          <cell r="Q394" t="str">
            <v/>
          </cell>
        </row>
        <row r="395">
          <cell r="Q395" t="str">
            <v/>
          </cell>
        </row>
        <row r="396">
          <cell r="Q396" t="str">
            <v/>
          </cell>
        </row>
        <row r="397">
          <cell r="Q397" t="str">
            <v/>
          </cell>
        </row>
        <row r="398">
          <cell r="Q398" t="str">
            <v/>
          </cell>
        </row>
        <row r="399">
          <cell r="Q399" t="str">
            <v/>
          </cell>
        </row>
        <row r="400">
          <cell r="Q400" t="str">
            <v/>
          </cell>
        </row>
        <row r="401">
          <cell r="Q401" t="str">
            <v/>
          </cell>
        </row>
        <row r="402">
          <cell r="Q402" t="str">
            <v/>
          </cell>
        </row>
        <row r="403">
          <cell r="Q403" t="str">
            <v/>
          </cell>
        </row>
        <row r="404">
          <cell r="Q404" t="str">
            <v/>
          </cell>
        </row>
        <row r="405">
          <cell r="Q405" t="str">
            <v/>
          </cell>
        </row>
        <row r="406">
          <cell r="Q406" t="str">
            <v/>
          </cell>
        </row>
        <row r="407">
          <cell r="Q407" t="str">
            <v/>
          </cell>
        </row>
        <row r="408">
          <cell r="Q408" t="str">
            <v/>
          </cell>
        </row>
        <row r="409">
          <cell r="Q409" t="str">
            <v/>
          </cell>
        </row>
        <row r="410">
          <cell r="Q410" t="str">
            <v/>
          </cell>
        </row>
        <row r="411">
          <cell r="Q411" t="str">
            <v/>
          </cell>
        </row>
        <row r="412">
          <cell r="Q412" t="str">
            <v/>
          </cell>
        </row>
        <row r="413">
          <cell r="Q413" t="str">
            <v/>
          </cell>
        </row>
        <row r="414">
          <cell r="Q414" t="str">
            <v/>
          </cell>
        </row>
        <row r="415">
          <cell r="Q415" t="str">
            <v/>
          </cell>
        </row>
        <row r="416">
          <cell r="Q416" t="str">
            <v/>
          </cell>
        </row>
        <row r="417">
          <cell r="Q417" t="str">
            <v/>
          </cell>
        </row>
        <row r="418">
          <cell r="Q418" t="str">
            <v/>
          </cell>
        </row>
        <row r="419">
          <cell r="Q419" t="str">
            <v/>
          </cell>
        </row>
        <row r="420">
          <cell r="Q420" t="str">
            <v/>
          </cell>
        </row>
        <row r="421">
          <cell r="Q421" t="str">
            <v/>
          </cell>
        </row>
        <row r="422">
          <cell r="Q422" t="str">
            <v/>
          </cell>
        </row>
        <row r="423">
          <cell r="Q423" t="str">
            <v/>
          </cell>
        </row>
        <row r="424">
          <cell r="Q424" t="str">
            <v/>
          </cell>
        </row>
        <row r="425">
          <cell r="Q425" t="str">
            <v/>
          </cell>
        </row>
        <row r="426">
          <cell r="Q426" t="str">
            <v/>
          </cell>
        </row>
        <row r="427">
          <cell r="Q427" t="str">
            <v/>
          </cell>
        </row>
        <row r="428">
          <cell r="Q428" t="str">
            <v/>
          </cell>
        </row>
        <row r="429">
          <cell r="Q429" t="str">
            <v/>
          </cell>
        </row>
        <row r="430">
          <cell r="Q430" t="str">
            <v/>
          </cell>
        </row>
        <row r="431">
          <cell r="Q431" t="str">
            <v/>
          </cell>
        </row>
        <row r="432">
          <cell r="Q432" t="str">
            <v/>
          </cell>
        </row>
        <row r="433">
          <cell r="Q433" t="str">
            <v/>
          </cell>
        </row>
        <row r="434">
          <cell r="Q434" t="str">
            <v/>
          </cell>
        </row>
        <row r="435">
          <cell r="Q435" t="str">
            <v/>
          </cell>
        </row>
        <row r="436">
          <cell r="Q436" t="str">
            <v/>
          </cell>
        </row>
        <row r="437">
          <cell r="Q437" t="str">
            <v/>
          </cell>
        </row>
        <row r="438">
          <cell r="Q438" t="str">
            <v/>
          </cell>
        </row>
        <row r="439">
          <cell r="Q439" t="str">
            <v/>
          </cell>
        </row>
        <row r="440">
          <cell r="Q440" t="str">
            <v/>
          </cell>
        </row>
        <row r="441">
          <cell r="Q441" t="str">
            <v/>
          </cell>
        </row>
        <row r="442">
          <cell r="Q442" t="str">
            <v/>
          </cell>
        </row>
        <row r="443">
          <cell r="Q443" t="str">
            <v/>
          </cell>
        </row>
        <row r="444">
          <cell r="Q444" t="str">
            <v/>
          </cell>
        </row>
        <row r="445">
          <cell r="Q445" t="str">
            <v/>
          </cell>
        </row>
        <row r="446">
          <cell r="Q446" t="str">
            <v/>
          </cell>
        </row>
        <row r="447">
          <cell r="Q447" t="str">
            <v/>
          </cell>
        </row>
        <row r="448">
          <cell r="Q448" t="str">
            <v/>
          </cell>
        </row>
        <row r="449">
          <cell r="Q449" t="str">
            <v/>
          </cell>
        </row>
        <row r="450">
          <cell r="Q450" t="str">
            <v/>
          </cell>
        </row>
        <row r="451">
          <cell r="Q451" t="str">
            <v/>
          </cell>
        </row>
        <row r="452">
          <cell r="Q452" t="str">
            <v/>
          </cell>
        </row>
        <row r="453">
          <cell r="Q453" t="str">
            <v/>
          </cell>
        </row>
        <row r="454">
          <cell r="Q454" t="str">
            <v/>
          </cell>
        </row>
        <row r="455">
          <cell r="Q455" t="str">
            <v/>
          </cell>
        </row>
        <row r="456">
          <cell r="Q456" t="str">
            <v/>
          </cell>
        </row>
        <row r="457">
          <cell r="Q457" t="str">
            <v/>
          </cell>
        </row>
        <row r="458">
          <cell r="Q458" t="str">
            <v/>
          </cell>
        </row>
        <row r="459">
          <cell r="Q459" t="str">
            <v/>
          </cell>
        </row>
        <row r="460">
          <cell r="Q460" t="str">
            <v/>
          </cell>
        </row>
        <row r="461">
          <cell r="Q461" t="str">
            <v/>
          </cell>
        </row>
        <row r="462">
          <cell r="Q462" t="str">
            <v/>
          </cell>
        </row>
        <row r="463">
          <cell r="Q463" t="str">
            <v/>
          </cell>
        </row>
        <row r="464">
          <cell r="Q464" t="str">
            <v/>
          </cell>
        </row>
        <row r="465">
          <cell r="Q465" t="str">
            <v/>
          </cell>
        </row>
        <row r="466">
          <cell r="Q466" t="str">
            <v/>
          </cell>
        </row>
        <row r="467">
          <cell r="Q467" t="str">
            <v/>
          </cell>
        </row>
        <row r="468">
          <cell r="Q468" t="str">
            <v/>
          </cell>
        </row>
        <row r="469">
          <cell r="Q469" t="str">
            <v/>
          </cell>
        </row>
        <row r="470">
          <cell r="Q470" t="str">
            <v/>
          </cell>
        </row>
        <row r="471">
          <cell r="Q471" t="str">
            <v/>
          </cell>
        </row>
        <row r="472">
          <cell r="Q472" t="str">
            <v/>
          </cell>
        </row>
        <row r="473">
          <cell r="Q473" t="str">
            <v/>
          </cell>
        </row>
        <row r="474">
          <cell r="Q474" t="str">
            <v/>
          </cell>
        </row>
        <row r="475">
          <cell r="Q475" t="str">
            <v/>
          </cell>
        </row>
        <row r="476">
          <cell r="Q476" t="str">
            <v/>
          </cell>
        </row>
        <row r="477">
          <cell r="Q477" t="str">
            <v/>
          </cell>
        </row>
        <row r="478">
          <cell r="Q478" t="str">
            <v/>
          </cell>
        </row>
        <row r="479">
          <cell r="Q479" t="str">
            <v/>
          </cell>
        </row>
        <row r="480">
          <cell r="Q480" t="str">
            <v/>
          </cell>
        </row>
        <row r="481">
          <cell r="Q481" t="str">
            <v/>
          </cell>
        </row>
        <row r="482">
          <cell r="Q482" t="str">
            <v/>
          </cell>
        </row>
        <row r="483">
          <cell r="Q483" t="str">
            <v/>
          </cell>
        </row>
        <row r="484">
          <cell r="Q484" t="str">
            <v/>
          </cell>
        </row>
        <row r="485">
          <cell r="Q485" t="str">
            <v/>
          </cell>
        </row>
        <row r="486">
          <cell r="Q486" t="str">
            <v/>
          </cell>
        </row>
        <row r="487">
          <cell r="Q487" t="str">
            <v/>
          </cell>
        </row>
        <row r="488">
          <cell r="Q488" t="str">
            <v/>
          </cell>
        </row>
        <row r="489">
          <cell r="Q489" t="str">
            <v/>
          </cell>
        </row>
        <row r="490">
          <cell r="Q490" t="str">
            <v/>
          </cell>
        </row>
        <row r="491">
          <cell r="Q491" t="str">
            <v/>
          </cell>
        </row>
        <row r="492">
          <cell r="Q492" t="str">
            <v/>
          </cell>
        </row>
        <row r="493">
          <cell r="Q493" t="str">
            <v/>
          </cell>
        </row>
        <row r="494">
          <cell r="Q494" t="str">
            <v/>
          </cell>
        </row>
        <row r="495">
          <cell r="Q495" t="str">
            <v/>
          </cell>
        </row>
        <row r="496">
          <cell r="Q496" t="str">
            <v/>
          </cell>
        </row>
        <row r="497">
          <cell r="Q497" t="str">
            <v/>
          </cell>
        </row>
        <row r="498">
          <cell r="Q498" t="str">
            <v/>
          </cell>
        </row>
        <row r="499">
          <cell r="Q499" t="str">
            <v/>
          </cell>
        </row>
        <row r="500">
          <cell r="Q500" t="str">
            <v/>
          </cell>
        </row>
        <row r="501">
          <cell r="Q501" t="str">
            <v/>
          </cell>
        </row>
        <row r="502">
          <cell r="Q502" t="str">
            <v/>
          </cell>
        </row>
        <row r="503">
          <cell r="Q503" t="str">
            <v/>
          </cell>
        </row>
        <row r="504">
          <cell r="Q504" t="str">
            <v/>
          </cell>
        </row>
        <row r="505">
          <cell r="Q505" t="str">
            <v/>
          </cell>
        </row>
        <row r="506">
          <cell r="Q506" t="str">
            <v/>
          </cell>
        </row>
        <row r="507">
          <cell r="Q507" t="str">
            <v/>
          </cell>
        </row>
        <row r="508">
          <cell r="Q508" t="str">
            <v/>
          </cell>
        </row>
        <row r="509">
          <cell r="Q509" t="str">
            <v/>
          </cell>
        </row>
        <row r="510">
          <cell r="Q510" t="str">
            <v/>
          </cell>
        </row>
        <row r="511">
          <cell r="Q511" t="str">
            <v/>
          </cell>
        </row>
        <row r="512">
          <cell r="Q512" t="str">
            <v/>
          </cell>
        </row>
        <row r="513">
          <cell r="Q513" t="str">
            <v/>
          </cell>
        </row>
        <row r="514">
          <cell r="Q514" t="str">
            <v/>
          </cell>
        </row>
        <row r="515">
          <cell r="Q515" t="str">
            <v/>
          </cell>
        </row>
        <row r="516">
          <cell r="Q516" t="str">
            <v/>
          </cell>
        </row>
        <row r="517">
          <cell r="Q517" t="str">
            <v/>
          </cell>
        </row>
        <row r="518">
          <cell r="Q518" t="str">
            <v/>
          </cell>
        </row>
        <row r="519">
          <cell r="Q519" t="str">
            <v/>
          </cell>
        </row>
        <row r="520">
          <cell r="Q520" t="str">
            <v/>
          </cell>
        </row>
        <row r="521">
          <cell r="Q521" t="str">
            <v/>
          </cell>
        </row>
        <row r="522">
          <cell r="Q522" t="str">
            <v/>
          </cell>
        </row>
        <row r="523">
          <cell r="Q523" t="str">
            <v/>
          </cell>
        </row>
        <row r="524">
          <cell r="Q524" t="str">
            <v/>
          </cell>
        </row>
        <row r="525">
          <cell r="Q525" t="str">
            <v/>
          </cell>
        </row>
        <row r="526">
          <cell r="Q526" t="str">
            <v/>
          </cell>
        </row>
        <row r="527">
          <cell r="Q527" t="str">
            <v/>
          </cell>
        </row>
        <row r="528">
          <cell r="Q528" t="str">
            <v/>
          </cell>
        </row>
        <row r="529">
          <cell r="Q529" t="str">
            <v/>
          </cell>
        </row>
        <row r="530">
          <cell r="Q530" t="str">
            <v/>
          </cell>
        </row>
        <row r="531">
          <cell r="Q531" t="str">
            <v/>
          </cell>
        </row>
        <row r="532">
          <cell r="Q532" t="str">
            <v/>
          </cell>
        </row>
        <row r="533">
          <cell r="Q533" t="str">
            <v/>
          </cell>
        </row>
        <row r="534">
          <cell r="Q534" t="str">
            <v/>
          </cell>
        </row>
        <row r="535">
          <cell r="Q535" t="str">
            <v/>
          </cell>
        </row>
        <row r="536">
          <cell r="Q536" t="str">
            <v/>
          </cell>
        </row>
        <row r="537">
          <cell r="Q537" t="str">
            <v/>
          </cell>
        </row>
        <row r="538">
          <cell r="Q538" t="str">
            <v/>
          </cell>
        </row>
        <row r="539">
          <cell r="Q539" t="str">
            <v/>
          </cell>
        </row>
        <row r="540">
          <cell r="Q540" t="str">
            <v/>
          </cell>
        </row>
        <row r="541">
          <cell r="Q541" t="str">
            <v/>
          </cell>
        </row>
        <row r="542">
          <cell r="Q542" t="str">
            <v/>
          </cell>
        </row>
        <row r="543">
          <cell r="Q543" t="str">
            <v/>
          </cell>
        </row>
        <row r="544">
          <cell r="Q544" t="str">
            <v/>
          </cell>
        </row>
        <row r="545">
          <cell r="Q545" t="str">
            <v/>
          </cell>
        </row>
        <row r="546">
          <cell r="Q546" t="str">
            <v/>
          </cell>
        </row>
        <row r="547">
          <cell r="Q547" t="str">
            <v/>
          </cell>
        </row>
        <row r="548">
          <cell r="Q548" t="str">
            <v/>
          </cell>
        </row>
        <row r="549">
          <cell r="Q549" t="str">
            <v/>
          </cell>
        </row>
        <row r="550">
          <cell r="Q550" t="str">
            <v/>
          </cell>
        </row>
        <row r="551">
          <cell r="Q551" t="str">
            <v/>
          </cell>
        </row>
        <row r="552">
          <cell r="Q552" t="str">
            <v/>
          </cell>
        </row>
        <row r="553">
          <cell r="Q553" t="str">
            <v/>
          </cell>
        </row>
        <row r="554">
          <cell r="Q554" t="str">
            <v/>
          </cell>
        </row>
        <row r="555">
          <cell r="Q555" t="str">
            <v/>
          </cell>
        </row>
        <row r="556">
          <cell r="Q556" t="str">
            <v/>
          </cell>
        </row>
        <row r="557">
          <cell r="Q557" t="str">
            <v/>
          </cell>
        </row>
        <row r="558">
          <cell r="Q558" t="str">
            <v/>
          </cell>
        </row>
        <row r="559">
          <cell r="Q559" t="str">
            <v/>
          </cell>
        </row>
        <row r="560">
          <cell r="Q560" t="str">
            <v/>
          </cell>
        </row>
        <row r="561">
          <cell r="Q561" t="str">
            <v/>
          </cell>
        </row>
        <row r="562">
          <cell r="Q562" t="str">
            <v/>
          </cell>
        </row>
        <row r="563">
          <cell r="Q563" t="str">
            <v/>
          </cell>
        </row>
        <row r="564">
          <cell r="Q564" t="str">
            <v/>
          </cell>
        </row>
        <row r="565">
          <cell r="Q565" t="str">
            <v/>
          </cell>
        </row>
        <row r="566">
          <cell r="Q566" t="str">
            <v/>
          </cell>
        </row>
        <row r="567">
          <cell r="Q567" t="str">
            <v/>
          </cell>
        </row>
        <row r="568">
          <cell r="Q568" t="str">
            <v/>
          </cell>
        </row>
        <row r="569">
          <cell r="Q569" t="str">
            <v/>
          </cell>
        </row>
        <row r="570">
          <cell r="Q570" t="str">
            <v/>
          </cell>
        </row>
        <row r="571">
          <cell r="Q571" t="str">
            <v/>
          </cell>
        </row>
        <row r="572">
          <cell r="Q572" t="str">
            <v/>
          </cell>
        </row>
        <row r="573">
          <cell r="Q573" t="str">
            <v/>
          </cell>
        </row>
        <row r="574">
          <cell r="Q574" t="str">
            <v/>
          </cell>
        </row>
        <row r="575">
          <cell r="Q575" t="str">
            <v/>
          </cell>
        </row>
        <row r="576">
          <cell r="Q576" t="str">
            <v/>
          </cell>
        </row>
        <row r="577">
          <cell r="Q577" t="str">
            <v/>
          </cell>
        </row>
        <row r="578">
          <cell r="Q578" t="str">
            <v/>
          </cell>
        </row>
        <row r="579">
          <cell r="Q579" t="str">
            <v/>
          </cell>
        </row>
        <row r="580">
          <cell r="Q580" t="str">
            <v/>
          </cell>
        </row>
        <row r="581">
          <cell r="Q581" t="str">
            <v/>
          </cell>
        </row>
        <row r="582">
          <cell r="Q582" t="str">
            <v/>
          </cell>
        </row>
        <row r="583">
          <cell r="Q583" t="str">
            <v/>
          </cell>
        </row>
        <row r="584">
          <cell r="Q584" t="str">
            <v/>
          </cell>
        </row>
        <row r="585">
          <cell r="Q585" t="str">
            <v/>
          </cell>
        </row>
        <row r="586">
          <cell r="Q586" t="str">
            <v/>
          </cell>
        </row>
        <row r="587">
          <cell r="Q587" t="str">
            <v/>
          </cell>
        </row>
        <row r="588">
          <cell r="Q588" t="str">
            <v/>
          </cell>
        </row>
        <row r="589">
          <cell r="Q589" t="str">
            <v/>
          </cell>
        </row>
        <row r="590">
          <cell r="Q590" t="str">
            <v/>
          </cell>
        </row>
        <row r="591">
          <cell r="Q591" t="str">
            <v/>
          </cell>
        </row>
        <row r="592">
          <cell r="Q592" t="str">
            <v/>
          </cell>
        </row>
        <row r="593">
          <cell r="Q593" t="str">
            <v/>
          </cell>
        </row>
        <row r="594">
          <cell r="Q594" t="str">
            <v/>
          </cell>
        </row>
        <row r="595">
          <cell r="Q595" t="str">
            <v/>
          </cell>
        </row>
        <row r="596">
          <cell r="Q596" t="str">
            <v/>
          </cell>
        </row>
        <row r="597">
          <cell r="Q597" t="str">
            <v/>
          </cell>
        </row>
        <row r="598">
          <cell r="Q598" t="str">
            <v/>
          </cell>
        </row>
        <row r="599">
          <cell r="Q599" t="str">
            <v/>
          </cell>
        </row>
        <row r="600">
          <cell r="Q600" t="str">
            <v/>
          </cell>
        </row>
        <row r="601">
          <cell r="Q601" t="str">
            <v/>
          </cell>
        </row>
        <row r="602">
          <cell r="Q602" t="str">
            <v/>
          </cell>
        </row>
        <row r="603">
          <cell r="Q603" t="str">
            <v/>
          </cell>
        </row>
        <row r="604">
          <cell r="Q604" t="str">
            <v/>
          </cell>
        </row>
        <row r="605">
          <cell r="Q605" t="str">
            <v/>
          </cell>
        </row>
        <row r="606">
          <cell r="Q606" t="str">
            <v/>
          </cell>
        </row>
        <row r="607">
          <cell r="Q607" t="str">
            <v/>
          </cell>
        </row>
        <row r="608">
          <cell r="Q608" t="str">
            <v/>
          </cell>
        </row>
        <row r="609">
          <cell r="Q609" t="str">
            <v/>
          </cell>
        </row>
        <row r="610">
          <cell r="Q610" t="str">
            <v/>
          </cell>
        </row>
        <row r="611">
          <cell r="Q611" t="str">
            <v/>
          </cell>
        </row>
        <row r="612">
          <cell r="Q612" t="str">
            <v/>
          </cell>
        </row>
        <row r="613">
          <cell r="Q613" t="str">
            <v/>
          </cell>
        </row>
        <row r="614">
          <cell r="Q614" t="str">
            <v/>
          </cell>
        </row>
        <row r="615">
          <cell r="Q615" t="str">
            <v/>
          </cell>
        </row>
        <row r="616">
          <cell r="Q616" t="str">
            <v/>
          </cell>
        </row>
        <row r="617">
          <cell r="Q617" t="str">
            <v/>
          </cell>
        </row>
        <row r="618">
          <cell r="Q618" t="str">
            <v/>
          </cell>
        </row>
        <row r="619">
          <cell r="Q619" t="str">
            <v/>
          </cell>
        </row>
        <row r="620">
          <cell r="Q620" t="str">
            <v/>
          </cell>
        </row>
        <row r="621">
          <cell r="Q621" t="str">
            <v/>
          </cell>
        </row>
        <row r="622">
          <cell r="Q622" t="str">
            <v/>
          </cell>
        </row>
        <row r="623">
          <cell r="Q623" t="str">
            <v/>
          </cell>
        </row>
        <row r="624">
          <cell r="Q624" t="str">
            <v/>
          </cell>
        </row>
        <row r="625">
          <cell r="Q625" t="str">
            <v/>
          </cell>
        </row>
        <row r="626">
          <cell r="Q626" t="str">
            <v/>
          </cell>
        </row>
        <row r="627">
          <cell r="Q627" t="str">
            <v/>
          </cell>
        </row>
        <row r="628">
          <cell r="Q628" t="str">
            <v/>
          </cell>
        </row>
        <row r="629">
          <cell r="Q629" t="str">
            <v/>
          </cell>
        </row>
        <row r="630">
          <cell r="Q630" t="str">
            <v/>
          </cell>
        </row>
        <row r="631">
          <cell r="Q631" t="str">
            <v/>
          </cell>
        </row>
        <row r="632">
          <cell r="Q632" t="str">
            <v/>
          </cell>
        </row>
        <row r="633">
          <cell r="Q633" t="str">
            <v/>
          </cell>
        </row>
        <row r="634">
          <cell r="Q634" t="str">
            <v/>
          </cell>
        </row>
        <row r="635">
          <cell r="Q635" t="str">
            <v/>
          </cell>
        </row>
        <row r="636">
          <cell r="Q636" t="str">
            <v/>
          </cell>
        </row>
        <row r="637">
          <cell r="Q637" t="str">
            <v/>
          </cell>
        </row>
        <row r="638">
          <cell r="Q638" t="str">
            <v/>
          </cell>
        </row>
        <row r="639">
          <cell r="Q639" t="str">
            <v/>
          </cell>
        </row>
        <row r="640">
          <cell r="Q640" t="str">
            <v/>
          </cell>
        </row>
        <row r="641">
          <cell r="Q641" t="str">
            <v/>
          </cell>
        </row>
        <row r="642">
          <cell r="Q642" t="str">
            <v/>
          </cell>
        </row>
        <row r="643">
          <cell r="Q643" t="str">
            <v/>
          </cell>
        </row>
        <row r="644">
          <cell r="Q644" t="str">
            <v/>
          </cell>
        </row>
        <row r="645">
          <cell r="Q645" t="str">
            <v/>
          </cell>
        </row>
        <row r="646">
          <cell r="Q646" t="str">
            <v/>
          </cell>
        </row>
        <row r="647">
          <cell r="Q647" t="str">
            <v/>
          </cell>
        </row>
        <row r="648">
          <cell r="Q648" t="str">
            <v/>
          </cell>
        </row>
        <row r="649">
          <cell r="Q649" t="str">
            <v/>
          </cell>
        </row>
        <row r="650">
          <cell r="Q650" t="str">
            <v/>
          </cell>
        </row>
        <row r="651">
          <cell r="Q651" t="str">
            <v/>
          </cell>
        </row>
        <row r="652">
          <cell r="Q652" t="str">
            <v/>
          </cell>
        </row>
        <row r="653">
          <cell r="Q653" t="str">
            <v/>
          </cell>
        </row>
        <row r="654">
          <cell r="Q654" t="str">
            <v/>
          </cell>
        </row>
        <row r="655">
          <cell r="Q655" t="str">
            <v/>
          </cell>
        </row>
        <row r="656">
          <cell r="Q656" t="str">
            <v/>
          </cell>
        </row>
        <row r="657">
          <cell r="Q657" t="str">
            <v/>
          </cell>
        </row>
        <row r="658">
          <cell r="Q658" t="str">
            <v/>
          </cell>
        </row>
        <row r="659">
          <cell r="Q659" t="str">
            <v/>
          </cell>
        </row>
        <row r="660">
          <cell r="Q660" t="str">
            <v/>
          </cell>
        </row>
        <row r="661">
          <cell r="Q661" t="str">
            <v/>
          </cell>
        </row>
        <row r="662">
          <cell r="Q662" t="str">
            <v/>
          </cell>
        </row>
        <row r="663">
          <cell r="Q663" t="str">
            <v/>
          </cell>
        </row>
        <row r="664">
          <cell r="Q664" t="str">
            <v/>
          </cell>
        </row>
        <row r="665">
          <cell r="Q665" t="str">
            <v/>
          </cell>
        </row>
        <row r="666">
          <cell r="Q666" t="str">
            <v/>
          </cell>
        </row>
        <row r="667">
          <cell r="Q667" t="str">
            <v/>
          </cell>
        </row>
        <row r="668">
          <cell r="Q668" t="str">
            <v/>
          </cell>
        </row>
        <row r="669">
          <cell r="Q669" t="str">
            <v/>
          </cell>
        </row>
        <row r="670">
          <cell r="Q670" t="str">
            <v/>
          </cell>
        </row>
        <row r="671">
          <cell r="Q671" t="str">
            <v/>
          </cell>
        </row>
        <row r="672">
          <cell r="Q672" t="str">
            <v/>
          </cell>
        </row>
        <row r="673">
          <cell r="Q673" t="str">
            <v/>
          </cell>
        </row>
        <row r="674">
          <cell r="Q674" t="str">
            <v/>
          </cell>
        </row>
        <row r="675">
          <cell r="Q675" t="str">
            <v/>
          </cell>
        </row>
        <row r="676">
          <cell r="Q676" t="str">
            <v/>
          </cell>
        </row>
        <row r="677">
          <cell r="Q677" t="str">
            <v/>
          </cell>
        </row>
        <row r="678">
          <cell r="Q678" t="str">
            <v/>
          </cell>
        </row>
        <row r="679">
          <cell r="Q679" t="str">
            <v/>
          </cell>
        </row>
        <row r="680">
          <cell r="Q680" t="str">
            <v/>
          </cell>
        </row>
        <row r="681">
          <cell r="Q681" t="str">
            <v/>
          </cell>
        </row>
        <row r="682">
          <cell r="Q682" t="str">
            <v/>
          </cell>
        </row>
        <row r="683">
          <cell r="Q683" t="str">
            <v/>
          </cell>
        </row>
        <row r="684">
          <cell r="Q684" t="str">
            <v/>
          </cell>
        </row>
        <row r="685">
          <cell r="Q685" t="str">
            <v/>
          </cell>
        </row>
        <row r="686">
          <cell r="Q686" t="str">
            <v/>
          </cell>
        </row>
        <row r="687">
          <cell r="Q687" t="str">
            <v/>
          </cell>
        </row>
        <row r="688">
          <cell r="Q688" t="str">
            <v/>
          </cell>
        </row>
        <row r="689">
          <cell r="Q689" t="str">
            <v/>
          </cell>
        </row>
        <row r="690">
          <cell r="Q690" t="str">
            <v/>
          </cell>
        </row>
        <row r="691">
          <cell r="Q691" t="str">
            <v/>
          </cell>
        </row>
        <row r="692">
          <cell r="Q692" t="str">
            <v/>
          </cell>
        </row>
        <row r="693">
          <cell r="Q693" t="str">
            <v/>
          </cell>
        </row>
        <row r="694">
          <cell r="Q694" t="str">
            <v/>
          </cell>
        </row>
        <row r="695">
          <cell r="Q695" t="str">
            <v/>
          </cell>
        </row>
        <row r="696">
          <cell r="Q696" t="str">
            <v/>
          </cell>
        </row>
        <row r="697">
          <cell r="Q697" t="str">
            <v/>
          </cell>
        </row>
        <row r="698">
          <cell r="Q698" t="str">
            <v/>
          </cell>
        </row>
        <row r="699">
          <cell r="Q699" t="str">
            <v/>
          </cell>
        </row>
        <row r="700">
          <cell r="Q700" t="str">
            <v/>
          </cell>
        </row>
        <row r="701">
          <cell r="Q701" t="str">
            <v/>
          </cell>
        </row>
        <row r="702">
          <cell r="Q702" t="str">
            <v/>
          </cell>
        </row>
        <row r="703">
          <cell r="Q703" t="str">
            <v/>
          </cell>
        </row>
        <row r="704">
          <cell r="Q704" t="str">
            <v/>
          </cell>
        </row>
        <row r="705">
          <cell r="Q705" t="str">
            <v/>
          </cell>
        </row>
        <row r="706">
          <cell r="Q706" t="str">
            <v/>
          </cell>
        </row>
        <row r="707">
          <cell r="Q707" t="str">
            <v/>
          </cell>
        </row>
        <row r="708">
          <cell r="Q708" t="str">
            <v/>
          </cell>
        </row>
        <row r="709">
          <cell r="Q709" t="str">
            <v/>
          </cell>
        </row>
        <row r="710">
          <cell r="Q710" t="str">
            <v/>
          </cell>
        </row>
        <row r="711">
          <cell r="Q711" t="str">
            <v/>
          </cell>
        </row>
        <row r="712">
          <cell r="Q712" t="str">
            <v/>
          </cell>
        </row>
        <row r="713">
          <cell r="Q713" t="str">
            <v/>
          </cell>
        </row>
        <row r="714">
          <cell r="Q714" t="str">
            <v/>
          </cell>
        </row>
        <row r="715">
          <cell r="Q715" t="str">
            <v/>
          </cell>
        </row>
        <row r="716">
          <cell r="Q716" t="str">
            <v/>
          </cell>
        </row>
        <row r="717">
          <cell r="Q717" t="str">
            <v/>
          </cell>
        </row>
        <row r="718">
          <cell r="Q718" t="str">
            <v/>
          </cell>
        </row>
        <row r="719">
          <cell r="Q719" t="str">
            <v/>
          </cell>
        </row>
        <row r="720">
          <cell r="Q720" t="str">
            <v/>
          </cell>
        </row>
        <row r="721">
          <cell r="Q721" t="str">
            <v/>
          </cell>
        </row>
        <row r="722">
          <cell r="Q722" t="str">
            <v/>
          </cell>
        </row>
        <row r="723">
          <cell r="Q723" t="str">
            <v/>
          </cell>
        </row>
        <row r="724">
          <cell r="Q724" t="str">
            <v/>
          </cell>
        </row>
        <row r="725">
          <cell r="Q725" t="str">
            <v/>
          </cell>
        </row>
        <row r="726">
          <cell r="Q726" t="str">
            <v/>
          </cell>
        </row>
        <row r="727">
          <cell r="Q727" t="str">
            <v/>
          </cell>
        </row>
        <row r="728">
          <cell r="Q728" t="str">
            <v/>
          </cell>
        </row>
        <row r="729">
          <cell r="Q729" t="str">
            <v/>
          </cell>
        </row>
        <row r="730">
          <cell r="Q730" t="str">
            <v/>
          </cell>
        </row>
        <row r="731">
          <cell r="Q731" t="str">
            <v/>
          </cell>
        </row>
        <row r="732">
          <cell r="Q732" t="str">
            <v/>
          </cell>
        </row>
        <row r="733">
          <cell r="Q733" t="str">
            <v/>
          </cell>
        </row>
        <row r="734">
          <cell r="Q734" t="str">
            <v/>
          </cell>
        </row>
        <row r="735">
          <cell r="Q735" t="str">
            <v/>
          </cell>
        </row>
        <row r="736">
          <cell r="Q736" t="str">
            <v/>
          </cell>
        </row>
        <row r="737">
          <cell r="Q737" t="str">
            <v/>
          </cell>
        </row>
        <row r="738">
          <cell r="Q738" t="str">
            <v/>
          </cell>
        </row>
        <row r="739">
          <cell r="Q739" t="str">
            <v/>
          </cell>
        </row>
        <row r="740">
          <cell r="Q740" t="str">
            <v/>
          </cell>
        </row>
        <row r="741">
          <cell r="Q741" t="str">
            <v/>
          </cell>
        </row>
        <row r="742">
          <cell r="Q742" t="str">
            <v/>
          </cell>
        </row>
        <row r="743">
          <cell r="Q743" t="str">
            <v/>
          </cell>
        </row>
        <row r="744">
          <cell r="Q744" t="str">
            <v/>
          </cell>
        </row>
        <row r="745">
          <cell r="Q745" t="str">
            <v/>
          </cell>
        </row>
        <row r="746">
          <cell r="Q746" t="str">
            <v/>
          </cell>
        </row>
        <row r="747">
          <cell r="Q747" t="str">
            <v/>
          </cell>
        </row>
        <row r="748">
          <cell r="Q748" t="str">
            <v/>
          </cell>
        </row>
        <row r="749">
          <cell r="Q749" t="str">
            <v/>
          </cell>
        </row>
        <row r="750">
          <cell r="Q750" t="str">
            <v/>
          </cell>
        </row>
        <row r="751">
          <cell r="Q751" t="str">
            <v/>
          </cell>
        </row>
        <row r="752">
          <cell r="Q752" t="str">
            <v/>
          </cell>
        </row>
        <row r="753">
          <cell r="Q753" t="str">
            <v/>
          </cell>
        </row>
        <row r="754">
          <cell r="Q754" t="str">
            <v/>
          </cell>
        </row>
        <row r="755">
          <cell r="Q755" t="str">
            <v/>
          </cell>
        </row>
        <row r="756">
          <cell r="Q756" t="str">
            <v/>
          </cell>
        </row>
        <row r="757">
          <cell r="Q757" t="str">
            <v/>
          </cell>
        </row>
        <row r="758">
          <cell r="Q758" t="str">
            <v/>
          </cell>
        </row>
        <row r="759">
          <cell r="Q759" t="str">
            <v/>
          </cell>
        </row>
        <row r="760">
          <cell r="Q760" t="str">
            <v/>
          </cell>
        </row>
        <row r="761">
          <cell r="Q761" t="str">
            <v/>
          </cell>
        </row>
        <row r="762">
          <cell r="Q762" t="str">
            <v/>
          </cell>
        </row>
        <row r="763">
          <cell r="Q763" t="str">
            <v/>
          </cell>
        </row>
        <row r="764">
          <cell r="Q764" t="str">
            <v/>
          </cell>
        </row>
        <row r="765">
          <cell r="Q765" t="str">
            <v/>
          </cell>
        </row>
        <row r="766">
          <cell r="Q766" t="str">
            <v/>
          </cell>
        </row>
        <row r="767">
          <cell r="Q767" t="str">
            <v/>
          </cell>
        </row>
        <row r="768">
          <cell r="Q768" t="str">
            <v/>
          </cell>
        </row>
        <row r="769">
          <cell r="Q769" t="str">
            <v/>
          </cell>
        </row>
        <row r="770">
          <cell r="Q770" t="str">
            <v/>
          </cell>
        </row>
        <row r="771">
          <cell r="Q771" t="str">
            <v/>
          </cell>
        </row>
        <row r="772">
          <cell r="Q772" t="str">
            <v/>
          </cell>
        </row>
        <row r="773">
          <cell r="Q773" t="str">
            <v/>
          </cell>
        </row>
        <row r="774">
          <cell r="Q774" t="str">
            <v/>
          </cell>
        </row>
        <row r="775">
          <cell r="Q775" t="str">
            <v/>
          </cell>
        </row>
        <row r="776">
          <cell r="Q776" t="str">
            <v/>
          </cell>
        </row>
        <row r="777">
          <cell r="Q777" t="str">
            <v/>
          </cell>
        </row>
        <row r="778">
          <cell r="Q778" t="str">
            <v/>
          </cell>
        </row>
        <row r="779">
          <cell r="Q779" t="str">
            <v/>
          </cell>
        </row>
        <row r="780">
          <cell r="Q780" t="str">
            <v/>
          </cell>
        </row>
        <row r="781">
          <cell r="Q781" t="str">
            <v/>
          </cell>
        </row>
        <row r="782">
          <cell r="Q782" t="str">
            <v/>
          </cell>
        </row>
        <row r="783">
          <cell r="Q783" t="str">
            <v/>
          </cell>
        </row>
        <row r="784">
          <cell r="Q784" t="str">
            <v/>
          </cell>
        </row>
        <row r="785">
          <cell r="Q785" t="str">
            <v/>
          </cell>
        </row>
        <row r="786">
          <cell r="Q786" t="str">
            <v/>
          </cell>
        </row>
        <row r="787">
          <cell r="Q787" t="str">
            <v/>
          </cell>
        </row>
        <row r="788">
          <cell r="Q788" t="str">
            <v/>
          </cell>
        </row>
        <row r="789">
          <cell r="Q789" t="str">
            <v/>
          </cell>
        </row>
        <row r="790">
          <cell r="Q790" t="str">
            <v/>
          </cell>
        </row>
        <row r="791">
          <cell r="Q791" t="str">
            <v/>
          </cell>
        </row>
        <row r="792">
          <cell r="Q792" t="str">
            <v/>
          </cell>
        </row>
        <row r="793">
          <cell r="Q793" t="str">
            <v/>
          </cell>
        </row>
        <row r="794">
          <cell r="Q794" t="str">
            <v/>
          </cell>
        </row>
        <row r="795">
          <cell r="Q795" t="str">
            <v/>
          </cell>
        </row>
        <row r="796">
          <cell r="Q796" t="str">
            <v/>
          </cell>
        </row>
        <row r="797">
          <cell r="Q797" t="str">
            <v/>
          </cell>
        </row>
        <row r="798">
          <cell r="Q798" t="str">
            <v/>
          </cell>
        </row>
        <row r="799">
          <cell r="Q799" t="str">
            <v/>
          </cell>
        </row>
        <row r="800">
          <cell r="Q800" t="str">
            <v/>
          </cell>
        </row>
        <row r="801">
          <cell r="Q801" t="str">
            <v/>
          </cell>
        </row>
        <row r="802">
          <cell r="Q802" t="str">
            <v/>
          </cell>
        </row>
        <row r="803">
          <cell r="Q803" t="str">
            <v/>
          </cell>
        </row>
        <row r="804">
          <cell r="Q804" t="str">
            <v/>
          </cell>
        </row>
        <row r="805">
          <cell r="Q805" t="str">
            <v/>
          </cell>
        </row>
        <row r="806">
          <cell r="Q806" t="str">
            <v/>
          </cell>
        </row>
        <row r="807">
          <cell r="Q807" t="str">
            <v/>
          </cell>
        </row>
        <row r="808">
          <cell r="Q808" t="str">
            <v/>
          </cell>
        </row>
        <row r="809">
          <cell r="Q809" t="str">
            <v/>
          </cell>
        </row>
        <row r="810">
          <cell r="Q810" t="str">
            <v/>
          </cell>
        </row>
        <row r="811">
          <cell r="Q811" t="str">
            <v/>
          </cell>
        </row>
        <row r="812">
          <cell r="Q812" t="str">
            <v/>
          </cell>
        </row>
        <row r="813">
          <cell r="Q813" t="str">
            <v/>
          </cell>
        </row>
        <row r="814">
          <cell r="Q814" t="str">
            <v/>
          </cell>
        </row>
        <row r="815">
          <cell r="Q815" t="str">
            <v/>
          </cell>
        </row>
        <row r="816">
          <cell r="Q816" t="str">
            <v/>
          </cell>
        </row>
        <row r="817">
          <cell r="Q817" t="str">
            <v/>
          </cell>
        </row>
        <row r="818">
          <cell r="Q818" t="str">
            <v/>
          </cell>
        </row>
        <row r="819">
          <cell r="Q819" t="str">
            <v/>
          </cell>
        </row>
        <row r="820">
          <cell r="Q820" t="str">
            <v/>
          </cell>
        </row>
        <row r="821">
          <cell r="Q821" t="str">
            <v/>
          </cell>
        </row>
        <row r="822">
          <cell r="Q822" t="str">
            <v/>
          </cell>
        </row>
        <row r="823">
          <cell r="Q823" t="str">
            <v/>
          </cell>
        </row>
        <row r="824">
          <cell r="Q824" t="str">
            <v/>
          </cell>
        </row>
        <row r="825">
          <cell r="Q825" t="str">
            <v/>
          </cell>
        </row>
        <row r="826">
          <cell r="Q826" t="str">
            <v/>
          </cell>
        </row>
        <row r="827">
          <cell r="Q827" t="str">
            <v/>
          </cell>
        </row>
        <row r="828">
          <cell r="Q828" t="str">
            <v/>
          </cell>
        </row>
        <row r="829">
          <cell r="Q829" t="str">
            <v/>
          </cell>
        </row>
        <row r="830">
          <cell r="Q830" t="str">
            <v/>
          </cell>
        </row>
        <row r="831">
          <cell r="Q831" t="str">
            <v/>
          </cell>
        </row>
        <row r="832">
          <cell r="Q832" t="str">
            <v/>
          </cell>
        </row>
        <row r="833">
          <cell r="Q833" t="str">
            <v/>
          </cell>
        </row>
        <row r="834">
          <cell r="Q834" t="str">
            <v/>
          </cell>
        </row>
        <row r="835">
          <cell r="Q835" t="str">
            <v/>
          </cell>
        </row>
        <row r="836">
          <cell r="Q836" t="str">
            <v/>
          </cell>
        </row>
        <row r="837">
          <cell r="Q837" t="str">
            <v/>
          </cell>
        </row>
        <row r="838">
          <cell r="Q838" t="str">
            <v/>
          </cell>
        </row>
        <row r="839">
          <cell r="Q839" t="str">
            <v/>
          </cell>
        </row>
        <row r="840">
          <cell r="Q840" t="str">
            <v/>
          </cell>
        </row>
        <row r="841">
          <cell r="Q841" t="str">
            <v/>
          </cell>
        </row>
        <row r="842">
          <cell r="Q842" t="str">
            <v/>
          </cell>
        </row>
        <row r="843">
          <cell r="Q843" t="str">
            <v/>
          </cell>
        </row>
        <row r="844">
          <cell r="Q844" t="str">
            <v/>
          </cell>
        </row>
        <row r="845">
          <cell r="Q845" t="str">
            <v/>
          </cell>
        </row>
        <row r="846">
          <cell r="Q846" t="str">
            <v/>
          </cell>
        </row>
        <row r="847">
          <cell r="Q847" t="str">
            <v/>
          </cell>
        </row>
        <row r="848">
          <cell r="Q848" t="str">
            <v/>
          </cell>
        </row>
        <row r="849">
          <cell r="Q849" t="str">
            <v/>
          </cell>
        </row>
        <row r="850">
          <cell r="Q850" t="str">
            <v/>
          </cell>
        </row>
        <row r="851">
          <cell r="Q851" t="str">
            <v/>
          </cell>
        </row>
        <row r="852">
          <cell r="Q852" t="str">
            <v/>
          </cell>
        </row>
        <row r="853">
          <cell r="Q853" t="str">
            <v/>
          </cell>
        </row>
        <row r="854">
          <cell r="Q854" t="str">
            <v/>
          </cell>
        </row>
        <row r="855">
          <cell r="Q855" t="str">
            <v/>
          </cell>
        </row>
        <row r="856">
          <cell r="Q856" t="str">
            <v/>
          </cell>
        </row>
        <row r="857">
          <cell r="Q857" t="str">
            <v/>
          </cell>
        </row>
        <row r="858">
          <cell r="Q858" t="str">
            <v/>
          </cell>
        </row>
        <row r="859">
          <cell r="Q859" t="str">
            <v/>
          </cell>
        </row>
        <row r="860">
          <cell r="Q860" t="str">
            <v/>
          </cell>
        </row>
        <row r="861">
          <cell r="Q861" t="str">
            <v/>
          </cell>
        </row>
        <row r="862">
          <cell r="Q862" t="str">
            <v/>
          </cell>
        </row>
        <row r="863">
          <cell r="Q863" t="str">
            <v/>
          </cell>
        </row>
        <row r="864">
          <cell r="Q864" t="str">
            <v/>
          </cell>
        </row>
        <row r="865">
          <cell r="Q865" t="str">
            <v/>
          </cell>
        </row>
        <row r="866">
          <cell r="Q866" t="str">
            <v/>
          </cell>
        </row>
        <row r="867">
          <cell r="Q867" t="str">
            <v/>
          </cell>
        </row>
        <row r="868">
          <cell r="Q868" t="str">
            <v/>
          </cell>
        </row>
        <row r="869">
          <cell r="Q869" t="str">
            <v/>
          </cell>
        </row>
        <row r="870">
          <cell r="Q870" t="str">
            <v/>
          </cell>
        </row>
        <row r="871">
          <cell r="Q871" t="str">
            <v/>
          </cell>
        </row>
        <row r="872">
          <cell r="Q872" t="str">
            <v/>
          </cell>
        </row>
        <row r="873">
          <cell r="Q873" t="str">
            <v/>
          </cell>
        </row>
        <row r="874">
          <cell r="Q874" t="str">
            <v/>
          </cell>
        </row>
        <row r="875">
          <cell r="Q875" t="str">
            <v/>
          </cell>
        </row>
        <row r="876">
          <cell r="Q876" t="str">
            <v/>
          </cell>
        </row>
        <row r="877">
          <cell r="Q877" t="str">
            <v/>
          </cell>
        </row>
        <row r="878">
          <cell r="Q878" t="str">
            <v/>
          </cell>
        </row>
        <row r="879">
          <cell r="Q879" t="str">
            <v/>
          </cell>
        </row>
        <row r="880">
          <cell r="Q880" t="str">
            <v/>
          </cell>
        </row>
        <row r="881">
          <cell r="Q881" t="str">
            <v/>
          </cell>
        </row>
        <row r="882">
          <cell r="Q882" t="str">
            <v/>
          </cell>
        </row>
        <row r="883">
          <cell r="Q883" t="str">
            <v/>
          </cell>
        </row>
        <row r="884">
          <cell r="Q884" t="str">
            <v/>
          </cell>
        </row>
        <row r="885">
          <cell r="Q885" t="str">
            <v/>
          </cell>
        </row>
        <row r="886">
          <cell r="Q886" t="str">
            <v/>
          </cell>
        </row>
        <row r="887">
          <cell r="Q887" t="str">
            <v/>
          </cell>
        </row>
        <row r="888">
          <cell r="Q888" t="str">
            <v/>
          </cell>
        </row>
        <row r="889">
          <cell r="Q889" t="str">
            <v/>
          </cell>
        </row>
        <row r="890">
          <cell r="Q890" t="str">
            <v/>
          </cell>
        </row>
        <row r="891">
          <cell r="Q891" t="str">
            <v/>
          </cell>
        </row>
        <row r="892">
          <cell r="Q892" t="str">
            <v/>
          </cell>
        </row>
        <row r="893">
          <cell r="Q893" t="str">
            <v/>
          </cell>
        </row>
        <row r="894">
          <cell r="Q894" t="str">
            <v/>
          </cell>
        </row>
        <row r="895">
          <cell r="Q895" t="str">
            <v/>
          </cell>
        </row>
        <row r="896">
          <cell r="Q896" t="str">
            <v/>
          </cell>
        </row>
        <row r="897">
          <cell r="Q897" t="str">
            <v/>
          </cell>
        </row>
        <row r="898">
          <cell r="Q898" t="str">
            <v/>
          </cell>
        </row>
        <row r="899">
          <cell r="Q899" t="str">
            <v/>
          </cell>
        </row>
        <row r="900">
          <cell r="Q900" t="str">
            <v/>
          </cell>
        </row>
        <row r="901">
          <cell r="Q901" t="str">
            <v/>
          </cell>
        </row>
        <row r="902">
          <cell r="Q902" t="str">
            <v/>
          </cell>
        </row>
        <row r="903">
          <cell r="Q903" t="str">
            <v/>
          </cell>
        </row>
        <row r="904">
          <cell r="Q904" t="str">
            <v/>
          </cell>
        </row>
        <row r="905">
          <cell r="Q905" t="str">
            <v/>
          </cell>
        </row>
        <row r="906">
          <cell r="Q906" t="str">
            <v/>
          </cell>
        </row>
        <row r="907">
          <cell r="Q907" t="str">
            <v/>
          </cell>
        </row>
        <row r="908">
          <cell r="Q908" t="str">
            <v/>
          </cell>
        </row>
        <row r="909">
          <cell r="Q909" t="str">
            <v/>
          </cell>
        </row>
        <row r="910">
          <cell r="Q910" t="str">
            <v/>
          </cell>
        </row>
        <row r="911">
          <cell r="Q911" t="str">
            <v/>
          </cell>
        </row>
        <row r="912">
          <cell r="Q912" t="str">
            <v/>
          </cell>
        </row>
        <row r="913">
          <cell r="Q913" t="str">
            <v/>
          </cell>
        </row>
        <row r="914">
          <cell r="Q914" t="str">
            <v/>
          </cell>
        </row>
        <row r="915">
          <cell r="Q915" t="str">
            <v/>
          </cell>
        </row>
        <row r="916">
          <cell r="Q916" t="str">
            <v/>
          </cell>
        </row>
        <row r="917">
          <cell r="Q917" t="str">
            <v/>
          </cell>
        </row>
        <row r="918">
          <cell r="Q918" t="str">
            <v/>
          </cell>
        </row>
        <row r="919">
          <cell r="Q919" t="str">
            <v/>
          </cell>
        </row>
        <row r="920">
          <cell r="Q920" t="str">
            <v/>
          </cell>
        </row>
        <row r="921">
          <cell r="Q921" t="str">
            <v/>
          </cell>
        </row>
        <row r="922">
          <cell r="Q922" t="str">
            <v/>
          </cell>
        </row>
        <row r="923">
          <cell r="Q923" t="str">
            <v/>
          </cell>
        </row>
        <row r="924">
          <cell r="Q924" t="str">
            <v/>
          </cell>
        </row>
        <row r="925">
          <cell r="Q925" t="str">
            <v/>
          </cell>
        </row>
        <row r="926">
          <cell r="Q926" t="str">
            <v/>
          </cell>
        </row>
        <row r="927">
          <cell r="Q927" t="str">
            <v/>
          </cell>
        </row>
        <row r="928">
          <cell r="Q928" t="str">
            <v/>
          </cell>
        </row>
        <row r="929">
          <cell r="Q929" t="str">
            <v/>
          </cell>
        </row>
        <row r="930">
          <cell r="Q930" t="str">
            <v/>
          </cell>
        </row>
        <row r="931">
          <cell r="Q931" t="str">
            <v/>
          </cell>
        </row>
        <row r="932">
          <cell r="Q932" t="str">
            <v/>
          </cell>
        </row>
        <row r="933">
          <cell r="Q933" t="str">
            <v/>
          </cell>
        </row>
        <row r="934">
          <cell r="Q934" t="str">
            <v/>
          </cell>
        </row>
        <row r="935">
          <cell r="Q935" t="str">
            <v/>
          </cell>
        </row>
        <row r="936">
          <cell r="Q936" t="str">
            <v/>
          </cell>
        </row>
        <row r="937">
          <cell r="Q937" t="str">
            <v/>
          </cell>
        </row>
        <row r="938">
          <cell r="Q938" t="str">
            <v/>
          </cell>
        </row>
        <row r="939">
          <cell r="Q939" t="str">
            <v/>
          </cell>
        </row>
        <row r="940">
          <cell r="Q940" t="str">
            <v/>
          </cell>
        </row>
        <row r="941">
          <cell r="Q941" t="str">
            <v/>
          </cell>
        </row>
        <row r="942">
          <cell r="Q942" t="str">
            <v/>
          </cell>
        </row>
        <row r="943">
          <cell r="Q943" t="str">
            <v/>
          </cell>
        </row>
        <row r="944">
          <cell r="Q944" t="str">
            <v/>
          </cell>
        </row>
        <row r="945">
          <cell r="Q945" t="str">
            <v/>
          </cell>
        </row>
        <row r="946">
          <cell r="Q946" t="str">
            <v/>
          </cell>
        </row>
        <row r="947">
          <cell r="Q947" t="str">
            <v/>
          </cell>
        </row>
        <row r="948">
          <cell r="Q948" t="str">
            <v/>
          </cell>
        </row>
        <row r="949">
          <cell r="Q949" t="str">
            <v/>
          </cell>
        </row>
        <row r="950">
          <cell r="Q950" t="str">
            <v/>
          </cell>
        </row>
        <row r="951">
          <cell r="Q951" t="str">
            <v/>
          </cell>
        </row>
        <row r="952">
          <cell r="Q952" t="str">
            <v/>
          </cell>
        </row>
        <row r="953">
          <cell r="Q953" t="str">
            <v/>
          </cell>
        </row>
        <row r="954">
          <cell r="Q954" t="str">
            <v/>
          </cell>
        </row>
        <row r="955">
          <cell r="Q955" t="str">
            <v/>
          </cell>
        </row>
        <row r="956">
          <cell r="Q956" t="str">
            <v/>
          </cell>
        </row>
        <row r="957">
          <cell r="Q957" t="str">
            <v/>
          </cell>
        </row>
        <row r="958">
          <cell r="Q958" t="str">
            <v/>
          </cell>
        </row>
        <row r="959">
          <cell r="Q959" t="str">
            <v/>
          </cell>
        </row>
        <row r="960">
          <cell r="Q960" t="str">
            <v/>
          </cell>
        </row>
        <row r="961">
          <cell r="Q961" t="str">
            <v/>
          </cell>
        </row>
        <row r="962">
          <cell r="Q962" t="str">
            <v/>
          </cell>
        </row>
        <row r="963">
          <cell r="Q963" t="str">
            <v/>
          </cell>
        </row>
        <row r="964">
          <cell r="Q964" t="str">
            <v/>
          </cell>
        </row>
        <row r="965">
          <cell r="Q965" t="str">
            <v/>
          </cell>
        </row>
        <row r="966">
          <cell r="Q966" t="str">
            <v/>
          </cell>
        </row>
        <row r="967">
          <cell r="Q967" t="str">
            <v/>
          </cell>
        </row>
        <row r="968">
          <cell r="Q968" t="str">
            <v/>
          </cell>
        </row>
        <row r="969">
          <cell r="Q969" t="str">
            <v/>
          </cell>
        </row>
        <row r="970">
          <cell r="Q970" t="str">
            <v/>
          </cell>
        </row>
        <row r="971">
          <cell r="Q971" t="str">
            <v/>
          </cell>
        </row>
        <row r="972">
          <cell r="Q972" t="str">
            <v/>
          </cell>
        </row>
        <row r="973">
          <cell r="Q973" t="str">
            <v/>
          </cell>
        </row>
        <row r="974">
          <cell r="Q974" t="str">
            <v/>
          </cell>
        </row>
        <row r="975">
          <cell r="Q975" t="str">
            <v/>
          </cell>
        </row>
        <row r="976">
          <cell r="Q976" t="str">
            <v/>
          </cell>
        </row>
        <row r="977">
          <cell r="Q977" t="str">
            <v/>
          </cell>
        </row>
        <row r="978">
          <cell r="Q978" t="str">
            <v/>
          </cell>
        </row>
        <row r="979">
          <cell r="Q979" t="str">
            <v/>
          </cell>
        </row>
        <row r="980">
          <cell r="Q980" t="str">
            <v/>
          </cell>
        </row>
        <row r="981">
          <cell r="Q981" t="str">
            <v/>
          </cell>
        </row>
        <row r="982">
          <cell r="Q982" t="str">
            <v/>
          </cell>
        </row>
        <row r="983">
          <cell r="Q983" t="str">
            <v/>
          </cell>
        </row>
        <row r="984">
          <cell r="Q984" t="str">
            <v/>
          </cell>
        </row>
        <row r="985">
          <cell r="Q985" t="str">
            <v/>
          </cell>
        </row>
        <row r="986">
          <cell r="Q986" t="str">
            <v/>
          </cell>
        </row>
        <row r="987">
          <cell r="Q987" t="str">
            <v/>
          </cell>
        </row>
        <row r="988">
          <cell r="Q988" t="str">
            <v/>
          </cell>
        </row>
        <row r="989">
          <cell r="Q989" t="str">
            <v/>
          </cell>
        </row>
        <row r="990">
          <cell r="Q990" t="str">
            <v/>
          </cell>
        </row>
        <row r="991">
          <cell r="Q991" t="str">
            <v/>
          </cell>
        </row>
        <row r="992">
          <cell r="Q992" t="str">
            <v/>
          </cell>
        </row>
        <row r="993">
          <cell r="Q993" t="str">
            <v/>
          </cell>
        </row>
        <row r="994">
          <cell r="Q994" t="str">
            <v/>
          </cell>
        </row>
        <row r="995">
          <cell r="Q995" t="str">
            <v/>
          </cell>
        </row>
        <row r="996">
          <cell r="Q996" t="str">
            <v/>
          </cell>
        </row>
        <row r="997">
          <cell r="Q997" t="str">
            <v/>
          </cell>
        </row>
        <row r="998">
          <cell r="Q998" t="str">
            <v/>
          </cell>
        </row>
        <row r="999">
          <cell r="Q999" t="str">
            <v/>
          </cell>
        </row>
      </sheetData>
      <sheetData sheetId="5"/>
      <sheetData sheetId="6"/>
      <sheetData sheetId="7">
        <row r="1">
          <cell r="A1" t="str">
            <v>Payment Mode</v>
          </cell>
          <cell r="B1" t="str">
            <v>Collecting Person</v>
          </cell>
        </row>
        <row r="2">
          <cell r="A2" t="str">
            <v>REIMBURSEMENT</v>
          </cell>
          <cell r="B2" t="str">
            <v>Mykare</v>
          </cell>
        </row>
        <row r="3">
          <cell r="A3" t="str">
            <v>CASHLESS</v>
          </cell>
          <cell r="B3" t="str">
            <v>Hospital</v>
          </cell>
        </row>
        <row r="4">
          <cell r="A4" t="str">
            <v>EMI</v>
          </cell>
          <cell r="B4" t="str">
            <v>Mykare</v>
          </cell>
        </row>
        <row r="5">
          <cell r="A5" t="str">
            <v>CASH</v>
          </cell>
          <cell r="B5" t="str">
            <v>Hospital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2CD-CDD5-4AF1-8093-6969558514D9}">
  <sheetPr>
    <pageSetUpPr fitToPage="1"/>
  </sheetPr>
  <dimension ref="A1:BD1004"/>
  <sheetViews>
    <sheetView tabSelected="1" workbookViewId="0">
      <pane ySplit="1" topLeftCell="A2" activePane="bottomLeft" state="frozen"/>
      <selection pane="bottomLeft"/>
    </sheetView>
  </sheetViews>
  <sheetFormatPr defaultColWidth="14.44140625" defaultRowHeight="15" customHeight="1"/>
  <cols>
    <col min="1" max="1" width="14.44140625" style="18"/>
    <col min="2" max="2" width="7.44140625" style="18" customWidth="1"/>
    <col min="3" max="3" width="8.6640625" style="18" customWidth="1"/>
    <col min="4" max="4" width="7.5546875" style="18" customWidth="1"/>
    <col min="5" max="5" width="14.88671875" style="18" customWidth="1"/>
    <col min="6" max="6" width="10.5546875" style="18" customWidth="1"/>
    <col min="7" max="7" width="44.5546875" style="18" customWidth="1"/>
    <col min="8" max="8" width="16.6640625" style="18" hidden="1" customWidth="1"/>
    <col min="9" max="9" width="24" style="18" customWidth="1"/>
    <col min="10" max="10" width="24.5546875" style="18" customWidth="1"/>
    <col min="11" max="11" width="22.33203125" style="18" customWidth="1"/>
    <col min="12" max="12" width="20.109375" style="18" customWidth="1"/>
    <col min="13" max="13" width="27.6640625" style="18" customWidth="1"/>
    <col min="14" max="14" width="10.109375" style="18" customWidth="1"/>
    <col min="15" max="15" width="11.44140625" style="18" customWidth="1"/>
    <col min="16" max="16" width="12.6640625" style="18" customWidth="1"/>
    <col min="17" max="17" width="13.33203125" style="18" customWidth="1"/>
    <col min="18" max="18" width="7" style="18" customWidth="1"/>
    <col min="19" max="20" width="13.33203125" style="18" customWidth="1"/>
    <col min="21" max="21" width="12.33203125" style="18" customWidth="1"/>
    <col min="22" max="22" width="14.109375" style="18" customWidth="1"/>
    <col min="23" max="23" width="12.33203125" style="18" customWidth="1"/>
    <col min="24" max="24" width="12" style="18" customWidth="1"/>
    <col min="25" max="25" width="13" style="18" customWidth="1"/>
    <col min="26" max="26" width="11.33203125" style="18" customWidth="1"/>
    <col min="27" max="27" width="13.33203125" style="18" customWidth="1"/>
    <col min="28" max="28" width="17.33203125" style="18" customWidth="1"/>
    <col min="29" max="29" width="11.88671875" style="18" customWidth="1"/>
    <col min="30" max="30" width="13.33203125" style="18" customWidth="1"/>
    <col min="31" max="31" width="12.109375" style="18" customWidth="1"/>
    <col min="32" max="35" width="13.33203125" style="18" customWidth="1"/>
    <col min="36" max="36" width="14.44140625" style="18" customWidth="1"/>
    <col min="37" max="43" width="13.33203125" style="18" customWidth="1"/>
    <col min="44" max="44" width="22.109375" style="18" customWidth="1"/>
    <col min="45" max="45" width="15.109375" style="23" customWidth="1"/>
    <col min="46" max="46" width="11.44140625" style="18" customWidth="1"/>
    <col min="47" max="47" width="15.5546875" style="18" customWidth="1"/>
    <col min="48" max="48" width="10.88671875" style="18" customWidth="1"/>
    <col min="49" max="49" width="12.88671875" style="18" customWidth="1"/>
    <col min="50" max="50" width="12" style="18" customWidth="1"/>
    <col min="51" max="51" width="13.109375" style="18" customWidth="1"/>
    <col min="52" max="52" width="15" style="18" customWidth="1"/>
    <col min="53" max="54" width="12.44140625" style="18" customWidth="1"/>
    <col min="55" max="56" width="15.6640625" style="18" customWidth="1"/>
    <col min="57" max="16384" width="14.44140625" style="18"/>
  </cols>
  <sheetData>
    <row r="1" spans="1:56" ht="43.5" customHeight="1">
      <c r="A1" s="10" t="s">
        <v>1887</v>
      </c>
      <c r="B1" s="10" t="s">
        <v>7210</v>
      </c>
      <c r="C1" s="10" t="s">
        <v>7211</v>
      </c>
      <c r="D1" s="11" t="s">
        <v>7212</v>
      </c>
      <c r="E1" s="10" t="s">
        <v>7213</v>
      </c>
      <c r="F1" s="11" t="s">
        <v>7214</v>
      </c>
      <c r="G1" s="10" t="s">
        <v>7215</v>
      </c>
      <c r="H1" s="10"/>
      <c r="I1" s="10" t="s">
        <v>1882</v>
      </c>
      <c r="J1" s="10" t="s">
        <v>7216</v>
      </c>
      <c r="K1" s="10" t="s">
        <v>7217</v>
      </c>
      <c r="L1" s="10" t="s">
        <v>7218</v>
      </c>
      <c r="M1" s="10" t="s">
        <v>7219</v>
      </c>
      <c r="N1" s="10" t="s">
        <v>7220</v>
      </c>
      <c r="O1" s="10" t="s">
        <v>7221</v>
      </c>
      <c r="P1" s="12" t="s">
        <v>7222</v>
      </c>
      <c r="Q1" s="10" t="s">
        <v>7223</v>
      </c>
      <c r="R1" s="10" t="s">
        <v>7224</v>
      </c>
      <c r="S1" s="12" t="s">
        <v>7225</v>
      </c>
      <c r="T1" s="12" t="s">
        <v>7226</v>
      </c>
      <c r="U1" s="12" t="s">
        <v>7227</v>
      </c>
      <c r="V1" s="12" t="s">
        <v>7228</v>
      </c>
      <c r="W1" s="13" t="s">
        <v>7229</v>
      </c>
      <c r="X1" s="12" t="s">
        <v>7230</v>
      </c>
      <c r="Y1" s="12" t="s">
        <v>7231</v>
      </c>
      <c r="Z1" s="12" t="s">
        <v>7232</v>
      </c>
      <c r="AA1" s="12" t="s">
        <v>7233</v>
      </c>
      <c r="AB1" s="12" t="s">
        <v>7234</v>
      </c>
      <c r="AC1" s="12" t="s">
        <v>7235</v>
      </c>
      <c r="AD1" s="12" t="s">
        <v>7236</v>
      </c>
      <c r="AE1" s="12" t="s">
        <v>7237</v>
      </c>
      <c r="AF1" s="12" t="s">
        <v>7238</v>
      </c>
      <c r="AG1" s="12" t="s">
        <v>7239</v>
      </c>
      <c r="AH1" s="12" t="s">
        <v>7240</v>
      </c>
      <c r="AI1" s="12" t="s">
        <v>7241</v>
      </c>
      <c r="AJ1" s="12" t="s">
        <v>7242</v>
      </c>
      <c r="AK1" s="12" t="s">
        <v>7243</v>
      </c>
      <c r="AL1" s="12" t="s">
        <v>7244</v>
      </c>
      <c r="AM1" s="12" t="s">
        <v>7245</v>
      </c>
      <c r="AN1" s="14" t="s">
        <v>7246</v>
      </c>
      <c r="AO1" s="12" t="s">
        <v>7247</v>
      </c>
      <c r="AP1" s="12" t="s">
        <v>7248</v>
      </c>
      <c r="AQ1" s="10" t="s">
        <v>1889</v>
      </c>
      <c r="AR1" s="10" t="s">
        <v>7249</v>
      </c>
      <c r="AS1" s="15" t="s">
        <v>7250</v>
      </c>
      <c r="AT1" s="10" t="s">
        <v>7251</v>
      </c>
      <c r="AU1" s="16" t="s">
        <v>7252</v>
      </c>
      <c r="AV1" s="17" t="s">
        <v>7253</v>
      </c>
      <c r="AW1" s="16" t="s">
        <v>7254</v>
      </c>
      <c r="AX1" s="16" t="s">
        <v>7255</v>
      </c>
      <c r="AY1" s="16" t="s">
        <v>7256</v>
      </c>
      <c r="AZ1" s="10" t="s">
        <v>7257</v>
      </c>
      <c r="BA1" s="10" t="s">
        <v>7258</v>
      </c>
      <c r="BB1" s="10" t="s">
        <v>7259</v>
      </c>
      <c r="BC1" s="10" t="s">
        <v>7260</v>
      </c>
      <c r="BD1" s="10" t="s">
        <v>7261</v>
      </c>
    </row>
    <row r="2" spans="1:56" ht="18" customHeight="1">
      <c r="A2" s="18" t="s">
        <v>7262</v>
      </c>
      <c r="B2" s="19">
        <v>1</v>
      </c>
      <c r="C2" s="18" t="s">
        <v>7263</v>
      </c>
      <c r="D2" s="18">
        <v>2289</v>
      </c>
      <c r="E2" s="20">
        <v>44770</v>
      </c>
      <c r="F2" s="20">
        <v>44770</v>
      </c>
      <c r="G2" s="18" t="s">
        <v>7264</v>
      </c>
      <c r="I2" s="18" t="s">
        <v>7265</v>
      </c>
      <c r="J2" s="18" t="s">
        <v>7266</v>
      </c>
      <c r="K2" s="18" t="s">
        <v>7267</v>
      </c>
      <c r="L2" s="18" t="s">
        <v>7268</v>
      </c>
      <c r="M2" s="21" t="s">
        <v>7269</v>
      </c>
      <c r="N2" s="21" t="str">
        <f t="shared" ref="N2:N110" si="0">IF(M2="Hospital Provided","B","A")</f>
        <v>A</v>
      </c>
      <c r="P2" s="18" t="str">
        <f>IFERROR(VLOOKUP(L2,[1]Sheet3!A:B,2,0),"")</f>
        <v>Mykare</v>
      </c>
      <c r="Q2" s="18" t="s">
        <v>7270</v>
      </c>
      <c r="R2" s="18" t="s">
        <v>7271</v>
      </c>
      <c r="S2" s="22">
        <v>51412</v>
      </c>
      <c r="T2" s="22">
        <v>22410</v>
      </c>
      <c r="U2" s="22">
        <v>0</v>
      </c>
      <c r="V2" s="22">
        <v>0</v>
      </c>
      <c r="W2" s="22">
        <f t="shared" ref="W2:W35" si="1">IF(T2=0,S2,T2)+U2+V2</f>
        <v>22410</v>
      </c>
      <c r="X2" s="22">
        <v>0</v>
      </c>
      <c r="Y2" s="22">
        <v>60</v>
      </c>
      <c r="Z2" s="22">
        <v>40</v>
      </c>
      <c r="AA2" s="22">
        <v>12000</v>
      </c>
      <c r="AB2" s="22">
        <f t="shared" ref="AB2:AB25" si="2">AD2/118*100</f>
        <v>8822.033898305086</v>
      </c>
      <c r="AC2" s="22">
        <f t="shared" ref="AC2:AC25" si="3">AD2/118*18</f>
        <v>1587.9661016949153</v>
      </c>
      <c r="AD2" s="22">
        <f>W2-AA2</f>
        <v>10410</v>
      </c>
      <c r="AE2" s="22">
        <v>1361</v>
      </c>
      <c r="AF2" s="22">
        <v>5000</v>
      </c>
      <c r="AG2" s="22">
        <v>0</v>
      </c>
      <c r="AH2" s="22">
        <v>10000</v>
      </c>
      <c r="AI2" s="22">
        <v>0</v>
      </c>
      <c r="AJ2" s="22">
        <f t="shared" ref="AJ2:AJ65" si="4">IF(AQ2="Completed",AN2,0)</f>
        <v>0</v>
      </c>
      <c r="AK2" s="22">
        <f t="shared" ref="AK2:AK256" si="5">SUM(AE2:AJ2)</f>
        <v>16361</v>
      </c>
      <c r="AL2" s="22">
        <f t="shared" ref="AL2:AL256" si="6">AD2-AK2</f>
        <v>-5951</v>
      </c>
      <c r="AM2" s="22">
        <f t="array" ref="AM2">IF(P2="Mykare",(INDEX('[1]EMI &amp; Reimbursement'!Q:Q,MATCH(Finance!C2,'[1]EMI &amp; Reimbursement'!B:B,0),0)),0)</f>
        <v>22410</v>
      </c>
      <c r="AN2" s="22">
        <f t="shared" ref="AN2:AN241" si="7">IF(P2="Mykare",W2-AM2-AG2-U2-V2,0)</f>
        <v>0</v>
      </c>
      <c r="AO2" s="22">
        <f t="shared" ref="AO2:AO241" si="8">IF(P2="Hospital",AD2,0)</f>
        <v>0</v>
      </c>
      <c r="AP2" s="22">
        <f t="shared" ref="AP2:AP241" si="9">IF(P2="Mykare",W2-AD2,0)</f>
        <v>12000</v>
      </c>
      <c r="AQ2" s="18" t="s">
        <v>7272</v>
      </c>
      <c r="AR2" s="18" t="s">
        <v>7273</v>
      </c>
      <c r="AS2" s="23">
        <v>44844</v>
      </c>
      <c r="AT2" s="24" t="b">
        <v>1</v>
      </c>
      <c r="AU2" s="25" t="b">
        <v>1</v>
      </c>
      <c r="AV2" s="25" t="b">
        <v>1</v>
      </c>
      <c r="AW2" s="24" t="b">
        <v>1</v>
      </c>
      <c r="AX2" s="25" t="b">
        <v>1</v>
      </c>
      <c r="AY2" s="24" t="b">
        <v>1</v>
      </c>
      <c r="AZ2" s="24" t="b">
        <v>1</v>
      </c>
      <c r="BA2" s="24" t="b">
        <v>1</v>
      </c>
      <c r="BB2" s="24" t="b">
        <v>1</v>
      </c>
      <c r="BC2" s="22">
        <f t="shared" ref="BC2:BC132" si="10">W2-(AA2+AD2)</f>
        <v>0</v>
      </c>
      <c r="BD2" s="26">
        <f t="shared" ref="BD2:BD256" si="11">AL2/AD2</f>
        <v>-0.57166186359269933</v>
      </c>
    </row>
    <row r="3" spans="1:56" ht="18" customHeight="1">
      <c r="A3" s="18" t="s">
        <v>7262</v>
      </c>
      <c r="B3" s="19">
        <v>2</v>
      </c>
      <c r="C3" s="18" t="s">
        <v>7274</v>
      </c>
      <c r="D3" s="18">
        <v>13544</v>
      </c>
      <c r="E3" s="20">
        <v>44779</v>
      </c>
      <c r="F3" s="20">
        <v>44779</v>
      </c>
      <c r="G3" s="18" t="s">
        <v>7275</v>
      </c>
      <c r="I3" s="18" t="s">
        <v>7276</v>
      </c>
      <c r="J3" s="18" t="s">
        <v>7266</v>
      </c>
      <c r="K3" s="18" t="s">
        <v>7277</v>
      </c>
      <c r="L3" s="18" t="s">
        <v>7268</v>
      </c>
      <c r="M3" s="21" t="s">
        <v>7278</v>
      </c>
      <c r="N3" s="21" t="str">
        <f t="shared" si="0"/>
        <v>B</v>
      </c>
      <c r="P3" s="18" t="str">
        <f>IFERROR(VLOOKUP(L3,[1]Sheet3!A:B,2,0),"")</f>
        <v>Mykare</v>
      </c>
      <c r="Q3" s="18" t="s">
        <v>7279</v>
      </c>
      <c r="R3" s="18" t="s">
        <v>7271</v>
      </c>
      <c r="S3" s="22">
        <v>60000</v>
      </c>
      <c r="T3" s="22">
        <v>57560</v>
      </c>
      <c r="U3" s="22">
        <v>0</v>
      </c>
      <c r="V3" s="22">
        <v>0</v>
      </c>
      <c r="W3" s="22">
        <f t="shared" si="1"/>
        <v>57560</v>
      </c>
      <c r="X3" s="22">
        <v>0</v>
      </c>
      <c r="Y3" s="22">
        <v>30</v>
      </c>
      <c r="Z3" s="22">
        <v>70</v>
      </c>
      <c r="AA3" s="22">
        <f t="shared" ref="AA3:AA11" si="12">W3*Z3%</f>
        <v>40292</v>
      </c>
      <c r="AB3" s="22">
        <f t="shared" si="2"/>
        <v>14633.898305084746</v>
      </c>
      <c r="AC3" s="22">
        <f t="shared" si="3"/>
        <v>2634.101694915254</v>
      </c>
      <c r="AD3" s="22">
        <f t="shared" ref="AD3:AD11" si="13">W3*Y3%</f>
        <v>17268</v>
      </c>
      <c r="AE3" s="22">
        <v>0</v>
      </c>
      <c r="AF3" s="22">
        <v>0</v>
      </c>
      <c r="AG3" s="22">
        <v>0</v>
      </c>
      <c r="AH3" s="22">
        <v>0</v>
      </c>
      <c r="AI3" s="22">
        <v>175</v>
      </c>
      <c r="AJ3" s="22">
        <f t="shared" si="4"/>
        <v>0</v>
      </c>
      <c r="AK3" s="22">
        <f t="shared" si="5"/>
        <v>175</v>
      </c>
      <c r="AL3" s="22">
        <f t="shared" si="6"/>
        <v>17093</v>
      </c>
      <c r="AM3" s="22">
        <f t="array" ref="AM3">IF(P3="Mykare",(INDEX('[1]EMI &amp; Reimbursement'!Q:Q,MATCH(Finance!C3,'[1]EMI &amp; Reimbursement'!B:B,0),0)),0)</f>
        <v>57560</v>
      </c>
      <c r="AN3" s="22">
        <f t="shared" si="7"/>
        <v>0</v>
      </c>
      <c r="AO3" s="22">
        <f t="shared" si="8"/>
        <v>0</v>
      </c>
      <c r="AP3" s="22">
        <f t="shared" si="9"/>
        <v>40292</v>
      </c>
      <c r="AQ3" s="18" t="s">
        <v>7272</v>
      </c>
      <c r="AR3" s="18" t="s">
        <v>7280</v>
      </c>
      <c r="AS3" s="23">
        <v>44849</v>
      </c>
      <c r="AT3" s="24" t="b">
        <v>1</v>
      </c>
      <c r="AU3" s="24" t="b">
        <v>1</v>
      </c>
      <c r="AV3" s="24" t="b">
        <v>1</v>
      </c>
      <c r="AW3" s="24" t="b">
        <v>1</v>
      </c>
      <c r="AX3" s="24" t="b">
        <v>1</v>
      </c>
      <c r="AY3" s="24" t="b">
        <v>1</v>
      </c>
      <c r="AZ3" s="24"/>
      <c r="BA3" s="24"/>
      <c r="BB3" s="24" t="b">
        <v>1</v>
      </c>
      <c r="BC3" s="22">
        <f t="shared" si="10"/>
        <v>0</v>
      </c>
      <c r="BD3" s="26">
        <f t="shared" si="11"/>
        <v>0.9898656474403521</v>
      </c>
    </row>
    <row r="4" spans="1:56" ht="18" customHeight="1">
      <c r="A4" s="18" t="s">
        <v>7262</v>
      </c>
      <c r="B4" s="27">
        <v>3</v>
      </c>
      <c r="C4" s="28" t="s">
        <v>7281</v>
      </c>
      <c r="D4" s="28">
        <v>5265</v>
      </c>
      <c r="E4" s="29"/>
      <c r="F4" s="29">
        <v>44783</v>
      </c>
      <c r="G4" s="28" t="s">
        <v>7282</v>
      </c>
      <c r="H4" s="28"/>
      <c r="I4" s="28" t="s">
        <v>7283</v>
      </c>
      <c r="J4" s="28" t="s">
        <v>7284</v>
      </c>
      <c r="K4" s="28" t="s">
        <v>7267</v>
      </c>
      <c r="L4" s="28" t="s">
        <v>7268</v>
      </c>
      <c r="M4" s="30" t="s">
        <v>7278</v>
      </c>
      <c r="N4" s="28" t="str">
        <f t="shared" si="0"/>
        <v>B</v>
      </c>
      <c r="O4" s="28"/>
      <c r="P4" s="28" t="str">
        <f>IFERROR(VLOOKUP(L4,[1]Sheet3!A:B,2,0),"")</f>
        <v>Mykare</v>
      </c>
      <c r="Q4" s="31" t="s">
        <v>7285</v>
      </c>
      <c r="R4" s="31" t="s">
        <v>7271</v>
      </c>
      <c r="S4" s="31">
        <v>30000</v>
      </c>
      <c r="T4" s="31"/>
      <c r="U4" s="31">
        <v>0</v>
      </c>
      <c r="V4" s="31">
        <v>0</v>
      </c>
      <c r="W4" s="31">
        <f t="shared" si="1"/>
        <v>30000</v>
      </c>
      <c r="X4" s="31">
        <v>0</v>
      </c>
      <c r="Y4" s="31">
        <v>33</v>
      </c>
      <c r="Z4" s="31">
        <v>67</v>
      </c>
      <c r="AA4" s="31">
        <f t="shared" si="12"/>
        <v>20100</v>
      </c>
      <c r="AB4" s="31">
        <f t="shared" si="2"/>
        <v>8389.8305084745753</v>
      </c>
      <c r="AC4" s="31">
        <f t="shared" si="3"/>
        <v>1510.1694915254236</v>
      </c>
      <c r="AD4" s="31">
        <f t="shared" si="13"/>
        <v>9900</v>
      </c>
      <c r="AE4" s="31">
        <v>213</v>
      </c>
      <c r="AF4" s="31">
        <v>0</v>
      </c>
      <c r="AG4" s="31">
        <v>0</v>
      </c>
      <c r="AH4" s="31">
        <v>0</v>
      </c>
      <c r="AI4" s="31">
        <v>130</v>
      </c>
      <c r="AJ4" s="31">
        <f t="shared" si="4"/>
        <v>0</v>
      </c>
      <c r="AK4" s="31">
        <f t="shared" si="5"/>
        <v>343</v>
      </c>
      <c r="AL4" s="31">
        <f t="shared" si="6"/>
        <v>9557</v>
      </c>
      <c r="AM4" s="31">
        <f t="array" ref="AM4">IF(P4="Mykare",(INDEX('[1]EMI &amp; Reimbursement'!Q:Q,MATCH(Finance!C4,'[1]EMI &amp; Reimbursement'!B:B,0),0)),0)</f>
        <v>0</v>
      </c>
      <c r="AN4" s="31">
        <f t="shared" si="7"/>
        <v>30000</v>
      </c>
      <c r="AO4" s="31">
        <f t="shared" si="8"/>
        <v>0</v>
      </c>
      <c r="AP4" s="31">
        <f t="shared" si="9"/>
        <v>20100</v>
      </c>
      <c r="AQ4" s="28" t="s">
        <v>7286</v>
      </c>
      <c r="AR4" s="28"/>
      <c r="AS4" s="32"/>
      <c r="AT4" s="28" t="b">
        <v>1</v>
      </c>
      <c r="AU4" s="33" t="b">
        <v>1</v>
      </c>
      <c r="AV4" s="33" t="b">
        <v>1</v>
      </c>
      <c r="AW4" s="33" t="b">
        <v>1</v>
      </c>
      <c r="AX4" s="33" t="b">
        <v>1</v>
      </c>
      <c r="AY4" s="33" t="b">
        <v>1</v>
      </c>
      <c r="AZ4" s="33"/>
      <c r="BA4" s="33"/>
      <c r="BB4" s="33" t="b">
        <v>0</v>
      </c>
      <c r="BC4" s="31">
        <f t="shared" si="10"/>
        <v>0</v>
      </c>
      <c r="BD4" s="34">
        <f t="shared" si="11"/>
        <v>0.96535353535353541</v>
      </c>
    </row>
    <row r="5" spans="1:56" ht="18" customHeight="1">
      <c r="A5" s="18" t="s">
        <v>7262</v>
      </c>
      <c r="B5" s="19">
        <v>4</v>
      </c>
      <c r="C5" s="18" t="s">
        <v>7287</v>
      </c>
      <c r="D5" s="18">
        <v>5474</v>
      </c>
      <c r="E5" s="20">
        <v>44783</v>
      </c>
      <c r="F5" s="20">
        <v>44783</v>
      </c>
      <c r="G5" s="18" t="s">
        <v>7282</v>
      </c>
      <c r="I5" s="18" t="s">
        <v>7288</v>
      </c>
      <c r="J5" s="18" t="s">
        <v>7266</v>
      </c>
      <c r="K5" s="18" t="s">
        <v>7289</v>
      </c>
      <c r="L5" s="18" t="s">
        <v>7290</v>
      </c>
      <c r="M5" s="21" t="s">
        <v>7278</v>
      </c>
      <c r="N5" s="21" t="str">
        <f t="shared" si="0"/>
        <v>B</v>
      </c>
      <c r="P5" s="18" t="str">
        <f>IFERROR(VLOOKUP(L5,[1]Sheet3!A:B,2,0),"")</f>
        <v>Hospital</v>
      </c>
      <c r="Q5" s="18" t="s">
        <v>7285</v>
      </c>
      <c r="R5" s="18" t="s">
        <v>7271</v>
      </c>
      <c r="S5" s="22">
        <v>35000</v>
      </c>
      <c r="T5" s="22">
        <v>35000</v>
      </c>
      <c r="U5" s="22">
        <v>0</v>
      </c>
      <c r="V5" s="22">
        <v>0</v>
      </c>
      <c r="W5" s="22">
        <f t="shared" si="1"/>
        <v>35000</v>
      </c>
      <c r="X5" s="22">
        <v>0</v>
      </c>
      <c r="Y5" s="22">
        <v>33</v>
      </c>
      <c r="Z5" s="22">
        <v>67</v>
      </c>
      <c r="AA5" s="22">
        <f t="shared" si="12"/>
        <v>23450</v>
      </c>
      <c r="AB5" s="22">
        <f t="shared" si="2"/>
        <v>9788.1355932203387</v>
      </c>
      <c r="AC5" s="22">
        <f t="shared" si="3"/>
        <v>1761.8644067796611</v>
      </c>
      <c r="AD5" s="22">
        <f t="shared" si="13"/>
        <v>11550</v>
      </c>
      <c r="AE5" s="22">
        <v>282</v>
      </c>
      <c r="AF5" s="22">
        <v>0</v>
      </c>
      <c r="AG5" s="22">
        <v>0</v>
      </c>
      <c r="AH5" s="22">
        <v>0</v>
      </c>
      <c r="AI5" s="22">
        <v>0</v>
      </c>
      <c r="AJ5" s="22">
        <f t="shared" si="4"/>
        <v>0</v>
      </c>
      <c r="AK5" s="22">
        <f t="shared" si="5"/>
        <v>282</v>
      </c>
      <c r="AL5" s="22">
        <f t="shared" si="6"/>
        <v>11268</v>
      </c>
      <c r="AM5" s="22">
        <f t="array" ref="AM5">IF(P5="Mykare",(INDEX('[1]EMI &amp; Reimbursement'!Q:Q,MATCH(Finance!C5,'[1]EMI &amp; Reimbursement'!B:B,0),0)),0)</f>
        <v>0</v>
      </c>
      <c r="AN5" s="22">
        <f t="shared" si="7"/>
        <v>0</v>
      </c>
      <c r="AO5" s="22">
        <f t="shared" si="8"/>
        <v>11550</v>
      </c>
      <c r="AP5" s="22">
        <f t="shared" si="9"/>
        <v>0</v>
      </c>
      <c r="AQ5" s="18" t="s">
        <v>7272</v>
      </c>
      <c r="AR5" s="18" t="s">
        <v>7291</v>
      </c>
      <c r="AS5" s="23">
        <v>44844</v>
      </c>
      <c r="AT5" s="24" t="b">
        <v>1</v>
      </c>
      <c r="AU5" s="24"/>
      <c r="AV5" s="24"/>
      <c r="AW5" s="24" t="b">
        <v>1</v>
      </c>
      <c r="AX5" s="24"/>
      <c r="AY5" s="24" t="b">
        <v>1</v>
      </c>
      <c r="AZ5" s="24"/>
      <c r="BA5" s="24"/>
      <c r="BB5" s="24" t="b">
        <v>1</v>
      </c>
      <c r="BC5" s="22">
        <f t="shared" si="10"/>
        <v>0</v>
      </c>
      <c r="BD5" s="26">
        <f t="shared" si="11"/>
        <v>0.97558441558441555</v>
      </c>
    </row>
    <row r="6" spans="1:56" ht="18" customHeight="1">
      <c r="A6" s="18" t="s">
        <v>7262</v>
      </c>
      <c r="B6" s="19">
        <v>5</v>
      </c>
      <c r="C6" s="18" t="s">
        <v>7292</v>
      </c>
      <c r="D6" s="18">
        <v>3314</v>
      </c>
      <c r="E6" s="20">
        <v>44788</v>
      </c>
      <c r="F6" s="20">
        <v>44788</v>
      </c>
      <c r="G6" s="18" t="s">
        <v>7282</v>
      </c>
      <c r="H6" s="35"/>
      <c r="I6" s="18" t="s">
        <v>7293</v>
      </c>
      <c r="J6" s="18" t="s">
        <v>7284</v>
      </c>
      <c r="K6" s="18" t="s">
        <v>7267</v>
      </c>
      <c r="L6" s="18" t="s">
        <v>7268</v>
      </c>
      <c r="M6" s="21" t="s">
        <v>7278</v>
      </c>
      <c r="N6" s="21" t="str">
        <f t="shared" si="0"/>
        <v>B</v>
      </c>
      <c r="P6" s="18" t="str">
        <f>IFERROR(VLOOKUP(L6,[1]Sheet3!A:B,2,0),"")</f>
        <v>Mykare</v>
      </c>
      <c r="Q6" s="18" t="s">
        <v>7285</v>
      </c>
      <c r="R6" s="18" t="s">
        <v>7271</v>
      </c>
      <c r="S6" s="22">
        <v>35000</v>
      </c>
      <c r="T6" s="22">
        <v>25000</v>
      </c>
      <c r="U6" s="22">
        <v>0</v>
      </c>
      <c r="V6" s="22">
        <v>0</v>
      </c>
      <c r="W6" s="22">
        <f t="shared" si="1"/>
        <v>25000</v>
      </c>
      <c r="X6" s="22">
        <v>0</v>
      </c>
      <c r="Y6" s="22">
        <v>33</v>
      </c>
      <c r="Z6" s="22">
        <v>67</v>
      </c>
      <c r="AA6" s="22">
        <f t="shared" si="12"/>
        <v>16750</v>
      </c>
      <c r="AB6" s="22">
        <f t="shared" si="2"/>
        <v>6991.5254237288136</v>
      </c>
      <c r="AC6" s="22">
        <f t="shared" si="3"/>
        <v>1258.4745762711864</v>
      </c>
      <c r="AD6" s="22">
        <f t="shared" si="13"/>
        <v>8250</v>
      </c>
      <c r="AE6" s="22">
        <v>0</v>
      </c>
      <c r="AF6" s="22">
        <v>0</v>
      </c>
      <c r="AG6" s="22">
        <v>0</v>
      </c>
      <c r="AH6" s="22">
        <v>0</v>
      </c>
      <c r="AI6" s="22">
        <v>75</v>
      </c>
      <c r="AJ6" s="22">
        <f t="shared" si="4"/>
        <v>0</v>
      </c>
      <c r="AK6" s="22">
        <f t="shared" si="5"/>
        <v>75</v>
      </c>
      <c r="AL6" s="22">
        <f t="shared" si="6"/>
        <v>8175</v>
      </c>
      <c r="AM6" s="22">
        <f t="array" ref="AM6">IF(P6="Mykare",(INDEX('[1]EMI &amp; Reimbursement'!Q:Q,MATCH(Finance!C6,'[1]EMI &amp; Reimbursement'!B:B,0),0)),0)</f>
        <v>25000</v>
      </c>
      <c r="AN6" s="22">
        <f t="shared" si="7"/>
        <v>0</v>
      </c>
      <c r="AO6" s="22">
        <f t="shared" si="8"/>
        <v>0</v>
      </c>
      <c r="AP6" s="22">
        <f t="shared" si="9"/>
        <v>16750</v>
      </c>
      <c r="AQ6" s="18" t="s">
        <v>7272</v>
      </c>
      <c r="AR6" s="18" t="s">
        <v>7291</v>
      </c>
      <c r="AS6" s="23">
        <v>44844</v>
      </c>
      <c r="AT6" s="24" t="b">
        <v>1</v>
      </c>
      <c r="AU6" s="24" t="b">
        <v>1</v>
      </c>
      <c r="AV6" s="24" t="b">
        <v>1</v>
      </c>
      <c r="AW6" s="24" t="b">
        <v>1</v>
      </c>
      <c r="AX6" s="24" t="b">
        <v>1</v>
      </c>
      <c r="AY6" s="24" t="b">
        <v>1</v>
      </c>
      <c r="AZ6" s="24"/>
      <c r="BA6" s="24"/>
      <c r="BB6" s="24" t="b">
        <v>1</v>
      </c>
      <c r="BC6" s="22">
        <f t="shared" si="10"/>
        <v>0</v>
      </c>
      <c r="BD6" s="26">
        <f t="shared" si="11"/>
        <v>0.99090909090909096</v>
      </c>
    </row>
    <row r="7" spans="1:56" ht="18" customHeight="1">
      <c r="A7" s="18" t="s">
        <v>7262</v>
      </c>
      <c r="B7" s="19">
        <v>9</v>
      </c>
      <c r="C7" s="18" t="s">
        <v>7294</v>
      </c>
      <c r="D7" s="18">
        <v>7247</v>
      </c>
      <c r="E7" s="20">
        <v>44801</v>
      </c>
      <c r="F7" s="20">
        <v>44801</v>
      </c>
      <c r="G7" s="18" t="s">
        <v>7295</v>
      </c>
      <c r="I7" s="18" t="s">
        <v>7296</v>
      </c>
      <c r="J7" s="18" t="s">
        <v>7266</v>
      </c>
      <c r="K7" s="18" t="s">
        <v>7297</v>
      </c>
      <c r="L7" s="18" t="s">
        <v>7290</v>
      </c>
      <c r="M7" s="21" t="s">
        <v>7278</v>
      </c>
      <c r="N7" s="21" t="str">
        <f t="shared" si="0"/>
        <v>B</v>
      </c>
      <c r="P7" s="18" t="str">
        <f>IFERROR(VLOOKUP(L7,[1]Sheet3!A:B,2,0),"")</f>
        <v>Hospital</v>
      </c>
      <c r="Q7" s="18" t="s">
        <v>7298</v>
      </c>
      <c r="R7" s="18" t="s">
        <v>7271</v>
      </c>
      <c r="S7" s="22">
        <v>32180</v>
      </c>
      <c r="T7" s="22">
        <v>32180</v>
      </c>
      <c r="U7" s="22">
        <v>0</v>
      </c>
      <c r="V7" s="22">
        <v>0</v>
      </c>
      <c r="W7" s="22">
        <f t="shared" si="1"/>
        <v>32180</v>
      </c>
      <c r="X7" s="22">
        <v>0</v>
      </c>
      <c r="Y7" s="22">
        <v>30</v>
      </c>
      <c r="Z7" s="22">
        <v>70</v>
      </c>
      <c r="AA7" s="22">
        <f t="shared" si="12"/>
        <v>22526</v>
      </c>
      <c r="AB7" s="22">
        <f t="shared" si="2"/>
        <v>8181.3559322033898</v>
      </c>
      <c r="AC7" s="22">
        <f t="shared" si="3"/>
        <v>1472.6440677966102</v>
      </c>
      <c r="AD7" s="22">
        <f t="shared" si="13"/>
        <v>9654</v>
      </c>
      <c r="AE7" s="22">
        <v>538</v>
      </c>
      <c r="AF7" s="22">
        <v>0</v>
      </c>
      <c r="AG7" s="22">
        <v>0</v>
      </c>
      <c r="AH7" s="22">
        <v>0</v>
      </c>
      <c r="AI7" s="22">
        <v>0</v>
      </c>
      <c r="AJ7" s="22">
        <f t="shared" si="4"/>
        <v>0</v>
      </c>
      <c r="AK7" s="22">
        <f t="shared" si="5"/>
        <v>538</v>
      </c>
      <c r="AL7" s="22">
        <f t="shared" si="6"/>
        <v>9116</v>
      </c>
      <c r="AM7" s="22">
        <f t="array" ref="AM7">IF(P7="Mykare",(INDEX('[1]EMI &amp; Reimbursement'!Q:Q,MATCH(Finance!C7,'[1]EMI &amp; Reimbursement'!B:B,0),0)),0)</f>
        <v>0</v>
      </c>
      <c r="AN7" s="22">
        <f t="shared" si="7"/>
        <v>0</v>
      </c>
      <c r="AO7" s="22">
        <f t="shared" si="8"/>
        <v>9654</v>
      </c>
      <c r="AP7" s="22">
        <f t="shared" si="9"/>
        <v>0</v>
      </c>
      <c r="AQ7" s="18" t="s">
        <v>7272</v>
      </c>
      <c r="AR7" s="18" t="s">
        <v>7299</v>
      </c>
      <c r="AS7" s="23">
        <v>44835</v>
      </c>
      <c r="AT7" s="24" t="b">
        <v>1</v>
      </c>
      <c r="AU7" s="24"/>
      <c r="AV7" s="24"/>
      <c r="AW7" s="24" t="b">
        <v>1</v>
      </c>
      <c r="AX7" s="24"/>
      <c r="AY7" s="24" t="b">
        <v>1</v>
      </c>
      <c r="AZ7" s="24"/>
      <c r="BA7" s="24"/>
      <c r="BB7" s="24" t="b">
        <v>1</v>
      </c>
      <c r="BC7" s="22">
        <f t="shared" si="10"/>
        <v>0</v>
      </c>
      <c r="BD7" s="26">
        <f t="shared" si="11"/>
        <v>0.94427180443339553</v>
      </c>
    </row>
    <row r="8" spans="1:56" ht="18" customHeight="1">
      <c r="A8" s="18" t="s">
        <v>7262</v>
      </c>
      <c r="B8" s="19">
        <v>6</v>
      </c>
      <c r="C8" s="18" t="s">
        <v>7300</v>
      </c>
      <c r="D8" s="18">
        <v>11990</v>
      </c>
      <c r="E8" s="20">
        <v>44802</v>
      </c>
      <c r="F8" s="20">
        <v>44802</v>
      </c>
      <c r="G8" s="18" t="s">
        <v>7282</v>
      </c>
      <c r="H8" s="35"/>
      <c r="I8" s="18" t="s">
        <v>7301</v>
      </c>
      <c r="J8" s="18" t="s">
        <v>7302</v>
      </c>
      <c r="K8" s="18" t="s">
        <v>7267</v>
      </c>
      <c r="L8" s="18" t="s">
        <v>7303</v>
      </c>
      <c r="M8" s="21" t="s">
        <v>7304</v>
      </c>
      <c r="N8" s="21" t="str">
        <f t="shared" si="0"/>
        <v>A</v>
      </c>
      <c r="O8" s="18" t="s">
        <v>7305</v>
      </c>
      <c r="P8" s="18" t="str">
        <f>IFERROR(VLOOKUP(L8,[1]Sheet3!A:B,2,0),"")</f>
        <v>Mykare</v>
      </c>
      <c r="Q8" s="18" t="s">
        <v>7285</v>
      </c>
      <c r="R8" s="18" t="s">
        <v>7271</v>
      </c>
      <c r="S8" s="22">
        <v>60000</v>
      </c>
      <c r="T8" s="22">
        <v>0</v>
      </c>
      <c r="U8" s="22">
        <v>0</v>
      </c>
      <c r="V8" s="22">
        <v>10000</v>
      </c>
      <c r="W8" s="22">
        <f t="shared" si="1"/>
        <v>70000</v>
      </c>
      <c r="X8" s="22">
        <v>0</v>
      </c>
      <c r="Y8" s="22">
        <v>60</v>
      </c>
      <c r="Z8" s="22">
        <v>40</v>
      </c>
      <c r="AA8" s="22">
        <f t="shared" si="12"/>
        <v>28000</v>
      </c>
      <c r="AB8" s="22">
        <f t="shared" si="2"/>
        <v>35593.220338983054</v>
      </c>
      <c r="AC8" s="22">
        <f t="shared" si="3"/>
        <v>6406.7796610169498</v>
      </c>
      <c r="AD8" s="22">
        <f t="shared" si="13"/>
        <v>42000</v>
      </c>
      <c r="AE8" s="22">
        <v>737</v>
      </c>
      <c r="AF8" s="22">
        <v>12000</v>
      </c>
      <c r="AG8" s="22">
        <v>7788</v>
      </c>
      <c r="AH8" s="22">
        <v>0</v>
      </c>
      <c r="AI8" s="22">
        <v>0</v>
      </c>
      <c r="AJ8" s="22">
        <f t="shared" si="4"/>
        <v>0</v>
      </c>
      <c r="AK8" s="22">
        <f t="shared" si="5"/>
        <v>20525</v>
      </c>
      <c r="AL8" s="22">
        <f t="shared" si="6"/>
        <v>21475</v>
      </c>
      <c r="AM8" s="22">
        <f t="array" ref="AM8">IF(P8="Mykare",(INDEX('[1]EMI &amp; Reimbursement'!Q:Q,MATCH(Finance!C8,'[1]EMI &amp; Reimbursement'!B:B,0),0)),0)</f>
        <v>52212</v>
      </c>
      <c r="AN8" s="22">
        <f t="shared" si="7"/>
        <v>0</v>
      </c>
      <c r="AO8" s="22">
        <f t="shared" si="8"/>
        <v>0</v>
      </c>
      <c r="AP8" s="22">
        <f t="shared" si="9"/>
        <v>28000</v>
      </c>
      <c r="AQ8" s="18" t="s">
        <v>7272</v>
      </c>
      <c r="AR8" s="18" t="s">
        <v>7291</v>
      </c>
      <c r="AS8" s="23">
        <v>44844</v>
      </c>
      <c r="AT8" s="24" t="b">
        <v>1</v>
      </c>
      <c r="AU8" s="24" t="b">
        <v>1</v>
      </c>
      <c r="AV8" s="24" t="b">
        <v>1</v>
      </c>
      <c r="AW8" s="24" t="b">
        <v>1</v>
      </c>
      <c r="AX8" s="24" t="b">
        <v>1</v>
      </c>
      <c r="AY8" s="24" t="b">
        <v>1</v>
      </c>
      <c r="AZ8" s="24"/>
      <c r="BA8" s="24" t="b">
        <v>1</v>
      </c>
      <c r="BB8" s="24" t="b">
        <v>1</v>
      </c>
      <c r="BC8" s="22">
        <f t="shared" si="10"/>
        <v>0</v>
      </c>
      <c r="BD8" s="26">
        <f t="shared" si="11"/>
        <v>0.51130952380952377</v>
      </c>
    </row>
    <row r="9" spans="1:56" ht="18" customHeight="1">
      <c r="A9" s="18" t="s">
        <v>7262</v>
      </c>
      <c r="B9" s="19">
        <v>7</v>
      </c>
      <c r="C9" s="18" t="s">
        <v>7306</v>
      </c>
      <c r="D9" s="18">
        <v>3514</v>
      </c>
      <c r="E9" s="20">
        <v>44802</v>
      </c>
      <c r="F9" s="20">
        <v>44802</v>
      </c>
      <c r="G9" s="18" t="s">
        <v>7282</v>
      </c>
      <c r="I9" s="18" t="s">
        <v>7307</v>
      </c>
      <c r="J9" s="18" t="s">
        <v>7266</v>
      </c>
      <c r="K9" s="18" t="s">
        <v>7277</v>
      </c>
      <c r="L9" s="18" t="s">
        <v>7308</v>
      </c>
      <c r="M9" s="21" t="s">
        <v>7304</v>
      </c>
      <c r="N9" s="21" t="str">
        <f t="shared" si="0"/>
        <v>A</v>
      </c>
      <c r="P9" s="18" t="str">
        <f>IFERROR(VLOOKUP(L9,[1]Sheet3!A:B,2,0),"")</f>
        <v>Hospital</v>
      </c>
      <c r="Q9" s="18" t="s">
        <v>7285</v>
      </c>
      <c r="R9" s="18" t="s">
        <v>7271</v>
      </c>
      <c r="S9" s="22">
        <v>30000</v>
      </c>
      <c r="T9" s="22">
        <v>0</v>
      </c>
      <c r="U9" s="22">
        <v>0</v>
      </c>
      <c r="V9" s="22">
        <v>0</v>
      </c>
      <c r="W9" s="22">
        <f t="shared" si="1"/>
        <v>30000</v>
      </c>
      <c r="X9" s="22">
        <v>0</v>
      </c>
      <c r="Y9" s="22">
        <v>60</v>
      </c>
      <c r="Z9" s="22">
        <v>40</v>
      </c>
      <c r="AA9" s="22">
        <f t="shared" si="12"/>
        <v>12000</v>
      </c>
      <c r="AB9" s="22">
        <f t="shared" si="2"/>
        <v>15254.237288135593</v>
      </c>
      <c r="AC9" s="22">
        <f t="shared" si="3"/>
        <v>2745.7627118644068</v>
      </c>
      <c r="AD9" s="22">
        <f t="shared" si="13"/>
        <v>18000</v>
      </c>
      <c r="AE9" s="22">
        <v>1152</v>
      </c>
      <c r="AF9" s="22">
        <v>5000</v>
      </c>
      <c r="AG9" s="22">
        <v>0</v>
      </c>
      <c r="AH9" s="22">
        <v>0</v>
      </c>
      <c r="AI9" s="22">
        <v>0</v>
      </c>
      <c r="AJ9" s="22">
        <f t="shared" si="4"/>
        <v>0</v>
      </c>
      <c r="AK9" s="22">
        <f t="shared" si="5"/>
        <v>6152</v>
      </c>
      <c r="AL9" s="22">
        <f t="shared" si="6"/>
        <v>11848</v>
      </c>
      <c r="AM9" s="22">
        <f t="array" ref="AM9">IF(P9="Mykare",(INDEX('[1]EMI &amp; Reimbursement'!Q:Q,MATCH(Finance!C9,'[1]EMI &amp; Reimbursement'!B:B,0),0)),0)</f>
        <v>0</v>
      </c>
      <c r="AN9" s="22">
        <f t="shared" si="7"/>
        <v>0</v>
      </c>
      <c r="AO9" s="22">
        <f t="shared" si="8"/>
        <v>18000</v>
      </c>
      <c r="AP9" s="22">
        <f t="shared" si="9"/>
        <v>0</v>
      </c>
      <c r="AQ9" s="18" t="s">
        <v>7272</v>
      </c>
      <c r="AR9" s="18" t="s">
        <v>7291</v>
      </c>
      <c r="AS9" s="23">
        <v>44844</v>
      </c>
      <c r="AT9" s="24" t="b">
        <v>1</v>
      </c>
      <c r="AU9" s="24"/>
      <c r="AV9" s="24"/>
      <c r="AW9" s="24" t="b">
        <v>1</v>
      </c>
      <c r="AX9" s="24"/>
      <c r="AY9" s="24" t="b">
        <v>1</v>
      </c>
      <c r="AZ9" s="24"/>
      <c r="BA9" s="24" t="b">
        <v>1</v>
      </c>
      <c r="BB9" s="24" t="b">
        <v>1</v>
      </c>
      <c r="BC9" s="22">
        <f t="shared" si="10"/>
        <v>0</v>
      </c>
      <c r="BD9" s="26">
        <f t="shared" si="11"/>
        <v>0.65822222222222226</v>
      </c>
    </row>
    <row r="10" spans="1:56" ht="18" customHeight="1">
      <c r="A10" s="18" t="s">
        <v>7262</v>
      </c>
      <c r="B10" s="19">
        <v>8</v>
      </c>
      <c r="C10" s="18" t="s">
        <v>7309</v>
      </c>
      <c r="D10" s="18">
        <v>9303</v>
      </c>
      <c r="E10" s="20">
        <v>44802</v>
      </c>
      <c r="F10" s="20">
        <v>44802</v>
      </c>
      <c r="G10" s="18" t="s">
        <v>7264</v>
      </c>
      <c r="I10" s="18" t="s">
        <v>5776</v>
      </c>
      <c r="J10" s="18" t="s">
        <v>7266</v>
      </c>
      <c r="K10" s="18" t="s">
        <v>7289</v>
      </c>
      <c r="L10" s="18" t="s">
        <v>7290</v>
      </c>
      <c r="M10" s="21" t="s">
        <v>7269</v>
      </c>
      <c r="N10" s="21" t="str">
        <f t="shared" si="0"/>
        <v>A</v>
      </c>
      <c r="P10" s="18" t="str">
        <f>IFERROR(VLOOKUP(L10,[1]Sheet3!A:B,2,0),"")</f>
        <v>Hospital</v>
      </c>
      <c r="Q10" s="18" t="s">
        <v>7270</v>
      </c>
      <c r="R10" s="18" t="s">
        <v>7271</v>
      </c>
      <c r="S10" s="22">
        <v>54238</v>
      </c>
      <c r="T10" s="22">
        <v>32688</v>
      </c>
      <c r="U10" s="22">
        <v>0</v>
      </c>
      <c r="V10" s="22">
        <v>0</v>
      </c>
      <c r="W10" s="22">
        <f t="shared" si="1"/>
        <v>32688</v>
      </c>
      <c r="X10" s="22">
        <v>0</v>
      </c>
      <c r="Y10" s="22">
        <v>60</v>
      </c>
      <c r="Z10" s="22">
        <v>40</v>
      </c>
      <c r="AA10" s="22">
        <f t="shared" si="12"/>
        <v>13075.2</v>
      </c>
      <c r="AB10" s="22">
        <f t="shared" si="2"/>
        <v>16621.016949152541</v>
      </c>
      <c r="AC10" s="22">
        <f t="shared" si="3"/>
        <v>2991.7830508474576</v>
      </c>
      <c r="AD10" s="22">
        <f t="shared" si="13"/>
        <v>19612.8</v>
      </c>
      <c r="AE10" s="22">
        <v>0</v>
      </c>
      <c r="AF10" s="22">
        <v>5000</v>
      </c>
      <c r="AG10" s="22">
        <v>0</v>
      </c>
      <c r="AH10" s="22">
        <v>6500</v>
      </c>
      <c r="AI10" s="22">
        <v>0</v>
      </c>
      <c r="AJ10" s="22">
        <f t="shared" si="4"/>
        <v>0</v>
      </c>
      <c r="AK10" s="22">
        <f t="shared" si="5"/>
        <v>11500</v>
      </c>
      <c r="AL10" s="22">
        <f t="shared" si="6"/>
        <v>8112.7999999999993</v>
      </c>
      <c r="AM10" s="22">
        <f t="array" ref="AM10">IF(P10="Mykare",(INDEX('[1]EMI &amp; Reimbursement'!Q:Q,MATCH(Finance!C10,'[1]EMI &amp; Reimbursement'!B:B,0),0)),0)</f>
        <v>0</v>
      </c>
      <c r="AN10" s="22">
        <f t="shared" si="7"/>
        <v>0</v>
      </c>
      <c r="AO10" s="22">
        <f t="shared" si="8"/>
        <v>19612.8</v>
      </c>
      <c r="AP10" s="22">
        <f t="shared" si="9"/>
        <v>0</v>
      </c>
      <c r="AQ10" s="18" t="s">
        <v>7272</v>
      </c>
      <c r="AR10" s="18" t="s">
        <v>7273</v>
      </c>
      <c r="AS10" s="23">
        <v>44844</v>
      </c>
      <c r="AT10" s="24" t="b">
        <v>1</v>
      </c>
      <c r="AU10" s="24"/>
      <c r="AV10" s="24"/>
      <c r="AW10" s="24" t="b">
        <v>1</v>
      </c>
      <c r="AX10" s="24"/>
      <c r="AY10" s="24" t="b">
        <v>1</v>
      </c>
      <c r="AZ10" s="24" t="b">
        <v>1</v>
      </c>
      <c r="BA10" s="24" t="b">
        <v>1</v>
      </c>
      <c r="BB10" s="24" t="b">
        <v>1</v>
      </c>
      <c r="BC10" s="22">
        <f t="shared" si="10"/>
        <v>0</v>
      </c>
      <c r="BD10" s="26">
        <f t="shared" si="11"/>
        <v>0.41364822972752485</v>
      </c>
    </row>
    <row r="11" spans="1:56" ht="18" customHeight="1">
      <c r="A11" s="18" t="s">
        <v>7262</v>
      </c>
      <c r="B11" s="19">
        <v>10</v>
      </c>
      <c r="C11" s="18" t="s">
        <v>7310</v>
      </c>
      <c r="D11" s="18">
        <v>11983</v>
      </c>
      <c r="E11" s="20">
        <v>44804</v>
      </c>
      <c r="F11" s="20">
        <v>44804</v>
      </c>
      <c r="G11" s="18" t="s">
        <v>7275</v>
      </c>
      <c r="I11" s="18" t="s">
        <v>7311</v>
      </c>
      <c r="J11" s="18" t="s">
        <v>7266</v>
      </c>
      <c r="K11" s="18" t="s">
        <v>7289</v>
      </c>
      <c r="L11" s="18" t="s">
        <v>7268</v>
      </c>
      <c r="M11" s="21" t="s">
        <v>7278</v>
      </c>
      <c r="N11" s="21" t="str">
        <f t="shared" si="0"/>
        <v>B</v>
      </c>
      <c r="P11" s="18" t="str">
        <f>IFERROR(VLOOKUP(L11,[1]Sheet3!A:B,2,0),"")</f>
        <v>Mykare</v>
      </c>
      <c r="Q11" s="18" t="s">
        <v>7279</v>
      </c>
      <c r="R11" s="18" t="s">
        <v>7271</v>
      </c>
      <c r="S11" s="22">
        <v>43300</v>
      </c>
      <c r="T11" s="22">
        <v>40000</v>
      </c>
      <c r="U11" s="22">
        <v>0</v>
      </c>
      <c r="V11" s="22">
        <v>0</v>
      </c>
      <c r="W11" s="22">
        <f t="shared" si="1"/>
        <v>40000</v>
      </c>
      <c r="X11" s="22">
        <v>0</v>
      </c>
      <c r="Y11" s="22">
        <v>30</v>
      </c>
      <c r="Z11" s="22">
        <v>70</v>
      </c>
      <c r="AA11" s="22">
        <f t="shared" si="12"/>
        <v>28000</v>
      </c>
      <c r="AB11" s="22">
        <f t="shared" si="2"/>
        <v>10169.491525423729</v>
      </c>
      <c r="AC11" s="22">
        <f t="shared" si="3"/>
        <v>1830.5084745762711</v>
      </c>
      <c r="AD11" s="22">
        <f t="shared" si="13"/>
        <v>12000</v>
      </c>
      <c r="AE11" s="22">
        <v>0</v>
      </c>
      <c r="AF11" s="22">
        <v>0</v>
      </c>
      <c r="AG11" s="22">
        <v>0</v>
      </c>
      <c r="AH11" s="22">
        <v>0</v>
      </c>
      <c r="AI11" s="22">
        <v>0</v>
      </c>
      <c r="AJ11" s="22">
        <f t="shared" si="4"/>
        <v>0</v>
      </c>
      <c r="AK11" s="22">
        <f t="shared" si="5"/>
        <v>0</v>
      </c>
      <c r="AL11" s="22">
        <f t="shared" si="6"/>
        <v>12000</v>
      </c>
      <c r="AM11" s="22">
        <f t="array" ref="AM11">IF(P11="Mykare",(INDEX('[1]EMI &amp; Reimbursement'!Q:Q,MATCH(Finance!C11,'[1]EMI &amp; Reimbursement'!B:B,0),0)),0)</f>
        <v>40000</v>
      </c>
      <c r="AN11" s="22">
        <f t="shared" si="7"/>
        <v>0</v>
      </c>
      <c r="AO11" s="22">
        <f t="shared" si="8"/>
        <v>0</v>
      </c>
      <c r="AP11" s="22">
        <f t="shared" si="9"/>
        <v>28000</v>
      </c>
      <c r="AQ11" s="18" t="s">
        <v>7272</v>
      </c>
      <c r="AR11" s="18" t="s">
        <v>7280</v>
      </c>
      <c r="AS11" s="23">
        <v>44849</v>
      </c>
      <c r="AT11" s="24" t="b">
        <v>1</v>
      </c>
      <c r="AU11" s="24" t="b">
        <v>1</v>
      </c>
      <c r="AV11" s="24" t="b">
        <v>1</v>
      </c>
      <c r="AW11" s="24" t="b">
        <v>1</v>
      </c>
      <c r="AX11" s="24" t="b">
        <v>1</v>
      </c>
      <c r="AY11" s="24" t="b">
        <v>1</v>
      </c>
      <c r="AZ11" s="24"/>
      <c r="BA11" s="24"/>
      <c r="BB11" s="24" t="b">
        <v>1</v>
      </c>
      <c r="BC11" s="22">
        <f t="shared" si="10"/>
        <v>0</v>
      </c>
      <c r="BD11" s="26">
        <f t="shared" si="11"/>
        <v>1</v>
      </c>
    </row>
    <row r="12" spans="1:56" ht="18" customHeight="1">
      <c r="A12" s="18" t="s">
        <v>7262</v>
      </c>
      <c r="B12" s="36">
        <v>12</v>
      </c>
      <c r="C12" s="37" t="s">
        <v>7312</v>
      </c>
      <c r="D12" s="37">
        <v>5116</v>
      </c>
      <c r="E12" s="38">
        <v>44804</v>
      </c>
      <c r="F12" s="38">
        <v>44804</v>
      </c>
      <c r="G12" s="37" t="s">
        <v>7313</v>
      </c>
      <c r="H12" s="37"/>
      <c r="I12" s="37" t="s">
        <v>7314</v>
      </c>
      <c r="J12" s="37" t="s">
        <v>7266</v>
      </c>
      <c r="K12" s="37" t="s">
        <v>7277</v>
      </c>
      <c r="L12" s="37" t="s">
        <v>7303</v>
      </c>
      <c r="M12" s="39" t="s">
        <v>7278</v>
      </c>
      <c r="N12" s="37" t="str">
        <f t="shared" si="0"/>
        <v>B</v>
      </c>
      <c r="O12" s="37" t="s">
        <v>7315</v>
      </c>
      <c r="P12" s="37" t="str">
        <f>IFERROR(VLOOKUP(L12,[1]Sheet3!A:B,2,0),"")</f>
        <v>Mykare</v>
      </c>
      <c r="Q12" s="37" t="s">
        <v>7285</v>
      </c>
      <c r="R12" s="37" t="s">
        <v>7271</v>
      </c>
      <c r="S12" s="40">
        <v>28000</v>
      </c>
      <c r="T12" s="40">
        <v>0</v>
      </c>
      <c r="U12" s="40">
        <v>0</v>
      </c>
      <c r="V12" s="40">
        <v>0</v>
      </c>
      <c r="W12" s="40">
        <f t="shared" si="1"/>
        <v>28000</v>
      </c>
      <c r="X12" s="40">
        <v>0</v>
      </c>
      <c r="Y12" s="40">
        <v>25.29</v>
      </c>
      <c r="Z12" s="40"/>
      <c r="AA12" s="40">
        <v>20918</v>
      </c>
      <c r="AB12" s="40">
        <f t="shared" si="2"/>
        <v>6001.6949152542375</v>
      </c>
      <c r="AC12" s="40">
        <f t="shared" si="3"/>
        <v>1080.3050847457628</v>
      </c>
      <c r="AD12" s="40">
        <v>7082</v>
      </c>
      <c r="AE12" s="40">
        <v>615</v>
      </c>
      <c r="AF12" s="40">
        <v>0</v>
      </c>
      <c r="AG12" s="40">
        <v>3640</v>
      </c>
      <c r="AH12" s="40">
        <v>0</v>
      </c>
      <c r="AI12" s="40">
        <v>0</v>
      </c>
      <c r="AJ12" s="40">
        <f t="shared" si="4"/>
        <v>0</v>
      </c>
      <c r="AK12" s="40">
        <f t="shared" si="5"/>
        <v>4255</v>
      </c>
      <c r="AL12" s="40">
        <f t="shared" si="6"/>
        <v>2827</v>
      </c>
      <c r="AM12" s="40">
        <f t="array" ref="AM12">IF(P12="Mykare",(INDEX('[1]EMI &amp; Reimbursement'!Q:Q,MATCH(Finance!C12,'[1]EMI &amp; Reimbursement'!B:B,0),0)),0)</f>
        <v>24360</v>
      </c>
      <c r="AN12" s="40">
        <f t="shared" si="7"/>
        <v>0</v>
      </c>
      <c r="AO12" s="40">
        <f t="shared" si="8"/>
        <v>0</v>
      </c>
      <c r="AP12" s="40">
        <f t="shared" si="9"/>
        <v>20918</v>
      </c>
      <c r="AQ12" s="37" t="s">
        <v>7272</v>
      </c>
      <c r="AR12" s="37" t="s">
        <v>7316</v>
      </c>
      <c r="AS12" s="23">
        <v>45017</v>
      </c>
      <c r="AT12" s="37" t="b">
        <v>1</v>
      </c>
      <c r="AU12" s="41" t="b">
        <v>1</v>
      </c>
      <c r="AV12" s="41" t="b">
        <v>1</v>
      </c>
      <c r="AW12" s="41" t="b">
        <v>1</v>
      </c>
      <c r="AX12" s="41" t="b">
        <v>1</v>
      </c>
      <c r="AY12" s="41" t="b">
        <v>1</v>
      </c>
      <c r="AZ12" s="41"/>
      <c r="BA12" s="41"/>
      <c r="BB12" s="24" t="b">
        <v>1</v>
      </c>
      <c r="BC12" s="40">
        <f t="shared" si="10"/>
        <v>0</v>
      </c>
      <c r="BD12" s="26">
        <f t="shared" si="11"/>
        <v>0.3991810223100819</v>
      </c>
    </row>
    <row r="13" spans="1:56" ht="18" customHeight="1">
      <c r="A13" s="18" t="s">
        <v>7262</v>
      </c>
      <c r="B13" s="19">
        <v>11</v>
      </c>
      <c r="C13" s="18" t="s">
        <v>7317</v>
      </c>
      <c r="D13" s="18">
        <v>4978</v>
      </c>
      <c r="E13" s="20">
        <v>44805</v>
      </c>
      <c r="F13" s="20">
        <v>44805</v>
      </c>
      <c r="G13" s="18" t="s">
        <v>7275</v>
      </c>
      <c r="I13" s="18" t="s">
        <v>2315</v>
      </c>
      <c r="J13" s="18" t="s">
        <v>7266</v>
      </c>
      <c r="K13" s="18" t="s">
        <v>7289</v>
      </c>
      <c r="L13" s="18" t="s">
        <v>7308</v>
      </c>
      <c r="M13" s="21" t="s">
        <v>7278</v>
      </c>
      <c r="N13" s="21" t="str">
        <f t="shared" si="0"/>
        <v>B</v>
      </c>
      <c r="P13" s="18" t="str">
        <f>IFERROR(VLOOKUP(L13,[1]Sheet3!A:B,2,0),"")</f>
        <v>Hospital</v>
      </c>
      <c r="Q13" s="18" t="s">
        <v>7279</v>
      </c>
      <c r="R13" s="18" t="s">
        <v>7271</v>
      </c>
      <c r="S13" s="22">
        <v>28000</v>
      </c>
      <c r="T13" s="22">
        <v>0</v>
      </c>
      <c r="U13" s="22">
        <v>0</v>
      </c>
      <c r="V13" s="22">
        <v>0</v>
      </c>
      <c r="W13" s="22">
        <f t="shared" si="1"/>
        <v>28000</v>
      </c>
      <c r="X13" s="22">
        <v>0</v>
      </c>
      <c r="Y13" s="22">
        <v>30</v>
      </c>
      <c r="Z13" s="22">
        <v>70</v>
      </c>
      <c r="AA13" s="22">
        <f t="shared" ref="AA13:AA25" si="14">W13*Z13%</f>
        <v>19600</v>
      </c>
      <c r="AB13" s="22">
        <f t="shared" si="2"/>
        <v>7118.6440677966102</v>
      </c>
      <c r="AC13" s="22">
        <f t="shared" si="3"/>
        <v>1281.3559322033898</v>
      </c>
      <c r="AD13" s="22">
        <f t="shared" ref="AD13:AD25" si="15">W13*Y13%</f>
        <v>8400</v>
      </c>
      <c r="AE13" s="22">
        <v>0</v>
      </c>
      <c r="AF13" s="22">
        <v>0</v>
      </c>
      <c r="AG13" s="22">
        <v>0</v>
      </c>
      <c r="AH13" s="22">
        <v>0</v>
      </c>
      <c r="AI13" s="22">
        <v>0</v>
      </c>
      <c r="AJ13" s="22">
        <f t="shared" si="4"/>
        <v>0</v>
      </c>
      <c r="AK13" s="22">
        <f t="shared" si="5"/>
        <v>0</v>
      </c>
      <c r="AL13" s="22">
        <f t="shared" si="6"/>
        <v>8400</v>
      </c>
      <c r="AM13" s="22">
        <f t="array" ref="AM13">IF(P13="Mykare",(INDEX('[1]EMI &amp; Reimbursement'!Q:Q,MATCH(Finance!C13,'[1]EMI &amp; Reimbursement'!B:B,0),0)),0)</f>
        <v>0</v>
      </c>
      <c r="AN13" s="22">
        <f t="shared" si="7"/>
        <v>0</v>
      </c>
      <c r="AO13" s="22">
        <f t="shared" si="8"/>
        <v>8400</v>
      </c>
      <c r="AP13" s="22">
        <f t="shared" si="9"/>
        <v>0</v>
      </c>
      <c r="AQ13" s="18" t="s">
        <v>7272</v>
      </c>
      <c r="AR13" s="18" t="s">
        <v>7280</v>
      </c>
      <c r="AS13" s="23">
        <v>44849</v>
      </c>
      <c r="AT13" s="24" t="b">
        <v>1</v>
      </c>
      <c r="AU13" s="24"/>
      <c r="AV13" s="24"/>
      <c r="AW13" s="24" t="b">
        <v>1</v>
      </c>
      <c r="AX13" s="24"/>
      <c r="AY13" s="24" t="b">
        <v>1</v>
      </c>
      <c r="AZ13" s="24"/>
      <c r="BA13" s="24"/>
      <c r="BB13" s="24" t="b">
        <v>1</v>
      </c>
      <c r="BC13" s="22">
        <f t="shared" si="10"/>
        <v>0</v>
      </c>
      <c r="BD13" s="26">
        <f t="shared" si="11"/>
        <v>1</v>
      </c>
    </row>
    <row r="14" spans="1:56" ht="18" customHeight="1">
      <c r="A14" s="18" t="s">
        <v>7262</v>
      </c>
      <c r="B14" s="19">
        <v>13</v>
      </c>
      <c r="C14" s="18" t="s">
        <v>7318</v>
      </c>
      <c r="D14" s="18">
        <v>5665</v>
      </c>
      <c r="E14" s="20">
        <v>44809</v>
      </c>
      <c r="F14" s="20">
        <v>44809</v>
      </c>
      <c r="G14" s="18" t="s">
        <v>7282</v>
      </c>
      <c r="I14" s="18" t="s">
        <v>7319</v>
      </c>
      <c r="J14" s="18" t="s">
        <v>7284</v>
      </c>
      <c r="K14" s="18" t="s">
        <v>7267</v>
      </c>
      <c r="L14" s="18" t="s">
        <v>7308</v>
      </c>
      <c r="M14" s="21" t="s">
        <v>7304</v>
      </c>
      <c r="N14" s="21" t="str">
        <f t="shared" si="0"/>
        <v>A</v>
      </c>
      <c r="P14" s="18" t="str">
        <f>IFERROR(VLOOKUP(L14,[1]Sheet3!A:B,2,0),"")</f>
        <v>Hospital</v>
      </c>
      <c r="Q14" s="18" t="s">
        <v>7285</v>
      </c>
      <c r="R14" s="18" t="s">
        <v>7271</v>
      </c>
      <c r="S14" s="22">
        <v>15000</v>
      </c>
      <c r="T14" s="22">
        <v>0</v>
      </c>
      <c r="U14" s="22">
        <v>0</v>
      </c>
      <c r="V14" s="22">
        <v>0</v>
      </c>
      <c r="W14" s="22">
        <f t="shared" si="1"/>
        <v>15000</v>
      </c>
      <c r="X14" s="22">
        <v>0</v>
      </c>
      <c r="Y14" s="22">
        <v>60</v>
      </c>
      <c r="Z14" s="22">
        <v>40</v>
      </c>
      <c r="AA14" s="22">
        <f t="shared" si="14"/>
        <v>6000</v>
      </c>
      <c r="AB14" s="22">
        <f t="shared" si="2"/>
        <v>7627.1186440677966</v>
      </c>
      <c r="AC14" s="22">
        <f t="shared" si="3"/>
        <v>1372.8813559322034</v>
      </c>
      <c r="AD14" s="22">
        <f t="shared" si="15"/>
        <v>9000</v>
      </c>
      <c r="AE14" s="22">
        <v>0</v>
      </c>
      <c r="AF14" s="22">
        <v>5000</v>
      </c>
      <c r="AG14" s="22">
        <v>0</v>
      </c>
      <c r="AH14" s="22">
        <v>0</v>
      </c>
      <c r="AI14" s="22">
        <v>0</v>
      </c>
      <c r="AJ14" s="22">
        <f t="shared" si="4"/>
        <v>0</v>
      </c>
      <c r="AK14" s="22">
        <f t="shared" si="5"/>
        <v>5000</v>
      </c>
      <c r="AL14" s="22">
        <f t="shared" si="6"/>
        <v>4000</v>
      </c>
      <c r="AM14" s="22">
        <f t="array" ref="AM14">IF(P14="Mykare",(INDEX('[1]EMI &amp; Reimbursement'!Q:Q,MATCH(Finance!C14,'[1]EMI &amp; Reimbursement'!B:B,0),0)),0)</f>
        <v>0</v>
      </c>
      <c r="AN14" s="22">
        <f t="shared" si="7"/>
        <v>0</v>
      </c>
      <c r="AO14" s="22">
        <f t="shared" si="8"/>
        <v>9000</v>
      </c>
      <c r="AP14" s="22">
        <f t="shared" si="9"/>
        <v>0</v>
      </c>
      <c r="AQ14" s="18" t="s">
        <v>7272</v>
      </c>
      <c r="AR14" s="18" t="s">
        <v>7291</v>
      </c>
      <c r="AS14" s="23">
        <v>44844</v>
      </c>
      <c r="AT14" s="24" t="b">
        <v>1</v>
      </c>
      <c r="AU14" s="24"/>
      <c r="AV14" s="24"/>
      <c r="AW14" s="24" t="b">
        <v>1</v>
      </c>
      <c r="AX14" s="24"/>
      <c r="AY14" s="24" t="b">
        <v>1</v>
      </c>
      <c r="AZ14" s="24"/>
      <c r="BA14" s="24" t="b">
        <v>1</v>
      </c>
      <c r="BB14" s="24" t="b">
        <v>1</v>
      </c>
      <c r="BC14" s="22">
        <f t="shared" si="10"/>
        <v>0</v>
      </c>
      <c r="BD14" s="26">
        <f t="shared" si="11"/>
        <v>0.44444444444444442</v>
      </c>
    </row>
    <row r="15" spans="1:56" ht="18" customHeight="1">
      <c r="A15" s="18" t="s">
        <v>7262</v>
      </c>
      <c r="B15" s="19">
        <v>15</v>
      </c>
      <c r="C15" s="18" t="s">
        <v>7320</v>
      </c>
      <c r="D15" s="18">
        <v>5002</v>
      </c>
      <c r="E15" s="20">
        <v>44813</v>
      </c>
      <c r="F15" s="20">
        <v>44813</v>
      </c>
      <c r="G15" s="18" t="s">
        <v>7275</v>
      </c>
      <c r="I15" s="18" t="s">
        <v>7321</v>
      </c>
      <c r="J15" s="18" t="s">
        <v>7266</v>
      </c>
      <c r="K15" s="18" t="s">
        <v>7277</v>
      </c>
      <c r="L15" s="18" t="s">
        <v>7308</v>
      </c>
      <c r="M15" s="21" t="s">
        <v>7278</v>
      </c>
      <c r="N15" s="21" t="str">
        <f t="shared" si="0"/>
        <v>B</v>
      </c>
      <c r="P15" s="18" t="str">
        <f>IFERROR(VLOOKUP(L15,[1]Sheet3!A:B,2,0),"")</f>
        <v>Hospital</v>
      </c>
      <c r="Q15" s="18" t="s">
        <v>7279</v>
      </c>
      <c r="R15" s="18" t="s">
        <v>7271</v>
      </c>
      <c r="S15" s="22">
        <v>28000</v>
      </c>
      <c r="T15" s="22">
        <v>0</v>
      </c>
      <c r="U15" s="22">
        <v>0</v>
      </c>
      <c r="V15" s="22">
        <v>0</v>
      </c>
      <c r="W15" s="22">
        <f t="shared" si="1"/>
        <v>28000</v>
      </c>
      <c r="X15" s="22">
        <v>0</v>
      </c>
      <c r="Y15" s="22">
        <v>30</v>
      </c>
      <c r="Z15" s="22">
        <v>70</v>
      </c>
      <c r="AA15" s="22">
        <f t="shared" si="14"/>
        <v>19600</v>
      </c>
      <c r="AB15" s="22">
        <f t="shared" si="2"/>
        <v>7118.6440677966102</v>
      </c>
      <c r="AC15" s="22">
        <f t="shared" si="3"/>
        <v>1281.3559322033898</v>
      </c>
      <c r="AD15" s="22">
        <f t="shared" si="15"/>
        <v>8400</v>
      </c>
      <c r="AE15" s="22">
        <v>0</v>
      </c>
      <c r="AF15" s="22">
        <v>0</v>
      </c>
      <c r="AG15" s="22">
        <v>0</v>
      </c>
      <c r="AH15" s="22">
        <v>0</v>
      </c>
      <c r="AI15" s="22">
        <v>0</v>
      </c>
      <c r="AJ15" s="22">
        <f t="shared" si="4"/>
        <v>0</v>
      </c>
      <c r="AK15" s="22">
        <f t="shared" si="5"/>
        <v>0</v>
      </c>
      <c r="AL15" s="22">
        <f t="shared" si="6"/>
        <v>8400</v>
      </c>
      <c r="AM15" s="22">
        <f t="array" ref="AM15">IF(P15="Mykare",(INDEX('[1]EMI &amp; Reimbursement'!Q:Q,MATCH(Finance!C15,'[1]EMI &amp; Reimbursement'!B:B,0),0)),0)</f>
        <v>0</v>
      </c>
      <c r="AN15" s="22">
        <f t="shared" si="7"/>
        <v>0</v>
      </c>
      <c r="AO15" s="22">
        <f t="shared" si="8"/>
        <v>8400</v>
      </c>
      <c r="AP15" s="22">
        <f t="shared" si="9"/>
        <v>0</v>
      </c>
      <c r="AQ15" s="18" t="s">
        <v>7272</v>
      </c>
      <c r="AR15" s="18" t="s">
        <v>7280</v>
      </c>
      <c r="AS15" s="23">
        <v>44849</v>
      </c>
      <c r="AT15" s="24" t="b">
        <v>1</v>
      </c>
      <c r="AU15" s="24"/>
      <c r="AV15" s="24"/>
      <c r="AW15" s="24" t="b">
        <v>1</v>
      </c>
      <c r="AX15" s="24"/>
      <c r="AY15" s="24" t="b">
        <v>1</v>
      </c>
      <c r="AZ15" s="24"/>
      <c r="BA15" s="24"/>
      <c r="BB15" s="24" t="b">
        <v>1</v>
      </c>
      <c r="BC15" s="22">
        <f t="shared" si="10"/>
        <v>0</v>
      </c>
      <c r="BD15" s="26">
        <f t="shared" si="11"/>
        <v>1</v>
      </c>
    </row>
    <row r="16" spans="1:56" ht="18" customHeight="1">
      <c r="A16" s="18" t="s">
        <v>7262</v>
      </c>
      <c r="B16" s="19">
        <v>14</v>
      </c>
      <c r="C16" s="18" t="s">
        <v>7322</v>
      </c>
      <c r="D16" s="18">
        <v>10630</v>
      </c>
      <c r="E16" s="20">
        <v>44816</v>
      </c>
      <c r="F16" s="20">
        <v>44816</v>
      </c>
      <c r="G16" s="18" t="s">
        <v>7323</v>
      </c>
      <c r="I16" s="18" t="s">
        <v>7324</v>
      </c>
      <c r="J16" s="18" t="s">
        <v>7325</v>
      </c>
      <c r="K16" s="18" t="s">
        <v>7297</v>
      </c>
      <c r="L16" s="18" t="s">
        <v>7308</v>
      </c>
      <c r="M16" s="21" t="s">
        <v>7278</v>
      </c>
      <c r="N16" s="21" t="str">
        <f t="shared" si="0"/>
        <v>B</v>
      </c>
      <c r="P16" s="18" t="str">
        <f>IFERROR(VLOOKUP(L16,[1]Sheet3!A:B,2,0),"")</f>
        <v>Hospital</v>
      </c>
      <c r="Q16" s="18" t="s">
        <v>7326</v>
      </c>
      <c r="R16" s="18" t="s">
        <v>7271</v>
      </c>
      <c r="S16" s="22">
        <v>6000</v>
      </c>
      <c r="T16" s="22">
        <v>0</v>
      </c>
      <c r="U16" s="22">
        <v>0</v>
      </c>
      <c r="V16" s="22">
        <v>0</v>
      </c>
      <c r="W16" s="22">
        <f t="shared" si="1"/>
        <v>6000</v>
      </c>
      <c r="X16" s="22">
        <v>0</v>
      </c>
      <c r="Y16" s="22">
        <v>40</v>
      </c>
      <c r="Z16" s="22">
        <v>60</v>
      </c>
      <c r="AA16" s="22">
        <f t="shared" si="14"/>
        <v>3600</v>
      </c>
      <c r="AB16" s="22">
        <f t="shared" si="2"/>
        <v>2033.8983050847457</v>
      </c>
      <c r="AC16" s="22">
        <f t="shared" si="3"/>
        <v>366.1016949152542</v>
      </c>
      <c r="AD16" s="22">
        <f t="shared" si="15"/>
        <v>2400</v>
      </c>
      <c r="AE16" s="22">
        <v>0</v>
      </c>
      <c r="AF16" s="22">
        <v>0</v>
      </c>
      <c r="AG16" s="22">
        <v>0</v>
      </c>
      <c r="AH16" s="22">
        <v>0</v>
      </c>
      <c r="AI16" s="22">
        <v>0</v>
      </c>
      <c r="AJ16" s="22">
        <f t="shared" si="4"/>
        <v>0</v>
      </c>
      <c r="AK16" s="22">
        <f t="shared" si="5"/>
        <v>0</v>
      </c>
      <c r="AL16" s="22">
        <f t="shared" si="6"/>
        <v>2400</v>
      </c>
      <c r="AM16" s="22">
        <f t="array" ref="AM16">IF(P16="Mykare",(INDEX('[1]EMI &amp; Reimbursement'!Q:Q,MATCH(Finance!C16,'[1]EMI &amp; Reimbursement'!B:B,0),0)),0)</f>
        <v>0</v>
      </c>
      <c r="AN16" s="22">
        <f t="shared" si="7"/>
        <v>0</v>
      </c>
      <c r="AO16" s="22">
        <f t="shared" si="8"/>
        <v>2400</v>
      </c>
      <c r="AP16" s="22">
        <f t="shared" si="9"/>
        <v>0</v>
      </c>
      <c r="AQ16" s="18" t="s">
        <v>7272</v>
      </c>
      <c r="AR16" s="18" t="s">
        <v>7327</v>
      </c>
      <c r="AS16" s="23">
        <v>44844</v>
      </c>
      <c r="AT16" s="24" t="b">
        <v>1</v>
      </c>
      <c r="AU16" s="24"/>
      <c r="AV16" s="24"/>
      <c r="AW16" s="24" t="b">
        <v>1</v>
      </c>
      <c r="AX16" s="24"/>
      <c r="AY16" s="24" t="b">
        <v>1</v>
      </c>
      <c r="AZ16" s="24"/>
      <c r="BA16" s="24"/>
      <c r="BB16" s="24" t="b">
        <v>1</v>
      </c>
      <c r="BC16" s="22">
        <f t="shared" si="10"/>
        <v>0</v>
      </c>
      <c r="BD16" s="26">
        <f t="shared" si="11"/>
        <v>1</v>
      </c>
    </row>
    <row r="17" spans="1:56" ht="18" customHeight="1">
      <c r="A17" s="18" t="s">
        <v>7262</v>
      </c>
      <c r="B17" s="19">
        <v>16</v>
      </c>
      <c r="C17" s="18" t="s">
        <v>7328</v>
      </c>
      <c r="D17" s="18">
        <v>3299</v>
      </c>
      <c r="E17" s="20">
        <v>44819</v>
      </c>
      <c r="F17" s="20">
        <v>44819</v>
      </c>
      <c r="G17" s="18" t="s">
        <v>7282</v>
      </c>
      <c r="I17" s="18" t="s">
        <v>7329</v>
      </c>
      <c r="J17" s="18" t="s">
        <v>7266</v>
      </c>
      <c r="K17" s="18" t="s">
        <v>7277</v>
      </c>
      <c r="L17" s="18" t="s">
        <v>7308</v>
      </c>
      <c r="M17" s="21" t="s">
        <v>7304</v>
      </c>
      <c r="N17" s="21" t="str">
        <f t="shared" si="0"/>
        <v>A</v>
      </c>
      <c r="P17" s="18" t="str">
        <f>IFERROR(VLOOKUP(L17,[1]Sheet3!A:B,2,0),"")</f>
        <v>Hospital</v>
      </c>
      <c r="Q17" s="18" t="s">
        <v>7285</v>
      </c>
      <c r="R17" s="18" t="s">
        <v>7271</v>
      </c>
      <c r="S17" s="22">
        <v>28000</v>
      </c>
      <c r="T17" s="22">
        <v>0</v>
      </c>
      <c r="U17" s="22">
        <v>0</v>
      </c>
      <c r="V17" s="22">
        <v>0</v>
      </c>
      <c r="W17" s="22">
        <f t="shared" si="1"/>
        <v>28000</v>
      </c>
      <c r="X17" s="22">
        <v>0</v>
      </c>
      <c r="Y17" s="22">
        <v>60</v>
      </c>
      <c r="Z17" s="22">
        <v>40</v>
      </c>
      <c r="AA17" s="22">
        <f t="shared" si="14"/>
        <v>11200</v>
      </c>
      <c r="AB17" s="22">
        <f t="shared" si="2"/>
        <v>14237.28813559322</v>
      </c>
      <c r="AC17" s="22">
        <f t="shared" si="3"/>
        <v>2562.7118644067796</v>
      </c>
      <c r="AD17" s="22">
        <f t="shared" si="15"/>
        <v>16800</v>
      </c>
      <c r="AE17" s="22">
        <v>0</v>
      </c>
      <c r="AF17" s="22">
        <v>5000</v>
      </c>
      <c r="AG17" s="22">
        <v>0</v>
      </c>
      <c r="AH17" s="22">
        <v>0</v>
      </c>
      <c r="AI17" s="22">
        <v>0</v>
      </c>
      <c r="AJ17" s="22">
        <f t="shared" si="4"/>
        <v>0</v>
      </c>
      <c r="AK17" s="22">
        <f t="shared" si="5"/>
        <v>5000</v>
      </c>
      <c r="AL17" s="22">
        <f t="shared" si="6"/>
        <v>11800</v>
      </c>
      <c r="AM17" s="22">
        <f t="array" ref="AM17">IF(P17="Mykare",(INDEX('[1]EMI &amp; Reimbursement'!Q:Q,MATCH(Finance!C17,'[1]EMI &amp; Reimbursement'!B:B,0),0)),0)</f>
        <v>0</v>
      </c>
      <c r="AN17" s="22">
        <f t="shared" si="7"/>
        <v>0</v>
      </c>
      <c r="AO17" s="22">
        <f t="shared" si="8"/>
        <v>16800</v>
      </c>
      <c r="AP17" s="22">
        <f t="shared" si="9"/>
        <v>0</v>
      </c>
      <c r="AQ17" s="18" t="s">
        <v>7272</v>
      </c>
      <c r="AR17" s="18" t="s">
        <v>7291</v>
      </c>
      <c r="AS17" s="23">
        <v>44844</v>
      </c>
      <c r="AT17" s="24" t="b">
        <v>1</v>
      </c>
      <c r="AU17" s="24"/>
      <c r="AV17" s="24"/>
      <c r="AW17" s="24" t="b">
        <v>1</v>
      </c>
      <c r="AX17" s="24"/>
      <c r="AY17" s="24" t="b">
        <v>1</v>
      </c>
      <c r="AZ17" s="24"/>
      <c r="BA17" s="24" t="b">
        <v>1</v>
      </c>
      <c r="BB17" s="24" t="b">
        <v>1</v>
      </c>
      <c r="BC17" s="22">
        <f t="shared" si="10"/>
        <v>0</v>
      </c>
      <c r="BD17" s="26">
        <f t="shared" si="11"/>
        <v>0.70238095238095233</v>
      </c>
    </row>
    <row r="18" spans="1:56" ht="18" customHeight="1">
      <c r="A18" s="18" t="s">
        <v>7262</v>
      </c>
      <c r="B18" s="19">
        <v>17</v>
      </c>
      <c r="C18" s="18" t="s">
        <v>7330</v>
      </c>
      <c r="D18" s="18">
        <v>8121</v>
      </c>
      <c r="E18" s="20">
        <v>44820</v>
      </c>
      <c r="F18" s="20">
        <v>44820</v>
      </c>
      <c r="G18" s="18" t="s">
        <v>7331</v>
      </c>
      <c r="I18" s="18" t="s">
        <v>7332</v>
      </c>
      <c r="J18" s="18" t="s">
        <v>7266</v>
      </c>
      <c r="K18" s="18" t="s">
        <v>7289</v>
      </c>
      <c r="L18" s="18" t="s">
        <v>7290</v>
      </c>
      <c r="M18" s="21" t="s">
        <v>7269</v>
      </c>
      <c r="N18" s="21" t="str">
        <f t="shared" si="0"/>
        <v>A</v>
      </c>
      <c r="P18" s="18" t="str">
        <f>IFERROR(VLOOKUP(L18,[1]Sheet3!A:B,2,0),"")</f>
        <v>Hospital</v>
      </c>
      <c r="Q18" s="18" t="s">
        <v>7270</v>
      </c>
      <c r="R18" s="18" t="s">
        <v>7271</v>
      </c>
      <c r="S18" s="22">
        <v>36000</v>
      </c>
      <c r="T18" s="22">
        <v>36000</v>
      </c>
      <c r="U18" s="22">
        <v>0</v>
      </c>
      <c r="V18" s="22">
        <v>0</v>
      </c>
      <c r="W18" s="22">
        <f t="shared" si="1"/>
        <v>36000</v>
      </c>
      <c r="X18" s="22">
        <v>0</v>
      </c>
      <c r="Y18" s="22">
        <v>60</v>
      </c>
      <c r="Z18" s="22">
        <v>40</v>
      </c>
      <c r="AA18" s="22">
        <f t="shared" si="14"/>
        <v>14400</v>
      </c>
      <c r="AB18" s="22">
        <f t="shared" si="2"/>
        <v>18305.084745762713</v>
      </c>
      <c r="AC18" s="22">
        <f t="shared" si="3"/>
        <v>3294.9152542372885</v>
      </c>
      <c r="AD18" s="22">
        <f t="shared" si="15"/>
        <v>21600</v>
      </c>
      <c r="AE18" s="22">
        <v>918</v>
      </c>
      <c r="AF18" s="22">
        <v>5000</v>
      </c>
      <c r="AG18" s="22">
        <v>0</v>
      </c>
      <c r="AH18" s="22">
        <v>6500</v>
      </c>
      <c r="AI18" s="22">
        <v>0</v>
      </c>
      <c r="AJ18" s="22">
        <f t="shared" si="4"/>
        <v>0</v>
      </c>
      <c r="AK18" s="22">
        <f t="shared" si="5"/>
        <v>12418</v>
      </c>
      <c r="AL18" s="22">
        <f t="shared" si="6"/>
        <v>9182</v>
      </c>
      <c r="AM18" s="22">
        <f t="array" ref="AM18">IF(P18="Mykare",(INDEX('[1]EMI &amp; Reimbursement'!Q:Q,MATCH(Finance!C18,'[1]EMI &amp; Reimbursement'!B:B,0),0)),0)</f>
        <v>0</v>
      </c>
      <c r="AN18" s="22">
        <f t="shared" si="7"/>
        <v>0</v>
      </c>
      <c r="AO18" s="22">
        <f t="shared" si="8"/>
        <v>21600</v>
      </c>
      <c r="AP18" s="22">
        <f t="shared" si="9"/>
        <v>0</v>
      </c>
      <c r="AQ18" s="18" t="s">
        <v>7272</v>
      </c>
      <c r="AR18" s="18" t="s">
        <v>7333</v>
      </c>
      <c r="AS18" s="23">
        <v>44844</v>
      </c>
      <c r="AT18" s="24" t="b">
        <v>1</v>
      </c>
      <c r="AU18" s="24"/>
      <c r="AV18" s="24"/>
      <c r="AW18" s="24" t="b">
        <v>1</v>
      </c>
      <c r="AX18" s="24"/>
      <c r="AY18" s="24" t="b">
        <v>1</v>
      </c>
      <c r="AZ18" s="24" t="b">
        <v>1</v>
      </c>
      <c r="BA18" s="24" t="b">
        <v>1</v>
      </c>
      <c r="BB18" s="24" t="b">
        <v>1</v>
      </c>
      <c r="BC18" s="22">
        <f t="shared" si="10"/>
        <v>0</v>
      </c>
      <c r="BD18" s="26">
        <f t="shared" si="11"/>
        <v>0.42509259259259258</v>
      </c>
    </row>
    <row r="19" spans="1:56" ht="18" customHeight="1">
      <c r="A19" s="18" t="s">
        <v>7262</v>
      </c>
      <c r="B19" s="19">
        <v>18</v>
      </c>
      <c r="C19" s="18" t="s">
        <v>7334</v>
      </c>
      <c r="D19" s="18">
        <v>9735</v>
      </c>
      <c r="E19" s="20">
        <v>44821</v>
      </c>
      <c r="F19" s="20">
        <v>44821</v>
      </c>
      <c r="G19" s="18" t="s">
        <v>7335</v>
      </c>
      <c r="I19" s="18" t="s">
        <v>7336</v>
      </c>
      <c r="J19" s="18" t="s">
        <v>7266</v>
      </c>
      <c r="K19" s="18" t="s">
        <v>7297</v>
      </c>
      <c r="L19" s="18" t="s">
        <v>7268</v>
      </c>
      <c r="M19" s="21" t="s">
        <v>7278</v>
      </c>
      <c r="N19" s="21" t="str">
        <f t="shared" si="0"/>
        <v>B</v>
      </c>
      <c r="P19" s="18" t="str">
        <f>IFERROR(VLOOKUP(L19,[1]Sheet3!A:B,2,0),"")</f>
        <v>Mykare</v>
      </c>
      <c r="Q19" s="18" t="s">
        <v>7337</v>
      </c>
      <c r="R19" s="18" t="s">
        <v>7271</v>
      </c>
      <c r="S19" s="22">
        <v>60918</v>
      </c>
      <c r="T19" s="22">
        <v>21369</v>
      </c>
      <c r="U19" s="22">
        <v>5000</v>
      </c>
      <c r="V19" s="22">
        <v>0</v>
      </c>
      <c r="W19" s="22">
        <f t="shared" si="1"/>
        <v>26369</v>
      </c>
      <c r="X19" s="22">
        <v>0</v>
      </c>
      <c r="Y19" s="22">
        <v>30</v>
      </c>
      <c r="Z19" s="22">
        <v>70</v>
      </c>
      <c r="AA19" s="22">
        <f t="shared" si="14"/>
        <v>18458.3</v>
      </c>
      <c r="AB19" s="22">
        <f t="shared" si="2"/>
        <v>6703.9830508474579</v>
      </c>
      <c r="AC19" s="22">
        <f t="shared" si="3"/>
        <v>1206.7169491525424</v>
      </c>
      <c r="AD19" s="22">
        <f t="shared" si="15"/>
        <v>7910.7</v>
      </c>
      <c r="AE19" s="22">
        <v>241</v>
      </c>
      <c r="AF19" s="22">
        <v>0</v>
      </c>
      <c r="AG19" s="22">
        <v>0</v>
      </c>
      <c r="AH19" s="22">
        <v>0</v>
      </c>
      <c r="AI19" s="22">
        <v>0</v>
      </c>
      <c r="AJ19" s="22">
        <f t="shared" si="4"/>
        <v>0</v>
      </c>
      <c r="AK19" s="22">
        <f t="shared" si="5"/>
        <v>241</v>
      </c>
      <c r="AL19" s="22">
        <f t="shared" si="6"/>
        <v>7669.7</v>
      </c>
      <c r="AM19" s="22">
        <f t="array" ref="AM19">IF(P19="Mykare",(INDEX('[1]EMI &amp; Reimbursement'!Q:Q,MATCH(Finance!C19,'[1]EMI &amp; Reimbursement'!B:B,0),0)),0)</f>
        <v>21369</v>
      </c>
      <c r="AN19" s="22">
        <f t="shared" si="7"/>
        <v>0</v>
      </c>
      <c r="AO19" s="22">
        <f t="shared" si="8"/>
        <v>0</v>
      </c>
      <c r="AP19" s="22">
        <f t="shared" si="9"/>
        <v>18458.3</v>
      </c>
      <c r="AQ19" s="18" t="s">
        <v>7272</v>
      </c>
      <c r="AR19" s="18" t="s">
        <v>7338</v>
      </c>
      <c r="AS19" s="23">
        <v>44926</v>
      </c>
      <c r="AT19" s="18" t="b">
        <v>1</v>
      </c>
      <c r="AU19" s="24" t="b">
        <v>1</v>
      </c>
      <c r="AV19" s="24" t="b">
        <v>1</v>
      </c>
      <c r="AW19" s="24" t="b">
        <v>1</v>
      </c>
      <c r="AX19" s="24" t="b">
        <v>1</v>
      </c>
      <c r="AY19" s="24" t="b">
        <v>1</v>
      </c>
      <c r="AZ19" s="24"/>
      <c r="BA19" s="24"/>
      <c r="BB19" s="24" t="b">
        <v>1</v>
      </c>
      <c r="BC19" s="22">
        <f t="shared" si="10"/>
        <v>0</v>
      </c>
      <c r="BD19" s="26">
        <f t="shared" si="11"/>
        <v>0.96953493369739718</v>
      </c>
    </row>
    <row r="20" spans="1:56" ht="18" customHeight="1">
      <c r="A20" s="18" t="s">
        <v>7262</v>
      </c>
      <c r="B20" s="19">
        <v>19</v>
      </c>
      <c r="C20" s="18" t="s">
        <v>7339</v>
      </c>
      <c r="D20" s="18">
        <v>69408</v>
      </c>
      <c r="E20" s="20">
        <v>44823</v>
      </c>
      <c r="F20" s="20">
        <v>44823</v>
      </c>
      <c r="G20" s="18" t="s">
        <v>7323</v>
      </c>
      <c r="I20" s="18" t="s">
        <v>7340</v>
      </c>
      <c r="J20" s="18" t="s">
        <v>7341</v>
      </c>
      <c r="K20" s="18" t="s">
        <v>7342</v>
      </c>
      <c r="L20" s="18" t="s">
        <v>7308</v>
      </c>
      <c r="M20" s="21" t="s">
        <v>7278</v>
      </c>
      <c r="N20" s="21" t="str">
        <f t="shared" si="0"/>
        <v>B</v>
      </c>
      <c r="P20" s="18" t="str">
        <f>IFERROR(VLOOKUP(L20,[1]Sheet3!A:B,2,0),"")</f>
        <v>Hospital</v>
      </c>
      <c r="Q20" s="18" t="s">
        <v>7326</v>
      </c>
      <c r="R20" s="18" t="s">
        <v>7271</v>
      </c>
      <c r="S20" s="22">
        <v>50000</v>
      </c>
      <c r="T20" s="22">
        <v>0</v>
      </c>
      <c r="U20" s="22">
        <v>0</v>
      </c>
      <c r="V20" s="22">
        <v>0</v>
      </c>
      <c r="W20" s="22">
        <f t="shared" si="1"/>
        <v>50000</v>
      </c>
      <c r="X20" s="22">
        <v>0</v>
      </c>
      <c r="Y20" s="22">
        <v>40</v>
      </c>
      <c r="Z20" s="22">
        <v>60</v>
      </c>
      <c r="AA20" s="22">
        <f t="shared" si="14"/>
        <v>30000</v>
      </c>
      <c r="AB20" s="22">
        <f t="shared" si="2"/>
        <v>16949.152542372882</v>
      </c>
      <c r="AC20" s="22">
        <f t="shared" si="3"/>
        <v>3050.8474576271183</v>
      </c>
      <c r="AD20" s="22">
        <f t="shared" si="15"/>
        <v>20000</v>
      </c>
      <c r="AE20" s="22">
        <v>770</v>
      </c>
      <c r="AF20" s="22">
        <v>0</v>
      </c>
      <c r="AG20" s="22">
        <v>0</v>
      </c>
      <c r="AH20" s="22">
        <v>1850</v>
      </c>
      <c r="AI20" s="22">
        <v>0</v>
      </c>
      <c r="AJ20" s="22">
        <f t="shared" si="4"/>
        <v>0</v>
      </c>
      <c r="AK20" s="22">
        <f t="shared" si="5"/>
        <v>2620</v>
      </c>
      <c r="AL20" s="22">
        <f t="shared" si="6"/>
        <v>17380</v>
      </c>
      <c r="AM20" s="22">
        <f t="array" ref="AM20">IF(P20="Mykare",(INDEX('[1]EMI &amp; Reimbursement'!Q:Q,MATCH(Finance!C20,'[1]EMI &amp; Reimbursement'!B:B,0),0)),0)</f>
        <v>0</v>
      </c>
      <c r="AN20" s="22">
        <f t="shared" si="7"/>
        <v>0</v>
      </c>
      <c r="AO20" s="22">
        <f t="shared" si="8"/>
        <v>20000</v>
      </c>
      <c r="AP20" s="22">
        <f t="shared" si="9"/>
        <v>0</v>
      </c>
      <c r="AQ20" s="18" t="s">
        <v>7272</v>
      </c>
      <c r="AR20" s="18" t="s">
        <v>7327</v>
      </c>
      <c r="AS20" s="23">
        <v>44844</v>
      </c>
      <c r="AT20" s="24" t="b">
        <v>1</v>
      </c>
      <c r="AU20" s="24"/>
      <c r="AV20" s="24"/>
      <c r="AW20" s="24" t="b">
        <v>1</v>
      </c>
      <c r="AX20" s="24"/>
      <c r="AY20" s="24" t="b">
        <v>1</v>
      </c>
      <c r="AZ20" s="24"/>
      <c r="BA20" s="24"/>
      <c r="BB20" s="24" t="b">
        <v>1</v>
      </c>
      <c r="BC20" s="22">
        <f t="shared" si="10"/>
        <v>0</v>
      </c>
      <c r="BD20" s="26">
        <f t="shared" si="11"/>
        <v>0.86899999999999999</v>
      </c>
    </row>
    <row r="21" spans="1:56" ht="18" customHeight="1">
      <c r="A21" s="18" t="s">
        <v>7262</v>
      </c>
      <c r="B21" s="19">
        <v>20</v>
      </c>
      <c r="C21" s="18" t="s">
        <v>7343</v>
      </c>
      <c r="D21" s="18">
        <v>15750</v>
      </c>
      <c r="E21" s="20">
        <v>44824</v>
      </c>
      <c r="F21" s="20">
        <v>44824</v>
      </c>
      <c r="G21" s="18" t="s">
        <v>7275</v>
      </c>
      <c r="I21" s="18" t="s">
        <v>7344</v>
      </c>
      <c r="J21" s="18" t="s">
        <v>7266</v>
      </c>
      <c r="K21" s="18" t="s">
        <v>7267</v>
      </c>
      <c r="L21" s="18" t="s">
        <v>7308</v>
      </c>
      <c r="M21" s="21" t="s">
        <v>7278</v>
      </c>
      <c r="N21" s="21" t="str">
        <f t="shared" si="0"/>
        <v>B</v>
      </c>
      <c r="P21" s="18" t="str">
        <f>IFERROR(VLOOKUP(L21,[1]Sheet3!A:B,2,0),"")</f>
        <v>Hospital</v>
      </c>
      <c r="Q21" s="18" t="s">
        <v>7279</v>
      </c>
      <c r="R21" s="18" t="s">
        <v>7271</v>
      </c>
      <c r="S21" s="22">
        <v>26000</v>
      </c>
      <c r="T21" s="22">
        <v>0</v>
      </c>
      <c r="U21" s="22">
        <v>0</v>
      </c>
      <c r="V21" s="22">
        <v>0</v>
      </c>
      <c r="W21" s="22">
        <f t="shared" si="1"/>
        <v>26000</v>
      </c>
      <c r="X21" s="22">
        <v>0</v>
      </c>
      <c r="Y21" s="22">
        <v>30</v>
      </c>
      <c r="Z21" s="22">
        <v>70</v>
      </c>
      <c r="AA21" s="22">
        <f t="shared" si="14"/>
        <v>18200</v>
      </c>
      <c r="AB21" s="22">
        <f t="shared" si="2"/>
        <v>6610.1694915254238</v>
      </c>
      <c r="AC21" s="22">
        <f t="shared" si="3"/>
        <v>1189.8305084745764</v>
      </c>
      <c r="AD21" s="22">
        <f t="shared" si="15"/>
        <v>7800</v>
      </c>
      <c r="AE21" s="22">
        <v>0</v>
      </c>
      <c r="AF21" s="22">
        <v>0</v>
      </c>
      <c r="AG21" s="22">
        <v>0</v>
      </c>
      <c r="AH21" s="22">
        <v>0</v>
      </c>
      <c r="AI21" s="22">
        <v>0</v>
      </c>
      <c r="AJ21" s="22">
        <f t="shared" si="4"/>
        <v>0</v>
      </c>
      <c r="AK21" s="22">
        <f t="shared" si="5"/>
        <v>0</v>
      </c>
      <c r="AL21" s="22">
        <f t="shared" si="6"/>
        <v>7800</v>
      </c>
      <c r="AM21" s="22">
        <f t="array" ref="AM21">IF(P21="Mykare",(INDEX('[1]EMI &amp; Reimbursement'!Q:Q,MATCH(Finance!C21,'[1]EMI &amp; Reimbursement'!B:B,0),0)),0)</f>
        <v>0</v>
      </c>
      <c r="AN21" s="22">
        <f t="shared" si="7"/>
        <v>0</v>
      </c>
      <c r="AO21" s="22">
        <f t="shared" si="8"/>
        <v>7800</v>
      </c>
      <c r="AP21" s="22">
        <f t="shared" si="9"/>
        <v>0</v>
      </c>
      <c r="AQ21" s="18" t="s">
        <v>7272</v>
      </c>
      <c r="AR21" s="18" t="s">
        <v>7280</v>
      </c>
      <c r="AS21" s="23">
        <v>44849</v>
      </c>
      <c r="AT21" s="24" t="b">
        <v>1</v>
      </c>
      <c r="AU21" s="24"/>
      <c r="AV21" s="24"/>
      <c r="AW21" s="24" t="b">
        <v>1</v>
      </c>
      <c r="AX21" s="24"/>
      <c r="AY21" s="24" t="b">
        <v>1</v>
      </c>
      <c r="AZ21" s="24"/>
      <c r="BA21" s="24"/>
      <c r="BB21" s="24" t="b">
        <v>1</v>
      </c>
      <c r="BC21" s="22">
        <f t="shared" si="10"/>
        <v>0</v>
      </c>
      <c r="BD21" s="26">
        <f t="shared" si="11"/>
        <v>1</v>
      </c>
    </row>
    <row r="22" spans="1:56" ht="18" customHeight="1">
      <c r="A22" s="18" t="s">
        <v>7262</v>
      </c>
      <c r="B22" s="19">
        <v>21</v>
      </c>
      <c r="C22" s="18" t="s">
        <v>7345</v>
      </c>
      <c r="D22" s="18">
        <v>37307</v>
      </c>
      <c r="E22" s="20">
        <v>44825</v>
      </c>
      <c r="F22" s="20">
        <v>44825</v>
      </c>
      <c r="G22" s="18" t="s">
        <v>7323</v>
      </c>
      <c r="I22" s="18" t="s">
        <v>7346</v>
      </c>
      <c r="J22" s="18" t="s">
        <v>7325</v>
      </c>
      <c r="K22" s="18" t="s">
        <v>7297</v>
      </c>
      <c r="L22" s="18" t="s">
        <v>7308</v>
      </c>
      <c r="M22" s="21" t="s">
        <v>7278</v>
      </c>
      <c r="N22" s="21" t="str">
        <f t="shared" si="0"/>
        <v>B</v>
      </c>
      <c r="P22" s="18" t="str">
        <f>IFERROR(VLOOKUP(L22,[1]Sheet3!A:B,2,0),"")</f>
        <v>Hospital</v>
      </c>
      <c r="Q22" s="18" t="s">
        <v>7326</v>
      </c>
      <c r="R22" s="18" t="s">
        <v>7271</v>
      </c>
      <c r="S22" s="22">
        <v>6000</v>
      </c>
      <c r="T22" s="22">
        <v>0</v>
      </c>
      <c r="U22" s="22">
        <v>0</v>
      </c>
      <c r="V22" s="22">
        <v>0</v>
      </c>
      <c r="W22" s="22">
        <f t="shared" si="1"/>
        <v>6000</v>
      </c>
      <c r="X22" s="22">
        <v>0</v>
      </c>
      <c r="Y22" s="22">
        <v>40</v>
      </c>
      <c r="Z22" s="22">
        <v>60</v>
      </c>
      <c r="AA22" s="22">
        <f t="shared" si="14"/>
        <v>3600</v>
      </c>
      <c r="AB22" s="22">
        <f t="shared" si="2"/>
        <v>2033.8983050847457</v>
      </c>
      <c r="AC22" s="22">
        <f t="shared" si="3"/>
        <v>366.1016949152542</v>
      </c>
      <c r="AD22" s="22">
        <f t="shared" si="15"/>
        <v>2400</v>
      </c>
      <c r="AE22" s="22">
        <v>0</v>
      </c>
      <c r="AF22" s="22">
        <v>0</v>
      </c>
      <c r="AG22" s="22">
        <v>0</v>
      </c>
      <c r="AH22" s="22">
        <v>0</v>
      </c>
      <c r="AI22" s="22">
        <v>0</v>
      </c>
      <c r="AJ22" s="22">
        <f t="shared" si="4"/>
        <v>0</v>
      </c>
      <c r="AK22" s="22">
        <f t="shared" si="5"/>
        <v>0</v>
      </c>
      <c r="AL22" s="22">
        <f t="shared" si="6"/>
        <v>2400</v>
      </c>
      <c r="AM22" s="22">
        <f t="array" ref="AM22">IF(P22="Mykare",(INDEX('[1]EMI &amp; Reimbursement'!Q:Q,MATCH(Finance!C22,'[1]EMI &amp; Reimbursement'!B:B,0),0)),0)</f>
        <v>0</v>
      </c>
      <c r="AN22" s="22">
        <f t="shared" si="7"/>
        <v>0</v>
      </c>
      <c r="AO22" s="22">
        <f t="shared" si="8"/>
        <v>2400</v>
      </c>
      <c r="AP22" s="22">
        <f t="shared" si="9"/>
        <v>0</v>
      </c>
      <c r="AQ22" s="18" t="s">
        <v>7272</v>
      </c>
      <c r="AR22" s="18" t="s">
        <v>7327</v>
      </c>
      <c r="AS22" s="23">
        <v>44844</v>
      </c>
      <c r="AT22" s="24" t="b">
        <v>1</v>
      </c>
      <c r="AU22" s="24"/>
      <c r="AV22" s="24"/>
      <c r="AW22" s="24" t="b">
        <v>1</v>
      </c>
      <c r="AX22" s="24"/>
      <c r="AY22" s="24" t="b">
        <v>1</v>
      </c>
      <c r="AZ22" s="24"/>
      <c r="BA22" s="24"/>
      <c r="BB22" s="24" t="b">
        <v>1</v>
      </c>
      <c r="BC22" s="22">
        <f t="shared" si="10"/>
        <v>0</v>
      </c>
      <c r="BD22" s="26">
        <f t="shared" si="11"/>
        <v>1</v>
      </c>
    </row>
    <row r="23" spans="1:56" ht="18" customHeight="1">
      <c r="A23" s="18" t="s">
        <v>7262</v>
      </c>
      <c r="B23" s="19">
        <v>22</v>
      </c>
      <c r="C23" s="18" t="s">
        <v>7347</v>
      </c>
      <c r="D23" s="18">
        <v>10239</v>
      </c>
      <c r="E23" s="20">
        <v>44827</v>
      </c>
      <c r="F23" s="20">
        <v>44827</v>
      </c>
      <c r="G23" s="18" t="s">
        <v>7331</v>
      </c>
      <c r="I23" s="18" t="s">
        <v>7348</v>
      </c>
      <c r="J23" s="18" t="s">
        <v>7266</v>
      </c>
      <c r="K23" s="18" t="s">
        <v>7289</v>
      </c>
      <c r="L23" s="18" t="s">
        <v>7290</v>
      </c>
      <c r="M23" s="21" t="s">
        <v>7269</v>
      </c>
      <c r="N23" s="21" t="str">
        <f t="shared" si="0"/>
        <v>A</v>
      </c>
      <c r="P23" s="18" t="str">
        <f>IFERROR(VLOOKUP(L23,[1]Sheet3!A:B,2,0),"")</f>
        <v>Hospital</v>
      </c>
      <c r="Q23" s="22" t="s">
        <v>7270</v>
      </c>
      <c r="R23" s="18" t="s">
        <v>7271</v>
      </c>
      <c r="S23" s="22">
        <v>31927</v>
      </c>
      <c r="T23" s="22">
        <v>28407</v>
      </c>
      <c r="U23" s="22">
        <v>966</v>
      </c>
      <c r="V23" s="22">
        <v>0</v>
      </c>
      <c r="W23" s="22">
        <f t="shared" si="1"/>
        <v>29373</v>
      </c>
      <c r="X23" s="22">
        <v>0</v>
      </c>
      <c r="Y23" s="22">
        <v>60</v>
      </c>
      <c r="Z23" s="22">
        <v>40</v>
      </c>
      <c r="AA23" s="22">
        <f t="shared" si="14"/>
        <v>11749.2</v>
      </c>
      <c r="AB23" s="22">
        <f t="shared" si="2"/>
        <v>14935.423728813557</v>
      </c>
      <c r="AC23" s="22">
        <f t="shared" si="3"/>
        <v>2688.3762711864406</v>
      </c>
      <c r="AD23" s="22">
        <f t="shared" si="15"/>
        <v>17623.8</v>
      </c>
      <c r="AE23" s="22">
        <v>209</v>
      </c>
      <c r="AF23" s="22">
        <v>5000</v>
      </c>
      <c r="AG23" s="22">
        <v>0</v>
      </c>
      <c r="AH23" s="22">
        <v>6500</v>
      </c>
      <c r="AI23" s="22">
        <v>0</v>
      </c>
      <c r="AJ23" s="22">
        <f t="shared" si="4"/>
        <v>0</v>
      </c>
      <c r="AK23" s="22">
        <f t="shared" si="5"/>
        <v>11709</v>
      </c>
      <c r="AL23" s="22">
        <f t="shared" si="6"/>
        <v>5914.7999999999993</v>
      </c>
      <c r="AM23" s="22">
        <f t="array" ref="AM23">IF(P23="Mykare",(INDEX('[1]EMI &amp; Reimbursement'!Q:Q,MATCH(Finance!C23,'[1]EMI &amp; Reimbursement'!B:B,0),0)),0)</f>
        <v>0</v>
      </c>
      <c r="AN23" s="22">
        <f t="shared" si="7"/>
        <v>0</v>
      </c>
      <c r="AO23" s="22">
        <f t="shared" si="8"/>
        <v>17623.8</v>
      </c>
      <c r="AP23" s="22">
        <f t="shared" si="9"/>
        <v>0</v>
      </c>
      <c r="AQ23" s="18" t="s">
        <v>7272</v>
      </c>
      <c r="AR23" s="18" t="s">
        <v>7333</v>
      </c>
      <c r="AS23" s="23">
        <v>44844</v>
      </c>
      <c r="AT23" s="24" t="b">
        <v>1</v>
      </c>
      <c r="AW23" s="24" t="b">
        <v>1</v>
      </c>
      <c r="AX23" s="24"/>
      <c r="AY23" s="24" t="b">
        <v>1</v>
      </c>
      <c r="AZ23" s="24" t="b">
        <v>1</v>
      </c>
      <c r="BA23" s="24" t="b">
        <v>1</v>
      </c>
      <c r="BB23" s="24" t="b">
        <v>1</v>
      </c>
      <c r="BC23" s="22">
        <f t="shared" si="10"/>
        <v>0</v>
      </c>
      <c r="BD23" s="26">
        <f t="shared" si="11"/>
        <v>0.33561433969972421</v>
      </c>
    </row>
    <row r="24" spans="1:56" ht="18" customHeight="1">
      <c r="A24" s="18" t="s">
        <v>7262</v>
      </c>
      <c r="B24" s="27">
        <v>23</v>
      </c>
      <c r="C24" s="28" t="s">
        <v>7349</v>
      </c>
      <c r="D24" s="28">
        <v>15657</v>
      </c>
      <c r="E24" s="29"/>
      <c r="F24" s="29">
        <v>44827</v>
      </c>
      <c r="G24" s="28" t="s">
        <v>7282</v>
      </c>
      <c r="H24" s="28"/>
      <c r="I24" s="28" t="s">
        <v>7350</v>
      </c>
      <c r="J24" s="28" t="s">
        <v>7351</v>
      </c>
      <c r="K24" s="28" t="s">
        <v>7289</v>
      </c>
      <c r="L24" s="28" t="s">
        <v>7268</v>
      </c>
      <c r="M24" s="30" t="s">
        <v>7304</v>
      </c>
      <c r="N24" s="28" t="str">
        <f t="shared" si="0"/>
        <v>A</v>
      </c>
      <c r="O24" s="28"/>
      <c r="P24" s="28" t="str">
        <f>IFERROR(VLOOKUP(L24,[1]Sheet3!A:B,2,0),"")</f>
        <v>Mykare</v>
      </c>
      <c r="Q24" s="28" t="s">
        <v>7285</v>
      </c>
      <c r="R24" s="28" t="s">
        <v>7271</v>
      </c>
      <c r="S24" s="31">
        <v>30684</v>
      </c>
      <c r="T24" s="31"/>
      <c r="U24" s="31">
        <v>0</v>
      </c>
      <c r="V24" s="31">
        <v>0</v>
      </c>
      <c r="W24" s="31">
        <f t="shared" si="1"/>
        <v>30684</v>
      </c>
      <c r="X24" s="31">
        <v>0</v>
      </c>
      <c r="Y24" s="31">
        <v>60</v>
      </c>
      <c r="Z24" s="31">
        <v>40</v>
      </c>
      <c r="AA24" s="31">
        <f t="shared" si="14"/>
        <v>12273.6</v>
      </c>
      <c r="AB24" s="31">
        <f t="shared" si="2"/>
        <v>15602.033898305084</v>
      </c>
      <c r="AC24" s="31">
        <f t="shared" si="3"/>
        <v>2808.366101694915</v>
      </c>
      <c r="AD24" s="31">
        <f t="shared" si="15"/>
        <v>18410.399999999998</v>
      </c>
      <c r="AE24" s="31">
        <v>246</v>
      </c>
      <c r="AF24" s="31">
        <v>5000</v>
      </c>
      <c r="AG24" s="31">
        <v>0</v>
      </c>
      <c r="AH24" s="31">
        <v>0</v>
      </c>
      <c r="AI24" s="31">
        <v>370</v>
      </c>
      <c r="AJ24" s="31">
        <f t="shared" si="4"/>
        <v>0</v>
      </c>
      <c r="AK24" s="31">
        <f t="shared" si="5"/>
        <v>5616</v>
      </c>
      <c r="AL24" s="31">
        <f t="shared" si="6"/>
        <v>12794.399999999998</v>
      </c>
      <c r="AM24" s="31">
        <f t="array" ref="AM24">IF(P24="Mykare",(INDEX('[1]EMI &amp; Reimbursement'!Q:Q,MATCH(Finance!C24,'[1]EMI &amp; Reimbursement'!B:B,0),0)),0)</f>
        <v>0</v>
      </c>
      <c r="AN24" s="31">
        <f t="shared" si="7"/>
        <v>30684</v>
      </c>
      <c r="AO24" s="31">
        <f t="shared" si="8"/>
        <v>0</v>
      </c>
      <c r="AP24" s="31">
        <f t="shared" si="9"/>
        <v>12273.600000000002</v>
      </c>
      <c r="AQ24" s="28" t="s">
        <v>7286</v>
      </c>
      <c r="AR24" s="28"/>
      <c r="AS24" s="32"/>
      <c r="AT24" s="28" t="b">
        <v>1</v>
      </c>
      <c r="AU24" s="33" t="b">
        <v>1</v>
      </c>
      <c r="AV24" s="33" t="b">
        <v>1</v>
      </c>
      <c r="AW24" s="33" t="b">
        <v>1</v>
      </c>
      <c r="AX24" s="33" t="b">
        <v>1</v>
      </c>
      <c r="AY24" s="33" t="b">
        <v>1</v>
      </c>
      <c r="AZ24" s="33"/>
      <c r="BA24" s="33" t="b">
        <v>1</v>
      </c>
      <c r="BB24" s="33" t="b">
        <v>0</v>
      </c>
      <c r="BC24" s="31">
        <f t="shared" si="10"/>
        <v>0</v>
      </c>
      <c r="BD24" s="34">
        <f t="shared" si="11"/>
        <v>0.69495502542041454</v>
      </c>
    </row>
    <row r="25" spans="1:56" ht="18" customHeight="1">
      <c r="A25" s="18" t="s">
        <v>7262</v>
      </c>
      <c r="B25" s="19">
        <v>24</v>
      </c>
      <c r="C25" s="18" t="s">
        <v>7352</v>
      </c>
      <c r="D25" s="18">
        <v>11290</v>
      </c>
      <c r="E25" s="20">
        <v>44828</v>
      </c>
      <c r="F25" s="20">
        <v>44828</v>
      </c>
      <c r="G25" s="18" t="s">
        <v>7323</v>
      </c>
      <c r="I25" s="18" t="s">
        <v>7353</v>
      </c>
      <c r="J25" s="18" t="s">
        <v>7351</v>
      </c>
      <c r="K25" s="18" t="s">
        <v>7297</v>
      </c>
      <c r="L25" s="18" t="s">
        <v>7303</v>
      </c>
      <c r="M25" s="21" t="s">
        <v>7278</v>
      </c>
      <c r="N25" s="21" t="str">
        <f t="shared" si="0"/>
        <v>B</v>
      </c>
      <c r="O25" s="18" t="s">
        <v>7305</v>
      </c>
      <c r="P25" s="18" t="str">
        <f>IFERROR(VLOOKUP(L25,[1]Sheet3!A:B,2,0),"")</f>
        <v>Mykare</v>
      </c>
      <c r="Q25" s="22" t="s">
        <v>7326</v>
      </c>
      <c r="R25" s="18" t="s">
        <v>7271</v>
      </c>
      <c r="S25" s="22">
        <v>16000</v>
      </c>
      <c r="T25" s="22">
        <v>0</v>
      </c>
      <c r="U25" s="22">
        <v>0</v>
      </c>
      <c r="V25" s="22">
        <v>0</v>
      </c>
      <c r="W25" s="22">
        <f t="shared" si="1"/>
        <v>16000</v>
      </c>
      <c r="X25" s="22">
        <v>0</v>
      </c>
      <c r="Y25" s="22">
        <v>40</v>
      </c>
      <c r="Z25" s="22">
        <v>60</v>
      </c>
      <c r="AA25" s="22">
        <f t="shared" si="14"/>
        <v>9600</v>
      </c>
      <c r="AB25" s="22">
        <f t="shared" si="2"/>
        <v>5423.7288135593217</v>
      </c>
      <c r="AC25" s="22">
        <f t="shared" si="3"/>
        <v>976.27118644067787</v>
      </c>
      <c r="AD25" s="22">
        <f t="shared" si="15"/>
        <v>6400</v>
      </c>
      <c r="AE25" s="22">
        <v>211</v>
      </c>
      <c r="AF25" s="22">
        <v>0</v>
      </c>
      <c r="AG25" s="22">
        <v>1172</v>
      </c>
      <c r="AH25" s="22">
        <v>0</v>
      </c>
      <c r="AI25" s="22">
        <v>0</v>
      </c>
      <c r="AJ25" s="22">
        <f t="shared" si="4"/>
        <v>0</v>
      </c>
      <c r="AK25" s="22">
        <f t="shared" si="5"/>
        <v>1383</v>
      </c>
      <c r="AL25" s="22">
        <f t="shared" si="6"/>
        <v>5017</v>
      </c>
      <c r="AM25" s="22">
        <f t="array" ref="AM25">IF(P25="Mykare",(INDEX('[1]EMI &amp; Reimbursement'!Q:Q,MATCH(Finance!C25,'[1]EMI &amp; Reimbursement'!B:B,0),0)),0)</f>
        <v>14828</v>
      </c>
      <c r="AN25" s="22">
        <f t="shared" si="7"/>
        <v>0</v>
      </c>
      <c r="AO25" s="22">
        <f t="shared" si="8"/>
        <v>0</v>
      </c>
      <c r="AP25" s="22">
        <f t="shared" si="9"/>
        <v>9600</v>
      </c>
      <c r="AQ25" s="18" t="s">
        <v>7272</v>
      </c>
      <c r="AR25" s="18" t="s">
        <v>7327</v>
      </c>
      <c r="AS25" s="23">
        <v>44844</v>
      </c>
      <c r="AT25" s="24" t="b">
        <v>1</v>
      </c>
      <c r="AU25" s="24" t="b">
        <v>1</v>
      </c>
      <c r="AV25" s="24" t="b">
        <v>1</v>
      </c>
      <c r="AW25" s="24" t="b">
        <v>1</v>
      </c>
      <c r="AX25" s="24" t="b">
        <v>1</v>
      </c>
      <c r="AY25" s="24" t="b">
        <v>1</v>
      </c>
      <c r="BB25" s="24" t="b">
        <v>1</v>
      </c>
      <c r="BC25" s="22">
        <f t="shared" si="10"/>
        <v>0</v>
      </c>
      <c r="BD25" s="26">
        <f t="shared" si="11"/>
        <v>0.78390625000000003</v>
      </c>
    </row>
    <row r="26" spans="1:56" ht="18" customHeight="1">
      <c r="A26" s="18" t="s">
        <v>7262</v>
      </c>
      <c r="B26" s="19">
        <v>25</v>
      </c>
      <c r="C26" s="18" t="s">
        <v>7354</v>
      </c>
      <c r="D26" s="18">
        <v>14026</v>
      </c>
      <c r="E26" s="20">
        <v>44829</v>
      </c>
      <c r="F26" s="20">
        <v>44829</v>
      </c>
      <c r="G26" s="18" t="s">
        <v>7264</v>
      </c>
      <c r="I26" s="18" t="s">
        <v>7355</v>
      </c>
      <c r="J26" s="18" t="s">
        <v>7266</v>
      </c>
      <c r="K26" s="18" t="s">
        <v>7267</v>
      </c>
      <c r="L26" s="18" t="s">
        <v>7308</v>
      </c>
      <c r="M26" s="21" t="s">
        <v>7269</v>
      </c>
      <c r="N26" s="21" t="str">
        <f t="shared" si="0"/>
        <v>A</v>
      </c>
      <c r="P26" s="18" t="str">
        <f>IFERROR(VLOOKUP(L26,[1]Sheet3!A:B,2,0),"")</f>
        <v>Hospital</v>
      </c>
      <c r="Q26" s="22" t="s">
        <v>7270</v>
      </c>
      <c r="R26" s="18" t="s">
        <v>7271</v>
      </c>
      <c r="S26" s="22">
        <v>20000</v>
      </c>
      <c r="T26" s="22">
        <v>0</v>
      </c>
      <c r="U26" s="22">
        <v>0</v>
      </c>
      <c r="V26" s="22">
        <v>0</v>
      </c>
      <c r="W26" s="22">
        <f t="shared" si="1"/>
        <v>20000</v>
      </c>
      <c r="X26" s="22">
        <v>0</v>
      </c>
      <c r="Y26" s="22">
        <v>60</v>
      </c>
      <c r="Z26" s="22">
        <v>40</v>
      </c>
      <c r="AA26" s="22">
        <v>9000</v>
      </c>
      <c r="AB26" s="22">
        <v>9322.0300000000007</v>
      </c>
      <c r="AC26" s="22">
        <v>1677.97</v>
      </c>
      <c r="AD26" s="22">
        <f>AB26+AC26</f>
        <v>11000</v>
      </c>
      <c r="AE26" s="22">
        <v>0</v>
      </c>
      <c r="AF26" s="22">
        <v>5000</v>
      </c>
      <c r="AG26" s="22">
        <v>0</v>
      </c>
      <c r="AH26" s="22">
        <v>6500</v>
      </c>
      <c r="AI26" s="22">
        <v>0</v>
      </c>
      <c r="AJ26" s="22">
        <f t="shared" si="4"/>
        <v>0</v>
      </c>
      <c r="AK26" s="22">
        <f t="shared" si="5"/>
        <v>11500</v>
      </c>
      <c r="AL26" s="22">
        <f t="shared" si="6"/>
        <v>-500</v>
      </c>
      <c r="AM26" s="22">
        <f t="array" ref="AM26">IF(P26="Mykare",(INDEX('[1]EMI &amp; Reimbursement'!Q:Q,MATCH(Finance!C26,'[1]EMI &amp; Reimbursement'!B:B,0),0)),0)</f>
        <v>0</v>
      </c>
      <c r="AN26" s="22">
        <f t="shared" si="7"/>
        <v>0</v>
      </c>
      <c r="AO26" s="22">
        <f t="shared" si="8"/>
        <v>11000</v>
      </c>
      <c r="AP26" s="22">
        <f t="shared" si="9"/>
        <v>0</v>
      </c>
      <c r="AQ26" s="18" t="s">
        <v>7272</v>
      </c>
      <c r="AR26" s="18" t="s">
        <v>7273</v>
      </c>
      <c r="AS26" s="23">
        <v>44844</v>
      </c>
      <c r="AT26" s="24" t="b">
        <v>1</v>
      </c>
      <c r="AV26" s="24"/>
      <c r="AW26" s="24" t="b">
        <v>1</v>
      </c>
      <c r="AX26" s="24"/>
      <c r="AY26" s="24" t="b">
        <v>1</v>
      </c>
      <c r="AZ26" s="24" t="b">
        <v>1</v>
      </c>
      <c r="BA26" s="24" t="b">
        <v>1</v>
      </c>
      <c r="BB26" s="24" t="b">
        <v>1</v>
      </c>
      <c r="BC26" s="22">
        <f t="shared" si="10"/>
        <v>0</v>
      </c>
      <c r="BD26" s="26">
        <f t="shared" si="11"/>
        <v>-4.5454545454545456E-2</v>
      </c>
    </row>
    <row r="27" spans="1:56" ht="18" customHeight="1">
      <c r="A27" s="18" t="s">
        <v>7262</v>
      </c>
      <c r="B27" s="19">
        <v>26</v>
      </c>
      <c r="C27" s="18" t="s">
        <v>7356</v>
      </c>
      <c r="D27" s="18">
        <v>18662</v>
      </c>
      <c r="E27" s="20">
        <v>44831</v>
      </c>
      <c r="F27" s="20">
        <v>44831</v>
      </c>
      <c r="G27" s="18" t="s">
        <v>7323</v>
      </c>
      <c r="I27" s="18" t="s">
        <v>7357</v>
      </c>
      <c r="J27" s="18" t="s">
        <v>7266</v>
      </c>
      <c r="K27" s="18" t="s">
        <v>7297</v>
      </c>
      <c r="L27" s="18" t="s">
        <v>7308</v>
      </c>
      <c r="M27" s="21" t="s">
        <v>7278</v>
      </c>
      <c r="N27" s="21" t="str">
        <f t="shared" si="0"/>
        <v>B</v>
      </c>
      <c r="P27" s="18" t="str">
        <f>IFERROR(VLOOKUP(L27,[1]Sheet3!A:B,2,0),"")</f>
        <v>Hospital</v>
      </c>
      <c r="Q27" s="22" t="s">
        <v>7326</v>
      </c>
      <c r="R27" s="18" t="s">
        <v>7271</v>
      </c>
      <c r="S27" s="22">
        <v>26000</v>
      </c>
      <c r="T27" s="22">
        <v>0</v>
      </c>
      <c r="U27" s="22">
        <v>0</v>
      </c>
      <c r="V27" s="22">
        <v>0</v>
      </c>
      <c r="W27" s="22">
        <f t="shared" si="1"/>
        <v>26000</v>
      </c>
      <c r="X27" s="22">
        <v>0</v>
      </c>
      <c r="Y27" s="22">
        <v>40</v>
      </c>
      <c r="Z27" s="22">
        <v>60</v>
      </c>
      <c r="AA27" s="22">
        <f t="shared" ref="AA27:AA88" si="16">W27*Z27%</f>
        <v>15600</v>
      </c>
      <c r="AB27" s="22">
        <f t="shared" ref="AB27:AB281" si="17">AD27/118*100</f>
        <v>8813.5593220338997</v>
      </c>
      <c r="AC27" s="22">
        <f t="shared" ref="AC27:AC281" si="18">AD27/118*18</f>
        <v>1586.4406779661017</v>
      </c>
      <c r="AD27" s="22">
        <f t="shared" ref="AD27:AD36" si="19">W27*Y27%</f>
        <v>10400</v>
      </c>
      <c r="AE27" s="22">
        <v>0</v>
      </c>
      <c r="AF27" s="22">
        <v>0</v>
      </c>
      <c r="AG27" s="22">
        <v>0</v>
      </c>
      <c r="AH27" s="22">
        <v>0</v>
      </c>
      <c r="AI27" s="22">
        <v>0</v>
      </c>
      <c r="AJ27" s="22">
        <f t="shared" si="4"/>
        <v>0</v>
      </c>
      <c r="AK27" s="22">
        <f t="shared" si="5"/>
        <v>0</v>
      </c>
      <c r="AL27" s="22">
        <f t="shared" si="6"/>
        <v>10400</v>
      </c>
      <c r="AM27" s="22">
        <f t="array" ref="AM27">IF(P27="Mykare",(INDEX('[1]EMI &amp; Reimbursement'!Q:Q,MATCH(Finance!C27,'[1]EMI &amp; Reimbursement'!B:B,0),0)),0)</f>
        <v>0</v>
      </c>
      <c r="AN27" s="22">
        <f t="shared" si="7"/>
        <v>0</v>
      </c>
      <c r="AO27" s="22">
        <f t="shared" si="8"/>
        <v>10400</v>
      </c>
      <c r="AP27" s="22">
        <f t="shared" si="9"/>
        <v>0</v>
      </c>
      <c r="AQ27" s="18" t="s">
        <v>7272</v>
      </c>
      <c r="AR27" s="18" t="s">
        <v>7327</v>
      </c>
      <c r="AS27" s="23">
        <v>44844</v>
      </c>
      <c r="AT27" s="24" t="b">
        <v>1</v>
      </c>
      <c r="AW27" s="24" t="b">
        <v>1</v>
      </c>
      <c r="AX27" s="24"/>
      <c r="AY27" s="24" t="b">
        <v>1</v>
      </c>
      <c r="BB27" s="24" t="b">
        <v>1</v>
      </c>
      <c r="BC27" s="22">
        <f t="shared" si="10"/>
        <v>0</v>
      </c>
      <c r="BD27" s="26">
        <f t="shared" si="11"/>
        <v>1</v>
      </c>
    </row>
    <row r="28" spans="1:56" ht="18" customHeight="1">
      <c r="A28" s="18" t="s">
        <v>7262</v>
      </c>
      <c r="B28" s="27">
        <v>27</v>
      </c>
      <c r="C28" s="28" t="s">
        <v>7358</v>
      </c>
      <c r="D28" s="28">
        <v>13428</v>
      </c>
      <c r="E28" s="29"/>
      <c r="F28" s="29">
        <v>44831</v>
      </c>
      <c r="G28" s="28" t="s">
        <v>7313</v>
      </c>
      <c r="H28" s="28"/>
      <c r="I28" s="28" t="s">
        <v>7359</v>
      </c>
      <c r="J28" s="28" t="s">
        <v>7351</v>
      </c>
      <c r="K28" s="28" t="s">
        <v>7277</v>
      </c>
      <c r="L28" s="28" t="s">
        <v>7290</v>
      </c>
      <c r="M28" s="30" t="s">
        <v>7278</v>
      </c>
      <c r="N28" s="30" t="str">
        <f t="shared" si="0"/>
        <v>B</v>
      </c>
      <c r="O28" s="28"/>
      <c r="P28" s="28" t="str">
        <f>IFERROR(VLOOKUP(L28,[1]Sheet3!A:B,2,0),"")</f>
        <v>Hospital</v>
      </c>
      <c r="Q28" s="28" t="s">
        <v>7285</v>
      </c>
      <c r="R28" s="28" t="s">
        <v>7271</v>
      </c>
      <c r="S28" s="31">
        <v>95242</v>
      </c>
      <c r="T28" s="31"/>
      <c r="U28" s="31">
        <v>0</v>
      </c>
      <c r="V28" s="31">
        <v>0</v>
      </c>
      <c r="W28" s="31">
        <f t="shared" si="1"/>
        <v>95242</v>
      </c>
      <c r="X28" s="31">
        <v>0</v>
      </c>
      <c r="Y28" s="31">
        <v>0</v>
      </c>
      <c r="Z28" s="31">
        <v>0</v>
      </c>
      <c r="AA28" s="31">
        <f t="shared" si="16"/>
        <v>0</v>
      </c>
      <c r="AB28" s="31">
        <f t="shared" si="17"/>
        <v>0</v>
      </c>
      <c r="AC28" s="31">
        <f t="shared" si="18"/>
        <v>0</v>
      </c>
      <c r="AD28" s="31">
        <f t="shared" si="19"/>
        <v>0</v>
      </c>
      <c r="AE28" s="31">
        <v>0</v>
      </c>
      <c r="AF28" s="31">
        <v>0</v>
      </c>
      <c r="AG28" s="31">
        <v>0</v>
      </c>
      <c r="AH28" s="31">
        <v>0</v>
      </c>
      <c r="AI28" s="31">
        <v>0</v>
      </c>
      <c r="AJ28" s="31">
        <f t="shared" si="4"/>
        <v>0</v>
      </c>
      <c r="AK28" s="31">
        <f t="shared" si="5"/>
        <v>0</v>
      </c>
      <c r="AL28" s="31">
        <f t="shared" si="6"/>
        <v>0</v>
      </c>
      <c r="AM28" s="31">
        <f t="array" ref="AM28">IF(P28="Mykare",(INDEX('[1]EMI &amp; Reimbursement'!Q:Q,MATCH(Finance!C28,'[1]EMI &amp; Reimbursement'!B:B,0),0)),0)</f>
        <v>0</v>
      </c>
      <c r="AN28" s="31">
        <f t="shared" si="7"/>
        <v>0</v>
      </c>
      <c r="AO28" s="31">
        <f t="shared" si="8"/>
        <v>0</v>
      </c>
      <c r="AP28" s="31">
        <f t="shared" si="9"/>
        <v>0</v>
      </c>
      <c r="AQ28" s="28" t="s">
        <v>7286</v>
      </c>
      <c r="AR28" s="28"/>
      <c r="AS28" s="32"/>
      <c r="AT28" s="28" t="b">
        <v>1</v>
      </c>
      <c r="AU28" s="33"/>
      <c r="AV28" s="33"/>
      <c r="AW28" s="33" t="b">
        <v>0</v>
      </c>
      <c r="AX28" s="33"/>
      <c r="AY28" s="33" t="b">
        <v>1</v>
      </c>
      <c r="AZ28" s="33"/>
      <c r="BA28" s="33"/>
      <c r="BB28" s="33" t="b">
        <v>0</v>
      </c>
      <c r="BC28" s="31">
        <f t="shared" si="10"/>
        <v>95242</v>
      </c>
      <c r="BD28" s="34" t="e">
        <f t="shared" si="11"/>
        <v>#DIV/0!</v>
      </c>
    </row>
    <row r="29" spans="1:56" ht="18" customHeight="1">
      <c r="A29" s="18" t="s">
        <v>7262</v>
      </c>
      <c r="B29" s="19">
        <v>28</v>
      </c>
      <c r="C29" s="18" t="s">
        <v>7360</v>
      </c>
      <c r="D29" s="18">
        <v>18853</v>
      </c>
      <c r="E29" s="20">
        <v>44832</v>
      </c>
      <c r="F29" s="20">
        <v>44832</v>
      </c>
      <c r="G29" s="18" t="s">
        <v>7282</v>
      </c>
      <c r="I29" s="18" t="s">
        <v>2148</v>
      </c>
      <c r="J29" s="18" t="s">
        <v>7266</v>
      </c>
      <c r="K29" s="18" t="s">
        <v>7277</v>
      </c>
      <c r="L29" s="18" t="s">
        <v>7308</v>
      </c>
      <c r="M29" s="21" t="s">
        <v>7304</v>
      </c>
      <c r="N29" s="21" t="str">
        <f t="shared" si="0"/>
        <v>A</v>
      </c>
      <c r="P29" s="18" t="str">
        <f>IFERROR(VLOOKUP(L29,[1]Sheet3!A:B,2,0),"")</f>
        <v>Hospital</v>
      </c>
      <c r="Q29" s="22" t="s">
        <v>7285</v>
      </c>
      <c r="R29" s="18" t="s">
        <v>7271</v>
      </c>
      <c r="S29" s="22">
        <v>27000</v>
      </c>
      <c r="T29" s="22">
        <v>0</v>
      </c>
      <c r="U29" s="22">
        <v>0</v>
      </c>
      <c r="V29" s="22">
        <v>0</v>
      </c>
      <c r="W29" s="22">
        <f t="shared" si="1"/>
        <v>27000</v>
      </c>
      <c r="X29" s="22">
        <v>0</v>
      </c>
      <c r="Y29" s="22">
        <v>60</v>
      </c>
      <c r="Z29" s="22">
        <v>40</v>
      </c>
      <c r="AA29" s="22">
        <f t="shared" si="16"/>
        <v>10800</v>
      </c>
      <c r="AB29" s="22">
        <f t="shared" si="17"/>
        <v>13728.813559322034</v>
      </c>
      <c r="AC29" s="22">
        <f t="shared" si="18"/>
        <v>2471.1864406779664</v>
      </c>
      <c r="AD29" s="22">
        <f t="shared" si="19"/>
        <v>16200</v>
      </c>
      <c r="AE29" s="22">
        <v>0</v>
      </c>
      <c r="AF29" s="22">
        <v>5000</v>
      </c>
      <c r="AG29" s="22">
        <v>0</v>
      </c>
      <c r="AH29" s="22">
        <v>0</v>
      </c>
      <c r="AI29" s="22">
        <v>0</v>
      </c>
      <c r="AJ29" s="22">
        <f t="shared" si="4"/>
        <v>0</v>
      </c>
      <c r="AK29" s="22">
        <f t="shared" si="5"/>
        <v>5000</v>
      </c>
      <c r="AL29" s="22">
        <f t="shared" si="6"/>
        <v>11200</v>
      </c>
      <c r="AM29" s="22">
        <f t="array" ref="AM29">IF(P29="Mykare",(INDEX('[1]EMI &amp; Reimbursement'!Q:Q,MATCH(Finance!C29,'[1]EMI &amp; Reimbursement'!B:B,0),0)),0)</f>
        <v>0</v>
      </c>
      <c r="AN29" s="22">
        <f t="shared" si="7"/>
        <v>0</v>
      </c>
      <c r="AO29" s="22">
        <f t="shared" si="8"/>
        <v>16200</v>
      </c>
      <c r="AP29" s="22">
        <f t="shared" si="9"/>
        <v>0</v>
      </c>
      <c r="AQ29" s="18" t="s">
        <v>7272</v>
      </c>
      <c r="AR29" s="18" t="s">
        <v>7291</v>
      </c>
      <c r="AS29" s="23">
        <v>44844</v>
      </c>
      <c r="AT29" s="24" t="b">
        <v>1</v>
      </c>
      <c r="AW29" s="24" t="b">
        <v>1</v>
      </c>
      <c r="AX29" s="24"/>
      <c r="AY29" s="24" t="b">
        <v>1</v>
      </c>
      <c r="AZ29" s="24"/>
      <c r="BA29" s="24" t="b">
        <v>1</v>
      </c>
      <c r="BB29" s="24" t="b">
        <v>1</v>
      </c>
      <c r="BC29" s="22">
        <f t="shared" si="10"/>
        <v>0</v>
      </c>
      <c r="BD29" s="26">
        <f t="shared" si="11"/>
        <v>0.69135802469135799</v>
      </c>
    </row>
    <row r="30" spans="1:56" ht="18" customHeight="1">
      <c r="A30" s="18" t="s">
        <v>7262</v>
      </c>
      <c r="B30" s="19">
        <v>29</v>
      </c>
      <c r="C30" s="18" t="s">
        <v>7361</v>
      </c>
      <c r="D30" s="18">
        <v>4090</v>
      </c>
      <c r="E30" s="20">
        <v>44835</v>
      </c>
      <c r="F30" s="20">
        <v>44835</v>
      </c>
      <c r="G30" s="18" t="s">
        <v>7282</v>
      </c>
      <c r="I30" s="18" t="s">
        <v>7362</v>
      </c>
      <c r="J30" s="18" t="s">
        <v>7266</v>
      </c>
      <c r="K30" s="18" t="s">
        <v>7267</v>
      </c>
      <c r="L30" s="18" t="s">
        <v>7290</v>
      </c>
      <c r="M30" s="21" t="s">
        <v>7278</v>
      </c>
      <c r="N30" s="21" t="str">
        <f t="shared" si="0"/>
        <v>B</v>
      </c>
      <c r="P30" s="18" t="str">
        <f>IFERROR(VLOOKUP(L30,[1]Sheet3!A:B,2,0),"")</f>
        <v>Hospital</v>
      </c>
      <c r="Q30" s="22" t="s">
        <v>7285</v>
      </c>
      <c r="R30" s="18" t="s">
        <v>7271</v>
      </c>
      <c r="S30" s="22">
        <v>30000</v>
      </c>
      <c r="T30" s="22">
        <v>27650</v>
      </c>
      <c r="U30" s="22">
        <v>0</v>
      </c>
      <c r="V30" s="22">
        <v>0</v>
      </c>
      <c r="W30" s="22">
        <f t="shared" si="1"/>
        <v>27650</v>
      </c>
      <c r="X30" s="22">
        <v>0</v>
      </c>
      <c r="Y30" s="22">
        <v>33</v>
      </c>
      <c r="Z30" s="22">
        <v>67</v>
      </c>
      <c r="AA30" s="22">
        <f t="shared" si="16"/>
        <v>18525.5</v>
      </c>
      <c r="AB30" s="22">
        <f t="shared" si="17"/>
        <v>7732.6271186440681</v>
      </c>
      <c r="AC30" s="22">
        <f t="shared" si="18"/>
        <v>1391.8728813559321</v>
      </c>
      <c r="AD30" s="22">
        <f t="shared" si="19"/>
        <v>9124.5</v>
      </c>
      <c r="AE30" s="22">
        <v>0</v>
      </c>
      <c r="AF30" s="22">
        <v>0</v>
      </c>
      <c r="AG30" s="22">
        <v>0</v>
      </c>
      <c r="AH30" s="22">
        <v>0</v>
      </c>
      <c r="AI30" s="22">
        <v>0</v>
      </c>
      <c r="AJ30" s="22">
        <f t="shared" si="4"/>
        <v>0</v>
      </c>
      <c r="AK30" s="22">
        <f t="shared" si="5"/>
        <v>0</v>
      </c>
      <c r="AL30" s="22">
        <f t="shared" si="6"/>
        <v>9124.5</v>
      </c>
      <c r="AM30" s="22">
        <f t="array" ref="AM30">IF(P30="Mykare",(INDEX('[1]EMI &amp; Reimbursement'!Q:Q,MATCH(Finance!C30,'[1]EMI &amp; Reimbursement'!B:B,0),0)),0)</f>
        <v>0</v>
      </c>
      <c r="AN30" s="22">
        <f t="shared" si="7"/>
        <v>0</v>
      </c>
      <c r="AO30" s="22">
        <f t="shared" si="8"/>
        <v>9124.5</v>
      </c>
      <c r="AP30" s="22">
        <f t="shared" si="9"/>
        <v>0</v>
      </c>
      <c r="AQ30" s="18" t="s">
        <v>7272</v>
      </c>
      <c r="AR30" s="18" t="s">
        <v>7363</v>
      </c>
      <c r="AS30" s="23">
        <v>44889</v>
      </c>
      <c r="AT30" s="24" t="b">
        <v>1</v>
      </c>
      <c r="AW30" s="24" t="b">
        <v>1</v>
      </c>
      <c r="AX30" s="24"/>
      <c r="AY30" s="24" t="b">
        <v>1</v>
      </c>
      <c r="BB30" s="24" t="b">
        <v>1</v>
      </c>
      <c r="BC30" s="22">
        <f t="shared" si="10"/>
        <v>0</v>
      </c>
      <c r="BD30" s="26">
        <f t="shared" si="11"/>
        <v>1</v>
      </c>
    </row>
    <row r="31" spans="1:56" ht="18" customHeight="1">
      <c r="A31" s="18" t="s">
        <v>7262</v>
      </c>
      <c r="B31" s="19">
        <v>30</v>
      </c>
      <c r="C31" s="18" t="s">
        <v>7364</v>
      </c>
      <c r="D31" s="18">
        <v>7096</v>
      </c>
      <c r="E31" s="20">
        <v>44836</v>
      </c>
      <c r="F31" s="20">
        <v>44836</v>
      </c>
      <c r="G31" s="18" t="s">
        <v>7282</v>
      </c>
      <c r="I31" s="18" t="s">
        <v>7365</v>
      </c>
      <c r="J31" s="18" t="s">
        <v>7266</v>
      </c>
      <c r="K31" s="18" t="s">
        <v>7267</v>
      </c>
      <c r="L31" s="18" t="s">
        <v>7290</v>
      </c>
      <c r="M31" s="21" t="s">
        <v>7278</v>
      </c>
      <c r="N31" s="21" t="str">
        <f t="shared" si="0"/>
        <v>B</v>
      </c>
      <c r="P31" s="18" t="str">
        <f>IFERROR(VLOOKUP(L31,[1]Sheet3!A:B,2,0),"")</f>
        <v>Hospital</v>
      </c>
      <c r="Q31" s="22" t="s">
        <v>7285</v>
      </c>
      <c r="R31" s="18" t="s">
        <v>7271</v>
      </c>
      <c r="S31" s="22">
        <v>22000</v>
      </c>
      <c r="T31" s="22">
        <v>19548</v>
      </c>
      <c r="U31" s="22">
        <v>0</v>
      </c>
      <c r="V31" s="22">
        <v>0</v>
      </c>
      <c r="W31" s="22">
        <f t="shared" si="1"/>
        <v>19548</v>
      </c>
      <c r="X31" s="22">
        <v>0</v>
      </c>
      <c r="Y31" s="22">
        <v>33</v>
      </c>
      <c r="Z31" s="22">
        <v>67</v>
      </c>
      <c r="AA31" s="22">
        <f t="shared" si="16"/>
        <v>13097.160000000002</v>
      </c>
      <c r="AB31" s="22">
        <f t="shared" si="17"/>
        <v>5466.8135593220341</v>
      </c>
      <c r="AC31" s="22">
        <f t="shared" si="18"/>
        <v>984.02644067796609</v>
      </c>
      <c r="AD31" s="22">
        <f t="shared" si="19"/>
        <v>6450.84</v>
      </c>
      <c r="AE31" s="22">
        <v>302</v>
      </c>
      <c r="AF31" s="22">
        <v>0</v>
      </c>
      <c r="AG31" s="22">
        <v>0</v>
      </c>
      <c r="AH31" s="22">
        <v>0</v>
      </c>
      <c r="AI31" s="22">
        <v>0</v>
      </c>
      <c r="AJ31" s="22">
        <f t="shared" si="4"/>
        <v>0</v>
      </c>
      <c r="AK31" s="22">
        <f t="shared" si="5"/>
        <v>302</v>
      </c>
      <c r="AL31" s="22">
        <f t="shared" si="6"/>
        <v>6148.84</v>
      </c>
      <c r="AM31" s="22">
        <f t="array" ref="AM31">IF(P31="Mykare",(INDEX('[1]EMI &amp; Reimbursement'!Q:Q,MATCH(Finance!C31,'[1]EMI &amp; Reimbursement'!B:B,0),0)),0)</f>
        <v>0</v>
      </c>
      <c r="AN31" s="22">
        <f t="shared" si="7"/>
        <v>0</v>
      </c>
      <c r="AO31" s="22">
        <f t="shared" si="8"/>
        <v>6450.84</v>
      </c>
      <c r="AP31" s="22">
        <f t="shared" si="9"/>
        <v>0</v>
      </c>
      <c r="AQ31" s="18" t="s">
        <v>7272</v>
      </c>
      <c r="AR31" s="18" t="s">
        <v>7363</v>
      </c>
      <c r="AS31" s="23">
        <v>44889</v>
      </c>
      <c r="AT31" s="24" t="b">
        <v>1</v>
      </c>
      <c r="AW31" s="24" t="b">
        <v>1</v>
      </c>
      <c r="AX31" s="24"/>
      <c r="AY31" s="24" t="b">
        <v>1</v>
      </c>
      <c r="BB31" s="24" t="b">
        <v>1</v>
      </c>
      <c r="BC31" s="22">
        <f t="shared" si="10"/>
        <v>0</v>
      </c>
      <c r="BD31" s="26">
        <f t="shared" si="11"/>
        <v>0.95318439149010048</v>
      </c>
    </row>
    <row r="32" spans="1:56" ht="18" customHeight="1">
      <c r="A32" s="18" t="s">
        <v>7262</v>
      </c>
      <c r="B32" s="19">
        <v>31</v>
      </c>
      <c r="C32" s="18" t="s">
        <v>7366</v>
      </c>
      <c r="D32" s="18">
        <v>20677</v>
      </c>
      <c r="E32" s="20">
        <v>44837</v>
      </c>
      <c r="F32" s="20">
        <v>44837</v>
      </c>
      <c r="G32" s="18" t="s">
        <v>7367</v>
      </c>
      <c r="I32" s="18" t="s">
        <v>7368</v>
      </c>
      <c r="J32" s="18" t="s">
        <v>7369</v>
      </c>
      <c r="K32" s="18" t="s">
        <v>7342</v>
      </c>
      <c r="L32" s="18" t="s">
        <v>7290</v>
      </c>
      <c r="M32" s="21" t="s">
        <v>7278</v>
      </c>
      <c r="N32" s="21" t="str">
        <f t="shared" si="0"/>
        <v>B</v>
      </c>
      <c r="P32" s="18" t="str">
        <f>IFERROR(VLOOKUP(L32,[1]Sheet3!A:B,2,0),"")</f>
        <v>Hospital</v>
      </c>
      <c r="Q32" s="22" t="s">
        <v>7326</v>
      </c>
      <c r="R32" s="18" t="s">
        <v>7271</v>
      </c>
      <c r="S32" s="22">
        <v>69059</v>
      </c>
      <c r="T32" s="22">
        <v>67143</v>
      </c>
      <c r="U32" s="22">
        <v>0</v>
      </c>
      <c r="V32" s="22">
        <v>0</v>
      </c>
      <c r="W32" s="22">
        <f t="shared" si="1"/>
        <v>67143</v>
      </c>
      <c r="X32" s="22">
        <v>0</v>
      </c>
      <c r="Y32" s="22">
        <v>35</v>
      </c>
      <c r="Z32" s="22">
        <v>65</v>
      </c>
      <c r="AA32" s="22">
        <f t="shared" si="16"/>
        <v>43642.950000000004</v>
      </c>
      <c r="AB32" s="22">
        <f t="shared" si="17"/>
        <v>19915.296610169491</v>
      </c>
      <c r="AC32" s="22">
        <f t="shared" si="18"/>
        <v>3584.7533898305082</v>
      </c>
      <c r="AD32" s="22">
        <f t="shared" si="19"/>
        <v>23500.05</v>
      </c>
      <c r="AE32" s="22">
        <v>245</v>
      </c>
      <c r="AF32" s="22">
        <v>0</v>
      </c>
      <c r="AG32" s="22">
        <v>0</v>
      </c>
      <c r="AH32" s="22">
        <v>0</v>
      </c>
      <c r="AI32" s="22">
        <v>0</v>
      </c>
      <c r="AJ32" s="22">
        <f t="shared" si="4"/>
        <v>0</v>
      </c>
      <c r="AK32" s="22">
        <f t="shared" si="5"/>
        <v>245</v>
      </c>
      <c r="AL32" s="22">
        <f t="shared" si="6"/>
        <v>23255.05</v>
      </c>
      <c r="AM32" s="22">
        <f t="array" ref="AM32">IF(P32="Mykare",(INDEX('[1]EMI &amp; Reimbursement'!Q:Q,MATCH(Finance!C32,'[1]EMI &amp; Reimbursement'!B:B,0),0)),0)</f>
        <v>0</v>
      </c>
      <c r="AN32" s="22">
        <f t="shared" si="7"/>
        <v>0</v>
      </c>
      <c r="AO32" s="22">
        <f t="shared" si="8"/>
        <v>23500.05</v>
      </c>
      <c r="AP32" s="22">
        <f t="shared" si="9"/>
        <v>0</v>
      </c>
      <c r="AQ32" s="18" t="s">
        <v>7272</v>
      </c>
      <c r="AR32" s="18" t="s">
        <v>7370</v>
      </c>
      <c r="AS32" s="23">
        <v>44870</v>
      </c>
      <c r="AT32" s="24" t="b">
        <v>0</v>
      </c>
      <c r="AW32" s="24" t="b">
        <v>1</v>
      </c>
      <c r="AX32" s="24"/>
      <c r="AY32" s="24" t="b">
        <v>1</v>
      </c>
      <c r="BB32" s="24" t="b">
        <v>1</v>
      </c>
      <c r="BC32" s="22">
        <f t="shared" si="10"/>
        <v>0</v>
      </c>
      <c r="BD32" s="26">
        <f t="shared" si="11"/>
        <v>0.98957449026704203</v>
      </c>
    </row>
    <row r="33" spans="1:56" ht="18" customHeight="1">
      <c r="A33" s="18" t="s">
        <v>7262</v>
      </c>
      <c r="B33" s="19">
        <v>32</v>
      </c>
      <c r="C33" s="18" t="s">
        <v>7371</v>
      </c>
      <c r="D33" s="18">
        <v>16034</v>
      </c>
      <c r="E33" s="20">
        <v>44844</v>
      </c>
      <c r="F33" s="20">
        <v>44844</v>
      </c>
      <c r="G33" s="18" t="s">
        <v>7372</v>
      </c>
      <c r="I33" s="18" t="s">
        <v>7373</v>
      </c>
      <c r="J33" s="18" t="s">
        <v>7369</v>
      </c>
      <c r="K33" s="18" t="s">
        <v>7342</v>
      </c>
      <c r="L33" s="18" t="s">
        <v>7308</v>
      </c>
      <c r="M33" s="21" t="s">
        <v>7374</v>
      </c>
      <c r="N33" s="21" t="str">
        <f t="shared" si="0"/>
        <v>A</v>
      </c>
      <c r="P33" s="18" t="str">
        <f>IFERROR(VLOOKUP(L33,[1]Sheet3!A:B,2,0),"")</f>
        <v>Hospital</v>
      </c>
      <c r="Q33" s="22" t="s">
        <v>7298</v>
      </c>
      <c r="R33" s="18" t="s">
        <v>7271</v>
      </c>
      <c r="S33" s="22">
        <v>35000</v>
      </c>
      <c r="T33" s="22">
        <v>0</v>
      </c>
      <c r="U33" s="22">
        <v>0</v>
      </c>
      <c r="V33" s="22">
        <v>0</v>
      </c>
      <c r="W33" s="22">
        <f t="shared" si="1"/>
        <v>35000</v>
      </c>
      <c r="X33" s="22">
        <v>0</v>
      </c>
      <c r="Y33" s="22">
        <v>60</v>
      </c>
      <c r="Z33" s="22">
        <v>40</v>
      </c>
      <c r="AA33" s="22">
        <f t="shared" si="16"/>
        <v>14000</v>
      </c>
      <c r="AB33" s="22">
        <f t="shared" si="17"/>
        <v>17796.610169491527</v>
      </c>
      <c r="AC33" s="22">
        <f t="shared" si="18"/>
        <v>3203.3898305084749</v>
      </c>
      <c r="AD33" s="22">
        <f t="shared" si="19"/>
        <v>21000</v>
      </c>
      <c r="AE33" s="22">
        <v>931</v>
      </c>
      <c r="AF33" s="22">
        <v>7000</v>
      </c>
      <c r="AG33" s="22">
        <v>0</v>
      </c>
      <c r="AH33" s="22">
        <v>0</v>
      </c>
      <c r="AI33" s="22">
        <v>0</v>
      </c>
      <c r="AJ33" s="22">
        <f t="shared" si="4"/>
        <v>0</v>
      </c>
      <c r="AK33" s="22">
        <f t="shared" si="5"/>
        <v>7931</v>
      </c>
      <c r="AL33" s="22">
        <f t="shared" si="6"/>
        <v>13069</v>
      </c>
      <c r="AM33" s="22">
        <f t="array" ref="AM33">IF(P33="Mykare",(INDEX('[1]EMI &amp; Reimbursement'!Q:Q,MATCH(Finance!C33,'[1]EMI &amp; Reimbursement'!B:B,0),0)),0)</f>
        <v>0</v>
      </c>
      <c r="AN33" s="22">
        <f t="shared" si="7"/>
        <v>0</v>
      </c>
      <c r="AO33" s="22">
        <f t="shared" si="8"/>
        <v>21000</v>
      </c>
      <c r="AP33" s="22">
        <f t="shared" si="9"/>
        <v>0</v>
      </c>
      <c r="AQ33" s="18" t="s">
        <v>7272</v>
      </c>
      <c r="AR33" s="18" t="s">
        <v>7375</v>
      </c>
      <c r="AS33" s="23">
        <v>44870</v>
      </c>
      <c r="AT33" s="24" t="b">
        <v>1</v>
      </c>
      <c r="AW33" s="24" t="b">
        <v>1</v>
      </c>
      <c r="AX33" s="24"/>
      <c r="AY33" s="24" t="b">
        <v>1</v>
      </c>
      <c r="BA33" s="24" t="b">
        <v>1</v>
      </c>
      <c r="BB33" s="24" t="b">
        <v>1</v>
      </c>
      <c r="BC33" s="22">
        <f t="shared" si="10"/>
        <v>0</v>
      </c>
      <c r="BD33" s="26">
        <f t="shared" si="11"/>
        <v>0.62233333333333329</v>
      </c>
    </row>
    <row r="34" spans="1:56" ht="18" customHeight="1">
      <c r="A34" s="18" t="s">
        <v>7262</v>
      </c>
      <c r="B34" s="19">
        <v>33</v>
      </c>
      <c r="C34" s="18" t="s">
        <v>7376</v>
      </c>
      <c r="D34" s="18">
        <v>16052</v>
      </c>
      <c r="E34" s="20">
        <v>44846</v>
      </c>
      <c r="F34" s="20">
        <v>44846</v>
      </c>
      <c r="G34" s="18" t="s">
        <v>7323</v>
      </c>
      <c r="I34" s="18" t="s">
        <v>7377</v>
      </c>
      <c r="J34" s="18" t="s">
        <v>7266</v>
      </c>
      <c r="K34" s="18" t="s">
        <v>7342</v>
      </c>
      <c r="L34" s="18" t="s">
        <v>7303</v>
      </c>
      <c r="M34" s="21" t="s">
        <v>7278</v>
      </c>
      <c r="N34" s="21" t="str">
        <f t="shared" si="0"/>
        <v>B</v>
      </c>
      <c r="O34" s="18" t="s">
        <v>7305</v>
      </c>
      <c r="P34" s="18" t="str">
        <f>IFERROR(VLOOKUP(L34,[1]Sheet3!A:B,2,0),"")</f>
        <v>Mykare</v>
      </c>
      <c r="Q34" s="22" t="s">
        <v>7326</v>
      </c>
      <c r="R34" s="18" t="s">
        <v>7271</v>
      </c>
      <c r="S34" s="22">
        <v>30000</v>
      </c>
      <c r="T34" s="22">
        <v>0</v>
      </c>
      <c r="U34" s="22">
        <v>0</v>
      </c>
      <c r="V34" s="22">
        <v>0</v>
      </c>
      <c r="W34" s="22">
        <f t="shared" si="1"/>
        <v>30000</v>
      </c>
      <c r="X34" s="22">
        <v>0</v>
      </c>
      <c r="Y34" s="22">
        <v>40</v>
      </c>
      <c r="Z34" s="22">
        <v>60</v>
      </c>
      <c r="AA34" s="22">
        <f t="shared" si="16"/>
        <v>18000</v>
      </c>
      <c r="AB34" s="22">
        <f t="shared" si="17"/>
        <v>10169.491525423729</v>
      </c>
      <c r="AC34" s="22">
        <f t="shared" si="18"/>
        <v>1830.5084745762711</v>
      </c>
      <c r="AD34" s="22">
        <f t="shared" si="19"/>
        <v>12000</v>
      </c>
      <c r="AE34" s="22">
        <v>936</v>
      </c>
      <c r="AF34" s="22">
        <v>0</v>
      </c>
      <c r="AG34" s="22">
        <v>3186</v>
      </c>
      <c r="AH34" s="22">
        <v>0</v>
      </c>
      <c r="AI34" s="22">
        <v>0</v>
      </c>
      <c r="AJ34" s="22">
        <f t="shared" si="4"/>
        <v>0</v>
      </c>
      <c r="AK34" s="22">
        <f t="shared" si="5"/>
        <v>4122</v>
      </c>
      <c r="AL34" s="22">
        <f t="shared" si="6"/>
        <v>7878</v>
      </c>
      <c r="AM34" s="22">
        <f t="array" ref="AM34">IF(P34="Mykare",(INDEX('[1]EMI &amp; Reimbursement'!Q:Q,MATCH(Finance!C34,'[1]EMI &amp; Reimbursement'!B:B,0),0)),0)</f>
        <v>26814</v>
      </c>
      <c r="AN34" s="22">
        <f t="shared" si="7"/>
        <v>0</v>
      </c>
      <c r="AO34" s="22">
        <f t="shared" si="8"/>
        <v>0</v>
      </c>
      <c r="AP34" s="22">
        <f t="shared" si="9"/>
        <v>18000</v>
      </c>
      <c r="AQ34" s="18" t="s">
        <v>7272</v>
      </c>
      <c r="AR34" s="18" t="s">
        <v>7378</v>
      </c>
      <c r="AS34" s="23">
        <v>44870</v>
      </c>
      <c r="AT34" s="24" t="b">
        <v>1</v>
      </c>
      <c r="AU34" s="24" t="b">
        <v>1</v>
      </c>
      <c r="AV34" s="24" t="b">
        <v>1</v>
      </c>
      <c r="AW34" s="24" t="b">
        <v>1</v>
      </c>
      <c r="AX34" s="24" t="b">
        <v>1</v>
      </c>
      <c r="AY34" s="24" t="b">
        <v>1</v>
      </c>
      <c r="BB34" s="24" t="b">
        <v>1</v>
      </c>
      <c r="BC34" s="22">
        <f t="shared" si="10"/>
        <v>0</v>
      </c>
      <c r="BD34" s="26">
        <f t="shared" si="11"/>
        <v>0.65649999999999997</v>
      </c>
    </row>
    <row r="35" spans="1:56" ht="18" customHeight="1">
      <c r="A35" s="18" t="s">
        <v>7262</v>
      </c>
      <c r="B35" s="19">
        <v>34</v>
      </c>
      <c r="C35" s="18" t="s">
        <v>7379</v>
      </c>
      <c r="D35" s="18">
        <v>24974</v>
      </c>
      <c r="E35" s="20">
        <v>44838</v>
      </c>
      <c r="F35" s="20">
        <v>44838</v>
      </c>
      <c r="G35" s="18" t="s">
        <v>7380</v>
      </c>
      <c r="I35" s="18" t="s">
        <v>7381</v>
      </c>
      <c r="J35" s="18" t="s">
        <v>7341</v>
      </c>
      <c r="K35" s="18" t="s">
        <v>7342</v>
      </c>
      <c r="L35" s="18" t="s">
        <v>7290</v>
      </c>
      <c r="M35" s="21" t="s">
        <v>7278</v>
      </c>
      <c r="N35" s="21" t="str">
        <f t="shared" si="0"/>
        <v>B</v>
      </c>
      <c r="P35" s="18" t="str">
        <f>IFERROR(VLOOKUP(L35,[1]Sheet3!A:B,2,0),"")</f>
        <v>Hospital</v>
      </c>
      <c r="Q35" s="22" t="s">
        <v>7326</v>
      </c>
      <c r="R35" s="18" t="s">
        <v>7271</v>
      </c>
      <c r="S35" s="22">
        <v>108434</v>
      </c>
      <c r="T35" s="22">
        <v>93120</v>
      </c>
      <c r="U35" s="22">
        <v>0</v>
      </c>
      <c r="V35" s="22">
        <v>0</v>
      </c>
      <c r="W35" s="22">
        <f t="shared" si="1"/>
        <v>93120</v>
      </c>
      <c r="X35" s="22">
        <v>0</v>
      </c>
      <c r="Y35" s="22">
        <v>30</v>
      </c>
      <c r="Z35" s="22">
        <v>70</v>
      </c>
      <c r="AA35" s="22">
        <f t="shared" si="16"/>
        <v>65183.999999999993</v>
      </c>
      <c r="AB35" s="22">
        <f t="shared" si="17"/>
        <v>23674.576271186441</v>
      </c>
      <c r="AC35" s="22">
        <f t="shared" si="18"/>
        <v>4261.4237288135591</v>
      </c>
      <c r="AD35" s="22">
        <f t="shared" si="19"/>
        <v>27936</v>
      </c>
      <c r="AE35" s="22">
        <v>1267</v>
      </c>
      <c r="AF35" s="22">
        <v>0</v>
      </c>
      <c r="AG35" s="22">
        <v>0</v>
      </c>
      <c r="AH35" s="22">
        <v>0</v>
      </c>
      <c r="AI35" s="22">
        <v>0</v>
      </c>
      <c r="AJ35" s="22">
        <f t="shared" si="4"/>
        <v>0</v>
      </c>
      <c r="AK35" s="22">
        <f t="shared" si="5"/>
        <v>1267</v>
      </c>
      <c r="AL35" s="22">
        <f t="shared" si="6"/>
        <v>26669</v>
      </c>
      <c r="AM35" s="22">
        <f t="array" ref="AM35">IF(P35="Mykare",(INDEX('[1]EMI &amp; Reimbursement'!Q:Q,MATCH(Finance!C35,'[1]EMI &amp; Reimbursement'!B:B,0),0)),0)</f>
        <v>0</v>
      </c>
      <c r="AN35" s="22">
        <f t="shared" si="7"/>
        <v>0</v>
      </c>
      <c r="AO35" s="22">
        <f t="shared" si="8"/>
        <v>27936</v>
      </c>
      <c r="AP35" s="22">
        <f t="shared" si="9"/>
        <v>0</v>
      </c>
      <c r="AQ35" s="18" t="s">
        <v>7272</v>
      </c>
      <c r="AR35" s="18" t="s">
        <v>7382</v>
      </c>
      <c r="AS35" s="23">
        <v>44870</v>
      </c>
      <c r="AT35" s="24" t="b">
        <v>1</v>
      </c>
      <c r="AW35" s="24" t="b">
        <v>1</v>
      </c>
      <c r="AX35" s="24"/>
      <c r="AY35" s="24" t="b">
        <v>1</v>
      </c>
      <c r="BB35" s="24" t="b">
        <v>1</v>
      </c>
      <c r="BC35" s="22">
        <f t="shared" si="10"/>
        <v>0</v>
      </c>
      <c r="BD35" s="26">
        <f t="shared" si="11"/>
        <v>0.95464633447880876</v>
      </c>
    </row>
    <row r="36" spans="1:56" ht="18" customHeight="1">
      <c r="A36" s="18" t="s">
        <v>7262</v>
      </c>
      <c r="B36" s="19" t="b">
        <v>1</v>
      </c>
      <c r="C36" s="18" t="s">
        <v>7383</v>
      </c>
      <c r="D36" s="18">
        <v>16577</v>
      </c>
      <c r="E36" s="20">
        <v>44839</v>
      </c>
      <c r="F36" s="20">
        <v>44839</v>
      </c>
      <c r="G36" s="18" t="s">
        <v>7367</v>
      </c>
      <c r="I36" s="18" t="s">
        <v>7384</v>
      </c>
      <c r="J36" s="18" t="s">
        <v>7369</v>
      </c>
      <c r="K36" s="18" t="s">
        <v>7342</v>
      </c>
      <c r="L36" s="18" t="s">
        <v>7290</v>
      </c>
      <c r="M36" s="21" t="s">
        <v>7278</v>
      </c>
      <c r="N36" s="21" t="str">
        <f t="shared" si="0"/>
        <v>B</v>
      </c>
      <c r="P36" s="18" t="str">
        <f>IFERROR(VLOOKUP(L36,[1]Sheet3!A:B,2,0),"")</f>
        <v>Hospital</v>
      </c>
      <c r="Q36" s="22" t="s">
        <v>7326</v>
      </c>
      <c r="R36" s="18" t="s">
        <v>7271</v>
      </c>
      <c r="S36" s="22">
        <v>128254</v>
      </c>
      <c r="T36" s="22">
        <v>100000</v>
      </c>
      <c r="U36" s="22">
        <v>0</v>
      </c>
      <c r="V36" s="22">
        <v>0</v>
      </c>
      <c r="W36" s="22">
        <v>90000</v>
      </c>
      <c r="X36" s="22">
        <v>0</v>
      </c>
      <c r="Y36" s="22">
        <v>35</v>
      </c>
      <c r="Z36" s="22">
        <v>65</v>
      </c>
      <c r="AA36" s="22">
        <f t="shared" si="16"/>
        <v>58500</v>
      </c>
      <c r="AB36" s="22">
        <f t="shared" si="17"/>
        <v>26694.915254237287</v>
      </c>
      <c r="AC36" s="22">
        <f t="shared" si="18"/>
        <v>4805.0847457627115</v>
      </c>
      <c r="AD36" s="22">
        <f t="shared" si="19"/>
        <v>31499.999999999996</v>
      </c>
      <c r="AE36" s="22">
        <v>478</v>
      </c>
      <c r="AF36" s="22">
        <v>0</v>
      </c>
      <c r="AG36" s="22">
        <v>0</v>
      </c>
      <c r="AH36" s="22">
        <v>0</v>
      </c>
      <c r="AI36" s="22">
        <v>0</v>
      </c>
      <c r="AJ36" s="22">
        <f t="shared" si="4"/>
        <v>0</v>
      </c>
      <c r="AK36" s="22">
        <f t="shared" si="5"/>
        <v>478</v>
      </c>
      <c r="AL36" s="22">
        <f t="shared" si="6"/>
        <v>31021.999999999996</v>
      </c>
      <c r="AM36" s="22">
        <f t="array" ref="AM36">IF(P36="Mykare",(INDEX('[1]EMI &amp; Reimbursement'!Q:Q,MATCH(Finance!C36,'[1]EMI &amp; Reimbursement'!B:B,0),0)),0)</f>
        <v>0</v>
      </c>
      <c r="AN36" s="22">
        <f t="shared" si="7"/>
        <v>0</v>
      </c>
      <c r="AO36" s="22">
        <f t="shared" si="8"/>
        <v>31499.999999999996</v>
      </c>
      <c r="AP36" s="22">
        <f t="shared" si="9"/>
        <v>0</v>
      </c>
      <c r="AQ36" s="18" t="s">
        <v>7272</v>
      </c>
      <c r="AR36" s="18" t="s">
        <v>7370</v>
      </c>
      <c r="AS36" s="23">
        <v>44870</v>
      </c>
      <c r="AT36" s="24" t="b">
        <v>1</v>
      </c>
      <c r="AW36" s="24" t="b">
        <v>1</v>
      </c>
      <c r="AX36" s="24"/>
      <c r="AY36" s="24" t="b">
        <v>1</v>
      </c>
      <c r="BB36" s="24" t="b">
        <v>1</v>
      </c>
      <c r="BC36" s="22">
        <f t="shared" si="10"/>
        <v>0</v>
      </c>
      <c r="BD36" s="26">
        <f t="shared" si="11"/>
        <v>0.98482539682539683</v>
      </c>
    </row>
    <row r="37" spans="1:56" ht="18" customHeight="1">
      <c r="A37" s="18" t="s">
        <v>7262</v>
      </c>
      <c r="B37" s="19">
        <v>36</v>
      </c>
      <c r="C37" s="18" t="s">
        <v>7385</v>
      </c>
      <c r="D37" s="18">
        <v>23086</v>
      </c>
      <c r="E37" s="20">
        <v>44840</v>
      </c>
      <c r="F37" s="20">
        <v>44840</v>
      </c>
      <c r="G37" s="18" t="s">
        <v>7367</v>
      </c>
      <c r="I37" s="18" t="s">
        <v>7386</v>
      </c>
      <c r="J37" s="18" t="s">
        <v>7369</v>
      </c>
      <c r="K37" s="18" t="s">
        <v>7297</v>
      </c>
      <c r="L37" s="18" t="s">
        <v>7290</v>
      </c>
      <c r="M37" s="21" t="s">
        <v>7278</v>
      </c>
      <c r="N37" s="21" t="str">
        <f t="shared" si="0"/>
        <v>B</v>
      </c>
      <c r="P37" s="18" t="str">
        <f>IFERROR(VLOOKUP(L37,[1]Sheet3!A:B,2,0),"")</f>
        <v>Hospital</v>
      </c>
      <c r="Q37" s="22" t="s">
        <v>7326</v>
      </c>
      <c r="R37" s="18" t="s">
        <v>7271</v>
      </c>
      <c r="S37" s="22">
        <v>69916</v>
      </c>
      <c r="T37" s="22">
        <v>65916</v>
      </c>
      <c r="U37" s="22">
        <v>0</v>
      </c>
      <c r="V37" s="22">
        <v>0</v>
      </c>
      <c r="W37" s="22">
        <f t="shared" ref="W37:W75" si="20">IF(T37=0,S37,T37)+U37+V37</f>
        <v>65916</v>
      </c>
      <c r="X37" s="22">
        <v>0</v>
      </c>
      <c r="Y37" s="22">
        <v>35</v>
      </c>
      <c r="Z37" s="22">
        <v>65</v>
      </c>
      <c r="AA37" s="22">
        <f t="shared" si="16"/>
        <v>42845.4</v>
      </c>
      <c r="AB37" s="22">
        <f t="shared" si="17"/>
        <v>20737.8</v>
      </c>
      <c r="AC37" s="22">
        <f t="shared" si="18"/>
        <v>3732.8039999999996</v>
      </c>
      <c r="AD37" s="22">
        <v>24470.603999999999</v>
      </c>
      <c r="AE37" s="22">
        <v>1250</v>
      </c>
      <c r="AF37" s="22">
        <v>0</v>
      </c>
      <c r="AG37" s="22">
        <v>0</v>
      </c>
      <c r="AH37" s="22">
        <v>0</v>
      </c>
      <c r="AI37" s="22">
        <v>0</v>
      </c>
      <c r="AJ37" s="22">
        <f t="shared" si="4"/>
        <v>0</v>
      </c>
      <c r="AK37" s="22">
        <f t="shared" si="5"/>
        <v>1250</v>
      </c>
      <c r="AL37" s="22">
        <f t="shared" si="6"/>
        <v>23220.603999999999</v>
      </c>
      <c r="AM37" s="22">
        <f t="array" ref="AM37">IF(P37="Mykare",(INDEX('[1]EMI &amp; Reimbursement'!Q:Q,MATCH(Finance!C37,'[1]EMI &amp; Reimbursement'!B:B,0),0)),0)</f>
        <v>0</v>
      </c>
      <c r="AN37" s="22">
        <f t="shared" si="7"/>
        <v>0</v>
      </c>
      <c r="AO37" s="22">
        <f t="shared" si="8"/>
        <v>24470.603999999999</v>
      </c>
      <c r="AP37" s="22">
        <f t="shared" si="9"/>
        <v>0</v>
      </c>
      <c r="AQ37" s="18" t="s">
        <v>7272</v>
      </c>
      <c r="AR37" s="18" t="s">
        <v>7370</v>
      </c>
      <c r="AS37" s="23">
        <v>44870</v>
      </c>
      <c r="AT37" s="24"/>
      <c r="AW37" s="24" t="b">
        <v>1</v>
      </c>
      <c r="AX37" s="24"/>
      <c r="AY37" s="24" t="b">
        <v>1</v>
      </c>
      <c r="BB37" s="24" t="b">
        <v>1</v>
      </c>
      <c r="BC37" s="22">
        <f t="shared" si="10"/>
        <v>-1400.0040000000008</v>
      </c>
      <c r="BD37" s="26">
        <f t="shared" si="11"/>
        <v>0.94891830213917072</v>
      </c>
    </row>
    <row r="38" spans="1:56" ht="18" customHeight="1">
      <c r="A38" s="18" t="s">
        <v>7262</v>
      </c>
      <c r="B38" s="19">
        <v>37</v>
      </c>
      <c r="C38" s="18" t="s">
        <v>7387</v>
      </c>
      <c r="D38" s="18">
        <v>23613</v>
      </c>
      <c r="E38" s="20">
        <v>44841</v>
      </c>
      <c r="F38" s="20">
        <v>44841</v>
      </c>
      <c r="G38" s="18" t="s">
        <v>7367</v>
      </c>
      <c r="I38" s="18" t="s">
        <v>7388</v>
      </c>
      <c r="J38" s="18" t="s">
        <v>7266</v>
      </c>
      <c r="K38" s="18" t="s">
        <v>7297</v>
      </c>
      <c r="L38" s="18" t="s">
        <v>7290</v>
      </c>
      <c r="M38" s="21" t="s">
        <v>7278</v>
      </c>
      <c r="N38" s="21" t="str">
        <f t="shared" si="0"/>
        <v>B</v>
      </c>
      <c r="P38" s="18" t="str">
        <f>IFERROR(VLOOKUP(L38,[1]Sheet3!A:B,2,0),"")</f>
        <v>Hospital</v>
      </c>
      <c r="Q38" s="22" t="s">
        <v>7326</v>
      </c>
      <c r="R38" s="18" t="s">
        <v>7271</v>
      </c>
      <c r="S38" s="22">
        <v>41641</v>
      </c>
      <c r="T38" s="22">
        <v>39441</v>
      </c>
      <c r="U38" s="22">
        <v>0</v>
      </c>
      <c r="V38" s="22">
        <v>0</v>
      </c>
      <c r="W38" s="22">
        <f t="shared" si="20"/>
        <v>39441</v>
      </c>
      <c r="X38" s="22">
        <v>0</v>
      </c>
      <c r="Y38" s="22">
        <v>35</v>
      </c>
      <c r="Z38" s="22">
        <v>65</v>
      </c>
      <c r="AA38" s="22">
        <f t="shared" si="16"/>
        <v>25636.65</v>
      </c>
      <c r="AB38" s="22">
        <f t="shared" si="17"/>
        <v>11698.601694915253</v>
      </c>
      <c r="AC38" s="22">
        <f t="shared" si="18"/>
        <v>2105.7483050847454</v>
      </c>
      <c r="AD38" s="22">
        <f>W38*Y38%</f>
        <v>13804.349999999999</v>
      </c>
      <c r="AE38" s="22">
        <v>692</v>
      </c>
      <c r="AF38" s="22">
        <v>0</v>
      </c>
      <c r="AG38" s="22">
        <v>0</v>
      </c>
      <c r="AH38" s="22">
        <v>0</v>
      </c>
      <c r="AI38" s="22">
        <v>0</v>
      </c>
      <c r="AJ38" s="22">
        <f t="shared" si="4"/>
        <v>0</v>
      </c>
      <c r="AK38" s="22">
        <f t="shared" si="5"/>
        <v>692</v>
      </c>
      <c r="AL38" s="22">
        <f t="shared" si="6"/>
        <v>13112.349999999999</v>
      </c>
      <c r="AM38" s="22">
        <f t="array" ref="AM38">IF(P38="Mykare",(INDEX('[1]EMI &amp; Reimbursement'!Q:Q,MATCH(Finance!C38,'[1]EMI &amp; Reimbursement'!B:B,0),0)),0)</f>
        <v>0</v>
      </c>
      <c r="AN38" s="22">
        <f t="shared" si="7"/>
        <v>0</v>
      </c>
      <c r="AO38" s="22">
        <f t="shared" si="8"/>
        <v>13804.349999999999</v>
      </c>
      <c r="AP38" s="22">
        <f t="shared" si="9"/>
        <v>0</v>
      </c>
      <c r="AQ38" s="18" t="s">
        <v>7272</v>
      </c>
      <c r="AR38" s="18" t="s">
        <v>7370</v>
      </c>
      <c r="AS38" s="23">
        <v>44870</v>
      </c>
      <c r="AT38" s="24" t="b">
        <v>0</v>
      </c>
      <c r="AW38" s="24" t="b">
        <v>1</v>
      </c>
      <c r="AX38" s="24"/>
      <c r="AY38" s="24" t="b">
        <v>1</v>
      </c>
      <c r="BB38" s="24" t="b">
        <v>1</v>
      </c>
      <c r="BC38" s="22">
        <f t="shared" si="10"/>
        <v>0</v>
      </c>
      <c r="BD38" s="26">
        <f t="shared" si="11"/>
        <v>0.94987087403608284</v>
      </c>
    </row>
    <row r="39" spans="1:56" ht="18" customHeight="1">
      <c r="A39" s="18" t="s">
        <v>7262</v>
      </c>
      <c r="B39" s="19">
        <v>38</v>
      </c>
      <c r="C39" s="18" t="s">
        <v>7389</v>
      </c>
      <c r="D39" s="18">
        <v>11380</v>
      </c>
      <c r="E39" s="20">
        <v>44852</v>
      </c>
      <c r="F39" s="20">
        <v>44852</v>
      </c>
      <c r="G39" s="18" t="s">
        <v>7282</v>
      </c>
      <c r="H39" s="35"/>
      <c r="I39" s="18" t="s">
        <v>7390</v>
      </c>
      <c r="J39" s="18" t="s">
        <v>7341</v>
      </c>
      <c r="K39" s="18" t="s">
        <v>7267</v>
      </c>
      <c r="L39" s="18" t="s">
        <v>7303</v>
      </c>
      <c r="M39" s="21" t="s">
        <v>7304</v>
      </c>
      <c r="N39" s="21" t="str">
        <f t="shared" si="0"/>
        <v>A</v>
      </c>
      <c r="O39" s="18" t="s">
        <v>7305</v>
      </c>
      <c r="P39" s="18" t="str">
        <f>IFERROR(VLOOKUP(L39,[1]Sheet3!A:B,2,0),"")</f>
        <v>Mykare</v>
      </c>
      <c r="Q39" s="22" t="s">
        <v>7285</v>
      </c>
      <c r="R39" s="18" t="s">
        <v>7271</v>
      </c>
      <c r="S39" s="22">
        <v>55000</v>
      </c>
      <c r="T39" s="22">
        <v>0</v>
      </c>
      <c r="U39" s="22">
        <v>0</v>
      </c>
      <c r="V39" s="22">
        <v>0</v>
      </c>
      <c r="W39" s="22">
        <f t="shared" si="20"/>
        <v>55000</v>
      </c>
      <c r="X39" s="22">
        <v>0</v>
      </c>
      <c r="Y39" s="22">
        <v>60</v>
      </c>
      <c r="Z39" s="22">
        <v>40</v>
      </c>
      <c r="AA39" s="22">
        <f t="shared" si="16"/>
        <v>22000</v>
      </c>
      <c r="AB39" s="22">
        <f t="shared" si="17"/>
        <v>27966.101694915254</v>
      </c>
      <c r="AC39" s="22">
        <f t="shared" si="18"/>
        <v>5033.8983050847455</v>
      </c>
      <c r="AD39" s="22">
        <f>W39-AA39</f>
        <v>33000</v>
      </c>
      <c r="AE39" s="22">
        <v>1054</v>
      </c>
      <c r="AF39" s="22">
        <v>11000</v>
      </c>
      <c r="AG39" s="22">
        <v>7139</v>
      </c>
      <c r="AH39" s="22">
        <v>0</v>
      </c>
      <c r="AI39" s="22">
        <v>0</v>
      </c>
      <c r="AJ39" s="22">
        <f t="shared" si="4"/>
        <v>0</v>
      </c>
      <c r="AK39" s="22">
        <f t="shared" si="5"/>
        <v>19193</v>
      </c>
      <c r="AL39" s="22">
        <f t="shared" si="6"/>
        <v>13807</v>
      </c>
      <c r="AM39" s="22">
        <f t="array" ref="AM39">IF(P39="Mykare",(INDEX('[1]EMI &amp; Reimbursement'!Q:Q,MATCH(Finance!C39,'[1]EMI &amp; Reimbursement'!B:B,0),0)),0)</f>
        <v>47861</v>
      </c>
      <c r="AN39" s="22">
        <f t="shared" si="7"/>
        <v>0</v>
      </c>
      <c r="AO39" s="22">
        <f t="shared" si="8"/>
        <v>0</v>
      </c>
      <c r="AP39" s="22">
        <f t="shared" si="9"/>
        <v>22000</v>
      </c>
      <c r="AQ39" s="18" t="s">
        <v>7272</v>
      </c>
      <c r="AR39" s="18" t="s">
        <v>7363</v>
      </c>
      <c r="AS39" s="23">
        <v>44889</v>
      </c>
      <c r="AT39" s="24" t="b">
        <v>1</v>
      </c>
      <c r="AU39" s="24" t="b">
        <v>1</v>
      </c>
      <c r="AV39" s="24" t="b">
        <v>1</v>
      </c>
      <c r="AW39" s="24" t="b">
        <v>1</v>
      </c>
      <c r="AX39" s="24" t="b">
        <v>1</v>
      </c>
      <c r="AY39" s="24" t="b">
        <v>1</v>
      </c>
      <c r="BA39" s="24" t="b">
        <v>1</v>
      </c>
      <c r="BB39" s="24" t="b">
        <v>1</v>
      </c>
      <c r="BC39" s="22">
        <f t="shared" si="10"/>
        <v>0</v>
      </c>
      <c r="BD39" s="26">
        <f t="shared" si="11"/>
        <v>0.41839393939393937</v>
      </c>
    </row>
    <row r="40" spans="1:56" ht="18" customHeight="1">
      <c r="A40" s="18" t="s">
        <v>7262</v>
      </c>
      <c r="B40" s="19">
        <v>39</v>
      </c>
      <c r="C40" s="18" t="s">
        <v>7391</v>
      </c>
      <c r="D40" s="18">
        <v>29660</v>
      </c>
      <c r="E40" s="20">
        <v>44842</v>
      </c>
      <c r="F40" s="20">
        <v>44842</v>
      </c>
      <c r="G40" s="18" t="s">
        <v>7367</v>
      </c>
      <c r="I40" s="18" t="s">
        <v>3244</v>
      </c>
      <c r="J40" s="18" t="s">
        <v>7341</v>
      </c>
      <c r="K40" s="18" t="s">
        <v>7342</v>
      </c>
      <c r="L40" s="18" t="s">
        <v>7290</v>
      </c>
      <c r="M40" s="21" t="s">
        <v>7278</v>
      </c>
      <c r="N40" s="21" t="str">
        <f t="shared" si="0"/>
        <v>B</v>
      </c>
      <c r="P40" s="18" t="str">
        <f>IFERROR(VLOOKUP(L40,[1]Sheet3!A:B,2,0),"")</f>
        <v>Hospital</v>
      </c>
      <c r="Q40" s="22" t="s">
        <v>7326</v>
      </c>
      <c r="R40" s="18" t="s">
        <v>7271</v>
      </c>
      <c r="S40" s="22">
        <v>129410</v>
      </c>
      <c r="T40" s="22">
        <v>114579</v>
      </c>
      <c r="U40" s="22">
        <v>0</v>
      </c>
      <c r="V40" s="22">
        <v>0</v>
      </c>
      <c r="W40" s="22">
        <f t="shared" si="20"/>
        <v>114579</v>
      </c>
      <c r="X40" s="22">
        <v>0</v>
      </c>
      <c r="Y40" s="22">
        <v>35</v>
      </c>
      <c r="Z40" s="22">
        <v>65</v>
      </c>
      <c r="AA40" s="22">
        <f t="shared" si="16"/>
        <v>74476.350000000006</v>
      </c>
      <c r="AB40" s="22">
        <f t="shared" si="17"/>
        <v>33985.296610169484</v>
      </c>
      <c r="AC40" s="22">
        <f t="shared" si="18"/>
        <v>6117.3533898305068</v>
      </c>
      <c r="AD40" s="22">
        <f t="shared" ref="AD40:AD88" si="21">W40*Y40%</f>
        <v>40102.649999999994</v>
      </c>
      <c r="AE40" s="22">
        <v>0</v>
      </c>
      <c r="AF40" s="22">
        <v>0</v>
      </c>
      <c r="AG40" s="22">
        <v>0</v>
      </c>
      <c r="AH40" s="22">
        <v>880</v>
      </c>
      <c r="AI40" s="22">
        <v>0</v>
      </c>
      <c r="AJ40" s="22">
        <f t="shared" si="4"/>
        <v>0</v>
      </c>
      <c r="AK40" s="22">
        <f t="shared" si="5"/>
        <v>880</v>
      </c>
      <c r="AL40" s="22">
        <f t="shared" si="6"/>
        <v>39222.649999999994</v>
      </c>
      <c r="AM40" s="22">
        <f t="array" ref="AM40">IF(P40="Mykare",(INDEX('[1]EMI &amp; Reimbursement'!Q:Q,MATCH(Finance!C40,'[1]EMI &amp; Reimbursement'!B:B,0),0)),0)</f>
        <v>0</v>
      </c>
      <c r="AN40" s="22">
        <f t="shared" si="7"/>
        <v>0</v>
      </c>
      <c r="AO40" s="22">
        <f t="shared" si="8"/>
        <v>40102.649999999994</v>
      </c>
      <c r="AP40" s="22">
        <f t="shared" si="9"/>
        <v>0</v>
      </c>
      <c r="AQ40" s="18" t="s">
        <v>7272</v>
      </c>
      <c r="AR40" s="18" t="s">
        <v>7370</v>
      </c>
      <c r="AS40" s="23">
        <v>44870</v>
      </c>
      <c r="AT40" s="24" t="b">
        <v>1</v>
      </c>
      <c r="AW40" s="24" t="b">
        <v>1</v>
      </c>
      <c r="AX40" s="24"/>
      <c r="AY40" s="24" t="b">
        <v>1</v>
      </c>
      <c r="BB40" s="24" t="b">
        <v>1</v>
      </c>
      <c r="BC40" s="22">
        <f t="shared" si="10"/>
        <v>0</v>
      </c>
      <c r="BD40" s="26">
        <f t="shared" si="11"/>
        <v>0.97805631298679763</v>
      </c>
    </row>
    <row r="41" spans="1:56" ht="18" customHeight="1">
      <c r="A41" s="18" t="s">
        <v>7262</v>
      </c>
      <c r="B41" s="19">
        <v>40</v>
      </c>
      <c r="C41" s="18" t="s">
        <v>7392</v>
      </c>
      <c r="D41" s="18">
        <v>17122</v>
      </c>
      <c r="E41" s="20">
        <v>44859</v>
      </c>
      <c r="F41" s="20">
        <v>44859</v>
      </c>
      <c r="G41" s="18" t="s">
        <v>7380</v>
      </c>
      <c r="I41" s="18" t="s">
        <v>7393</v>
      </c>
      <c r="J41" s="18" t="s">
        <v>7266</v>
      </c>
      <c r="K41" s="18" t="s">
        <v>7297</v>
      </c>
      <c r="L41" s="18" t="s">
        <v>7308</v>
      </c>
      <c r="M41" s="21" t="s">
        <v>7278</v>
      </c>
      <c r="N41" s="21" t="str">
        <f t="shared" si="0"/>
        <v>B</v>
      </c>
      <c r="P41" s="18" t="str">
        <f>IFERROR(VLOOKUP(L41,[1]Sheet3!A:B,2,0),"")</f>
        <v>Hospital</v>
      </c>
      <c r="Q41" s="22" t="s">
        <v>7326</v>
      </c>
      <c r="R41" s="18" t="s">
        <v>7271</v>
      </c>
      <c r="S41" s="22">
        <v>30000</v>
      </c>
      <c r="T41" s="22">
        <v>0</v>
      </c>
      <c r="U41" s="22">
        <v>0</v>
      </c>
      <c r="V41" s="22">
        <v>0</v>
      </c>
      <c r="W41" s="22">
        <f t="shared" si="20"/>
        <v>30000</v>
      </c>
      <c r="X41" s="22">
        <v>0</v>
      </c>
      <c r="Y41" s="22">
        <v>30</v>
      </c>
      <c r="Z41" s="22">
        <v>70</v>
      </c>
      <c r="AA41" s="22">
        <f t="shared" si="16"/>
        <v>21000</v>
      </c>
      <c r="AB41" s="22">
        <f t="shared" si="17"/>
        <v>7627.1186440677966</v>
      </c>
      <c r="AC41" s="22">
        <f t="shared" si="18"/>
        <v>1372.8813559322034</v>
      </c>
      <c r="AD41" s="22">
        <f t="shared" si="21"/>
        <v>9000</v>
      </c>
      <c r="AE41" s="22">
        <v>197</v>
      </c>
      <c r="AF41" s="22">
        <v>0</v>
      </c>
      <c r="AG41" s="22">
        <v>0</v>
      </c>
      <c r="AH41" s="22">
        <v>0</v>
      </c>
      <c r="AI41" s="22">
        <v>0</v>
      </c>
      <c r="AJ41" s="22">
        <f t="shared" si="4"/>
        <v>0</v>
      </c>
      <c r="AK41" s="22">
        <f t="shared" si="5"/>
        <v>197</v>
      </c>
      <c r="AL41" s="22">
        <f t="shared" si="6"/>
        <v>8803</v>
      </c>
      <c r="AM41" s="22">
        <f t="array" ref="AM41">IF(P41="Mykare",(INDEX('[1]EMI &amp; Reimbursement'!Q:Q,MATCH(Finance!C41,'[1]EMI &amp; Reimbursement'!B:B,0),0)),0)</f>
        <v>0</v>
      </c>
      <c r="AN41" s="22">
        <f t="shared" si="7"/>
        <v>0</v>
      </c>
      <c r="AO41" s="22">
        <f t="shared" si="8"/>
        <v>9000</v>
      </c>
      <c r="AP41" s="22">
        <f t="shared" si="9"/>
        <v>0</v>
      </c>
      <c r="AQ41" s="18" t="s">
        <v>7272</v>
      </c>
      <c r="AR41" s="18" t="s">
        <v>7382</v>
      </c>
      <c r="AS41" s="23">
        <v>44870</v>
      </c>
      <c r="AT41" s="24" t="b">
        <v>1</v>
      </c>
      <c r="AW41" s="24" t="b">
        <v>1</v>
      </c>
      <c r="AX41" s="24"/>
      <c r="AY41" s="24" t="b">
        <v>1</v>
      </c>
      <c r="BB41" s="24" t="b">
        <v>1</v>
      </c>
      <c r="BC41" s="22">
        <f t="shared" si="10"/>
        <v>0</v>
      </c>
      <c r="BD41" s="26">
        <f t="shared" si="11"/>
        <v>0.97811111111111115</v>
      </c>
    </row>
    <row r="42" spans="1:56" ht="18" customHeight="1">
      <c r="A42" s="18" t="s">
        <v>7262</v>
      </c>
      <c r="B42" s="19">
        <v>41</v>
      </c>
      <c r="C42" s="18" t="s">
        <v>7394</v>
      </c>
      <c r="D42" s="18">
        <v>15124</v>
      </c>
      <c r="E42" s="20">
        <v>44863</v>
      </c>
      <c r="F42" s="20">
        <v>44863</v>
      </c>
      <c r="G42" s="18" t="s">
        <v>7282</v>
      </c>
      <c r="H42" s="35"/>
      <c r="I42" s="18" t="s">
        <v>7395</v>
      </c>
      <c r="J42" s="18" t="s">
        <v>7266</v>
      </c>
      <c r="K42" s="18" t="s">
        <v>7289</v>
      </c>
      <c r="L42" s="18" t="s">
        <v>7303</v>
      </c>
      <c r="M42" s="21" t="s">
        <v>7304</v>
      </c>
      <c r="N42" s="21" t="str">
        <f t="shared" si="0"/>
        <v>A</v>
      </c>
      <c r="O42" s="18" t="s">
        <v>7305</v>
      </c>
      <c r="P42" s="18" t="str">
        <f>IFERROR(VLOOKUP(L42,[1]Sheet3!A:B,2,0),"")</f>
        <v>Mykare</v>
      </c>
      <c r="Q42" s="22" t="s">
        <v>7285</v>
      </c>
      <c r="R42" s="18" t="s">
        <v>7271</v>
      </c>
      <c r="S42" s="22">
        <v>30000</v>
      </c>
      <c r="T42" s="22">
        <v>0</v>
      </c>
      <c r="U42" s="22">
        <v>0</v>
      </c>
      <c r="V42" s="22">
        <v>0</v>
      </c>
      <c r="W42" s="22">
        <f t="shared" si="20"/>
        <v>30000</v>
      </c>
      <c r="X42" s="22">
        <v>0</v>
      </c>
      <c r="Y42" s="22">
        <v>60</v>
      </c>
      <c r="Z42" s="22">
        <v>40</v>
      </c>
      <c r="AA42" s="22">
        <f t="shared" si="16"/>
        <v>12000</v>
      </c>
      <c r="AB42" s="22">
        <f t="shared" si="17"/>
        <v>15254.237288135593</v>
      </c>
      <c r="AC42" s="22">
        <f t="shared" si="18"/>
        <v>2745.7627118644068</v>
      </c>
      <c r="AD42" s="22">
        <f t="shared" si="21"/>
        <v>18000</v>
      </c>
      <c r="AE42" s="22">
        <v>620</v>
      </c>
      <c r="AF42" s="22">
        <v>5000</v>
      </c>
      <c r="AG42" s="22">
        <v>3894</v>
      </c>
      <c r="AH42" s="22">
        <v>0</v>
      </c>
      <c r="AI42" s="22">
        <v>0</v>
      </c>
      <c r="AJ42" s="22">
        <f t="shared" si="4"/>
        <v>0</v>
      </c>
      <c r="AK42" s="22">
        <f t="shared" si="5"/>
        <v>9514</v>
      </c>
      <c r="AL42" s="22">
        <f t="shared" si="6"/>
        <v>8486</v>
      </c>
      <c r="AM42" s="22">
        <f t="array" ref="AM42">IF(P42="Mykare",(INDEX('[1]EMI &amp; Reimbursement'!Q:Q,MATCH(Finance!C42,'[1]EMI &amp; Reimbursement'!B:B,0),0)),0)</f>
        <v>26106</v>
      </c>
      <c r="AN42" s="22">
        <f t="shared" si="7"/>
        <v>0</v>
      </c>
      <c r="AO42" s="22">
        <f t="shared" si="8"/>
        <v>0</v>
      </c>
      <c r="AP42" s="22">
        <f t="shared" si="9"/>
        <v>12000</v>
      </c>
      <c r="AQ42" s="18" t="s">
        <v>7272</v>
      </c>
      <c r="AR42" s="18" t="s">
        <v>7363</v>
      </c>
      <c r="AS42" s="23">
        <v>44889</v>
      </c>
      <c r="AT42" s="24" t="b">
        <v>1</v>
      </c>
      <c r="AU42" s="24" t="b">
        <v>1</v>
      </c>
      <c r="AV42" s="24" t="b">
        <v>1</v>
      </c>
      <c r="AW42" s="24" t="b">
        <v>1</v>
      </c>
      <c r="AX42" s="24" t="b">
        <v>1</v>
      </c>
      <c r="AY42" s="24" t="b">
        <v>1</v>
      </c>
      <c r="BA42" s="24" t="b">
        <v>1</v>
      </c>
      <c r="BB42" s="24" t="b">
        <v>1</v>
      </c>
      <c r="BC42" s="22">
        <f t="shared" si="10"/>
        <v>0</v>
      </c>
      <c r="BD42" s="26">
        <f t="shared" si="11"/>
        <v>0.47144444444444444</v>
      </c>
    </row>
    <row r="43" spans="1:56" ht="18" customHeight="1">
      <c r="A43" s="18" t="s">
        <v>7262</v>
      </c>
      <c r="B43" s="19">
        <v>42</v>
      </c>
      <c r="C43" s="18" t="s">
        <v>7396</v>
      </c>
      <c r="D43" s="18">
        <v>34369</v>
      </c>
      <c r="E43" s="20">
        <v>44864</v>
      </c>
      <c r="F43" s="20">
        <v>44864</v>
      </c>
      <c r="G43" s="18" t="s">
        <v>7323</v>
      </c>
      <c r="I43" s="18" t="s">
        <v>7397</v>
      </c>
      <c r="J43" s="18" t="s">
        <v>7266</v>
      </c>
      <c r="K43" s="18" t="s">
        <v>7297</v>
      </c>
      <c r="L43" s="18" t="s">
        <v>7303</v>
      </c>
      <c r="M43" s="21" t="s">
        <v>7278</v>
      </c>
      <c r="N43" s="21" t="str">
        <f t="shared" si="0"/>
        <v>B</v>
      </c>
      <c r="O43" s="18" t="s">
        <v>7305</v>
      </c>
      <c r="P43" s="18" t="str">
        <f>IFERROR(VLOOKUP(L43,[1]Sheet3!A:B,2,0),"")</f>
        <v>Mykare</v>
      </c>
      <c r="Q43" s="22" t="s">
        <v>7326</v>
      </c>
      <c r="R43" s="18" t="s">
        <v>7271</v>
      </c>
      <c r="S43" s="22">
        <v>22000</v>
      </c>
      <c r="T43" s="22">
        <v>0</v>
      </c>
      <c r="U43" s="22">
        <v>0</v>
      </c>
      <c r="V43" s="22">
        <v>0</v>
      </c>
      <c r="W43" s="22">
        <f t="shared" si="20"/>
        <v>22000</v>
      </c>
      <c r="X43" s="22">
        <v>0</v>
      </c>
      <c r="Y43" s="22">
        <v>40</v>
      </c>
      <c r="Z43" s="22">
        <v>60</v>
      </c>
      <c r="AA43" s="22">
        <f t="shared" si="16"/>
        <v>13200</v>
      </c>
      <c r="AB43" s="22">
        <f t="shared" si="17"/>
        <v>7457.6271186440681</v>
      </c>
      <c r="AC43" s="22">
        <f t="shared" si="18"/>
        <v>1342.3728813559321</v>
      </c>
      <c r="AD43" s="22">
        <f t="shared" si="21"/>
        <v>8800</v>
      </c>
      <c r="AE43" s="22">
        <v>0</v>
      </c>
      <c r="AF43" s="22">
        <v>0</v>
      </c>
      <c r="AG43" s="22">
        <v>2336</v>
      </c>
      <c r="AH43" s="22">
        <v>0</v>
      </c>
      <c r="AI43" s="22">
        <v>0</v>
      </c>
      <c r="AJ43" s="22">
        <f t="shared" si="4"/>
        <v>0</v>
      </c>
      <c r="AK43" s="22">
        <f t="shared" si="5"/>
        <v>2336</v>
      </c>
      <c r="AL43" s="22">
        <f t="shared" si="6"/>
        <v>6464</v>
      </c>
      <c r="AM43" s="22">
        <f t="array" ref="AM43">IF(P43="Mykare",(INDEX('[1]EMI &amp; Reimbursement'!Q:Q,MATCH(Finance!C43,'[1]EMI &amp; Reimbursement'!B:B,0),0)),0)</f>
        <v>19664</v>
      </c>
      <c r="AN43" s="22">
        <f t="shared" si="7"/>
        <v>0</v>
      </c>
      <c r="AO43" s="22">
        <f t="shared" si="8"/>
        <v>0</v>
      </c>
      <c r="AP43" s="22">
        <f t="shared" si="9"/>
        <v>13200</v>
      </c>
      <c r="AQ43" s="18" t="s">
        <v>7272</v>
      </c>
      <c r="AR43" s="18" t="s">
        <v>7378</v>
      </c>
      <c r="AS43" s="23">
        <v>44870</v>
      </c>
      <c r="AT43" s="24" t="b">
        <v>1</v>
      </c>
      <c r="AU43" s="24" t="b">
        <v>1</v>
      </c>
      <c r="AV43" s="24" t="b">
        <v>1</v>
      </c>
      <c r="AW43" s="24" t="b">
        <v>1</v>
      </c>
      <c r="AX43" s="24" t="b">
        <v>1</v>
      </c>
      <c r="AY43" s="24" t="b">
        <v>1</v>
      </c>
      <c r="BA43" s="24"/>
      <c r="BB43" s="24" t="b">
        <v>1</v>
      </c>
      <c r="BC43" s="22">
        <f t="shared" si="10"/>
        <v>0</v>
      </c>
      <c r="BD43" s="26">
        <f t="shared" si="11"/>
        <v>0.7345454545454545</v>
      </c>
    </row>
    <row r="44" spans="1:56" ht="18" customHeight="1">
      <c r="A44" s="18" t="s">
        <v>7262</v>
      </c>
      <c r="B44" s="19">
        <v>43</v>
      </c>
      <c r="C44" s="18" t="s">
        <v>7398</v>
      </c>
      <c r="D44" s="18">
        <v>23341</v>
      </c>
      <c r="E44" s="20">
        <v>44866</v>
      </c>
      <c r="F44" s="20">
        <v>44866</v>
      </c>
      <c r="G44" s="18" t="s">
        <v>7323</v>
      </c>
      <c r="I44" s="18" t="s">
        <v>4818</v>
      </c>
      <c r="J44" s="18" t="s">
        <v>7266</v>
      </c>
      <c r="K44" s="18" t="s">
        <v>7297</v>
      </c>
      <c r="L44" s="18" t="s">
        <v>7303</v>
      </c>
      <c r="M44" s="21" t="s">
        <v>7278</v>
      </c>
      <c r="N44" s="21" t="str">
        <f t="shared" si="0"/>
        <v>B</v>
      </c>
      <c r="O44" s="18" t="s">
        <v>7305</v>
      </c>
      <c r="P44" s="18" t="str">
        <f>IFERROR(VLOOKUP(L44,[1]Sheet3!A:B,2,0),"")</f>
        <v>Mykare</v>
      </c>
      <c r="Q44" s="22" t="s">
        <v>7326</v>
      </c>
      <c r="R44" s="22" t="s">
        <v>7271</v>
      </c>
      <c r="S44" s="22">
        <v>26000</v>
      </c>
      <c r="T44" s="22">
        <v>0</v>
      </c>
      <c r="U44" s="22">
        <v>0</v>
      </c>
      <c r="V44" s="22">
        <v>0</v>
      </c>
      <c r="W44" s="22">
        <f t="shared" si="20"/>
        <v>26000</v>
      </c>
      <c r="X44" s="22">
        <v>0</v>
      </c>
      <c r="Y44" s="22">
        <v>40</v>
      </c>
      <c r="Z44" s="22">
        <v>60</v>
      </c>
      <c r="AA44" s="22">
        <f t="shared" si="16"/>
        <v>15600</v>
      </c>
      <c r="AB44" s="22">
        <f t="shared" si="17"/>
        <v>8813.5593220338997</v>
      </c>
      <c r="AC44" s="22">
        <f t="shared" si="18"/>
        <v>1586.4406779661017</v>
      </c>
      <c r="AD44" s="22">
        <f t="shared" si="21"/>
        <v>10400</v>
      </c>
      <c r="AE44" s="22">
        <v>0</v>
      </c>
      <c r="AF44" s="22">
        <v>0</v>
      </c>
      <c r="AG44" s="22">
        <v>2761</v>
      </c>
      <c r="AH44" s="22">
        <v>0</v>
      </c>
      <c r="AI44" s="22">
        <v>0</v>
      </c>
      <c r="AJ44" s="22">
        <f t="shared" si="4"/>
        <v>0</v>
      </c>
      <c r="AK44" s="22">
        <f t="shared" si="5"/>
        <v>2761</v>
      </c>
      <c r="AL44" s="22">
        <f t="shared" si="6"/>
        <v>7639</v>
      </c>
      <c r="AM44" s="22">
        <f t="array" ref="AM44">IF(P44="Mykare",(INDEX('[1]EMI &amp; Reimbursement'!Q:Q,MATCH(Finance!C44,'[1]EMI &amp; Reimbursement'!B:B,0),0)),0)</f>
        <v>23239</v>
      </c>
      <c r="AN44" s="22">
        <f t="shared" si="7"/>
        <v>0</v>
      </c>
      <c r="AO44" s="22">
        <f t="shared" si="8"/>
        <v>0</v>
      </c>
      <c r="AP44" s="22">
        <f t="shared" si="9"/>
        <v>15600</v>
      </c>
      <c r="AQ44" s="18" t="s">
        <v>7272</v>
      </c>
      <c r="AR44" s="18" t="s">
        <v>7399</v>
      </c>
      <c r="AS44" s="23">
        <v>44900</v>
      </c>
      <c r="AT44" s="24" t="b">
        <v>1</v>
      </c>
      <c r="AU44" s="24" t="b">
        <v>1</v>
      </c>
      <c r="AV44" s="24" t="b">
        <v>1</v>
      </c>
      <c r="AW44" s="24" t="b">
        <v>1</v>
      </c>
      <c r="AX44" s="24" t="b">
        <v>1</v>
      </c>
      <c r="AY44" s="24" t="b">
        <v>1</v>
      </c>
      <c r="BA44" s="24"/>
      <c r="BB44" s="24" t="b">
        <v>1</v>
      </c>
      <c r="BC44" s="22">
        <f t="shared" si="10"/>
        <v>0</v>
      </c>
      <c r="BD44" s="26">
        <f t="shared" si="11"/>
        <v>0.73451923076923076</v>
      </c>
    </row>
    <row r="45" spans="1:56" ht="18" customHeight="1">
      <c r="A45" s="18" t="s">
        <v>7262</v>
      </c>
      <c r="B45" s="19">
        <v>44</v>
      </c>
      <c r="C45" s="18" t="s">
        <v>7400</v>
      </c>
      <c r="D45" s="18">
        <v>27126</v>
      </c>
      <c r="E45" s="20">
        <v>44870</v>
      </c>
      <c r="F45" s="20">
        <v>44870</v>
      </c>
      <c r="G45" s="18" t="s">
        <v>7282</v>
      </c>
      <c r="H45" s="35"/>
      <c r="I45" s="18" t="s">
        <v>7401</v>
      </c>
      <c r="J45" s="18" t="s">
        <v>7351</v>
      </c>
      <c r="K45" s="18" t="s">
        <v>7289</v>
      </c>
      <c r="L45" s="18" t="s">
        <v>7308</v>
      </c>
      <c r="M45" s="21" t="s">
        <v>7304</v>
      </c>
      <c r="N45" s="21" t="str">
        <f t="shared" si="0"/>
        <v>A</v>
      </c>
      <c r="P45" s="18" t="str">
        <f>IFERROR(VLOOKUP(L45,[1]Sheet3!A:B,2,0),"")</f>
        <v>Hospital</v>
      </c>
      <c r="Q45" s="22" t="s">
        <v>7285</v>
      </c>
      <c r="R45" s="22" t="s">
        <v>7271</v>
      </c>
      <c r="S45" s="22">
        <v>0</v>
      </c>
      <c r="T45" s="22">
        <v>0</v>
      </c>
      <c r="U45" s="22">
        <v>4000</v>
      </c>
      <c r="V45" s="22">
        <v>5339</v>
      </c>
      <c r="W45" s="22">
        <f t="shared" si="20"/>
        <v>9339</v>
      </c>
      <c r="X45" s="22">
        <v>0</v>
      </c>
      <c r="Y45" s="22">
        <v>60</v>
      </c>
      <c r="Z45" s="22">
        <v>40</v>
      </c>
      <c r="AA45" s="22">
        <f t="shared" si="16"/>
        <v>3735.6000000000004</v>
      </c>
      <c r="AB45" s="22">
        <f t="shared" si="17"/>
        <v>4748.6440677966102</v>
      </c>
      <c r="AC45" s="22">
        <f t="shared" si="18"/>
        <v>854.75593220338988</v>
      </c>
      <c r="AD45" s="22">
        <f t="shared" si="21"/>
        <v>5603.4</v>
      </c>
      <c r="AE45" s="22">
        <v>0</v>
      </c>
      <c r="AF45" s="22">
        <v>1000</v>
      </c>
      <c r="AG45" s="22">
        <v>0</v>
      </c>
      <c r="AH45" s="22">
        <v>0</v>
      </c>
      <c r="AI45" s="22">
        <v>0</v>
      </c>
      <c r="AJ45" s="22">
        <f t="shared" si="4"/>
        <v>0</v>
      </c>
      <c r="AK45" s="22">
        <f t="shared" si="5"/>
        <v>1000</v>
      </c>
      <c r="AL45" s="22">
        <f t="shared" si="6"/>
        <v>4603.3999999999996</v>
      </c>
      <c r="AM45" s="22">
        <f t="array" ref="AM45">IF(P45="Mykare",(INDEX('[1]EMI &amp; Reimbursement'!Q:Q,MATCH(Finance!C45,'[1]EMI &amp; Reimbursement'!B:B,0),0)),0)</f>
        <v>0</v>
      </c>
      <c r="AN45" s="22">
        <f t="shared" si="7"/>
        <v>0</v>
      </c>
      <c r="AO45" s="22">
        <f t="shared" si="8"/>
        <v>5603.4</v>
      </c>
      <c r="AP45" s="22">
        <f t="shared" si="9"/>
        <v>0</v>
      </c>
      <c r="AQ45" s="18" t="s">
        <v>7272</v>
      </c>
      <c r="AR45" s="18" t="s">
        <v>7402</v>
      </c>
      <c r="AS45" s="23">
        <v>44900</v>
      </c>
      <c r="AT45" s="24" t="b">
        <v>1</v>
      </c>
      <c r="AW45" s="24" t="b">
        <v>1</v>
      </c>
      <c r="AX45" s="24"/>
      <c r="AY45" s="24" t="b">
        <v>1</v>
      </c>
      <c r="BA45" s="24" t="b">
        <v>1</v>
      </c>
      <c r="BB45" s="24" t="b">
        <v>1</v>
      </c>
      <c r="BC45" s="22">
        <f t="shared" si="10"/>
        <v>0</v>
      </c>
      <c r="BD45" s="26">
        <f t="shared" si="11"/>
        <v>0.82153692401042222</v>
      </c>
    </row>
    <row r="46" spans="1:56" ht="18" customHeight="1">
      <c r="A46" s="18" t="s">
        <v>7262</v>
      </c>
      <c r="B46" s="19">
        <v>45</v>
      </c>
      <c r="C46" s="18" t="s">
        <v>7403</v>
      </c>
      <c r="D46" s="18">
        <v>33715</v>
      </c>
      <c r="E46" s="20">
        <v>44870</v>
      </c>
      <c r="F46" s="20">
        <v>44870</v>
      </c>
      <c r="G46" s="18" t="s">
        <v>7282</v>
      </c>
      <c r="H46" s="35"/>
      <c r="I46" s="18" t="s">
        <v>7404</v>
      </c>
      <c r="J46" s="18" t="s">
        <v>7266</v>
      </c>
      <c r="K46" s="18" t="s">
        <v>7405</v>
      </c>
      <c r="L46" s="18" t="s">
        <v>7303</v>
      </c>
      <c r="M46" s="21" t="s">
        <v>7304</v>
      </c>
      <c r="N46" s="21" t="str">
        <f t="shared" si="0"/>
        <v>A</v>
      </c>
      <c r="O46" s="18" t="s">
        <v>7305</v>
      </c>
      <c r="P46" s="18" t="str">
        <f>IFERROR(VLOOKUP(L46,[1]Sheet3!A:B,2,0),"")</f>
        <v>Mykare</v>
      </c>
      <c r="Q46" s="22" t="s">
        <v>7285</v>
      </c>
      <c r="R46" s="22" t="s">
        <v>7271</v>
      </c>
      <c r="S46" s="22">
        <v>30000</v>
      </c>
      <c r="T46" s="22">
        <v>0</v>
      </c>
      <c r="U46" s="22">
        <v>0</v>
      </c>
      <c r="V46" s="22">
        <v>0</v>
      </c>
      <c r="W46" s="22">
        <f t="shared" si="20"/>
        <v>30000</v>
      </c>
      <c r="X46" s="22">
        <v>0</v>
      </c>
      <c r="Y46" s="22">
        <v>60</v>
      </c>
      <c r="Z46" s="22">
        <v>40</v>
      </c>
      <c r="AA46" s="22">
        <f t="shared" si="16"/>
        <v>12000</v>
      </c>
      <c r="AB46" s="22">
        <f t="shared" si="17"/>
        <v>15254.237288135593</v>
      </c>
      <c r="AC46" s="22">
        <f t="shared" si="18"/>
        <v>2745.7627118644068</v>
      </c>
      <c r="AD46" s="22">
        <f t="shared" si="21"/>
        <v>18000</v>
      </c>
      <c r="AE46" s="22">
        <v>0</v>
      </c>
      <c r="AF46" s="22">
        <v>5000</v>
      </c>
      <c r="AG46" s="22">
        <v>3894</v>
      </c>
      <c r="AH46" s="22">
        <v>0</v>
      </c>
      <c r="AI46" s="22">
        <v>0</v>
      </c>
      <c r="AJ46" s="22">
        <f t="shared" si="4"/>
        <v>0</v>
      </c>
      <c r="AK46" s="22">
        <f t="shared" si="5"/>
        <v>8894</v>
      </c>
      <c r="AL46" s="22">
        <f t="shared" si="6"/>
        <v>9106</v>
      </c>
      <c r="AM46" s="22">
        <f t="array" ref="AM46">IF(P46="Mykare",(INDEX('[1]EMI &amp; Reimbursement'!Q:Q,MATCH(Finance!C46,'[1]EMI &amp; Reimbursement'!B:B,0),0)),0)</f>
        <v>26106</v>
      </c>
      <c r="AN46" s="22">
        <f t="shared" si="7"/>
        <v>0</v>
      </c>
      <c r="AO46" s="22">
        <f t="shared" si="8"/>
        <v>0</v>
      </c>
      <c r="AP46" s="22">
        <f t="shared" si="9"/>
        <v>12000</v>
      </c>
      <c r="AQ46" s="18" t="s">
        <v>7272</v>
      </c>
      <c r="AR46" s="18" t="s">
        <v>7402</v>
      </c>
      <c r="AS46" s="23">
        <v>44900</v>
      </c>
      <c r="AT46" s="24" t="b">
        <v>1</v>
      </c>
      <c r="AU46" s="24" t="b">
        <v>1</v>
      </c>
      <c r="AV46" s="24" t="b">
        <v>1</v>
      </c>
      <c r="AW46" s="24" t="b">
        <v>1</v>
      </c>
      <c r="AX46" s="24" t="b">
        <v>1</v>
      </c>
      <c r="AY46" s="24" t="b">
        <v>1</v>
      </c>
      <c r="BA46" s="24" t="b">
        <v>1</v>
      </c>
      <c r="BB46" s="24" t="b">
        <v>1</v>
      </c>
      <c r="BC46" s="22">
        <f t="shared" si="10"/>
        <v>0</v>
      </c>
      <c r="BD46" s="26">
        <f t="shared" si="11"/>
        <v>0.50588888888888894</v>
      </c>
    </row>
    <row r="47" spans="1:56" ht="18" customHeight="1">
      <c r="A47" s="18" t="s">
        <v>7262</v>
      </c>
      <c r="B47" s="19">
        <v>46</v>
      </c>
      <c r="C47" s="18" t="s">
        <v>7406</v>
      </c>
      <c r="D47" s="18">
        <v>33193</v>
      </c>
      <c r="E47" s="20">
        <v>44870</v>
      </c>
      <c r="F47" s="20">
        <v>44870</v>
      </c>
      <c r="G47" s="18" t="s">
        <v>7380</v>
      </c>
      <c r="I47" s="18" t="s">
        <v>4339</v>
      </c>
      <c r="J47" s="18" t="s">
        <v>7351</v>
      </c>
      <c r="K47" s="18" t="s">
        <v>7342</v>
      </c>
      <c r="L47" s="18" t="s">
        <v>7290</v>
      </c>
      <c r="M47" s="21" t="s">
        <v>7278</v>
      </c>
      <c r="N47" s="21" t="str">
        <f t="shared" si="0"/>
        <v>B</v>
      </c>
      <c r="P47" s="18" t="str">
        <f>IFERROR(VLOOKUP(L47,[1]Sheet3!A:B,2,0),"")</f>
        <v>Hospital</v>
      </c>
      <c r="Q47" s="22" t="s">
        <v>7326</v>
      </c>
      <c r="R47" s="22" t="s">
        <v>7271</v>
      </c>
      <c r="S47" s="22">
        <v>111123</v>
      </c>
      <c r="T47" s="22">
        <v>107248</v>
      </c>
      <c r="U47" s="22">
        <v>0</v>
      </c>
      <c r="V47" s="22">
        <v>0</v>
      </c>
      <c r="W47" s="22">
        <f t="shared" si="20"/>
        <v>107248</v>
      </c>
      <c r="X47" s="22">
        <v>0</v>
      </c>
      <c r="Y47" s="22">
        <v>30</v>
      </c>
      <c r="Z47" s="22">
        <v>70</v>
      </c>
      <c r="AA47" s="22">
        <f t="shared" si="16"/>
        <v>75073.599999999991</v>
      </c>
      <c r="AB47" s="22">
        <f t="shared" si="17"/>
        <v>27266.4406779661</v>
      </c>
      <c r="AC47" s="22">
        <f t="shared" si="18"/>
        <v>4907.9593220338984</v>
      </c>
      <c r="AD47" s="22">
        <f t="shared" si="21"/>
        <v>32174.399999999998</v>
      </c>
      <c r="AE47" s="22">
        <v>850</v>
      </c>
      <c r="AF47" s="22">
        <v>0</v>
      </c>
      <c r="AG47" s="22">
        <v>0</v>
      </c>
      <c r="AH47" s="22">
        <v>0</v>
      </c>
      <c r="AI47" s="22">
        <v>0</v>
      </c>
      <c r="AJ47" s="22">
        <f t="shared" si="4"/>
        <v>0</v>
      </c>
      <c r="AK47" s="22">
        <f t="shared" si="5"/>
        <v>850</v>
      </c>
      <c r="AL47" s="22">
        <f t="shared" si="6"/>
        <v>31324.399999999998</v>
      </c>
      <c r="AM47" s="22">
        <f t="array" ref="AM47">IF(P47="Mykare",(INDEX('[1]EMI &amp; Reimbursement'!Q:Q,MATCH(Finance!C47,'[1]EMI &amp; Reimbursement'!B:B,0),0)),0)</f>
        <v>0</v>
      </c>
      <c r="AN47" s="22">
        <f t="shared" si="7"/>
        <v>0</v>
      </c>
      <c r="AO47" s="22">
        <f t="shared" si="8"/>
        <v>32174.399999999998</v>
      </c>
      <c r="AP47" s="22">
        <f t="shared" si="9"/>
        <v>0</v>
      </c>
      <c r="AQ47" s="18" t="s">
        <v>7272</v>
      </c>
      <c r="AR47" s="18" t="s">
        <v>7407</v>
      </c>
      <c r="AT47" s="24" t="b">
        <v>1</v>
      </c>
      <c r="AW47" s="24" t="b">
        <v>1</v>
      </c>
      <c r="AX47" s="24"/>
      <c r="AY47" s="24" t="b">
        <v>1</v>
      </c>
      <c r="BB47" s="24" t="b">
        <v>1</v>
      </c>
      <c r="BC47" s="22">
        <f t="shared" si="10"/>
        <v>0</v>
      </c>
      <c r="BD47" s="26">
        <f t="shared" si="11"/>
        <v>0.97358148092893726</v>
      </c>
    </row>
    <row r="48" spans="1:56" ht="18" customHeight="1">
      <c r="A48" s="18" t="s">
        <v>7262</v>
      </c>
      <c r="B48" s="19">
        <v>47</v>
      </c>
      <c r="C48" s="18" t="s">
        <v>7408</v>
      </c>
      <c r="D48" s="18">
        <v>40492</v>
      </c>
      <c r="E48" s="20">
        <v>44871</v>
      </c>
      <c r="F48" s="20">
        <v>44871</v>
      </c>
      <c r="G48" s="18" t="s">
        <v>7367</v>
      </c>
      <c r="I48" s="18" t="s">
        <v>7409</v>
      </c>
      <c r="J48" s="18" t="s">
        <v>7410</v>
      </c>
      <c r="K48" s="18" t="s">
        <v>7342</v>
      </c>
      <c r="L48" s="18" t="s">
        <v>7290</v>
      </c>
      <c r="M48" s="21" t="s">
        <v>7278</v>
      </c>
      <c r="N48" s="21" t="str">
        <f t="shared" si="0"/>
        <v>B</v>
      </c>
      <c r="P48" s="18" t="str">
        <f>IFERROR(VLOOKUP(L48,[1]Sheet3!A:B,2,0),"")</f>
        <v>Hospital</v>
      </c>
      <c r="Q48" s="22" t="s">
        <v>7326</v>
      </c>
      <c r="R48" s="22" t="s">
        <v>7271</v>
      </c>
      <c r="S48" s="22">
        <v>98927</v>
      </c>
      <c r="T48" s="22">
        <v>77791</v>
      </c>
      <c r="U48" s="22">
        <v>4000</v>
      </c>
      <c r="V48" s="22">
        <v>0</v>
      </c>
      <c r="W48" s="22">
        <f t="shared" si="20"/>
        <v>81791</v>
      </c>
      <c r="X48" s="22">
        <v>0</v>
      </c>
      <c r="Y48" s="22">
        <v>35</v>
      </c>
      <c r="Z48" s="22">
        <v>65</v>
      </c>
      <c r="AA48" s="22">
        <f t="shared" si="16"/>
        <v>53164.15</v>
      </c>
      <c r="AB48" s="22">
        <f t="shared" si="17"/>
        <v>24260.042372881355</v>
      </c>
      <c r="AC48" s="22">
        <f t="shared" si="18"/>
        <v>4366.8076271186437</v>
      </c>
      <c r="AD48" s="22">
        <f t="shared" si="21"/>
        <v>28626.85</v>
      </c>
      <c r="AE48" s="22">
        <v>513</v>
      </c>
      <c r="AF48" s="22">
        <v>0</v>
      </c>
      <c r="AG48" s="22">
        <v>0</v>
      </c>
      <c r="AH48" s="22">
        <v>0</v>
      </c>
      <c r="AI48" s="22">
        <v>0</v>
      </c>
      <c r="AJ48" s="22">
        <f t="shared" si="4"/>
        <v>0</v>
      </c>
      <c r="AK48" s="22">
        <f t="shared" si="5"/>
        <v>513</v>
      </c>
      <c r="AL48" s="22">
        <f t="shared" si="6"/>
        <v>28113.85</v>
      </c>
      <c r="AM48" s="22">
        <f t="array" ref="AM48">IF(P48="Mykare",(INDEX('[1]EMI &amp; Reimbursement'!Q:Q,MATCH(Finance!C48,'[1]EMI &amp; Reimbursement'!B:B,0),0)),0)</f>
        <v>0</v>
      </c>
      <c r="AN48" s="22">
        <f t="shared" si="7"/>
        <v>0</v>
      </c>
      <c r="AO48" s="22">
        <f t="shared" si="8"/>
        <v>28626.85</v>
      </c>
      <c r="AP48" s="22">
        <f t="shared" si="9"/>
        <v>0</v>
      </c>
      <c r="AQ48" s="18" t="s">
        <v>7272</v>
      </c>
      <c r="AR48" s="18" t="s">
        <v>7411</v>
      </c>
      <c r="AS48" s="23">
        <v>44900</v>
      </c>
      <c r="AT48" s="24" t="b">
        <v>1</v>
      </c>
      <c r="AW48" s="24" t="b">
        <v>1</v>
      </c>
      <c r="AX48" s="24"/>
      <c r="AY48" s="24" t="b">
        <v>1</v>
      </c>
      <c r="BB48" s="24" t="b">
        <v>1</v>
      </c>
      <c r="BC48" s="22">
        <f t="shared" si="10"/>
        <v>0</v>
      </c>
      <c r="BD48" s="26">
        <f t="shared" si="11"/>
        <v>0.98207976078401915</v>
      </c>
    </row>
    <row r="49" spans="1:56" ht="18" customHeight="1">
      <c r="A49" s="18" t="s">
        <v>7262</v>
      </c>
      <c r="B49" s="19">
        <v>48</v>
      </c>
      <c r="C49" s="18" t="s">
        <v>7412</v>
      </c>
      <c r="D49" s="18">
        <v>41126</v>
      </c>
      <c r="E49" s="20">
        <v>45012</v>
      </c>
      <c r="F49" s="20">
        <v>44878</v>
      </c>
      <c r="G49" s="18" t="s">
        <v>7413</v>
      </c>
      <c r="I49" s="18" t="s">
        <v>7414</v>
      </c>
      <c r="J49" s="18" t="s">
        <v>7266</v>
      </c>
      <c r="K49" s="18" t="s">
        <v>7297</v>
      </c>
      <c r="L49" s="18" t="s">
        <v>7268</v>
      </c>
      <c r="M49" s="21" t="s">
        <v>7278</v>
      </c>
      <c r="N49" s="18" t="str">
        <f t="shared" si="0"/>
        <v>B</v>
      </c>
      <c r="P49" s="18" t="str">
        <f>IFERROR(VLOOKUP(L49,[1]Sheet3!A:B,2,0),"")</f>
        <v>Mykare</v>
      </c>
      <c r="Q49" s="18" t="s">
        <v>7337</v>
      </c>
      <c r="R49" s="18" t="s">
        <v>7271</v>
      </c>
      <c r="S49" s="22">
        <v>45766</v>
      </c>
      <c r="T49" s="22">
        <v>33196</v>
      </c>
      <c r="U49" s="22">
        <v>5000</v>
      </c>
      <c r="V49" s="22">
        <v>0</v>
      </c>
      <c r="W49" s="22">
        <f t="shared" si="20"/>
        <v>38196</v>
      </c>
      <c r="X49" s="22">
        <v>0</v>
      </c>
      <c r="Y49" s="22">
        <v>30</v>
      </c>
      <c r="Z49" s="22">
        <v>70</v>
      </c>
      <c r="AA49" s="22">
        <f t="shared" si="16"/>
        <v>26737.199999999997</v>
      </c>
      <c r="AB49" s="22">
        <f t="shared" si="17"/>
        <v>9710.8474576271183</v>
      </c>
      <c r="AC49" s="22">
        <f t="shared" si="18"/>
        <v>1747.9525423728812</v>
      </c>
      <c r="AD49" s="22">
        <f t="shared" si="21"/>
        <v>11458.8</v>
      </c>
      <c r="AE49" s="22">
        <v>0</v>
      </c>
      <c r="AF49" s="22">
        <v>0</v>
      </c>
      <c r="AG49" s="22">
        <v>0</v>
      </c>
      <c r="AH49" s="22">
        <v>0</v>
      </c>
      <c r="AI49" s="22">
        <v>120</v>
      </c>
      <c r="AJ49" s="22">
        <f t="shared" si="4"/>
        <v>-5000</v>
      </c>
      <c r="AK49" s="22">
        <f t="shared" si="5"/>
        <v>-4880</v>
      </c>
      <c r="AL49" s="22">
        <f t="shared" si="6"/>
        <v>16338.8</v>
      </c>
      <c r="AM49" s="22">
        <f t="array" ref="AM49">IF(P49="Mykare",(INDEX('[1]EMI &amp; Reimbursement'!Q:Q,MATCH(Finance!C49,'[1]EMI &amp; Reimbursement'!B:B,0),0)),0)</f>
        <v>38196</v>
      </c>
      <c r="AN49" s="22">
        <f t="shared" si="7"/>
        <v>-5000</v>
      </c>
      <c r="AO49" s="22">
        <f t="shared" si="8"/>
        <v>0</v>
      </c>
      <c r="AP49" s="22">
        <f t="shared" si="9"/>
        <v>26737.200000000001</v>
      </c>
      <c r="AQ49" s="18" t="s">
        <v>7272</v>
      </c>
      <c r="AR49" s="18" t="s">
        <v>7415</v>
      </c>
      <c r="AS49" s="23">
        <v>45017</v>
      </c>
      <c r="AT49" s="18" t="b">
        <v>1</v>
      </c>
      <c r="AU49" s="24" t="b">
        <v>1</v>
      </c>
      <c r="AV49" s="24" t="b">
        <v>1</v>
      </c>
      <c r="AW49" s="24" t="b">
        <v>1</v>
      </c>
      <c r="AX49" s="24" t="b">
        <v>1</v>
      </c>
      <c r="AY49" s="24" t="b">
        <v>1</v>
      </c>
      <c r="AZ49" s="24"/>
      <c r="BA49" s="24"/>
      <c r="BB49" s="24" t="b">
        <v>1</v>
      </c>
      <c r="BC49" s="22">
        <f t="shared" si="10"/>
        <v>0</v>
      </c>
      <c r="BD49" s="26">
        <f t="shared" si="11"/>
        <v>1.4258735644221037</v>
      </c>
    </row>
    <row r="50" spans="1:56" ht="18" customHeight="1">
      <c r="A50" s="18" t="s">
        <v>7262</v>
      </c>
      <c r="B50" s="19">
        <v>49</v>
      </c>
      <c r="C50" s="18" t="s">
        <v>7416</v>
      </c>
      <c r="D50" s="18">
        <v>44689</v>
      </c>
      <c r="E50" s="20">
        <v>44876</v>
      </c>
      <c r="F50" s="20">
        <v>44876</v>
      </c>
      <c r="G50" s="18" t="s">
        <v>7380</v>
      </c>
      <c r="I50" s="18" t="s">
        <v>7417</v>
      </c>
      <c r="J50" s="18" t="s">
        <v>7351</v>
      </c>
      <c r="K50" s="18" t="s">
        <v>7342</v>
      </c>
      <c r="L50" s="18" t="s">
        <v>7290</v>
      </c>
      <c r="M50" s="21" t="s">
        <v>7278</v>
      </c>
      <c r="N50" s="21" t="str">
        <f t="shared" si="0"/>
        <v>B</v>
      </c>
      <c r="P50" s="18" t="str">
        <f>IFERROR(VLOOKUP(L50,[1]Sheet3!A:B,2,0),"")</f>
        <v>Hospital</v>
      </c>
      <c r="Q50" s="22" t="s">
        <v>7326</v>
      </c>
      <c r="R50" s="22" t="s">
        <v>7271</v>
      </c>
      <c r="S50" s="22">
        <v>108548</v>
      </c>
      <c r="T50" s="22">
        <v>90581</v>
      </c>
      <c r="U50" s="22">
        <v>0</v>
      </c>
      <c r="V50" s="22">
        <v>0</v>
      </c>
      <c r="W50" s="22">
        <f t="shared" si="20"/>
        <v>90581</v>
      </c>
      <c r="X50" s="22">
        <v>0</v>
      </c>
      <c r="Y50" s="22">
        <v>30</v>
      </c>
      <c r="Z50" s="22">
        <v>70</v>
      </c>
      <c r="AA50" s="22">
        <f t="shared" si="16"/>
        <v>63406.7</v>
      </c>
      <c r="AB50" s="22">
        <f t="shared" si="17"/>
        <v>23029.067796610168</v>
      </c>
      <c r="AC50" s="22">
        <f t="shared" si="18"/>
        <v>4145.2322033898308</v>
      </c>
      <c r="AD50" s="22">
        <f t="shared" si="21"/>
        <v>27174.3</v>
      </c>
      <c r="AE50" s="22">
        <v>1905</v>
      </c>
      <c r="AF50" s="22">
        <v>0</v>
      </c>
      <c r="AG50" s="22">
        <v>0</v>
      </c>
      <c r="AH50" s="22">
        <v>0</v>
      </c>
      <c r="AI50" s="22">
        <v>0</v>
      </c>
      <c r="AJ50" s="22">
        <f t="shared" si="4"/>
        <v>0</v>
      </c>
      <c r="AK50" s="22">
        <f t="shared" si="5"/>
        <v>1905</v>
      </c>
      <c r="AL50" s="22">
        <f t="shared" si="6"/>
        <v>25269.3</v>
      </c>
      <c r="AM50" s="22">
        <f t="array" ref="AM50">IF(P50="Mykare",(INDEX('[1]EMI &amp; Reimbursement'!Q:Q,MATCH(Finance!C50,'[1]EMI &amp; Reimbursement'!B:B,0),0)),0)</f>
        <v>0</v>
      </c>
      <c r="AN50" s="22">
        <f t="shared" si="7"/>
        <v>0</v>
      </c>
      <c r="AO50" s="22">
        <f t="shared" si="8"/>
        <v>27174.3</v>
      </c>
      <c r="AP50" s="22">
        <f t="shared" si="9"/>
        <v>0</v>
      </c>
      <c r="AQ50" s="18" t="s">
        <v>7272</v>
      </c>
      <c r="AR50" s="18" t="s">
        <v>7407</v>
      </c>
      <c r="AT50" s="24" t="b">
        <v>1</v>
      </c>
      <c r="AW50" s="24" t="b">
        <v>1</v>
      </c>
      <c r="AX50" s="24"/>
      <c r="AY50" s="24" t="b">
        <v>1</v>
      </c>
      <c r="BB50" s="24" t="b">
        <v>1</v>
      </c>
      <c r="BC50" s="22">
        <f t="shared" si="10"/>
        <v>0</v>
      </c>
      <c r="BD50" s="26">
        <f t="shared" si="11"/>
        <v>0.92989699826674466</v>
      </c>
    </row>
    <row r="51" spans="1:56" ht="18" customHeight="1">
      <c r="A51" s="18" t="s">
        <v>7262</v>
      </c>
      <c r="B51" s="19">
        <v>50</v>
      </c>
      <c r="C51" s="18" t="s">
        <v>7418</v>
      </c>
      <c r="D51" s="18">
        <v>37794</v>
      </c>
      <c r="E51" s="20">
        <v>44879</v>
      </c>
      <c r="F51" s="20">
        <v>44879</v>
      </c>
      <c r="G51" s="18" t="s">
        <v>7275</v>
      </c>
      <c r="I51" s="18" t="s">
        <v>7419</v>
      </c>
      <c r="J51" s="18" t="s">
        <v>7266</v>
      </c>
      <c r="K51" s="18" t="s">
        <v>7267</v>
      </c>
      <c r="L51" s="18" t="s">
        <v>7290</v>
      </c>
      <c r="M51" s="21" t="s">
        <v>7278</v>
      </c>
      <c r="N51" s="21" t="str">
        <f t="shared" si="0"/>
        <v>B</v>
      </c>
      <c r="P51" s="18" t="str">
        <f>IFERROR(VLOOKUP(L51,[1]Sheet3!A:B,2,0),"")</f>
        <v>Hospital</v>
      </c>
      <c r="Q51" s="22" t="s">
        <v>7279</v>
      </c>
      <c r="R51" s="22" t="s">
        <v>7271</v>
      </c>
      <c r="S51" s="22">
        <v>48445</v>
      </c>
      <c r="T51" s="22">
        <v>48445</v>
      </c>
      <c r="U51" s="22">
        <v>0</v>
      </c>
      <c r="V51" s="22">
        <v>0</v>
      </c>
      <c r="W51" s="22">
        <f t="shared" si="20"/>
        <v>48445</v>
      </c>
      <c r="X51" s="22">
        <v>0</v>
      </c>
      <c r="Y51" s="22">
        <v>30</v>
      </c>
      <c r="Z51" s="22">
        <v>70</v>
      </c>
      <c r="AA51" s="22">
        <f t="shared" si="16"/>
        <v>33911.5</v>
      </c>
      <c r="AB51" s="22">
        <f t="shared" si="17"/>
        <v>12316.525423728814</v>
      </c>
      <c r="AC51" s="22">
        <f t="shared" si="18"/>
        <v>2216.9745762711864</v>
      </c>
      <c r="AD51" s="22">
        <f t="shared" si="21"/>
        <v>14533.5</v>
      </c>
      <c r="AE51" s="22">
        <v>0</v>
      </c>
      <c r="AF51" s="22">
        <v>0</v>
      </c>
      <c r="AG51" s="22">
        <v>0</v>
      </c>
      <c r="AH51" s="22">
        <v>0</v>
      </c>
      <c r="AI51" s="22">
        <v>0</v>
      </c>
      <c r="AJ51" s="22">
        <f t="shared" si="4"/>
        <v>0</v>
      </c>
      <c r="AK51" s="22">
        <f t="shared" si="5"/>
        <v>0</v>
      </c>
      <c r="AL51" s="22">
        <f t="shared" si="6"/>
        <v>14533.5</v>
      </c>
      <c r="AM51" s="22">
        <f t="array" ref="AM51">IF(P51="Mykare",(INDEX('[1]EMI &amp; Reimbursement'!Q:Q,MATCH(Finance!C51,'[1]EMI &amp; Reimbursement'!B:B,0),0)),0)</f>
        <v>0</v>
      </c>
      <c r="AN51" s="22">
        <f t="shared" si="7"/>
        <v>0</v>
      </c>
      <c r="AO51" s="22">
        <f t="shared" si="8"/>
        <v>14533.5</v>
      </c>
      <c r="AP51" s="22">
        <f t="shared" si="9"/>
        <v>0</v>
      </c>
      <c r="AQ51" s="18" t="s">
        <v>7272</v>
      </c>
      <c r="AR51" s="18" t="s">
        <v>7420</v>
      </c>
      <c r="AS51" s="23">
        <v>44900</v>
      </c>
      <c r="AT51" s="24" t="b">
        <v>1</v>
      </c>
      <c r="AW51" s="24" t="b">
        <v>1</v>
      </c>
      <c r="AX51" s="24"/>
      <c r="AY51" s="24" t="b">
        <v>1</v>
      </c>
      <c r="BB51" s="24" t="b">
        <v>1</v>
      </c>
      <c r="BC51" s="22">
        <f t="shared" si="10"/>
        <v>0</v>
      </c>
      <c r="BD51" s="26">
        <f t="shared" si="11"/>
        <v>1</v>
      </c>
    </row>
    <row r="52" spans="1:56" ht="18" customHeight="1">
      <c r="A52" s="18" t="s">
        <v>7262</v>
      </c>
      <c r="B52" s="19">
        <v>51</v>
      </c>
      <c r="C52" s="18" t="s">
        <v>7421</v>
      </c>
      <c r="D52" s="18">
        <v>26866</v>
      </c>
      <c r="E52" s="20">
        <v>44879</v>
      </c>
      <c r="F52" s="20">
        <v>44879</v>
      </c>
      <c r="G52" s="18" t="s">
        <v>7372</v>
      </c>
      <c r="I52" s="18" t="s">
        <v>7422</v>
      </c>
      <c r="J52" s="18" t="s">
        <v>7266</v>
      </c>
      <c r="K52" s="18" t="s">
        <v>7297</v>
      </c>
      <c r="L52" s="18" t="s">
        <v>7290</v>
      </c>
      <c r="M52" s="21" t="s">
        <v>7374</v>
      </c>
      <c r="N52" s="21" t="str">
        <f t="shared" si="0"/>
        <v>A</v>
      </c>
      <c r="P52" s="18" t="str">
        <f>IFERROR(VLOOKUP(L52,[1]Sheet3!A:B,2,0),"")</f>
        <v>Hospital</v>
      </c>
      <c r="Q52" s="22" t="s">
        <v>7298</v>
      </c>
      <c r="R52" s="22" t="s">
        <v>7271</v>
      </c>
      <c r="S52" s="22">
        <v>52897</v>
      </c>
      <c r="T52" s="22">
        <v>50157</v>
      </c>
      <c r="U52" s="22">
        <v>0</v>
      </c>
      <c r="V52" s="22">
        <v>0</v>
      </c>
      <c r="W52" s="22">
        <f t="shared" si="20"/>
        <v>50157</v>
      </c>
      <c r="X52" s="22">
        <v>0</v>
      </c>
      <c r="Y52" s="22">
        <v>60</v>
      </c>
      <c r="Z52" s="22">
        <v>40</v>
      </c>
      <c r="AA52" s="22">
        <f t="shared" si="16"/>
        <v>20062.800000000003</v>
      </c>
      <c r="AB52" s="22">
        <f t="shared" si="17"/>
        <v>25503.559322033896</v>
      </c>
      <c r="AC52" s="22">
        <f t="shared" si="18"/>
        <v>4590.6406779661011</v>
      </c>
      <c r="AD52" s="22">
        <f t="shared" si="21"/>
        <v>30094.199999999997</v>
      </c>
      <c r="AE52" s="22">
        <v>573</v>
      </c>
      <c r="AF52" s="22">
        <v>6000</v>
      </c>
      <c r="AG52" s="22">
        <v>0</v>
      </c>
      <c r="AH52" s="22">
        <v>0</v>
      </c>
      <c r="AI52" s="22">
        <v>0</v>
      </c>
      <c r="AJ52" s="22">
        <f t="shared" si="4"/>
        <v>0</v>
      </c>
      <c r="AK52" s="22">
        <f t="shared" si="5"/>
        <v>6573</v>
      </c>
      <c r="AL52" s="22">
        <f t="shared" si="6"/>
        <v>23521.199999999997</v>
      </c>
      <c r="AM52" s="22">
        <f t="array" ref="AM52">IF(P52="Mykare",(INDEX('[1]EMI &amp; Reimbursement'!Q:Q,MATCH(Finance!C52,'[1]EMI &amp; Reimbursement'!B:B,0),0)),0)</f>
        <v>0</v>
      </c>
      <c r="AN52" s="22">
        <f t="shared" si="7"/>
        <v>0</v>
      </c>
      <c r="AO52" s="22">
        <f t="shared" si="8"/>
        <v>30094.199999999997</v>
      </c>
      <c r="AP52" s="22">
        <f t="shared" si="9"/>
        <v>0</v>
      </c>
      <c r="AQ52" s="18" t="s">
        <v>7272</v>
      </c>
      <c r="AR52" s="18" t="s">
        <v>7423</v>
      </c>
      <c r="AT52" s="24" t="b">
        <v>1</v>
      </c>
      <c r="AW52" s="24" t="b">
        <v>1</v>
      </c>
      <c r="AX52" s="24"/>
      <c r="AY52" s="24" t="b">
        <v>1</v>
      </c>
      <c r="BA52" s="24" t="b">
        <v>1</v>
      </c>
      <c r="BB52" s="24" t="b">
        <v>1</v>
      </c>
      <c r="BC52" s="22">
        <f t="shared" si="10"/>
        <v>0</v>
      </c>
      <c r="BD52" s="26">
        <f t="shared" si="11"/>
        <v>0.78158582052355596</v>
      </c>
    </row>
    <row r="53" spans="1:56" ht="18" customHeight="1">
      <c r="A53" s="18" t="s">
        <v>7262</v>
      </c>
      <c r="B53" s="19">
        <v>52</v>
      </c>
      <c r="C53" s="18" t="s">
        <v>7424</v>
      </c>
      <c r="D53" s="18">
        <v>56227</v>
      </c>
      <c r="E53" s="20">
        <v>44880</v>
      </c>
      <c r="F53" s="20">
        <v>44880</v>
      </c>
      <c r="G53" s="18" t="s">
        <v>7425</v>
      </c>
      <c r="I53" s="18" t="s">
        <v>7426</v>
      </c>
      <c r="J53" s="18" t="s">
        <v>7341</v>
      </c>
      <c r="K53" s="18" t="s">
        <v>7427</v>
      </c>
      <c r="L53" s="18" t="s">
        <v>7303</v>
      </c>
      <c r="M53" s="21" t="s">
        <v>7278</v>
      </c>
      <c r="N53" s="21" t="str">
        <f t="shared" si="0"/>
        <v>B</v>
      </c>
      <c r="O53" s="18" t="s">
        <v>7305</v>
      </c>
      <c r="P53" s="18" t="str">
        <f>IFERROR(VLOOKUP(L53,[1]Sheet3!A:B,2,0),"")</f>
        <v>Mykare</v>
      </c>
      <c r="Q53" s="22" t="s">
        <v>7326</v>
      </c>
      <c r="R53" s="22" t="s">
        <v>7271</v>
      </c>
      <c r="S53" s="22">
        <v>60000</v>
      </c>
      <c r="T53" s="22">
        <v>0</v>
      </c>
      <c r="U53" s="22">
        <v>0</v>
      </c>
      <c r="V53" s="22">
        <v>0</v>
      </c>
      <c r="W53" s="22">
        <f t="shared" si="20"/>
        <v>60000</v>
      </c>
      <c r="X53" s="22">
        <v>0</v>
      </c>
      <c r="Y53" s="22">
        <v>35</v>
      </c>
      <c r="Z53" s="22">
        <v>65</v>
      </c>
      <c r="AA53" s="22">
        <f t="shared" si="16"/>
        <v>39000</v>
      </c>
      <c r="AB53" s="22">
        <f t="shared" si="17"/>
        <v>17796.610169491527</v>
      </c>
      <c r="AC53" s="22">
        <f t="shared" si="18"/>
        <v>3203.3898305084749</v>
      </c>
      <c r="AD53" s="22">
        <f t="shared" si="21"/>
        <v>21000</v>
      </c>
      <c r="AE53" s="22">
        <v>2335</v>
      </c>
      <c r="AF53" s="22">
        <v>0</v>
      </c>
      <c r="AG53" s="42">
        <v>6372</v>
      </c>
      <c r="AH53" s="22">
        <v>0</v>
      </c>
      <c r="AI53" s="22">
        <v>0</v>
      </c>
      <c r="AJ53" s="22">
        <f t="shared" si="4"/>
        <v>0</v>
      </c>
      <c r="AK53" s="22">
        <f t="shared" si="5"/>
        <v>8707</v>
      </c>
      <c r="AL53" s="22">
        <f t="shared" si="6"/>
        <v>12293</v>
      </c>
      <c r="AM53" s="22">
        <f t="array" ref="AM53">IF(P53="Mykare",(INDEX('[1]EMI &amp; Reimbursement'!Q:Q,MATCH(Finance!C53,'[1]EMI &amp; Reimbursement'!B:B,0),0)),0)</f>
        <v>53628</v>
      </c>
      <c r="AN53" s="22">
        <f t="shared" si="7"/>
        <v>0</v>
      </c>
      <c r="AO53" s="22">
        <f t="shared" si="8"/>
        <v>0</v>
      </c>
      <c r="AP53" s="22">
        <f t="shared" si="9"/>
        <v>39000</v>
      </c>
      <c r="AQ53" s="18" t="s">
        <v>7272</v>
      </c>
      <c r="AR53" s="18" t="s">
        <v>7428</v>
      </c>
      <c r="AS53" s="23">
        <v>44900</v>
      </c>
      <c r="AT53" s="24" t="b">
        <v>1</v>
      </c>
      <c r="AU53" s="24" t="b">
        <v>1</v>
      </c>
      <c r="AV53" s="24" t="b">
        <v>1</v>
      </c>
      <c r="AW53" s="24" t="b">
        <v>1</v>
      </c>
      <c r="AX53" s="24" t="b">
        <v>1</v>
      </c>
      <c r="AY53" s="24" t="b">
        <v>1</v>
      </c>
      <c r="BB53" s="24" t="b">
        <v>1</v>
      </c>
      <c r="BC53" s="22">
        <f t="shared" si="10"/>
        <v>0</v>
      </c>
      <c r="BD53" s="26">
        <f t="shared" si="11"/>
        <v>0.58538095238095234</v>
      </c>
    </row>
    <row r="54" spans="1:56" ht="18" customHeight="1">
      <c r="A54" s="18" t="s">
        <v>7262</v>
      </c>
      <c r="B54" s="19">
        <v>53</v>
      </c>
      <c r="C54" s="18" t="s">
        <v>7429</v>
      </c>
      <c r="D54" s="18">
        <v>7325</v>
      </c>
      <c r="E54" s="20">
        <v>44881</v>
      </c>
      <c r="F54" s="20">
        <v>44881</v>
      </c>
      <c r="G54" s="18" t="s">
        <v>7282</v>
      </c>
      <c r="H54" s="35"/>
      <c r="I54" s="18" t="s">
        <v>7430</v>
      </c>
      <c r="J54" s="18" t="s">
        <v>7266</v>
      </c>
      <c r="K54" s="18" t="s">
        <v>7277</v>
      </c>
      <c r="L54" s="18" t="s">
        <v>7303</v>
      </c>
      <c r="M54" s="21" t="s">
        <v>7304</v>
      </c>
      <c r="N54" s="21" t="str">
        <f t="shared" si="0"/>
        <v>A</v>
      </c>
      <c r="O54" s="18" t="s">
        <v>7305</v>
      </c>
      <c r="P54" s="18" t="str">
        <f>IFERROR(VLOOKUP(L54,[1]Sheet3!A:B,2,0),"")</f>
        <v>Mykare</v>
      </c>
      <c r="Q54" s="22" t="s">
        <v>7285</v>
      </c>
      <c r="R54" s="22" t="s">
        <v>7271</v>
      </c>
      <c r="S54" s="22">
        <v>28000</v>
      </c>
      <c r="T54" s="22">
        <v>0</v>
      </c>
      <c r="U54" s="22">
        <v>0</v>
      </c>
      <c r="V54" s="22">
        <v>0</v>
      </c>
      <c r="W54" s="22">
        <f t="shared" si="20"/>
        <v>28000</v>
      </c>
      <c r="X54" s="22">
        <v>0</v>
      </c>
      <c r="Y54" s="22">
        <v>60</v>
      </c>
      <c r="Z54" s="22">
        <v>40</v>
      </c>
      <c r="AA54" s="22">
        <f t="shared" si="16"/>
        <v>11200</v>
      </c>
      <c r="AB54" s="22">
        <f t="shared" si="17"/>
        <v>14237.28813559322</v>
      </c>
      <c r="AC54" s="22">
        <f t="shared" si="18"/>
        <v>2562.7118644067796</v>
      </c>
      <c r="AD54" s="22">
        <f t="shared" si="21"/>
        <v>16800</v>
      </c>
      <c r="AE54" s="22">
        <v>616</v>
      </c>
      <c r="AF54" s="22">
        <v>5000</v>
      </c>
      <c r="AG54" s="22">
        <v>2973</v>
      </c>
      <c r="AH54" s="22">
        <v>0</v>
      </c>
      <c r="AI54" s="22">
        <v>0</v>
      </c>
      <c r="AJ54" s="22">
        <f t="shared" si="4"/>
        <v>1</v>
      </c>
      <c r="AK54" s="22">
        <f t="shared" si="5"/>
        <v>8590</v>
      </c>
      <c r="AL54" s="22">
        <f t="shared" si="6"/>
        <v>8210</v>
      </c>
      <c r="AM54" s="22">
        <f t="array" ref="AM54">IF(P54="Mykare",(INDEX('[1]EMI &amp; Reimbursement'!Q:Q,MATCH(Finance!C54,'[1]EMI &amp; Reimbursement'!B:B,0),0)),0)</f>
        <v>25026</v>
      </c>
      <c r="AN54" s="22">
        <f t="shared" si="7"/>
        <v>1</v>
      </c>
      <c r="AO54" s="22">
        <f t="shared" si="8"/>
        <v>0</v>
      </c>
      <c r="AP54" s="22">
        <f t="shared" si="9"/>
        <v>11200</v>
      </c>
      <c r="AQ54" s="18" t="s">
        <v>7272</v>
      </c>
      <c r="AR54" s="18" t="s">
        <v>7402</v>
      </c>
      <c r="AS54" s="23">
        <v>44900</v>
      </c>
      <c r="AT54" s="24" t="b">
        <v>1</v>
      </c>
      <c r="AU54" s="24" t="b">
        <v>1</v>
      </c>
      <c r="AV54" s="24" t="b">
        <v>1</v>
      </c>
      <c r="AW54" s="24" t="b">
        <v>1</v>
      </c>
      <c r="AX54" s="24" t="b">
        <v>1</v>
      </c>
      <c r="AY54" s="24" t="b">
        <v>1</v>
      </c>
      <c r="BA54" s="24" t="b">
        <v>1</v>
      </c>
      <c r="BB54" s="24" t="b">
        <v>1</v>
      </c>
      <c r="BC54" s="22">
        <f t="shared" si="10"/>
        <v>0</v>
      </c>
      <c r="BD54" s="26">
        <f t="shared" si="11"/>
        <v>0.48869047619047618</v>
      </c>
    </row>
    <row r="55" spans="1:56" ht="18" customHeight="1">
      <c r="A55" s="18" t="s">
        <v>7262</v>
      </c>
      <c r="B55" s="19">
        <v>54</v>
      </c>
      <c r="C55" s="18" t="s">
        <v>7431</v>
      </c>
      <c r="D55" s="18">
        <v>39467</v>
      </c>
      <c r="E55" s="20">
        <v>44881</v>
      </c>
      <c r="F55" s="20">
        <v>44881</v>
      </c>
      <c r="G55" s="18" t="s">
        <v>7367</v>
      </c>
      <c r="I55" s="18" t="s">
        <v>7432</v>
      </c>
      <c r="J55" s="18" t="s">
        <v>7266</v>
      </c>
      <c r="K55" s="18" t="s">
        <v>7342</v>
      </c>
      <c r="L55" s="18" t="s">
        <v>7303</v>
      </c>
      <c r="M55" s="21" t="s">
        <v>7278</v>
      </c>
      <c r="N55" s="21" t="str">
        <f t="shared" si="0"/>
        <v>B</v>
      </c>
      <c r="O55" s="18" t="s">
        <v>7305</v>
      </c>
      <c r="P55" s="18" t="str">
        <f>IFERROR(VLOOKUP(L55,[1]Sheet3!A:B,2,0),"")</f>
        <v>Mykare</v>
      </c>
      <c r="Q55" s="22" t="s">
        <v>7326</v>
      </c>
      <c r="R55" s="22" t="s">
        <v>7271</v>
      </c>
      <c r="S55" s="22">
        <v>27500</v>
      </c>
      <c r="T55" s="22">
        <v>0</v>
      </c>
      <c r="U55" s="22">
        <v>0</v>
      </c>
      <c r="V55" s="22">
        <v>0</v>
      </c>
      <c r="W55" s="22">
        <f t="shared" si="20"/>
        <v>27500</v>
      </c>
      <c r="X55" s="22">
        <v>0</v>
      </c>
      <c r="Y55" s="22">
        <v>35</v>
      </c>
      <c r="Z55" s="22">
        <v>65</v>
      </c>
      <c r="AA55" s="22">
        <f t="shared" si="16"/>
        <v>17875</v>
      </c>
      <c r="AB55" s="22">
        <f t="shared" si="17"/>
        <v>8156.7796610169498</v>
      </c>
      <c r="AC55" s="22">
        <f t="shared" si="18"/>
        <v>1468.2203389830509</v>
      </c>
      <c r="AD55" s="22">
        <f t="shared" si="21"/>
        <v>9625</v>
      </c>
      <c r="AE55" s="22">
        <v>388</v>
      </c>
      <c r="AF55" s="22">
        <v>0</v>
      </c>
      <c r="AG55" s="22">
        <v>2920</v>
      </c>
      <c r="AH55" s="22">
        <v>0</v>
      </c>
      <c r="AI55" s="22">
        <v>0</v>
      </c>
      <c r="AJ55" s="22">
        <f t="shared" si="4"/>
        <v>0</v>
      </c>
      <c r="AK55" s="22">
        <f t="shared" si="5"/>
        <v>3308</v>
      </c>
      <c r="AL55" s="22">
        <f t="shared" si="6"/>
        <v>6317</v>
      </c>
      <c r="AM55" s="22">
        <f t="array" ref="AM55">IF(P55="Mykare",(INDEX('[1]EMI &amp; Reimbursement'!Q:Q,MATCH(Finance!C55,'[1]EMI &amp; Reimbursement'!B:B,0),0)),0)</f>
        <v>24580</v>
      </c>
      <c r="AN55" s="22">
        <f t="shared" si="7"/>
        <v>0</v>
      </c>
      <c r="AO55" s="22">
        <f t="shared" si="8"/>
        <v>0</v>
      </c>
      <c r="AP55" s="22">
        <f t="shared" si="9"/>
        <v>17875</v>
      </c>
      <c r="AQ55" s="18" t="s">
        <v>7272</v>
      </c>
      <c r="AR55" s="18" t="s">
        <v>7411</v>
      </c>
      <c r="AS55" s="23">
        <v>44900</v>
      </c>
      <c r="AT55" s="24" t="b">
        <v>1</v>
      </c>
      <c r="AU55" s="24" t="b">
        <v>1</v>
      </c>
      <c r="AV55" s="24" t="b">
        <v>1</v>
      </c>
      <c r="AW55" s="24" t="b">
        <v>1</v>
      </c>
      <c r="AX55" s="24" t="b">
        <v>1</v>
      </c>
      <c r="AY55" s="24" t="b">
        <v>1</v>
      </c>
      <c r="BB55" s="24" t="b">
        <v>1</v>
      </c>
      <c r="BC55" s="22">
        <f t="shared" si="10"/>
        <v>0</v>
      </c>
      <c r="BD55" s="26">
        <f t="shared" si="11"/>
        <v>0.65631168831168829</v>
      </c>
    </row>
    <row r="56" spans="1:56" ht="18" customHeight="1">
      <c r="A56" s="18" t="s">
        <v>7262</v>
      </c>
      <c r="B56" s="19">
        <v>55</v>
      </c>
      <c r="C56" s="18" t="s">
        <v>7433</v>
      </c>
      <c r="D56" s="18">
        <v>51873</v>
      </c>
      <c r="E56" s="43">
        <v>45016</v>
      </c>
      <c r="F56" s="20">
        <v>44881</v>
      </c>
      <c r="G56" s="18" t="s">
        <v>7413</v>
      </c>
      <c r="I56" s="18" t="s">
        <v>7434</v>
      </c>
      <c r="J56" s="18" t="s">
        <v>7266</v>
      </c>
      <c r="K56" s="18" t="s">
        <v>7342</v>
      </c>
      <c r="L56" s="18" t="s">
        <v>7290</v>
      </c>
      <c r="M56" s="21" t="s">
        <v>7278</v>
      </c>
      <c r="N56" s="21" t="str">
        <f t="shared" si="0"/>
        <v>B</v>
      </c>
      <c r="P56" s="18" t="str">
        <f>IFERROR(VLOOKUP(L56,[1]Sheet3!A:B,2,0),"")</f>
        <v>Hospital</v>
      </c>
      <c r="Q56" s="18" t="s">
        <v>7337</v>
      </c>
      <c r="R56" s="18" t="s">
        <v>7271</v>
      </c>
      <c r="S56" s="22">
        <v>61889</v>
      </c>
      <c r="T56" s="22">
        <v>61889</v>
      </c>
      <c r="U56" s="22">
        <v>0</v>
      </c>
      <c r="V56" s="22">
        <v>0</v>
      </c>
      <c r="W56" s="22">
        <f t="shared" si="20"/>
        <v>61889</v>
      </c>
      <c r="X56" s="22">
        <v>0</v>
      </c>
      <c r="Y56" s="22">
        <v>30</v>
      </c>
      <c r="Z56" s="22">
        <v>70</v>
      </c>
      <c r="AA56" s="22">
        <f t="shared" si="16"/>
        <v>43322.299999999996</v>
      </c>
      <c r="AB56" s="22">
        <f t="shared" si="17"/>
        <v>15734.491525423729</v>
      </c>
      <c r="AC56" s="22">
        <f t="shared" si="18"/>
        <v>2832.2084745762713</v>
      </c>
      <c r="AD56" s="22">
        <f t="shared" si="21"/>
        <v>18566.7</v>
      </c>
      <c r="AE56" s="22">
        <v>739</v>
      </c>
      <c r="AF56" s="22">
        <v>0</v>
      </c>
      <c r="AG56" s="22">
        <v>0</v>
      </c>
      <c r="AH56" s="22">
        <v>0</v>
      </c>
      <c r="AI56" s="22">
        <v>150</v>
      </c>
      <c r="AJ56" s="22">
        <f t="shared" si="4"/>
        <v>0</v>
      </c>
      <c r="AK56" s="22">
        <f t="shared" si="5"/>
        <v>889</v>
      </c>
      <c r="AL56" s="22">
        <f t="shared" si="6"/>
        <v>17677.7</v>
      </c>
      <c r="AM56" s="22">
        <f t="array" ref="AM56">IF(P56="Mykare",(INDEX('[1]EMI &amp; Reimbursement'!Q:Q,MATCH(Finance!C56,'[1]EMI &amp; Reimbursement'!B:B,0),0)),0)</f>
        <v>0</v>
      </c>
      <c r="AN56" s="22">
        <f t="shared" si="7"/>
        <v>0</v>
      </c>
      <c r="AO56" s="22">
        <f t="shared" si="8"/>
        <v>18566.7</v>
      </c>
      <c r="AP56" s="22">
        <f t="shared" si="9"/>
        <v>0</v>
      </c>
      <c r="AQ56" s="18" t="s">
        <v>7272</v>
      </c>
      <c r="AR56" s="18" t="s">
        <v>7435</v>
      </c>
      <c r="AS56" s="23">
        <v>44926</v>
      </c>
      <c r="AT56" s="18" t="b">
        <v>1</v>
      </c>
      <c r="AU56" s="24" t="b">
        <v>1</v>
      </c>
      <c r="AV56" s="24" t="b">
        <v>1</v>
      </c>
      <c r="AW56" s="24" t="b">
        <v>1</v>
      </c>
      <c r="AX56" s="24" t="b">
        <v>1</v>
      </c>
      <c r="AY56" s="24" t="b">
        <v>1</v>
      </c>
      <c r="AZ56" s="24"/>
      <c r="BA56" s="24"/>
      <c r="BB56" s="24" t="b">
        <v>1</v>
      </c>
      <c r="BC56" s="22">
        <f t="shared" si="10"/>
        <v>0</v>
      </c>
      <c r="BD56" s="26">
        <f t="shared" si="11"/>
        <v>0.95211857788406129</v>
      </c>
    </row>
    <row r="57" spans="1:56" ht="18" customHeight="1">
      <c r="A57" s="18" t="s">
        <v>7262</v>
      </c>
      <c r="B57" s="19">
        <v>56</v>
      </c>
      <c r="C57" s="18" t="s">
        <v>7436</v>
      </c>
      <c r="D57" s="18">
        <v>37943</v>
      </c>
      <c r="E57" s="20">
        <v>44884</v>
      </c>
      <c r="F57" s="20">
        <v>44884</v>
      </c>
      <c r="G57" s="18" t="s">
        <v>7437</v>
      </c>
      <c r="I57" s="18" t="s">
        <v>7438</v>
      </c>
      <c r="J57" s="18" t="s">
        <v>7266</v>
      </c>
      <c r="K57" s="18" t="s">
        <v>7342</v>
      </c>
      <c r="L57" s="18" t="s">
        <v>7268</v>
      </c>
      <c r="M57" s="21" t="s">
        <v>7278</v>
      </c>
      <c r="N57" s="21" t="str">
        <f t="shared" si="0"/>
        <v>B</v>
      </c>
      <c r="P57" s="18" t="str">
        <f>IFERROR(VLOOKUP(L57,[1]Sheet3!A:B,2,0),"")</f>
        <v>Mykare</v>
      </c>
      <c r="Q57" s="18" t="s">
        <v>7337</v>
      </c>
      <c r="R57" s="18" t="s">
        <v>7271</v>
      </c>
      <c r="S57" s="22">
        <v>45000</v>
      </c>
      <c r="T57" s="22">
        <v>43455</v>
      </c>
      <c r="U57" s="22">
        <v>0</v>
      </c>
      <c r="V57" s="22">
        <v>0</v>
      </c>
      <c r="W57" s="22">
        <f t="shared" si="20"/>
        <v>43455</v>
      </c>
      <c r="X57" s="22">
        <v>0</v>
      </c>
      <c r="Y57" s="22">
        <v>35</v>
      </c>
      <c r="Z57" s="22">
        <v>65</v>
      </c>
      <c r="AA57" s="22">
        <f t="shared" si="16"/>
        <v>28245.75</v>
      </c>
      <c r="AB57" s="22">
        <f t="shared" si="17"/>
        <v>12889.194915254237</v>
      </c>
      <c r="AC57" s="22">
        <f t="shared" si="18"/>
        <v>2320.0550847457625</v>
      </c>
      <c r="AD57" s="22">
        <f t="shared" si="21"/>
        <v>15209.249999999998</v>
      </c>
      <c r="AE57" s="22">
        <v>1855</v>
      </c>
      <c r="AF57" s="22">
        <v>0</v>
      </c>
      <c r="AG57" s="22">
        <v>0</v>
      </c>
      <c r="AH57" s="22">
        <v>0</v>
      </c>
      <c r="AI57" s="22">
        <v>0</v>
      </c>
      <c r="AJ57" s="22">
        <f t="shared" si="4"/>
        <v>0</v>
      </c>
      <c r="AK57" s="22">
        <f t="shared" si="5"/>
        <v>1855</v>
      </c>
      <c r="AL57" s="22">
        <f t="shared" si="6"/>
        <v>13354.249999999998</v>
      </c>
      <c r="AM57" s="22">
        <f t="array" ref="AM57">IF(P57="Mykare",(INDEX('[1]EMI &amp; Reimbursement'!Q:Q,MATCH(Finance!C57,'[1]EMI &amp; Reimbursement'!B:B,0),0)),0)</f>
        <v>43455</v>
      </c>
      <c r="AN57" s="22">
        <f t="shared" si="7"/>
        <v>0</v>
      </c>
      <c r="AO57" s="22">
        <f t="shared" si="8"/>
        <v>0</v>
      </c>
      <c r="AP57" s="22">
        <f t="shared" si="9"/>
        <v>28245.75</v>
      </c>
      <c r="AQ57" s="18" t="s">
        <v>7272</v>
      </c>
      <c r="AR57" s="18" t="s">
        <v>7439</v>
      </c>
      <c r="AS57" s="23">
        <v>44926</v>
      </c>
      <c r="AT57" s="18" t="b">
        <v>1</v>
      </c>
      <c r="AU57" s="24" t="b">
        <v>1</v>
      </c>
      <c r="AV57" s="24" t="b">
        <v>1</v>
      </c>
      <c r="AW57" s="24" t="b">
        <v>1</v>
      </c>
      <c r="AX57" s="24" t="b">
        <v>1</v>
      </c>
      <c r="AY57" s="24" t="b">
        <v>1</v>
      </c>
      <c r="AZ57" s="24"/>
      <c r="BA57" s="24"/>
      <c r="BB57" s="24" t="b">
        <v>1</v>
      </c>
      <c r="BC57" s="22">
        <f t="shared" si="10"/>
        <v>0</v>
      </c>
      <c r="BD57" s="26">
        <f t="shared" si="11"/>
        <v>0.87803474859049591</v>
      </c>
    </row>
    <row r="58" spans="1:56" ht="18" customHeight="1">
      <c r="A58" s="18" t="s">
        <v>7262</v>
      </c>
      <c r="B58" s="19">
        <v>57</v>
      </c>
      <c r="C58" s="18" t="s">
        <v>7440</v>
      </c>
      <c r="D58" s="18">
        <v>15666</v>
      </c>
      <c r="E58" s="20">
        <v>44884</v>
      </c>
      <c r="F58" s="20">
        <v>44884</v>
      </c>
      <c r="G58" s="18" t="s">
        <v>7282</v>
      </c>
      <c r="I58" s="18" t="s">
        <v>4509</v>
      </c>
      <c r="J58" s="18" t="s">
        <v>7351</v>
      </c>
      <c r="K58" s="18" t="s">
        <v>7405</v>
      </c>
      <c r="L58" s="18" t="s">
        <v>7308</v>
      </c>
      <c r="M58" s="21" t="s">
        <v>7304</v>
      </c>
      <c r="N58" s="21" t="str">
        <f t="shared" si="0"/>
        <v>A</v>
      </c>
      <c r="P58" s="18" t="str">
        <f>IFERROR(VLOOKUP(L58,[1]Sheet3!A:B,2,0),"")</f>
        <v>Hospital</v>
      </c>
      <c r="Q58" s="22" t="s">
        <v>7285</v>
      </c>
      <c r="R58" s="22" t="s">
        <v>7271</v>
      </c>
      <c r="S58" s="22">
        <v>8000</v>
      </c>
      <c r="T58" s="22">
        <v>0</v>
      </c>
      <c r="U58" s="22">
        <v>0</v>
      </c>
      <c r="V58" s="22">
        <v>0</v>
      </c>
      <c r="W58" s="22">
        <f t="shared" si="20"/>
        <v>8000</v>
      </c>
      <c r="X58" s="22">
        <v>0</v>
      </c>
      <c r="Y58" s="22">
        <v>60</v>
      </c>
      <c r="Z58" s="22">
        <v>40</v>
      </c>
      <c r="AA58" s="22">
        <f t="shared" si="16"/>
        <v>3200</v>
      </c>
      <c r="AB58" s="22">
        <f t="shared" si="17"/>
        <v>4067.7966101694915</v>
      </c>
      <c r="AC58" s="22">
        <f t="shared" si="18"/>
        <v>732.2033898305084</v>
      </c>
      <c r="AD58" s="22">
        <f t="shared" si="21"/>
        <v>4800</v>
      </c>
      <c r="AE58" s="22">
        <v>0</v>
      </c>
      <c r="AF58" s="22">
        <v>1000</v>
      </c>
      <c r="AG58" s="22">
        <v>0</v>
      </c>
      <c r="AH58" s="22">
        <v>0</v>
      </c>
      <c r="AI58" s="22">
        <v>0</v>
      </c>
      <c r="AJ58" s="22">
        <f t="shared" si="4"/>
        <v>0</v>
      </c>
      <c r="AK58" s="22">
        <f t="shared" si="5"/>
        <v>1000</v>
      </c>
      <c r="AL58" s="22">
        <f t="shared" si="6"/>
        <v>3800</v>
      </c>
      <c r="AM58" s="22">
        <f t="array" ref="AM58">IF(P58="Mykare",(INDEX('[1]EMI &amp; Reimbursement'!Q:Q,MATCH(Finance!C58,'[1]EMI &amp; Reimbursement'!B:B,0),0)),0)</f>
        <v>0</v>
      </c>
      <c r="AN58" s="22">
        <f t="shared" si="7"/>
        <v>0</v>
      </c>
      <c r="AO58" s="22">
        <f t="shared" si="8"/>
        <v>4800</v>
      </c>
      <c r="AP58" s="22">
        <f t="shared" si="9"/>
        <v>0</v>
      </c>
      <c r="AQ58" s="18" t="s">
        <v>7272</v>
      </c>
      <c r="AR58" s="18" t="s">
        <v>7402</v>
      </c>
      <c r="AS58" s="23">
        <v>44900</v>
      </c>
      <c r="AT58" s="24" t="b">
        <v>1</v>
      </c>
      <c r="AW58" s="24" t="b">
        <v>1</v>
      </c>
      <c r="AX58" s="24"/>
      <c r="AY58" s="24" t="b">
        <v>1</v>
      </c>
      <c r="BA58" s="24" t="b">
        <v>1</v>
      </c>
      <c r="BB58" s="24" t="b">
        <v>1</v>
      </c>
      <c r="BC58" s="22">
        <f t="shared" si="10"/>
        <v>0</v>
      </c>
      <c r="BD58" s="26">
        <f t="shared" si="11"/>
        <v>0.79166666666666663</v>
      </c>
    </row>
    <row r="59" spans="1:56" ht="18" customHeight="1">
      <c r="A59" s="18" t="s">
        <v>7262</v>
      </c>
      <c r="B59" s="19">
        <v>58</v>
      </c>
      <c r="C59" s="18" t="s">
        <v>7441</v>
      </c>
      <c r="D59" s="18">
        <v>42213</v>
      </c>
      <c r="E59" s="20">
        <v>44884</v>
      </c>
      <c r="F59" s="20">
        <v>44884</v>
      </c>
      <c r="G59" s="18" t="s">
        <v>7264</v>
      </c>
      <c r="I59" s="18" t="s">
        <v>7442</v>
      </c>
      <c r="J59" s="18" t="s">
        <v>7266</v>
      </c>
      <c r="K59" s="18" t="s">
        <v>7267</v>
      </c>
      <c r="L59" s="18" t="s">
        <v>7303</v>
      </c>
      <c r="M59" s="21" t="s">
        <v>7269</v>
      </c>
      <c r="N59" s="21" t="str">
        <f t="shared" si="0"/>
        <v>A</v>
      </c>
      <c r="O59" s="18" t="s">
        <v>7305</v>
      </c>
      <c r="P59" s="18" t="str">
        <f>IFERROR(VLOOKUP(L59,[1]Sheet3!A:B,2,0),"")</f>
        <v>Mykare</v>
      </c>
      <c r="Q59" s="22" t="s">
        <v>7270</v>
      </c>
      <c r="R59" s="22" t="s">
        <v>7271</v>
      </c>
      <c r="S59" s="22">
        <v>26000</v>
      </c>
      <c r="T59" s="22">
        <v>0</v>
      </c>
      <c r="U59" s="22">
        <v>0</v>
      </c>
      <c r="V59" s="22">
        <v>0</v>
      </c>
      <c r="W59" s="22">
        <f t="shared" si="20"/>
        <v>26000</v>
      </c>
      <c r="X59" s="22">
        <v>0</v>
      </c>
      <c r="Y59" s="22">
        <v>60</v>
      </c>
      <c r="Z59" s="22">
        <v>40</v>
      </c>
      <c r="AA59" s="22">
        <f t="shared" si="16"/>
        <v>10400</v>
      </c>
      <c r="AB59" s="22">
        <f t="shared" si="17"/>
        <v>13220.338983050848</v>
      </c>
      <c r="AC59" s="22">
        <f t="shared" si="18"/>
        <v>2379.6610169491528</v>
      </c>
      <c r="AD59" s="22">
        <f t="shared" si="21"/>
        <v>15600</v>
      </c>
      <c r="AE59" s="22">
        <v>1080</v>
      </c>
      <c r="AF59" s="22">
        <v>5000</v>
      </c>
      <c r="AG59" s="22">
        <v>2761</v>
      </c>
      <c r="AH59" s="22">
        <v>6000</v>
      </c>
      <c r="AI59" s="22">
        <v>0</v>
      </c>
      <c r="AJ59" s="22">
        <f t="shared" si="4"/>
        <v>3</v>
      </c>
      <c r="AK59" s="22">
        <f t="shared" si="5"/>
        <v>14844</v>
      </c>
      <c r="AL59" s="22">
        <f t="shared" si="6"/>
        <v>756</v>
      </c>
      <c r="AM59" s="22">
        <f t="array" ref="AM59">IF(P59="Mykare",(INDEX('[1]EMI &amp; Reimbursement'!Q:Q,MATCH(Finance!C59,'[1]EMI &amp; Reimbursement'!B:B,0),0)),0)</f>
        <v>23236</v>
      </c>
      <c r="AN59" s="22">
        <f t="shared" si="7"/>
        <v>3</v>
      </c>
      <c r="AO59" s="22">
        <f t="shared" si="8"/>
        <v>0</v>
      </c>
      <c r="AP59" s="22">
        <f t="shared" si="9"/>
        <v>10400</v>
      </c>
      <c r="AQ59" s="18" t="s">
        <v>7272</v>
      </c>
      <c r="AR59" s="18" t="s">
        <v>7443</v>
      </c>
      <c r="AS59" s="23">
        <v>44900</v>
      </c>
      <c r="AT59" s="24" t="b">
        <v>1</v>
      </c>
      <c r="AU59" s="24" t="b">
        <v>1</v>
      </c>
      <c r="AV59" s="24" t="b">
        <v>1</v>
      </c>
      <c r="AW59" s="24" t="b">
        <v>1</v>
      </c>
      <c r="AX59" s="24" t="b">
        <v>1</v>
      </c>
      <c r="AY59" s="24" t="b">
        <v>1</v>
      </c>
      <c r="AZ59" s="24" t="b">
        <v>1</v>
      </c>
      <c r="BA59" s="24" t="b">
        <v>1</v>
      </c>
      <c r="BB59" s="24" t="b">
        <v>1</v>
      </c>
      <c r="BC59" s="22">
        <f t="shared" si="10"/>
        <v>0</v>
      </c>
      <c r="BD59" s="26">
        <f t="shared" si="11"/>
        <v>4.8461538461538459E-2</v>
      </c>
    </row>
    <row r="60" spans="1:56" ht="18" customHeight="1">
      <c r="A60" s="18" t="s">
        <v>7262</v>
      </c>
      <c r="B60" s="19">
        <v>59</v>
      </c>
      <c r="C60" s="18" t="s">
        <v>7444</v>
      </c>
      <c r="D60" s="18">
        <v>46939</v>
      </c>
      <c r="E60" s="20">
        <v>44884</v>
      </c>
      <c r="F60" s="20">
        <v>44884</v>
      </c>
      <c r="G60" s="18" t="s">
        <v>7264</v>
      </c>
      <c r="I60" s="18" t="s">
        <v>7445</v>
      </c>
      <c r="J60" s="18" t="s">
        <v>7266</v>
      </c>
      <c r="K60" s="18" t="s">
        <v>7289</v>
      </c>
      <c r="L60" s="18" t="s">
        <v>7308</v>
      </c>
      <c r="M60" s="21" t="s">
        <v>7269</v>
      </c>
      <c r="N60" s="21" t="str">
        <f t="shared" si="0"/>
        <v>A</v>
      </c>
      <c r="P60" s="18" t="str">
        <f>IFERROR(VLOOKUP(L60,[1]Sheet3!A:B,2,0),"")</f>
        <v>Hospital</v>
      </c>
      <c r="Q60" s="22" t="s">
        <v>7270</v>
      </c>
      <c r="R60" s="22" t="s">
        <v>7271</v>
      </c>
      <c r="S60" s="22">
        <v>28000</v>
      </c>
      <c r="T60" s="22">
        <v>0</v>
      </c>
      <c r="U60" s="22">
        <v>0</v>
      </c>
      <c r="V60" s="22">
        <v>0</v>
      </c>
      <c r="W60" s="22">
        <f t="shared" si="20"/>
        <v>28000</v>
      </c>
      <c r="X60" s="22">
        <v>0</v>
      </c>
      <c r="Y60" s="22">
        <v>60</v>
      </c>
      <c r="Z60" s="22">
        <v>40</v>
      </c>
      <c r="AA60" s="22">
        <f t="shared" si="16"/>
        <v>11200</v>
      </c>
      <c r="AB60" s="22">
        <f t="shared" si="17"/>
        <v>14237.28813559322</v>
      </c>
      <c r="AC60" s="22">
        <f t="shared" si="18"/>
        <v>2562.7118644067796</v>
      </c>
      <c r="AD60" s="22">
        <f t="shared" si="21"/>
        <v>16800</v>
      </c>
      <c r="AE60" s="22">
        <v>1429</v>
      </c>
      <c r="AF60" s="22">
        <v>5000</v>
      </c>
      <c r="AG60" s="22">
        <v>0</v>
      </c>
      <c r="AH60" s="22">
        <v>6000</v>
      </c>
      <c r="AI60" s="22">
        <v>0</v>
      </c>
      <c r="AJ60" s="22">
        <f t="shared" si="4"/>
        <v>0</v>
      </c>
      <c r="AK60" s="22">
        <f t="shared" si="5"/>
        <v>12429</v>
      </c>
      <c r="AL60" s="22">
        <f t="shared" si="6"/>
        <v>4371</v>
      </c>
      <c r="AM60" s="22">
        <f t="array" ref="AM60">IF(P60="Mykare",(INDEX('[1]EMI &amp; Reimbursement'!Q:Q,MATCH(Finance!C60,'[1]EMI &amp; Reimbursement'!B:B,0),0)),0)</f>
        <v>0</v>
      </c>
      <c r="AN60" s="22">
        <f t="shared" si="7"/>
        <v>0</v>
      </c>
      <c r="AO60" s="22">
        <f t="shared" si="8"/>
        <v>16800</v>
      </c>
      <c r="AP60" s="22">
        <f t="shared" si="9"/>
        <v>0</v>
      </c>
      <c r="AQ60" s="18" t="s">
        <v>7272</v>
      </c>
      <c r="AR60" s="18" t="s">
        <v>7443</v>
      </c>
      <c r="AS60" s="23">
        <v>44900</v>
      </c>
      <c r="AT60" s="24" t="b">
        <v>1</v>
      </c>
      <c r="AW60" s="24" t="b">
        <v>1</v>
      </c>
      <c r="AX60" s="24"/>
      <c r="AY60" s="24" t="b">
        <v>1</v>
      </c>
      <c r="AZ60" s="24" t="b">
        <v>1</v>
      </c>
      <c r="BA60" s="24" t="b">
        <v>1</v>
      </c>
      <c r="BB60" s="24" t="b">
        <v>1</v>
      </c>
      <c r="BC60" s="22">
        <f t="shared" si="10"/>
        <v>0</v>
      </c>
      <c r="BD60" s="26">
        <f t="shared" si="11"/>
        <v>0.26017857142857143</v>
      </c>
    </row>
    <row r="61" spans="1:56" ht="18" customHeight="1">
      <c r="A61" s="18" t="s">
        <v>7262</v>
      </c>
      <c r="B61" s="19">
        <v>60</v>
      </c>
      <c r="C61" s="18" t="s">
        <v>7446</v>
      </c>
      <c r="D61" s="18">
        <v>17116</v>
      </c>
      <c r="E61" s="44">
        <v>44891</v>
      </c>
      <c r="F61" s="44">
        <v>44891</v>
      </c>
      <c r="G61" s="18" t="s">
        <v>7282</v>
      </c>
      <c r="I61" s="18" t="s">
        <v>7447</v>
      </c>
      <c r="J61" s="18" t="s">
        <v>7351</v>
      </c>
      <c r="K61" s="18" t="s">
        <v>7277</v>
      </c>
      <c r="L61" s="18" t="s">
        <v>7308</v>
      </c>
      <c r="M61" s="21" t="s">
        <v>7304</v>
      </c>
      <c r="N61" s="21" t="str">
        <f t="shared" si="0"/>
        <v>A</v>
      </c>
      <c r="P61" s="18" t="str">
        <f>IFERROR(VLOOKUP(L61,[1]Sheet3!A:B,2,0),"")</f>
        <v>Hospital</v>
      </c>
      <c r="Q61" s="22" t="s">
        <v>7285</v>
      </c>
      <c r="R61" s="22" t="s">
        <v>7271</v>
      </c>
      <c r="S61" s="22">
        <v>10000</v>
      </c>
      <c r="T61" s="22">
        <v>0</v>
      </c>
      <c r="U61" s="22">
        <v>0</v>
      </c>
      <c r="V61" s="22">
        <v>0</v>
      </c>
      <c r="W61" s="22">
        <f t="shared" si="20"/>
        <v>10000</v>
      </c>
      <c r="X61" s="22">
        <v>0</v>
      </c>
      <c r="Y61" s="22">
        <v>60</v>
      </c>
      <c r="Z61" s="22">
        <v>40</v>
      </c>
      <c r="AA61" s="22">
        <f t="shared" si="16"/>
        <v>4000</v>
      </c>
      <c r="AB61" s="22">
        <f t="shared" si="17"/>
        <v>5084.7457627118647</v>
      </c>
      <c r="AC61" s="22">
        <f t="shared" si="18"/>
        <v>915.25423728813553</v>
      </c>
      <c r="AD61" s="22">
        <f t="shared" si="21"/>
        <v>6000</v>
      </c>
      <c r="AE61" s="22">
        <v>0</v>
      </c>
      <c r="AF61" s="22">
        <v>1000</v>
      </c>
      <c r="AG61" s="22">
        <v>0</v>
      </c>
      <c r="AH61" s="22">
        <v>0</v>
      </c>
      <c r="AI61" s="22">
        <v>0</v>
      </c>
      <c r="AJ61" s="22">
        <f t="shared" si="4"/>
        <v>0</v>
      </c>
      <c r="AK61" s="22">
        <f t="shared" si="5"/>
        <v>1000</v>
      </c>
      <c r="AL61" s="22">
        <f t="shared" si="6"/>
        <v>5000</v>
      </c>
      <c r="AM61" s="22">
        <f t="array" ref="AM61">IF(P61="Mykare",(INDEX('[1]EMI &amp; Reimbursement'!Q:Q,MATCH(Finance!C61,'[1]EMI &amp; Reimbursement'!B:B,0),0)),0)</f>
        <v>0</v>
      </c>
      <c r="AN61" s="22">
        <f t="shared" si="7"/>
        <v>0</v>
      </c>
      <c r="AO61" s="22">
        <f t="shared" si="8"/>
        <v>6000</v>
      </c>
      <c r="AP61" s="22">
        <f t="shared" si="9"/>
        <v>0</v>
      </c>
      <c r="AQ61" s="18" t="s">
        <v>7272</v>
      </c>
      <c r="AR61" s="18" t="s">
        <v>7402</v>
      </c>
      <c r="AS61" s="23">
        <v>44900</v>
      </c>
      <c r="AT61" s="24" t="b">
        <v>1</v>
      </c>
      <c r="AW61" s="24" t="b">
        <v>1</v>
      </c>
      <c r="AX61" s="24"/>
      <c r="AY61" s="24" t="b">
        <v>1</v>
      </c>
      <c r="BA61" s="24" t="b">
        <v>1</v>
      </c>
      <c r="BB61" s="24" t="b">
        <v>1</v>
      </c>
      <c r="BC61" s="22">
        <f t="shared" si="10"/>
        <v>0</v>
      </c>
      <c r="BD61" s="26">
        <f t="shared" si="11"/>
        <v>0.83333333333333337</v>
      </c>
    </row>
    <row r="62" spans="1:56" ht="18" customHeight="1">
      <c r="A62" s="18" t="s">
        <v>7262</v>
      </c>
      <c r="B62" s="19">
        <v>61</v>
      </c>
      <c r="C62" s="18" t="s">
        <v>7448</v>
      </c>
      <c r="D62" s="18">
        <v>55873</v>
      </c>
      <c r="E62" s="20">
        <v>44892</v>
      </c>
      <c r="F62" s="20">
        <v>44892</v>
      </c>
      <c r="G62" s="18" t="s">
        <v>7449</v>
      </c>
      <c r="I62" s="18" t="s">
        <v>7450</v>
      </c>
      <c r="J62" s="18" t="s">
        <v>7451</v>
      </c>
      <c r="K62" s="18" t="s">
        <v>7289</v>
      </c>
      <c r="L62" s="18" t="s">
        <v>7290</v>
      </c>
      <c r="M62" s="21" t="s">
        <v>7304</v>
      </c>
      <c r="N62" s="21" t="str">
        <f t="shared" si="0"/>
        <v>A</v>
      </c>
      <c r="P62" s="18" t="str">
        <f>IFERROR(VLOOKUP(L62,[1]Sheet3!A:B,2,0),"")</f>
        <v>Hospital</v>
      </c>
      <c r="Q62" s="22" t="s">
        <v>7285</v>
      </c>
      <c r="R62" s="22" t="s">
        <v>7271</v>
      </c>
      <c r="S62" s="22">
        <v>34074</v>
      </c>
      <c r="T62" s="22">
        <v>33726</v>
      </c>
      <c r="U62" s="22">
        <v>0</v>
      </c>
      <c r="V62" s="22">
        <v>0</v>
      </c>
      <c r="W62" s="22">
        <f t="shared" si="20"/>
        <v>33726</v>
      </c>
      <c r="X62" s="22">
        <v>0</v>
      </c>
      <c r="Y62" s="22">
        <v>60</v>
      </c>
      <c r="Z62" s="22">
        <v>40</v>
      </c>
      <c r="AA62" s="22">
        <f t="shared" si="16"/>
        <v>13490.400000000001</v>
      </c>
      <c r="AB62" s="22">
        <f t="shared" si="17"/>
        <v>17148.813559322032</v>
      </c>
      <c r="AC62" s="22">
        <f t="shared" si="18"/>
        <v>3086.7864406779659</v>
      </c>
      <c r="AD62" s="22">
        <f t="shared" si="21"/>
        <v>20235.599999999999</v>
      </c>
      <c r="AE62" s="22">
        <v>0</v>
      </c>
      <c r="AF62" s="22">
        <v>5000</v>
      </c>
      <c r="AG62" s="22">
        <v>0</v>
      </c>
      <c r="AH62" s="22">
        <v>0</v>
      </c>
      <c r="AI62" s="22">
        <v>0</v>
      </c>
      <c r="AJ62" s="22">
        <f t="shared" si="4"/>
        <v>0</v>
      </c>
      <c r="AK62" s="22">
        <f t="shared" si="5"/>
        <v>5000</v>
      </c>
      <c r="AL62" s="22">
        <f t="shared" si="6"/>
        <v>15235.599999999999</v>
      </c>
      <c r="AM62" s="22">
        <f t="array" ref="AM62">IF(P62="Mykare",(INDEX('[1]EMI &amp; Reimbursement'!Q:Q,MATCH(Finance!C62,'[1]EMI &amp; Reimbursement'!B:B,0),0)),0)</f>
        <v>0</v>
      </c>
      <c r="AN62" s="22">
        <f t="shared" si="7"/>
        <v>0</v>
      </c>
      <c r="AO62" s="22">
        <f t="shared" si="8"/>
        <v>20235.599999999999</v>
      </c>
      <c r="AP62" s="22">
        <f t="shared" si="9"/>
        <v>0</v>
      </c>
      <c r="AQ62" s="18" t="s">
        <v>7272</v>
      </c>
      <c r="AR62" s="18" t="s">
        <v>7452</v>
      </c>
      <c r="AS62" s="23">
        <v>44900</v>
      </c>
      <c r="AT62" s="24" t="b">
        <v>1</v>
      </c>
      <c r="AW62" s="24" t="b">
        <v>1</v>
      </c>
      <c r="AX62" s="24"/>
      <c r="AY62" s="24" t="b">
        <v>1</v>
      </c>
      <c r="BA62" s="24" t="b">
        <v>1</v>
      </c>
      <c r="BB62" s="24" t="b">
        <v>1</v>
      </c>
      <c r="BC62" s="22">
        <f t="shared" si="10"/>
        <v>0</v>
      </c>
      <c r="BD62" s="26">
        <f t="shared" si="11"/>
        <v>0.75291071181482139</v>
      </c>
    </row>
    <row r="63" spans="1:56" ht="18" customHeight="1">
      <c r="A63" s="18" t="s">
        <v>7262</v>
      </c>
      <c r="B63" s="19">
        <v>62</v>
      </c>
      <c r="C63" s="18" t="s">
        <v>7453</v>
      </c>
      <c r="D63" s="18">
        <v>57810</v>
      </c>
      <c r="E63" s="20">
        <v>44893</v>
      </c>
      <c r="F63" s="20">
        <v>44893</v>
      </c>
      <c r="G63" s="18" t="s">
        <v>7454</v>
      </c>
      <c r="I63" s="18" t="s">
        <v>7455</v>
      </c>
      <c r="J63" s="18" t="s">
        <v>7266</v>
      </c>
      <c r="K63" s="18" t="s">
        <v>7427</v>
      </c>
      <c r="L63" s="18" t="s">
        <v>7308</v>
      </c>
      <c r="M63" s="21" t="s">
        <v>7278</v>
      </c>
      <c r="N63" s="21" t="str">
        <f t="shared" si="0"/>
        <v>B</v>
      </c>
      <c r="P63" s="18" t="str">
        <f>IFERROR(VLOOKUP(L63,[1]Sheet3!A:B,2,0),"")</f>
        <v>Hospital</v>
      </c>
      <c r="Q63" s="22" t="s">
        <v>7456</v>
      </c>
      <c r="R63" s="22" t="s">
        <v>7271</v>
      </c>
      <c r="S63" s="22">
        <v>28000</v>
      </c>
      <c r="T63" s="22">
        <v>0</v>
      </c>
      <c r="U63" s="22">
        <v>0</v>
      </c>
      <c r="V63" s="22">
        <v>0</v>
      </c>
      <c r="W63" s="22">
        <f t="shared" si="20"/>
        <v>28000</v>
      </c>
      <c r="X63" s="22">
        <v>0</v>
      </c>
      <c r="Y63" s="22">
        <v>30</v>
      </c>
      <c r="Z63" s="22">
        <v>70</v>
      </c>
      <c r="AA63" s="22">
        <f t="shared" si="16"/>
        <v>19600</v>
      </c>
      <c r="AB63" s="22">
        <f t="shared" si="17"/>
        <v>7118.6440677966102</v>
      </c>
      <c r="AC63" s="22">
        <f t="shared" si="18"/>
        <v>1281.3559322033898</v>
      </c>
      <c r="AD63" s="22">
        <f t="shared" si="21"/>
        <v>8400</v>
      </c>
      <c r="AE63" s="22">
        <v>500</v>
      </c>
      <c r="AF63" s="22">
        <v>0</v>
      </c>
      <c r="AG63" s="22">
        <v>0</v>
      </c>
      <c r="AH63" s="22">
        <v>0</v>
      </c>
      <c r="AI63" s="22">
        <v>0</v>
      </c>
      <c r="AJ63" s="22">
        <f t="shared" si="4"/>
        <v>0</v>
      </c>
      <c r="AK63" s="22">
        <f t="shared" si="5"/>
        <v>500</v>
      </c>
      <c r="AL63" s="22">
        <f t="shared" si="6"/>
        <v>7900</v>
      </c>
      <c r="AM63" s="22">
        <f t="array" ref="AM63">IF(P63="Mykare",(INDEX('[1]EMI &amp; Reimbursement'!Q:Q,MATCH(Finance!C63,'[1]EMI &amp; Reimbursement'!B:B,0),0)),0)</f>
        <v>0</v>
      </c>
      <c r="AN63" s="22">
        <f t="shared" si="7"/>
        <v>0</v>
      </c>
      <c r="AO63" s="22">
        <f t="shared" si="8"/>
        <v>8400</v>
      </c>
      <c r="AP63" s="22">
        <f t="shared" si="9"/>
        <v>0</v>
      </c>
      <c r="AQ63" s="18" t="s">
        <v>7272</v>
      </c>
      <c r="AR63" s="18" t="s">
        <v>7457</v>
      </c>
      <c r="AS63" s="23">
        <v>44900</v>
      </c>
      <c r="AT63" s="24" t="b">
        <v>1</v>
      </c>
      <c r="AW63" s="24" t="b">
        <v>1</v>
      </c>
      <c r="AX63" s="24"/>
      <c r="AY63" s="24" t="b">
        <v>1</v>
      </c>
      <c r="BB63" s="24" t="b">
        <v>1</v>
      </c>
      <c r="BC63" s="22">
        <f t="shared" si="10"/>
        <v>0</v>
      </c>
      <c r="BD63" s="26">
        <f t="shared" si="11"/>
        <v>0.94047619047619047</v>
      </c>
    </row>
    <row r="64" spans="1:56" ht="18" customHeight="1">
      <c r="A64" s="18" t="s">
        <v>7262</v>
      </c>
      <c r="B64" s="19">
        <v>63</v>
      </c>
      <c r="C64" s="18" t="s">
        <v>7458</v>
      </c>
      <c r="D64" s="18">
        <v>8350</v>
      </c>
      <c r="E64" s="20">
        <v>44894</v>
      </c>
      <c r="F64" s="20">
        <v>44894</v>
      </c>
      <c r="G64" s="18" t="s">
        <v>7459</v>
      </c>
      <c r="I64" s="18" t="s">
        <v>2686</v>
      </c>
      <c r="J64" s="18" t="s">
        <v>7284</v>
      </c>
      <c r="K64" s="18" t="s">
        <v>7297</v>
      </c>
      <c r="L64" s="18" t="s">
        <v>7308</v>
      </c>
      <c r="M64" s="21" t="s">
        <v>7278</v>
      </c>
      <c r="N64" s="21" t="str">
        <f t="shared" si="0"/>
        <v>B</v>
      </c>
      <c r="P64" s="18" t="str">
        <f>IFERROR(VLOOKUP(L64,[1]Sheet3!A:B,2,0),"")</f>
        <v>Hospital</v>
      </c>
      <c r="Q64" s="22" t="s">
        <v>7298</v>
      </c>
      <c r="R64" s="22" t="s">
        <v>7271</v>
      </c>
      <c r="S64" s="22">
        <v>20000</v>
      </c>
      <c r="T64" s="22">
        <v>0</v>
      </c>
      <c r="U64" s="22">
        <v>0</v>
      </c>
      <c r="V64" s="22">
        <v>0</v>
      </c>
      <c r="W64" s="22">
        <f t="shared" si="20"/>
        <v>20000</v>
      </c>
      <c r="X64" s="22">
        <v>0</v>
      </c>
      <c r="Y64" s="22">
        <v>33</v>
      </c>
      <c r="Z64" s="22">
        <v>67</v>
      </c>
      <c r="AA64" s="22">
        <f t="shared" si="16"/>
        <v>13400</v>
      </c>
      <c r="AB64" s="22">
        <f t="shared" si="17"/>
        <v>5593.2203389830502</v>
      </c>
      <c r="AC64" s="22">
        <f t="shared" si="18"/>
        <v>1006.7796610169491</v>
      </c>
      <c r="AD64" s="22">
        <f t="shared" si="21"/>
        <v>6600</v>
      </c>
      <c r="AE64" s="22">
        <v>1000</v>
      </c>
      <c r="AF64" s="22">
        <v>0</v>
      </c>
      <c r="AG64" s="22">
        <v>0</v>
      </c>
      <c r="AH64" s="22">
        <v>0</v>
      </c>
      <c r="AI64" s="22">
        <v>0</v>
      </c>
      <c r="AJ64" s="22">
        <f t="shared" si="4"/>
        <v>0</v>
      </c>
      <c r="AK64" s="22">
        <f t="shared" si="5"/>
        <v>1000</v>
      </c>
      <c r="AL64" s="22">
        <f t="shared" si="6"/>
        <v>5600</v>
      </c>
      <c r="AM64" s="22">
        <f t="array" ref="AM64">IF(P64="Mykare",(INDEX('[1]EMI &amp; Reimbursement'!Q:Q,MATCH(Finance!C64,'[1]EMI &amp; Reimbursement'!B:B,0),0)),0)</f>
        <v>0</v>
      </c>
      <c r="AN64" s="22">
        <f t="shared" si="7"/>
        <v>0</v>
      </c>
      <c r="AO64" s="22">
        <f t="shared" si="8"/>
        <v>6600</v>
      </c>
      <c r="AP64" s="22">
        <f t="shared" si="9"/>
        <v>0</v>
      </c>
      <c r="AQ64" s="18" t="s">
        <v>7272</v>
      </c>
      <c r="AR64" s="18" t="s">
        <v>7460</v>
      </c>
      <c r="AS64" s="23">
        <v>44926</v>
      </c>
      <c r="AT64" s="24" t="b">
        <v>1</v>
      </c>
      <c r="AW64" s="24" t="b">
        <v>1</v>
      </c>
      <c r="AX64" s="24"/>
      <c r="AY64" s="24" t="b">
        <v>1</v>
      </c>
      <c r="BB64" s="24" t="b">
        <v>1</v>
      </c>
      <c r="BC64" s="22">
        <f t="shared" si="10"/>
        <v>0</v>
      </c>
      <c r="BD64" s="26">
        <f t="shared" si="11"/>
        <v>0.84848484848484851</v>
      </c>
    </row>
    <row r="65" spans="1:56" ht="18" customHeight="1">
      <c r="A65" s="18" t="s">
        <v>7262</v>
      </c>
      <c r="B65" s="19">
        <v>64</v>
      </c>
      <c r="C65" s="18" t="s">
        <v>7461</v>
      </c>
      <c r="D65" s="18">
        <v>5635</v>
      </c>
      <c r="E65" s="20">
        <v>44894</v>
      </c>
      <c r="F65" s="20">
        <v>44894</v>
      </c>
      <c r="G65" s="18" t="s">
        <v>7282</v>
      </c>
      <c r="I65" s="18" t="s">
        <v>7462</v>
      </c>
      <c r="J65" s="18" t="s">
        <v>7266</v>
      </c>
      <c r="K65" s="18" t="s">
        <v>7277</v>
      </c>
      <c r="L65" s="18" t="s">
        <v>7308</v>
      </c>
      <c r="M65" s="21" t="s">
        <v>7304</v>
      </c>
      <c r="N65" s="21" t="str">
        <f t="shared" si="0"/>
        <v>A</v>
      </c>
      <c r="P65" s="18" t="str">
        <f>IFERROR(VLOOKUP(L65,[1]Sheet3!A:B,2,0),"")</f>
        <v>Hospital</v>
      </c>
      <c r="Q65" s="22" t="s">
        <v>7285</v>
      </c>
      <c r="R65" s="22" t="s">
        <v>7271</v>
      </c>
      <c r="S65" s="22">
        <v>26000</v>
      </c>
      <c r="T65" s="22">
        <v>0</v>
      </c>
      <c r="U65" s="22">
        <v>0</v>
      </c>
      <c r="V65" s="22">
        <v>0</v>
      </c>
      <c r="W65" s="22">
        <f t="shared" si="20"/>
        <v>26000</v>
      </c>
      <c r="X65" s="22">
        <v>0</v>
      </c>
      <c r="Y65" s="22">
        <v>60</v>
      </c>
      <c r="Z65" s="22">
        <v>40</v>
      </c>
      <c r="AA65" s="22">
        <f t="shared" si="16"/>
        <v>10400</v>
      </c>
      <c r="AB65" s="22">
        <f t="shared" si="17"/>
        <v>13220.338983050848</v>
      </c>
      <c r="AC65" s="22">
        <f t="shared" si="18"/>
        <v>2379.6610169491528</v>
      </c>
      <c r="AD65" s="22">
        <f t="shared" si="21"/>
        <v>15600</v>
      </c>
      <c r="AE65" s="22">
        <v>0</v>
      </c>
      <c r="AF65" s="22">
        <v>5000</v>
      </c>
      <c r="AG65" s="22">
        <v>0</v>
      </c>
      <c r="AH65" s="22">
        <v>0</v>
      </c>
      <c r="AI65" s="22">
        <v>0</v>
      </c>
      <c r="AJ65" s="22">
        <f t="shared" si="4"/>
        <v>0</v>
      </c>
      <c r="AK65" s="22">
        <f t="shared" si="5"/>
        <v>5000</v>
      </c>
      <c r="AL65" s="22">
        <f t="shared" si="6"/>
        <v>10600</v>
      </c>
      <c r="AM65" s="22">
        <f t="array" ref="AM65">IF(P65="Mykare",(INDEX('[1]EMI &amp; Reimbursement'!Q:Q,MATCH(Finance!C65,'[1]EMI &amp; Reimbursement'!B:B,0),0)),0)</f>
        <v>0</v>
      </c>
      <c r="AN65" s="22">
        <f t="shared" si="7"/>
        <v>0</v>
      </c>
      <c r="AO65" s="22">
        <f t="shared" si="8"/>
        <v>15600</v>
      </c>
      <c r="AP65" s="22">
        <f t="shared" si="9"/>
        <v>0</v>
      </c>
      <c r="AQ65" s="18" t="s">
        <v>7272</v>
      </c>
      <c r="AR65" s="18" t="s">
        <v>7402</v>
      </c>
      <c r="AS65" s="23">
        <v>44900</v>
      </c>
      <c r="AT65" s="24" t="b">
        <v>1</v>
      </c>
      <c r="AW65" s="24" t="b">
        <v>1</v>
      </c>
      <c r="AX65" s="24"/>
      <c r="AY65" s="24" t="b">
        <v>1</v>
      </c>
      <c r="BA65" s="24" t="b">
        <v>1</v>
      </c>
      <c r="BB65" s="24" t="b">
        <v>1</v>
      </c>
      <c r="BC65" s="22">
        <f t="shared" si="10"/>
        <v>0</v>
      </c>
      <c r="BD65" s="26">
        <f t="shared" si="11"/>
        <v>0.67948717948717952</v>
      </c>
    </row>
    <row r="66" spans="1:56" ht="18" customHeight="1">
      <c r="A66" s="18" t="s">
        <v>7262</v>
      </c>
      <c r="B66" s="19">
        <v>65</v>
      </c>
      <c r="C66" s="18" t="s">
        <v>7463</v>
      </c>
      <c r="D66" s="18">
        <v>7021</v>
      </c>
      <c r="E66" s="20">
        <v>44895</v>
      </c>
      <c r="F66" s="20">
        <v>44895</v>
      </c>
      <c r="G66" s="18" t="s">
        <v>7449</v>
      </c>
      <c r="I66" s="18" t="s">
        <v>7464</v>
      </c>
      <c r="J66" s="18" t="s">
        <v>7266</v>
      </c>
      <c r="K66" s="18" t="s">
        <v>7277</v>
      </c>
      <c r="L66" s="18" t="s">
        <v>7290</v>
      </c>
      <c r="M66" s="21" t="s">
        <v>7304</v>
      </c>
      <c r="N66" s="21" t="str">
        <f t="shared" si="0"/>
        <v>A</v>
      </c>
      <c r="P66" s="18" t="str">
        <f>IFERROR(VLOOKUP(L66,[1]Sheet3!A:B,2,0),"")</f>
        <v>Hospital</v>
      </c>
      <c r="Q66" s="22" t="s">
        <v>7285</v>
      </c>
      <c r="R66" s="22" t="s">
        <v>7271</v>
      </c>
      <c r="S66" s="22">
        <v>34784</v>
      </c>
      <c r="T66" s="22">
        <v>31190</v>
      </c>
      <c r="U66" s="22">
        <v>0</v>
      </c>
      <c r="V66" s="22">
        <v>2000</v>
      </c>
      <c r="W66" s="22">
        <f t="shared" si="20"/>
        <v>33190</v>
      </c>
      <c r="X66" s="22">
        <v>0</v>
      </c>
      <c r="Y66" s="22">
        <v>60</v>
      </c>
      <c r="Z66" s="22">
        <v>40</v>
      </c>
      <c r="AA66" s="22">
        <f t="shared" si="16"/>
        <v>13276</v>
      </c>
      <c r="AB66" s="22">
        <f t="shared" si="17"/>
        <v>16876.271186440677</v>
      </c>
      <c r="AC66" s="22">
        <f t="shared" si="18"/>
        <v>3037.7288135593221</v>
      </c>
      <c r="AD66" s="22">
        <f t="shared" si="21"/>
        <v>19914</v>
      </c>
      <c r="AE66" s="22">
        <v>344</v>
      </c>
      <c r="AF66" s="22">
        <v>5000</v>
      </c>
      <c r="AG66" s="22">
        <v>0</v>
      </c>
      <c r="AH66" s="22">
        <v>0</v>
      </c>
      <c r="AI66" s="22">
        <v>0</v>
      </c>
      <c r="AJ66" s="22">
        <v>0</v>
      </c>
      <c r="AK66" s="22">
        <f t="shared" si="5"/>
        <v>5344</v>
      </c>
      <c r="AL66" s="22">
        <f t="shared" si="6"/>
        <v>14570</v>
      </c>
      <c r="AM66" s="22">
        <f t="array" ref="AM66">IF(P66="Mykare",(INDEX('[1]EMI &amp; Reimbursement'!Q:Q,MATCH(Finance!C66,'[1]EMI &amp; Reimbursement'!B:B,0),0)),0)</f>
        <v>0</v>
      </c>
      <c r="AN66" s="22">
        <f t="shared" si="7"/>
        <v>0</v>
      </c>
      <c r="AO66" s="22">
        <f t="shared" si="8"/>
        <v>19914</v>
      </c>
      <c r="AP66" s="22">
        <f t="shared" si="9"/>
        <v>0</v>
      </c>
      <c r="AQ66" s="18" t="s">
        <v>7272</v>
      </c>
      <c r="AR66" s="18" t="s">
        <v>7452</v>
      </c>
      <c r="AS66" s="23">
        <v>44900</v>
      </c>
      <c r="AT66" s="24" t="b">
        <v>1</v>
      </c>
      <c r="AW66" s="24" t="b">
        <v>1</v>
      </c>
      <c r="AX66" s="24"/>
      <c r="AY66" s="24" t="b">
        <v>1</v>
      </c>
      <c r="BA66" s="24" t="b">
        <v>1</v>
      </c>
      <c r="BB66" s="24" t="b">
        <v>1</v>
      </c>
      <c r="BC66" s="22">
        <f t="shared" si="10"/>
        <v>0</v>
      </c>
      <c r="BD66" s="26">
        <f t="shared" si="11"/>
        <v>0.7316460781359847</v>
      </c>
    </row>
    <row r="67" spans="1:56" ht="18" customHeight="1">
      <c r="A67" s="18" t="s">
        <v>7262</v>
      </c>
      <c r="B67" s="19">
        <v>66</v>
      </c>
      <c r="C67" s="18" t="s">
        <v>7465</v>
      </c>
      <c r="D67" s="18">
        <v>64201</v>
      </c>
      <c r="E67" s="20">
        <v>44896</v>
      </c>
      <c r="F67" s="20">
        <v>44896</v>
      </c>
      <c r="G67" s="18" t="s">
        <v>7264</v>
      </c>
      <c r="I67" s="18" t="s">
        <v>7466</v>
      </c>
      <c r="J67" s="18" t="s">
        <v>7266</v>
      </c>
      <c r="K67" s="18" t="s">
        <v>5048</v>
      </c>
      <c r="L67" s="18" t="s">
        <v>7290</v>
      </c>
      <c r="M67" s="21" t="s">
        <v>7467</v>
      </c>
      <c r="N67" s="21" t="str">
        <f t="shared" si="0"/>
        <v>A</v>
      </c>
      <c r="P67" s="18" t="str">
        <f>IFERROR(VLOOKUP(L67,[1]Sheet3!A:B,2,0),"")</f>
        <v>Hospital</v>
      </c>
      <c r="Q67" s="22" t="s">
        <v>7270</v>
      </c>
      <c r="R67" s="22" t="s">
        <v>7271</v>
      </c>
      <c r="S67" s="22">
        <v>28800</v>
      </c>
      <c r="T67" s="22">
        <v>22967</v>
      </c>
      <c r="U67" s="22">
        <v>0</v>
      </c>
      <c r="V67" s="22">
        <v>8000</v>
      </c>
      <c r="W67" s="22">
        <f t="shared" si="20"/>
        <v>30967</v>
      </c>
      <c r="X67" s="22">
        <v>0</v>
      </c>
      <c r="Y67" s="22">
        <v>60</v>
      </c>
      <c r="Z67" s="22">
        <v>40</v>
      </c>
      <c r="AA67" s="22">
        <f t="shared" si="16"/>
        <v>12386.800000000001</v>
      </c>
      <c r="AB67" s="22">
        <f t="shared" si="17"/>
        <v>15745.93220338983</v>
      </c>
      <c r="AC67" s="22">
        <f t="shared" si="18"/>
        <v>2834.2677966101696</v>
      </c>
      <c r="AD67" s="22">
        <f t="shared" si="21"/>
        <v>18580.2</v>
      </c>
      <c r="AE67" s="22">
        <v>311</v>
      </c>
      <c r="AF67" s="22">
        <v>5000</v>
      </c>
      <c r="AG67" s="22">
        <v>0</v>
      </c>
      <c r="AH67" s="22">
        <v>0</v>
      </c>
      <c r="AI67" s="22">
        <v>0</v>
      </c>
      <c r="AJ67" s="22">
        <f t="shared" ref="AJ67:AJ137" si="22">IF(AQ67="Completed",AN67,0)</f>
        <v>0</v>
      </c>
      <c r="AK67" s="22">
        <f t="shared" si="5"/>
        <v>5311</v>
      </c>
      <c r="AL67" s="22">
        <f t="shared" si="6"/>
        <v>13269.2</v>
      </c>
      <c r="AM67" s="22">
        <f t="array" ref="AM67">IF(P67="Mykare",(INDEX('[1]EMI &amp; Reimbursement'!Q:Q,MATCH(Finance!C67,'[1]EMI &amp; Reimbursement'!B:B,0),0)),0)</f>
        <v>0</v>
      </c>
      <c r="AN67" s="22">
        <f t="shared" si="7"/>
        <v>0</v>
      </c>
      <c r="AO67" s="22">
        <f t="shared" si="8"/>
        <v>18580.2</v>
      </c>
      <c r="AP67" s="22">
        <f t="shared" si="9"/>
        <v>0</v>
      </c>
      <c r="AQ67" s="18" t="s">
        <v>7272</v>
      </c>
      <c r="AR67" s="18" t="s">
        <v>7468</v>
      </c>
      <c r="AS67" s="23">
        <v>44926</v>
      </c>
      <c r="AT67" s="24" t="b">
        <v>1</v>
      </c>
      <c r="AW67" s="24" t="b">
        <v>1</v>
      </c>
      <c r="AX67" s="24"/>
      <c r="AY67" s="24" t="b">
        <v>1</v>
      </c>
      <c r="BA67" s="24" t="b">
        <v>1</v>
      </c>
      <c r="BB67" s="24" t="b">
        <v>1</v>
      </c>
      <c r="BC67" s="22">
        <f t="shared" si="10"/>
        <v>0</v>
      </c>
      <c r="BD67" s="26">
        <f t="shared" si="11"/>
        <v>0.71415808225960975</v>
      </c>
    </row>
    <row r="68" spans="1:56" ht="18" customHeight="1">
      <c r="A68" s="18" t="s">
        <v>7262</v>
      </c>
      <c r="B68" s="19">
        <v>67</v>
      </c>
      <c r="C68" s="18" t="s">
        <v>7469</v>
      </c>
      <c r="D68" s="18">
        <v>31415</v>
      </c>
      <c r="E68" s="20">
        <v>44897</v>
      </c>
      <c r="F68" s="20">
        <v>44897</v>
      </c>
      <c r="G68" s="18" t="s">
        <v>7449</v>
      </c>
      <c r="I68" s="18" t="s">
        <v>7470</v>
      </c>
      <c r="J68" s="18" t="s">
        <v>7266</v>
      </c>
      <c r="K68" s="18" t="s">
        <v>7289</v>
      </c>
      <c r="L68" s="18" t="s">
        <v>7290</v>
      </c>
      <c r="M68" s="21" t="s">
        <v>7304</v>
      </c>
      <c r="N68" s="21" t="str">
        <f t="shared" si="0"/>
        <v>A</v>
      </c>
      <c r="P68" s="18" t="str">
        <f>IFERROR(VLOOKUP(L68,[1]Sheet3!A:B,2,0),"")</f>
        <v>Hospital</v>
      </c>
      <c r="Q68" s="22" t="s">
        <v>7285</v>
      </c>
      <c r="R68" s="22" t="s">
        <v>7271</v>
      </c>
      <c r="S68" s="22">
        <v>34335</v>
      </c>
      <c r="T68" s="22">
        <v>34112</v>
      </c>
      <c r="U68" s="22">
        <v>0</v>
      </c>
      <c r="V68" s="22">
        <v>0</v>
      </c>
      <c r="W68" s="22">
        <f t="shared" si="20"/>
        <v>34112</v>
      </c>
      <c r="X68" s="22">
        <v>0</v>
      </c>
      <c r="Y68" s="22">
        <v>60</v>
      </c>
      <c r="Z68" s="22">
        <v>40</v>
      </c>
      <c r="AA68" s="22">
        <f t="shared" si="16"/>
        <v>13644.800000000001</v>
      </c>
      <c r="AB68" s="22">
        <f t="shared" si="17"/>
        <v>17345.084745762713</v>
      </c>
      <c r="AC68" s="22">
        <f t="shared" si="18"/>
        <v>3122.1152542372884</v>
      </c>
      <c r="AD68" s="22">
        <f t="shared" si="21"/>
        <v>20467.2</v>
      </c>
      <c r="AE68" s="22">
        <v>579</v>
      </c>
      <c r="AF68" s="22">
        <v>5000</v>
      </c>
      <c r="AG68" s="22">
        <v>0</v>
      </c>
      <c r="AH68" s="22">
        <v>0</v>
      </c>
      <c r="AI68" s="22">
        <v>0</v>
      </c>
      <c r="AJ68" s="22">
        <f t="shared" si="22"/>
        <v>0</v>
      </c>
      <c r="AK68" s="22">
        <f t="shared" si="5"/>
        <v>5579</v>
      </c>
      <c r="AL68" s="22">
        <f t="shared" si="6"/>
        <v>14888.2</v>
      </c>
      <c r="AM68" s="22">
        <f t="array" ref="AM68">IF(P68="Mykare",(INDEX('[1]EMI &amp; Reimbursement'!Q:Q,MATCH(Finance!C68,'[1]EMI &amp; Reimbursement'!B:B,0),0)),0)</f>
        <v>0</v>
      </c>
      <c r="AN68" s="22">
        <f t="shared" si="7"/>
        <v>0</v>
      </c>
      <c r="AO68" s="22">
        <f t="shared" si="8"/>
        <v>20467.2</v>
      </c>
      <c r="AP68" s="22">
        <f t="shared" si="9"/>
        <v>0</v>
      </c>
      <c r="AQ68" s="18" t="s">
        <v>7272</v>
      </c>
      <c r="AR68" s="18" t="s">
        <v>7471</v>
      </c>
      <c r="AS68" s="23">
        <v>44926</v>
      </c>
      <c r="AT68" s="24" t="b">
        <v>1</v>
      </c>
      <c r="AW68" s="24" t="b">
        <v>1</v>
      </c>
      <c r="AX68" s="24"/>
      <c r="AY68" s="24" t="b">
        <v>1</v>
      </c>
      <c r="BA68" s="24" t="b">
        <v>1</v>
      </c>
      <c r="BB68" s="24" t="b">
        <v>1</v>
      </c>
      <c r="BC68" s="22">
        <f t="shared" si="10"/>
        <v>0</v>
      </c>
      <c r="BD68" s="26">
        <f t="shared" si="11"/>
        <v>0.72741752657911196</v>
      </c>
    </row>
    <row r="69" spans="1:56" ht="18" customHeight="1">
      <c r="A69" s="18" t="s">
        <v>7262</v>
      </c>
      <c r="B69" s="19">
        <v>68</v>
      </c>
      <c r="C69" s="18" t="s">
        <v>7472</v>
      </c>
      <c r="D69" s="18">
        <v>34461</v>
      </c>
      <c r="E69" s="20">
        <v>45064</v>
      </c>
      <c r="F69" s="20">
        <v>44898</v>
      </c>
      <c r="G69" s="18" t="s">
        <v>7454</v>
      </c>
      <c r="I69" s="18" t="s">
        <v>7473</v>
      </c>
      <c r="J69" s="18" t="s">
        <v>7266</v>
      </c>
      <c r="K69" s="18" t="s">
        <v>7267</v>
      </c>
      <c r="L69" s="18" t="s">
        <v>7268</v>
      </c>
      <c r="M69" s="21" t="s">
        <v>7278</v>
      </c>
      <c r="N69" s="21" t="str">
        <f t="shared" si="0"/>
        <v>B</v>
      </c>
      <c r="P69" s="18" t="str">
        <f>IFERROR(VLOOKUP(L69,[1]Sheet3!A:B,2,0),"")</f>
        <v>Mykare</v>
      </c>
      <c r="Q69" s="22" t="s">
        <v>7456</v>
      </c>
      <c r="R69" s="22" t="s">
        <v>7271</v>
      </c>
      <c r="S69" s="22">
        <v>37777</v>
      </c>
      <c r="T69" s="22">
        <v>0</v>
      </c>
      <c r="U69" s="22">
        <v>0</v>
      </c>
      <c r="V69" s="22">
        <v>0</v>
      </c>
      <c r="W69" s="22">
        <f t="shared" si="20"/>
        <v>37777</v>
      </c>
      <c r="X69" s="22">
        <v>0</v>
      </c>
      <c r="Y69" s="22">
        <v>30</v>
      </c>
      <c r="Z69" s="22">
        <v>70</v>
      </c>
      <c r="AA69" s="22">
        <f t="shared" si="16"/>
        <v>26443.899999999998</v>
      </c>
      <c r="AB69" s="22">
        <f t="shared" si="17"/>
        <v>9604.3220338983047</v>
      </c>
      <c r="AC69" s="22">
        <f t="shared" si="18"/>
        <v>1728.7779661016948</v>
      </c>
      <c r="AD69" s="22">
        <f t="shared" si="21"/>
        <v>11333.1</v>
      </c>
      <c r="AE69" s="22" t="s">
        <v>7474</v>
      </c>
      <c r="AF69" s="22">
        <v>0</v>
      </c>
      <c r="AG69" s="22">
        <v>0</v>
      </c>
      <c r="AH69" s="22">
        <v>0</v>
      </c>
      <c r="AI69" s="22">
        <v>80</v>
      </c>
      <c r="AJ69" s="22">
        <f t="shared" si="22"/>
        <v>0</v>
      </c>
      <c r="AK69" s="22">
        <f t="shared" si="5"/>
        <v>80</v>
      </c>
      <c r="AL69" s="22">
        <f t="shared" si="6"/>
        <v>11253.1</v>
      </c>
      <c r="AM69" s="22">
        <f t="array" ref="AM69">IF(P69="Mykare",(INDEX('[1]EMI &amp; Reimbursement'!Q:Q,MATCH(Finance!C69,'[1]EMI &amp; Reimbursement'!B:B,0),0)),0)</f>
        <v>37777</v>
      </c>
      <c r="AN69" s="22">
        <f t="shared" si="7"/>
        <v>0</v>
      </c>
      <c r="AO69" s="22">
        <f t="shared" si="8"/>
        <v>0</v>
      </c>
      <c r="AP69" s="22">
        <f t="shared" si="9"/>
        <v>26443.9</v>
      </c>
      <c r="AQ69" s="18" t="s">
        <v>7272</v>
      </c>
      <c r="AR69" s="18" t="s">
        <v>7475</v>
      </c>
      <c r="AS69" s="23">
        <v>45080</v>
      </c>
      <c r="AT69" s="18" t="b">
        <v>1</v>
      </c>
      <c r="AU69" s="24" t="b">
        <v>1</v>
      </c>
      <c r="AV69" s="24" t="b">
        <v>1</v>
      </c>
      <c r="AW69" s="24" t="b">
        <v>1</v>
      </c>
      <c r="AX69" s="24" t="b">
        <v>1</v>
      </c>
      <c r="AY69" s="24" t="b">
        <v>1</v>
      </c>
      <c r="AZ69" s="24"/>
      <c r="BA69" s="24"/>
      <c r="BB69" s="24" t="b">
        <v>1</v>
      </c>
      <c r="BC69" s="22">
        <f t="shared" si="10"/>
        <v>0</v>
      </c>
      <c r="BD69" s="26">
        <f t="shared" si="11"/>
        <v>0.99294103113887644</v>
      </c>
    </row>
    <row r="70" spans="1:56" ht="18" customHeight="1">
      <c r="A70" s="18" t="s">
        <v>7262</v>
      </c>
      <c r="B70" s="19">
        <v>69</v>
      </c>
      <c r="C70" s="18" t="s">
        <v>7476</v>
      </c>
      <c r="D70" s="18">
        <v>65350</v>
      </c>
      <c r="E70" s="20">
        <v>44898</v>
      </c>
      <c r="F70" s="20">
        <v>44898</v>
      </c>
      <c r="G70" s="18" t="s">
        <v>7367</v>
      </c>
      <c r="I70" s="18" t="s">
        <v>7477</v>
      </c>
      <c r="J70" s="18" t="s">
        <v>7351</v>
      </c>
      <c r="K70" s="18" t="s">
        <v>7478</v>
      </c>
      <c r="L70" s="18" t="s">
        <v>7290</v>
      </c>
      <c r="M70" s="21" t="s">
        <v>7278</v>
      </c>
      <c r="N70" s="21" t="str">
        <f t="shared" si="0"/>
        <v>B</v>
      </c>
      <c r="P70" s="18" t="str">
        <f>IFERROR(VLOOKUP(L70,[1]Sheet3!A:B,2,0),"")</f>
        <v>Hospital</v>
      </c>
      <c r="Q70" s="22" t="s">
        <v>7326</v>
      </c>
      <c r="R70" s="22" t="s">
        <v>7271</v>
      </c>
      <c r="S70" s="22">
        <v>97117</v>
      </c>
      <c r="T70" s="22">
        <v>84345</v>
      </c>
      <c r="U70" s="22">
        <v>0</v>
      </c>
      <c r="V70" s="22">
        <v>0</v>
      </c>
      <c r="W70" s="22">
        <f t="shared" si="20"/>
        <v>84345</v>
      </c>
      <c r="X70" s="22">
        <v>0</v>
      </c>
      <c r="Y70" s="22">
        <v>35</v>
      </c>
      <c r="Z70" s="22">
        <v>65</v>
      </c>
      <c r="AA70" s="22">
        <f t="shared" si="16"/>
        <v>54824.25</v>
      </c>
      <c r="AB70" s="22">
        <f t="shared" si="17"/>
        <v>25017.58474576271</v>
      </c>
      <c r="AC70" s="22">
        <f t="shared" si="18"/>
        <v>4503.1652542372876</v>
      </c>
      <c r="AD70" s="22">
        <f t="shared" si="21"/>
        <v>29520.749999999996</v>
      </c>
      <c r="AE70" s="22">
        <v>1049</v>
      </c>
      <c r="AF70" s="22">
        <v>0</v>
      </c>
      <c r="AG70" s="22">
        <v>0</v>
      </c>
      <c r="AH70" s="22">
        <v>0</v>
      </c>
      <c r="AI70" s="22">
        <v>0</v>
      </c>
      <c r="AJ70" s="22">
        <f t="shared" si="22"/>
        <v>0</v>
      </c>
      <c r="AK70" s="22">
        <f t="shared" si="5"/>
        <v>1049</v>
      </c>
      <c r="AL70" s="22">
        <f t="shared" si="6"/>
        <v>28471.749999999996</v>
      </c>
      <c r="AM70" s="22">
        <f t="array" ref="AM70">IF(P70="Mykare",(INDEX('[1]EMI &amp; Reimbursement'!Q:Q,MATCH(Finance!C70,'[1]EMI &amp; Reimbursement'!B:B,0),0)),0)</f>
        <v>0</v>
      </c>
      <c r="AN70" s="22">
        <f t="shared" si="7"/>
        <v>0</v>
      </c>
      <c r="AO70" s="22">
        <f t="shared" si="8"/>
        <v>29520.749999999996</v>
      </c>
      <c r="AP70" s="22">
        <f t="shared" si="9"/>
        <v>0</v>
      </c>
      <c r="AQ70" s="18" t="s">
        <v>7272</v>
      </c>
      <c r="AR70" s="18" t="s">
        <v>7479</v>
      </c>
      <c r="AS70" s="23">
        <v>44926</v>
      </c>
      <c r="AT70" s="24" t="b">
        <v>1</v>
      </c>
      <c r="AW70" s="24" t="b">
        <v>1</v>
      </c>
      <c r="AX70" s="24"/>
      <c r="AY70" s="24" t="b">
        <v>1</v>
      </c>
      <c r="BA70" s="24"/>
      <c r="BB70" s="24" t="b">
        <v>1</v>
      </c>
      <c r="BC70" s="22">
        <f t="shared" si="10"/>
        <v>0</v>
      </c>
      <c r="BD70" s="26">
        <f t="shared" si="11"/>
        <v>0.96446567245073378</v>
      </c>
    </row>
    <row r="71" spans="1:56" ht="18" customHeight="1">
      <c r="A71" s="18" t="s">
        <v>7262</v>
      </c>
      <c r="B71" s="19">
        <v>70</v>
      </c>
      <c r="C71" s="18" t="s">
        <v>7480</v>
      </c>
      <c r="D71" s="18">
        <v>48194</v>
      </c>
      <c r="E71" s="20">
        <v>44898</v>
      </c>
      <c r="F71" s="20">
        <v>44898</v>
      </c>
      <c r="G71" s="18" t="s">
        <v>7481</v>
      </c>
      <c r="I71" s="18" t="s">
        <v>7482</v>
      </c>
      <c r="J71" s="18" t="s">
        <v>7351</v>
      </c>
      <c r="K71" s="18" t="s">
        <v>5048</v>
      </c>
      <c r="L71" s="18" t="s">
        <v>7290</v>
      </c>
      <c r="M71" s="21" t="s">
        <v>7278</v>
      </c>
      <c r="N71" s="21" t="str">
        <f t="shared" si="0"/>
        <v>B</v>
      </c>
      <c r="P71" s="18" t="str">
        <f>IFERROR(VLOOKUP(L71,[1]Sheet3!A:B,2,0),"")</f>
        <v>Hospital</v>
      </c>
      <c r="Q71" s="22" t="s">
        <v>7456</v>
      </c>
      <c r="R71" s="22" t="s">
        <v>7271</v>
      </c>
      <c r="S71" s="22">
        <v>40121</v>
      </c>
      <c r="T71" s="22">
        <v>39078</v>
      </c>
      <c r="U71" s="22">
        <v>0</v>
      </c>
      <c r="V71" s="22">
        <v>0</v>
      </c>
      <c r="W71" s="22">
        <f t="shared" si="20"/>
        <v>39078</v>
      </c>
      <c r="X71" s="22">
        <v>0</v>
      </c>
      <c r="Y71" s="22">
        <v>40</v>
      </c>
      <c r="Z71" s="22">
        <v>60</v>
      </c>
      <c r="AA71" s="22">
        <f t="shared" si="16"/>
        <v>23446.799999999999</v>
      </c>
      <c r="AB71" s="22">
        <f t="shared" si="17"/>
        <v>13246.77966101695</v>
      </c>
      <c r="AC71" s="22">
        <f t="shared" si="18"/>
        <v>2384.4203389830509</v>
      </c>
      <c r="AD71" s="22">
        <f t="shared" si="21"/>
        <v>15631.2</v>
      </c>
      <c r="AE71" s="22" t="s">
        <v>7474</v>
      </c>
      <c r="AF71" s="22">
        <v>0</v>
      </c>
      <c r="AG71" s="22">
        <v>0</v>
      </c>
      <c r="AH71" s="22">
        <v>0</v>
      </c>
      <c r="AI71" s="22">
        <v>0</v>
      </c>
      <c r="AJ71" s="22">
        <f t="shared" si="22"/>
        <v>0</v>
      </c>
      <c r="AK71" s="22">
        <f t="shared" si="5"/>
        <v>0</v>
      </c>
      <c r="AL71" s="22">
        <f t="shared" si="6"/>
        <v>15631.2</v>
      </c>
      <c r="AM71" s="22">
        <f t="array" ref="AM71">IF(P71="Mykare",(INDEX('[1]EMI &amp; Reimbursement'!Q:Q,MATCH(Finance!C71,'[1]EMI &amp; Reimbursement'!B:B,0),0)),0)</f>
        <v>0</v>
      </c>
      <c r="AN71" s="22">
        <f t="shared" si="7"/>
        <v>0</v>
      </c>
      <c r="AO71" s="22">
        <f t="shared" si="8"/>
        <v>15631.2</v>
      </c>
      <c r="AP71" s="22">
        <f t="shared" si="9"/>
        <v>0</v>
      </c>
      <c r="AQ71" s="18" t="s">
        <v>7272</v>
      </c>
      <c r="AR71" s="18" t="s">
        <v>7483</v>
      </c>
      <c r="AS71" s="23">
        <v>44926</v>
      </c>
      <c r="AT71" s="24" t="b">
        <v>1</v>
      </c>
      <c r="AW71" s="24" t="b">
        <v>1</v>
      </c>
      <c r="AX71" s="24"/>
      <c r="AY71" s="24" t="b">
        <v>1</v>
      </c>
      <c r="BA71" s="24"/>
      <c r="BB71" s="24" t="b">
        <v>1</v>
      </c>
      <c r="BC71" s="22">
        <f t="shared" si="10"/>
        <v>0</v>
      </c>
      <c r="BD71" s="26">
        <f t="shared" si="11"/>
        <v>1</v>
      </c>
    </row>
    <row r="72" spans="1:56" ht="18" customHeight="1">
      <c r="A72" s="18" t="s">
        <v>7262</v>
      </c>
      <c r="B72" s="19">
        <v>71</v>
      </c>
      <c r="C72" s="18" t="s">
        <v>7484</v>
      </c>
      <c r="D72" s="18">
        <v>80633</v>
      </c>
      <c r="E72" s="20">
        <v>44899</v>
      </c>
      <c r="F72" s="20">
        <v>44899</v>
      </c>
      <c r="G72" s="18" t="s">
        <v>7323</v>
      </c>
      <c r="I72" s="18" t="s">
        <v>7485</v>
      </c>
      <c r="J72" s="18" t="s">
        <v>7341</v>
      </c>
      <c r="K72" s="18" t="s">
        <v>7427</v>
      </c>
      <c r="L72" s="18" t="s">
        <v>7303</v>
      </c>
      <c r="M72" s="21" t="s">
        <v>7278</v>
      </c>
      <c r="N72" s="21" t="str">
        <f t="shared" si="0"/>
        <v>B</v>
      </c>
      <c r="O72" s="18" t="s">
        <v>7305</v>
      </c>
      <c r="P72" s="18" t="str">
        <f>IFERROR(VLOOKUP(L72,[1]Sheet3!A:B,2,0),"")</f>
        <v>Mykare</v>
      </c>
      <c r="Q72" s="22" t="s">
        <v>7326</v>
      </c>
      <c r="R72" s="22" t="s">
        <v>7271</v>
      </c>
      <c r="S72" s="22">
        <v>50000</v>
      </c>
      <c r="T72" s="22">
        <v>0</v>
      </c>
      <c r="U72" s="22">
        <v>10000</v>
      </c>
      <c r="V72" s="22">
        <v>0</v>
      </c>
      <c r="W72" s="22">
        <f t="shared" si="20"/>
        <v>60000</v>
      </c>
      <c r="X72" s="22">
        <v>0</v>
      </c>
      <c r="Y72" s="22">
        <v>40</v>
      </c>
      <c r="Z72" s="22">
        <v>60</v>
      </c>
      <c r="AA72" s="22">
        <f t="shared" si="16"/>
        <v>36000</v>
      </c>
      <c r="AB72" s="22">
        <f t="shared" si="17"/>
        <v>20338.983050847459</v>
      </c>
      <c r="AC72" s="22">
        <f t="shared" si="18"/>
        <v>3661.0169491525421</v>
      </c>
      <c r="AD72" s="22">
        <f t="shared" si="21"/>
        <v>24000</v>
      </c>
      <c r="AE72" s="22">
        <v>1144</v>
      </c>
      <c r="AF72" s="22">
        <v>0</v>
      </c>
      <c r="AG72" s="22">
        <v>6490</v>
      </c>
      <c r="AH72" s="22">
        <v>0</v>
      </c>
      <c r="AI72" s="22">
        <v>0</v>
      </c>
      <c r="AJ72" s="22">
        <f t="shared" si="22"/>
        <v>0</v>
      </c>
      <c r="AK72" s="22">
        <f t="shared" si="5"/>
        <v>7634</v>
      </c>
      <c r="AL72" s="22">
        <f t="shared" si="6"/>
        <v>16366</v>
      </c>
      <c r="AM72" s="22">
        <f t="array" ref="AM72">IF(P72="Mykare",(INDEX('[1]EMI &amp; Reimbursement'!Q:Q,MATCH(Finance!C72,'[1]EMI &amp; Reimbursement'!B:B,0),0)),0)</f>
        <v>43510</v>
      </c>
      <c r="AN72" s="22">
        <f t="shared" si="7"/>
        <v>0</v>
      </c>
      <c r="AO72" s="22">
        <f t="shared" si="8"/>
        <v>0</v>
      </c>
      <c r="AP72" s="22">
        <f t="shared" si="9"/>
        <v>36000</v>
      </c>
      <c r="AQ72" s="18" t="s">
        <v>7272</v>
      </c>
      <c r="AR72" s="18" t="s">
        <v>7486</v>
      </c>
      <c r="AS72" s="23">
        <v>44926</v>
      </c>
      <c r="AT72" s="24" t="b">
        <v>1</v>
      </c>
      <c r="AU72" s="24" t="b">
        <v>1</v>
      </c>
      <c r="AV72" s="24" t="b">
        <v>1</v>
      </c>
      <c r="AW72" s="24" t="b">
        <v>1</v>
      </c>
      <c r="AX72" s="24" t="b">
        <v>1</v>
      </c>
      <c r="AY72" s="24" t="b">
        <v>1</v>
      </c>
      <c r="BB72" s="24" t="b">
        <v>1</v>
      </c>
      <c r="BC72" s="22">
        <f t="shared" si="10"/>
        <v>0</v>
      </c>
      <c r="BD72" s="26">
        <f t="shared" si="11"/>
        <v>0.68191666666666662</v>
      </c>
    </row>
    <row r="73" spans="1:56" ht="18" customHeight="1">
      <c r="A73" s="18" t="s">
        <v>7262</v>
      </c>
      <c r="B73" s="19">
        <v>72</v>
      </c>
      <c r="C73" s="18" t="s">
        <v>7487</v>
      </c>
      <c r="D73" s="18">
        <v>68138</v>
      </c>
      <c r="E73" s="20">
        <v>44986</v>
      </c>
      <c r="F73" s="20">
        <v>44901</v>
      </c>
      <c r="G73" s="18" t="s">
        <v>7459</v>
      </c>
      <c r="I73" s="18" t="s">
        <v>7488</v>
      </c>
      <c r="J73" s="18" t="s">
        <v>7369</v>
      </c>
      <c r="K73" s="18" t="s">
        <v>7342</v>
      </c>
      <c r="L73" s="18" t="s">
        <v>7268</v>
      </c>
      <c r="M73" s="21" t="s">
        <v>7278</v>
      </c>
      <c r="N73" s="18" t="str">
        <f t="shared" si="0"/>
        <v>B</v>
      </c>
      <c r="P73" s="18" t="str">
        <f>IFERROR(VLOOKUP(L73,[1]Sheet3!A:B,2,0),"")</f>
        <v>Mykare</v>
      </c>
      <c r="Q73" s="22" t="s">
        <v>7298</v>
      </c>
      <c r="R73" s="22" t="s">
        <v>7271</v>
      </c>
      <c r="S73" s="22">
        <v>80000</v>
      </c>
      <c r="T73" s="22">
        <v>54000</v>
      </c>
      <c r="U73" s="22">
        <v>0</v>
      </c>
      <c r="V73" s="22">
        <v>0</v>
      </c>
      <c r="W73" s="22">
        <f t="shared" si="20"/>
        <v>54000</v>
      </c>
      <c r="X73" s="22">
        <v>0</v>
      </c>
      <c r="Y73" s="22">
        <v>33</v>
      </c>
      <c r="Z73" s="22">
        <v>67</v>
      </c>
      <c r="AA73" s="22">
        <f t="shared" si="16"/>
        <v>36180</v>
      </c>
      <c r="AB73" s="22">
        <f t="shared" si="17"/>
        <v>15101.694915254237</v>
      </c>
      <c r="AC73" s="22">
        <f t="shared" si="18"/>
        <v>2718.3050847457625</v>
      </c>
      <c r="AD73" s="22">
        <f t="shared" si="21"/>
        <v>17820</v>
      </c>
      <c r="AE73" s="22">
        <v>456</v>
      </c>
      <c r="AF73" s="22">
        <v>0</v>
      </c>
      <c r="AG73" s="22">
        <v>0</v>
      </c>
      <c r="AH73" s="22">
        <v>0</v>
      </c>
      <c r="AI73" s="22">
        <v>80</v>
      </c>
      <c r="AJ73" s="22">
        <f t="shared" si="22"/>
        <v>0</v>
      </c>
      <c r="AK73" s="22">
        <f t="shared" si="5"/>
        <v>536</v>
      </c>
      <c r="AL73" s="22">
        <f t="shared" si="6"/>
        <v>17284</v>
      </c>
      <c r="AM73" s="22">
        <f t="array" ref="AM73">IF(P73="Mykare",(INDEX('[1]EMI &amp; Reimbursement'!Q:Q,MATCH(Finance!C73,'[1]EMI &amp; Reimbursement'!B:B,0),0)),0)</f>
        <v>54000</v>
      </c>
      <c r="AN73" s="22">
        <f t="shared" si="7"/>
        <v>0</v>
      </c>
      <c r="AO73" s="22">
        <f t="shared" si="8"/>
        <v>0</v>
      </c>
      <c r="AP73" s="22">
        <f t="shared" si="9"/>
        <v>36180</v>
      </c>
      <c r="AQ73" s="18" t="s">
        <v>7272</v>
      </c>
      <c r="AR73" s="18" t="s">
        <v>7489</v>
      </c>
      <c r="AS73" s="23">
        <v>45017</v>
      </c>
      <c r="AT73" s="18" t="b">
        <v>1</v>
      </c>
      <c r="AU73" s="24" t="b">
        <v>1</v>
      </c>
      <c r="AV73" s="24" t="b">
        <v>1</v>
      </c>
      <c r="AW73" s="24" t="b">
        <v>1</v>
      </c>
      <c r="AX73" s="24" t="b">
        <v>1</v>
      </c>
      <c r="AY73" s="24" t="b">
        <v>1</v>
      </c>
      <c r="AZ73" s="24"/>
      <c r="BA73" s="24"/>
      <c r="BB73" s="24" t="b">
        <v>1</v>
      </c>
      <c r="BC73" s="22">
        <f t="shared" si="10"/>
        <v>0</v>
      </c>
      <c r="BD73" s="26">
        <f t="shared" si="11"/>
        <v>0.96992143658810326</v>
      </c>
    </row>
    <row r="74" spans="1:56" ht="18" customHeight="1">
      <c r="A74" s="18" t="s">
        <v>7262</v>
      </c>
      <c r="B74" s="19">
        <v>73</v>
      </c>
      <c r="C74" s="18" t="s">
        <v>7490</v>
      </c>
      <c r="D74" s="18">
        <v>57852</v>
      </c>
      <c r="E74" s="20">
        <v>44902</v>
      </c>
      <c r="F74" s="20">
        <v>44902</v>
      </c>
      <c r="G74" s="18" t="s">
        <v>7437</v>
      </c>
      <c r="I74" s="18" t="s">
        <v>7491</v>
      </c>
      <c r="J74" s="18" t="s">
        <v>7266</v>
      </c>
      <c r="K74" s="18" t="s">
        <v>7478</v>
      </c>
      <c r="L74" s="18" t="s">
        <v>7308</v>
      </c>
      <c r="M74" s="21" t="s">
        <v>7278</v>
      </c>
      <c r="N74" s="21" t="str">
        <f t="shared" si="0"/>
        <v>B</v>
      </c>
      <c r="P74" s="18" t="str">
        <f>IFERROR(VLOOKUP(L74,[1]Sheet3!A:B,2,0),"")</f>
        <v>Hospital</v>
      </c>
      <c r="Q74" s="22" t="s">
        <v>7337</v>
      </c>
      <c r="R74" s="22" t="s">
        <v>7271</v>
      </c>
      <c r="S74" s="22">
        <v>25000</v>
      </c>
      <c r="T74" s="22">
        <v>0</v>
      </c>
      <c r="U74" s="22">
        <v>0</v>
      </c>
      <c r="V74" s="22">
        <v>0</v>
      </c>
      <c r="W74" s="22">
        <f t="shared" si="20"/>
        <v>25000</v>
      </c>
      <c r="X74" s="22">
        <v>0</v>
      </c>
      <c r="Y74" s="22">
        <v>35</v>
      </c>
      <c r="Z74" s="22">
        <v>65</v>
      </c>
      <c r="AA74" s="22">
        <f t="shared" si="16"/>
        <v>16250</v>
      </c>
      <c r="AB74" s="22">
        <f t="shared" si="17"/>
        <v>7415.2542372881353</v>
      </c>
      <c r="AC74" s="22">
        <f t="shared" si="18"/>
        <v>1334.7457627118645</v>
      </c>
      <c r="AD74" s="22">
        <f t="shared" si="21"/>
        <v>8750</v>
      </c>
      <c r="AE74" s="22">
        <v>1290</v>
      </c>
      <c r="AF74" s="22">
        <v>0</v>
      </c>
      <c r="AG74" s="22">
        <v>0</v>
      </c>
      <c r="AH74" s="22">
        <v>0</v>
      </c>
      <c r="AI74" s="22">
        <v>0</v>
      </c>
      <c r="AJ74" s="22">
        <f t="shared" si="22"/>
        <v>0</v>
      </c>
      <c r="AK74" s="22">
        <f t="shared" si="5"/>
        <v>1290</v>
      </c>
      <c r="AL74" s="22">
        <f t="shared" si="6"/>
        <v>7460</v>
      </c>
      <c r="AM74" s="22">
        <f t="array" ref="AM74">IF(P74="Mykare",(INDEX('[1]EMI &amp; Reimbursement'!Q:Q,MATCH(Finance!C74,'[1]EMI &amp; Reimbursement'!B:B,0),0)),0)</f>
        <v>0</v>
      </c>
      <c r="AN74" s="22">
        <f t="shared" si="7"/>
        <v>0</v>
      </c>
      <c r="AO74" s="22">
        <f t="shared" si="8"/>
        <v>8750</v>
      </c>
      <c r="AP74" s="22">
        <f t="shared" si="9"/>
        <v>0</v>
      </c>
      <c r="AQ74" s="18" t="s">
        <v>7272</v>
      </c>
      <c r="AR74" s="18" t="s">
        <v>7439</v>
      </c>
      <c r="AS74" s="23">
        <v>44926</v>
      </c>
      <c r="AT74" s="24" t="b">
        <v>1</v>
      </c>
      <c r="AW74" s="24" t="b">
        <v>1</v>
      </c>
      <c r="AX74" s="24"/>
      <c r="AY74" s="24" t="b">
        <v>1</v>
      </c>
      <c r="BA74" s="24"/>
      <c r="BB74" s="24" t="b">
        <v>1</v>
      </c>
      <c r="BC74" s="22">
        <f t="shared" si="10"/>
        <v>0</v>
      </c>
      <c r="BD74" s="26">
        <f t="shared" si="11"/>
        <v>0.85257142857142854</v>
      </c>
    </row>
    <row r="75" spans="1:56" ht="18" customHeight="1">
      <c r="A75" s="18" t="s">
        <v>7262</v>
      </c>
      <c r="B75" s="19">
        <v>74</v>
      </c>
      <c r="C75" s="18" t="s">
        <v>7492</v>
      </c>
      <c r="D75" s="18">
        <v>67594</v>
      </c>
      <c r="E75" s="20">
        <v>44904</v>
      </c>
      <c r="F75" s="20">
        <v>44904</v>
      </c>
      <c r="G75" s="18" t="s">
        <v>7493</v>
      </c>
      <c r="I75" s="18" t="s">
        <v>7494</v>
      </c>
      <c r="J75" s="18" t="s">
        <v>7266</v>
      </c>
      <c r="K75" s="18" t="s">
        <v>5048</v>
      </c>
      <c r="L75" s="18" t="s">
        <v>7303</v>
      </c>
      <c r="M75" s="21" t="s">
        <v>7278</v>
      </c>
      <c r="N75" s="21" t="str">
        <f t="shared" si="0"/>
        <v>B</v>
      </c>
      <c r="O75" s="18" t="s">
        <v>7305</v>
      </c>
      <c r="P75" s="18" t="str">
        <f>IFERROR(VLOOKUP(L75,[1]Sheet3!A:B,2,0),"")</f>
        <v>Mykare</v>
      </c>
      <c r="Q75" s="22" t="s">
        <v>7495</v>
      </c>
      <c r="R75" s="22" t="s">
        <v>7271</v>
      </c>
      <c r="S75" s="22">
        <v>28000</v>
      </c>
      <c r="T75" s="22">
        <v>0</v>
      </c>
      <c r="U75" s="22">
        <v>0</v>
      </c>
      <c r="V75" s="22">
        <v>0</v>
      </c>
      <c r="W75" s="22">
        <f t="shared" si="20"/>
        <v>28000</v>
      </c>
      <c r="X75" s="22">
        <v>0</v>
      </c>
      <c r="Y75" s="22">
        <v>35</v>
      </c>
      <c r="Z75" s="22">
        <v>65</v>
      </c>
      <c r="AA75" s="22">
        <f t="shared" si="16"/>
        <v>18200</v>
      </c>
      <c r="AB75" s="22">
        <f t="shared" si="17"/>
        <v>8305.0847457627115</v>
      </c>
      <c r="AC75" s="22">
        <f t="shared" si="18"/>
        <v>1494.9152542372881</v>
      </c>
      <c r="AD75" s="22">
        <f t="shared" si="21"/>
        <v>9800</v>
      </c>
      <c r="AE75" s="22" t="s">
        <v>7474</v>
      </c>
      <c r="AF75" s="22">
        <v>0</v>
      </c>
      <c r="AG75" s="22">
        <v>2973.6</v>
      </c>
      <c r="AH75" s="22">
        <v>4500</v>
      </c>
      <c r="AI75" s="22">
        <v>0</v>
      </c>
      <c r="AJ75" s="22">
        <f t="shared" si="22"/>
        <v>-1.3642420526593924E-12</v>
      </c>
      <c r="AK75" s="22">
        <f t="shared" si="5"/>
        <v>7473.5999999999985</v>
      </c>
      <c r="AL75" s="22">
        <f t="shared" si="6"/>
        <v>2326.4000000000015</v>
      </c>
      <c r="AM75" s="22">
        <f t="array" ref="AM75">IF(P75="Mykare",(INDEX('[1]EMI &amp; Reimbursement'!Q:Q,MATCH(Finance!C75,'[1]EMI &amp; Reimbursement'!B:B,0),0)),0)</f>
        <v>25026.400000000001</v>
      </c>
      <c r="AN75" s="22">
        <f t="shared" si="7"/>
        <v>-1.3642420526593924E-12</v>
      </c>
      <c r="AO75" s="22">
        <f t="shared" si="8"/>
        <v>0</v>
      </c>
      <c r="AP75" s="22">
        <f t="shared" si="9"/>
        <v>18200</v>
      </c>
      <c r="AQ75" s="18" t="s">
        <v>7272</v>
      </c>
      <c r="AR75" s="18" t="s">
        <v>7496</v>
      </c>
      <c r="AS75" s="23">
        <v>44927</v>
      </c>
      <c r="AT75" s="24" t="b">
        <v>1</v>
      </c>
      <c r="AU75" s="24" t="b">
        <v>1</v>
      </c>
      <c r="AV75" s="24" t="b">
        <v>1</v>
      </c>
      <c r="AW75" s="24" t="b">
        <v>1</v>
      </c>
      <c r="AX75" s="24" t="b">
        <v>1</v>
      </c>
      <c r="AY75" s="24" t="b">
        <v>1</v>
      </c>
      <c r="BB75" s="24" t="b">
        <v>1</v>
      </c>
      <c r="BC75" s="22">
        <f t="shared" si="10"/>
        <v>0</v>
      </c>
      <c r="BD75" s="26">
        <f t="shared" si="11"/>
        <v>0.23738775510204096</v>
      </c>
    </row>
    <row r="76" spans="1:56" ht="18" customHeight="1">
      <c r="A76" s="18" t="s">
        <v>7262</v>
      </c>
      <c r="B76" s="19">
        <v>75</v>
      </c>
      <c r="C76" s="18" t="s">
        <v>7497</v>
      </c>
      <c r="D76" s="18">
        <v>70137</v>
      </c>
      <c r="E76" s="20">
        <v>44904</v>
      </c>
      <c r="F76" s="20">
        <v>44904</v>
      </c>
      <c r="G76" s="18" t="s">
        <v>7380</v>
      </c>
      <c r="I76" s="18" t="s">
        <v>7498</v>
      </c>
      <c r="J76" s="18" t="s">
        <v>7266</v>
      </c>
      <c r="K76" s="18" t="s">
        <v>7478</v>
      </c>
      <c r="L76" s="18" t="s">
        <v>7290</v>
      </c>
      <c r="M76" s="21" t="s">
        <v>7278</v>
      </c>
      <c r="N76" s="21" t="str">
        <f t="shared" si="0"/>
        <v>B</v>
      </c>
      <c r="P76" s="18" t="str">
        <f>IFERROR(VLOOKUP(L76,[1]Sheet3!A:B,2,0),"")</f>
        <v>Hospital</v>
      </c>
      <c r="Q76" s="22" t="s">
        <v>7326</v>
      </c>
      <c r="R76" s="22" t="s">
        <v>7271</v>
      </c>
      <c r="S76" s="22">
        <v>82080</v>
      </c>
      <c r="T76" s="22">
        <v>77353</v>
      </c>
      <c r="U76" s="22">
        <v>2000</v>
      </c>
      <c r="V76" s="22">
        <v>0</v>
      </c>
      <c r="W76" s="22">
        <v>54281.2</v>
      </c>
      <c r="X76" s="22">
        <v>0</v>
      </c>
      <c r="Y76" s="22">
        <v>30</v>
      </c>
      <c r="Z76" s="22">
        <v>70</v>
      </c>
      <c r="AA76" s="22">
        <f t="shared" si="16"/>
        <v>37996.839999999997</v>
      </c>
      <c r="AB76" s="22">
        <f t="shared" si="17"/>
        <v>13800.305084745762</v>
      </c>
      <c r="AC76" s="22">
        <f t="shared" si="18"/>
        <v>2484.0549152542371</v>
      </c>
      <c r="AD76" s="22">
        <f t="shared" si="21"/>
        <v>16284.359999999999</v>
      </c>
      <c r="AE76" s="22" t="s">
        <v>7474</v>
      </c>
      <c r="AF76" s="22">
        <v>0</v>
      </c>
      <c r="AG76" s="22">
        <v>0</v>
      </c>
      <c r="AH76" s="22">
        <v>0</v>
      </c>
      <c r="AI76" s="22">
        <v>0</v>
      </c>
      <c r="AJ76" s="22">
        <f t="shared" si="22"/>
        <v>0</v>
      </c>
      <c r="AK76" s="22">
        <f t="shared" si="5"/>
        <v>0</v>
      </c>
      <c r="AL76" s="22">
        <f t="shared" si="6"/>
        <v>16284.359999999999</v>
      </c>
      <c r="AM76" s="22">
        <f t="array" ref="AM76">IF(P76="Mykare",(INDEX('[1]EMI &amp; Reimbursement'!Q:Q,MATCH(Finance!C76,'[1]EMI &amp; Reimbursement'!B:B,0),0)),0)</f>
        <v>0</v>
      </c>
      <c r="AN76" s="22">
        <f t="shared" si="7"/>
        <v>0</v>
      </c>
      <c r="AO76" s="22">
        <f t="shared" si="8"/>
        <v>16284.359999999999</v>
      </c>
      <c r="AP76" s="22">
        <f t="shared" si="9"/>
        <v>0</v>
      </c>
      <c r="AQ76" s="18" t="s">
        <v>7272</v>
      </c>
      <c r="AR76" s="18" t="s">
        <v>7499</v>
      </c>
      <c r="AS76" s="23">
        <v>44926</v>
      </c>
      <c r="AT76" s="24" t="b">
        <v>1</v>
      </c>
      <c r="AW76" s="24" t="b">
        <v>1</v>
      </c>
      <c r="AX76" s="24"/>
      <c r="AY76" s="24" t="b">
        <v>1</v>
      </c>
      <c r="BA76" s="24"/>
      <c r="BB76" s="24" t="b">
        <v>1</v>
      </c>
      <c r="BC76" s="22">
        <f t="shared" si="10"/>
        <v>0</v>
      </c>
      <c r="BD76" s="26">
        <f t="shared" si="11"/>
        <v>1</v>
      </c>
    </row>
    <row r="77" spans="1:56" ht="18" customHeight="1">
      <c r="A77" s="18" t="s">
        <v>7262</v>
      </c>
      <c r="B77" s="19">
        <v>76</v>
      </c>
      <c r="C77" s="18" t="s">
        <v>7500</v>
      </c>
      <c r="D77" s="18">
        <v>64458</v>
      </c>
      <c r="E77" s="20">
        <v>44905</v>
      </c>
      <c r="F77" s="20">
        <v>44905</v>
      </c>
      <c r="G77" s="18" t="s">
        <v>7501</v>
      </c>
      <c r="I77" s="18" t="s">
        <v>7502</v>
      </c>
      <c r="J77" s="18" t="s">
        <v>7266</v>
      </c>
      <c r="K77" s="18" t="s">
        <v>7289</v>
      </c>
      <c r="L77" s="18" t="s">
        <v>7290</v>
      </c>
      <c r="M77" s="21" t="s">
        <v>7278</v>
      </c>
      <c r="N77" s="21" t="str">
        <f t="shared" si="0"/>
        <v>B</v>
      </c>
      <c r="P77" s="18" t="str">
        <f>IFERROR(VLOOKUP(L77,[1]Sheet3!A:B,2,0),"")</f>
        <v>Hospital</v>
      </c>
      <c r="Q77" s="22" t="s">
        <v>7270</v>
      </c>
      <c r="R77" s="22" t="s">
        <v>7271</v>
      </c>
      <c r="S77" s="22">
        <v>25980</v>
      </c>
      <c r="T77" s="22">
        <v>25980</v>
      </c>
      <c r="U77" s="22">
        <v>0</v>
      </c>
      <c r="V77" s="22">
        <v>0</v>
      </c>
      <c r="W77" s="22">
        <f t="shared" ref="W77:W78" si="23">IF(T77=0,S77,T77)+U77+V77</f>
        <v>25980</v>
      </c>
      <c r="X77" s="22">
        <v>0</v>
      </c>
      <c r="Y77" s="22">
        <v>30</v>
      </c>
      <c r="Z77" s="22">
        <v>70</v>
      </c>
      <c r="AA77" s="22">
        <f t="shared" si="16"/>
        <v>18186</v>
      </c>
      <c r="AB77" s="22">
        <f t="shared" si="17"/>
        <v>6605.0847457627115</v>
      </c>
      <c r="AC77" s="22">
        <f t="shared" si="18"/>
        <v>1188.9152542372881</v>
      </c>
      <c r="AD77" s="22">
        <f t="shared" si="21"/>
        <v>7794</v>
      </c>
      <c r="AE77" s="22">
        <v>955</v>
      </c>
      <c r="AF77" s="22">
        <v>0</v>
      </c>
      <c r="AG77" s="22">
        <v>0</v>
      </c>
      <c r="AH77" s="22">
        <v>0</v>
      </c>
      <c r="AI77" s="22">
        <v>0</v>
      </c>
      <c r="AJ77" s="22">
        <f t="shared" si="22"/>
        <v>0</v>
      </c>
      <c r="AK77" s="22">
        <f t="shared" si="5"/>
        <v>955</v>
      </c>
      <c r="AL77" s="22">
        <f t="shared" si="6"/>
        <v>6839</v>
      </c>
      <c r="AM77" s="22">
        <f t="array" ref="AM77">IF(P77="Mykare",(INDEX('[1]EMI &amp; Reimbursement'!Q:Q,MATCH(Finance!C77,'[1]EMI &amp; Reimbursement'!B:B,0),0)),0)</f>
        <v>0</v>
      </c>
      <c r="AN77" s="22">
        <f t="shared" si="7"/>
        <v>0</v>
      </c>
      <c r="AO77" s="22">
        <f t="shared" si="8"/>
        <v>7794</v>
      </c>
      <c r="AP77" s="22">
        <f t="shared" si="9"/>
        <v>0</v>
      </c>
      <c r="AQ77" s="18" t="s">
        <v>7272</v>
      </c>
      <c r="AR77" s="18" t="s">
        <v>7503</v>
      </c>
      <c r="AS77" s="23">
        <v>44926</v>
      </c>
      <c r="AT77" s="24" t="b">
        <v>1</v>
      </c>
      <c r="AW77" s="24" t="b">
        <v>1</v>
      </c>
      <c r="AX77" s="24"/>
      <c r="AY77" s="24" t="b">
        <v>1</v>
      </c>
      <c r="BA77" s="24"/>
      <c r="BB77" s="24" t="b">
        <v>1</v>
      </c>
      <c r="BC77" s="22">
        <f t="shared" si="10"/>
        <v>0</v>
      </c>
      <c r="BD77" s="26">
        <f t="shared" si="11"/>
        <v>0.87746984860148836</v>
      </c>
    </row>
    <row r="78" spans="1:56" ht="18" customHeight="1">
      <c r="A78" s="18" t="s">
        <v>7262</v>
      </c>
      <c r="B78" s="19">
        <v>77</v>
      </c>
      <c r="C78" s="18" t="s">
        <v>7504</v>
      </c>
      <c r="D78" s="18">
        <v>68947</v>
      </c>
      <c r="E78" s="20">
        <v>44905</v>
      </c>
      <c r="F78" s="20">
        <v>44905</v>
      </c>
      <c r="G78" s="18" t="s">
        <v>7335</v>
      </c>
      <c r="I78" s="18" t="s">
        <v>7505</v>
      </c>
      <c r="J78" s="18" t="s">
        <v>7410</v>
      </c>
      <c r="K78" s="18" t="s">
        <v>7342</v>
      </c>
      <c r="L78" s="18" t="s">
        <v>7308</v>
      </c>
      <c r="M78" s="21" t="s">
        <v>7278</v>
      </c>
      <c r="N78" s="21" t="str">
        <f t="shared" si="0"/>
        <v>B</v>
      </c>
      <c r="P78" s="18" t="str">
        <f>IFERROR(VLOOKUP(L78,[1]Sheet3!A:B,2,0),"")</f>
        <v>Hospital</v>
      </c>
      <c r="Q78" s="22" t="s">
        <v>7337</v>
      </c>
      <c r="R78" s="22" t="s">
        <v>7271</v>
      </c>
      <c r="S78" s="22">
        <v>30000</v>
      </c>
      <c r="T78" s="22">
        <v>0</v>
      </c>
      <c r="U78" s="22">
        <v>0</v>
      </c>
      <c r="V78" s="22">
        <v>0</v>
      </c>
      <c r="W78" s="22">
        <f t="shared" si="23"/>
        <v>30000</v>
      </c>
      <c r="X78" s="22">
        <v>0</v>
      </c>
      <c r="Y78" s="22">
        <v>30</v>
      </c>
      <c r="Z78" s="22">
        <v>70</v>
      </c>
      <c r="AA78" s="22">
        <f t="shared" si="16"/>
        <v>21000</v>
      </c>
      <c r="AB78" s="22">
        <f t="shared" si="17"/>
        <v>7627.1186440677966</v>
      </c>
      <c r="AC78" s="22">
        <f t="shared" si="18"/>
        <v>1372.8813559322034</v>
      </c>
      <c r="AD78" s="22">
        <f t="shared" si="21"/>
        <v>9000</v>
      </c>
      <c r="AE78" s="22">
        <v>354</v>
      </c>
      <c r="AF78" s="22">
        <v>0</v>
      </c>
      <c r="AG78" s="22">
        <v>0</v>
      </c>
      <c r="AH78" s="22">
        <v>0</v>
      </c>
      <c r="AI78" s="22">
        <v>0</v>
      </c>
      <c r="AJ78" s="22">
        <f t="shared" si="22"/>
        <v>0</v>
      </c>
      <c r="AK78" s="22">
        <f t="shared" si="5"/>
        <v>354</v>
      </c>
      <c r="AL78" s="22">
        <f t="shared" si="6"/>
        <v>8646</v>
      </c>
      <c r="AM78" s="22">
        <f t="array" ref="AM78">IF(P78="Mykare",(INDEX('[1]EMI &amp; Reimbursement'!Q:Q,MATCH(Finance!C78,'[1]EMI &amp; Reimbursement'!B:B,0),0)),0)</f>
        <v>0</v>
      </c>
      <c r="AN78" s="22">
        <f t="shared" si="7"/>
        <v>0</v>
      </c>
      <c r="AO78" s="22">
        <f t="shared" si="8"/>
        <v>9000</v>
      </c>
      <c r="AP78" s="22">
        <f t="shared" si="9"/>
        <v>0</v>
      </c>
      <c r="AQ78" s="18" t="s">
        <v>7272</v>
      </c>
      <c r="AR78" s="18" t="s">
        <v>7338</v>
      </c>
      <c r="AS78" s="23">
        <v>44926</v>
      </c>
      <c r="AT78" s="24" t="b">
        <v>1</v>
      </c>
      <c r="AW78" s="24" t="b">
        <v>1</v>
      </c>
      <c r="AX78" s="24"/>
      <c r="AY78" s="24" t="b">
        <v>1</v>
      </c>
      <c r="BA78" s="24"/>
      <c r="BB78" s="24" t="b">
        <v>1</v>
      </c>
      <c r="BC78" s="22">
        <f t="shared" si="10"/>
        <v>0</v>
      </c>
      <c r="BD78" s="26">
        <f t="shared" si="11"/>
        <v>0.96066666666666667</v>
      </c>
    </row>
    <row r="79" spans="1:56" ht="18" customHeight="1">
      <c r="A79" s="18" t="s">
        <v>7262</v>
      </c>
      <c r="B79" s="19">
        <v>78</v>
      </c>
      <c r="C79" s="18" t="s">
        <v>7506</v>
      </c>
      <c r="D79" s="18">
        <v>67356</v>
      </c>
      <c r="E79" s="20">
        <v>44905</v>
      </c>
      <c r="F79" s="20">
        <v>44905</v>
      </c>
      <c r="G79" s="18" t="s">
        <v>7380</v>
      </c>
      <c r="I79" s="18" t="s">
        <v>7507</v>
      </c>
      <c r="J79" s="18" t="s">
        <v>7369</v>
      </c>
      <c r="K79" s="18" t="s">
        <v>7342</v>
      </c>
      <c r="L79" s="18" t="s">
        <v>7290</v>
      </c>
      <c r="M79" s="21" t="s">
        <v>7278</v>
      </c>
      <c r="N79" s="21" t="str">
        <f t="shared" si="0"/>
        <v>B</v>
      </c>
      <c r="P79" s="18" t="str">
        <f>IFERROR(VLOOKUP(L79,[1]Sheet3!A:B,2,0),"")</f>
        <v>Hospital</v>
      </c>
      <c r="Q79" s="22" t="s">
        <v>7326</v>
      </c>
      <c r="R79" s="22" t="s">
        <v>7271</v>
      </c>
      <c r="S79" s="22">
        <v>119722</v>
      </c>
      <c r="T79" s="22">
        <v>101158</v>
      </c>
      <c r="U79" s="22">
        <v>3000</v>
      </c>
      <c r="V79" s="22">
        <v>0</v>
      </c>
      <c r="W79" s="22">
        <v>99158</v>
      </c>
      <c r="X79" s="22">
        <v>0</v>
      </c>
      <c r="Y79" s="22">
        <v>30</v>
      </c>
      <c r="Z79" s="22">
        <v>70</v>
      </c>
      <c r="AA79" s="22">
        <f t="shared" si="16"/>
        <v>69410.599999999991</v>
      </c>
      <c r="AB79" s="22">
        <f t="shared" si="17"/>
        <v>25209.661016949151</v>
      </c>
      <c r="AC79" s="22">
        <f t="shared" si="18"/>
        <v>4537.7389830508473</v>
      </c>
      <c r="AD79" s="22">
        <f t="shared" si="21"/>
        <v>29747.399999999998</v>
      </c>
      <c r="AE79" s="22">
        <v>490</v>
      </c>
      <c r="AF79" s="22">
        <v>0</v>
      </c>
      <c r="AG79" s="22">
        <v>0</v>
      </c>
      <c r="AH79" s="22">
        <v>0</v>
      </c>
      <c r="AI79" s="22">
        <v>0</v>
      </c>
      <c r="AJ79" s="22">
        <f t="shared" si="22"/>
        <v>0</v>
      </c>
      <c r="AK79" s="22">
        <f t="shared" si="5"/>
        <v>490</v>
      </c>
      <c r="AL79" s="22">
        <f t="shared" si="6"/>
        <v>29257.399999999998</v>
      </c>
      <c r="AM79" s="22">
        <f t="array" ref="AM79">IF(P79="Mykare",(INDEX('[1]EMI &amp; Reimbursement'!Q:Q,MATCH(Finance!C79,'[1]EMI &amp; Reimbursement'!B:B,0),0)),0)</f>
        <v>0</v>
      </c>
      <c r="AN79" s="22">
        <f t="shared" si="7"/>
        <v>0</v>
      </c>
      <c r="AO79" s="22">
        <f t="shared" si="8"/>
        <v>29747.399999999998</v>
      </c>
      <c r="AP79" s="22">
        <f t="shared" si="9"/>
        <v>0</v>
      </c>
      <c r="AQ79" s="18" t="s">
        <v>7272</v>
      </c>
      <c r="AR79" s="18" t="s">
        <v>7499</v>
      </c>
      <c r="AS79" s="23">
        <v>44926</v>
      </c>
      <c r="AT79" s="24" t="b">
        <v>1</v>
      </c>
      <c r="AW79" s="24" t="b">
        <v>1</v>
      </c>
      <c r="AX79" s="24"/>
      <c r="AY79" s="24" t="b">
        <v>1</v>
      </c>
      <c r="BA79" s="24"/>
      <c r="BB79" s="24" t="b">
        <v>1</v>
      </c>
      <c r="BC79" s="22">
        <f t="shared" si="10"/>
        <v>0</v>
      </c>
      <c r="BD79" s="26">
        <f t="shared" si="11"/>
        <v>0.98352797219252774</v>
      </c>
    </row>
    <row r="80" spans="1:56" ht="18" customHeight="1">
      <c r="A80" s="18" t="s">
        <v>7262</v>
      </c>
      <c r="B80" s="19">
        <v>79</v>
      </c>
      <c r="C80" s="18" t="s">
        <v>7508</v>
      </c>
      <c r="D80" s="18">
        <v>68460</v>
      </c>
      <c r="E80" s="20">
        <v>44905</v>
      </c>
      <c r="F80" s="20">
        <v>44905</v>
      </c>
      <c r="G80" s="18" t="s">
        <v>7509</v>
      </c>
      <c r="I80" s="18" t="s">
        <v>7510</v>
      </c>
      <c r="J80" s="18" t="s">
        <v>7266</v>
      </c>
      <c r="K80" s="18" t="s">
        <v>7478</v>
      </c>
      <c r="L80" s="18" t="s">
        <v>7290</v>
      </c>
      <c r="M80" s="21" t="s">
        <v>7278</v>
      </c>
      <c r="N80" s="21" t="str">
        <f t="shared" si="0"/>
        <v>B</v>
      </c>
      <c r="P80" s="18" t="str">
        <f>IFERROR(VLOOKUP(L80,[1]Sheet3!A:B,2,0),"")</f>
        <v>Hospital</v>
      </c>
      <c r="Q80" s="22" t="s">
        <v>7337</v>
      </c>
      <c r="R80" s="22" t="s">
        <v>7271</v>
      </c>
      <c r="S80" s="22">
        <v>38800</v>
      </c>
      <c r="T80" s="22">
        <v>14000</v>
      </c>
      <c r="U80" s="22">
        <v>0</v>
      </c>
      <c r="V80" s="22">
        <v>0</v>
      </c>
      <c r="W80" s="22">
        <f t="shared" ref="W80:W102" si="24">IF(T80=0,S80,T80)+U80+V80</f>
        <v>14000</v>
      </c>
      <c r="X80" s="22">
        <v>0</v>
      </c>
      <c r="Y80" s="22">
        <v>30</v>
      </c>
      <c r="Z80" s="22">
        <v>70</v>
      </c>
      <c r="AA80" s="22">
        <f t="shared" si="16"/>
        <v>9800</v>
      </c>
      <c r="AB80" s="22">
        <f t="shared" si="17"/>
        <v>3559.3220338983051</v>
      </c>
      <c r="AC80" s="22">
        <f t="shared" si="18"/>
        <v>640.67796610169489</v>
      </c>
      <c r="AD80" s="22">
        <f t="shared" si="21"/>
        <v>4200</v>
      </c>
      <c r="AE80" s="22">
        <v>771</v>
      </c>
      <c r="AF80" s="22">
        <v>0</v>
      </c>
      <c r="AG80" s="22">
        <v>0</v>
      </c>
      <c r="AH80" s="22">
        <v>0</v>
      </c>
      <c r="AI80" s="22">
        <v>0</v>
      </c>
      <c r="AJ80" s="22">
        <f t="shared" si="22"/>
        <v>0</v>
      </c>
      <c r="AK80" s="22">
        <f t="shared" si="5"/>
        <v>771</v>
      </c>
      <c r="AL80" s="22">
        <f t="shared" si="6"/>
        <v>3429</v>
      </c>
      <c r="AM80" s="22">
        <f t="array" ref="AM80">IF(P80="Mykare",(INDEX('[1]EMI &amp; Reimbursement'!Q:Q,MATCH(Finance!C80,'[1]EMI &amp; Reimbursement'!B:B,0),0)),0)</f>
        <v>0</v>
      </c>
      <c r="AN80" s="22">
        <f t="shared" si="7"/>
        <v>0</v>
      </c>
      <c r="AO80" s="22">
        <f t="shared" si="8"/>
        <v>4200</v>
      </c>
      <c r="AP80" s="22">
        <f t="shared" si="9"/>
        <v>0</v>
      </c>
      <c r="AQ80" s="18" t="s">
        <v>7272</v>
      </c>
      <c r="AR80" s="18" t="s">
        <v>7511</v>
      </c>
      <c r="AS80" s="23">
        <v>44926</v>
      </c>
      <c r="AT80" s="24" t="b">
        <v>1</v>
      </c>
      <c r="AW80" s="24" t="b">
        <v>1</v>
      </c>
      <c r="AX80" s="24"/>
      <c r="AY80" s="24" t="b">
        <v>1</v>
      </c>
      <c r="BA80" s="24"/>
      <c r="BB80" s="24" t="b">
        <v>1</v>
      </c>
      <c r="BC80" s="22">
        <f t="shared" si="10"/>
        <v>0</v>
      </c>
      <c r="BD80" s="26">
        <f t="shared" si="11"/>
        <v>0.81642857142857139</v>
      </c>
    </row>
    <row r="81" spans="1:56" ht="18" customHeight="1">
      <c r="A81" s="18" t="s">
        <v>7262</v>
      </c>
      <c r="B81" s="19">
        <v>80</v>
      </c>
      <c r="C81" s="18" t="s">
        <v>7512</v>
      </c>
      <c r="D81" s="18">
        <v>79870</v>
      </c>
      <c r="E81" s="20">
        <v>44907</v>
      </c>
      <c r="F81" s="20">
        <v>44907</v>
      </c>
      <c r="G81" s="18" t="s">
        <v>7513</v>
      </c>
      <c r="I81" s="18" t="s">
        <v>7514</v>
      </c>
      <c r="J81" s="18" t="s">
        <v>7325</v>
      </c>
      <c r="K81" s="18" t="s">
        <v>5048</v>
      </c>
      <c r="L81" s="18" t="s">
        <v>7308</v>
      </c>
      <c r="M81" s="21" t="s">
        <v>7278</v>
      </c>
      <c r="N81" s="21" t="str">
        <f t="shared" si="0"/>
        <v>B</v>
      </c>
      <c r="P81" s="18" t="str">
        <f>IFERROR(VLOOKUP(L81,[1]Sheet3!A:B,2,0),"")</f>
        <v>Hospital</v>
      </c>
      <c r="Q81" s="22" t="s">
        <v>7270</v>
      </c>
      <c r="R81" s="22" t="s">
        <v>7271</v>
      </c>
      <c r="S81" s="22">
        <v>5000</v>
      </c>
      <c r="T81" s="22">
        <v>0</v>
      </c>
      <c r="U81" s="22">
        <v>0</v>
      </c>
      <c r="V81" s="22">
        <v>0</v>
      </c>
      <c r="W81" s="22">
        <f t="shared" si="24"/>
        <v>5000</v>
      </c>
      <c r="X81" s="22">
        <v>0</v>
      </c>
      <c r="Y81" s="22">
        <v>40</v>
      </c>
      <c r="Z81" s="22">
        <v>60</v>
      </c>
      <c r="AA81" s="22">
        <f t="shared" si="16"/>
        <v>3000</v>
      </c>
      <c r="AB81" s="22">
        <f t="shared" si="17"/>
        <v>1694.9152542372883</v>
      </c>
      <c r="AC81" s="22">
        <f t="shared" si="18"/>
        <v>305.08474576271186</v>
      </c>
      <c r="AD81" s="22">
        <f t="shared" si="21"/>
        <v>2000</v>
      </c>
      <c r="AE81" s="22" t="s">
        <v>7474</v>
      </c>
      <c r="AF81" s="22">
        <v>0</v>
      </c>
      <c r="AG81" s="22">
        <v>0</v>
      </c>
      <c r="AH81" s="22">
        <v>0</v>
      </c>
      <c r="AI81" s="22">
        <v>0</v>
      </c>
      <c r="AJ81" s="22">
        <f t="shared" si="22"/>
        <v>0</v>
      </c>
      <c r="AK81" s="22">
        <f t="shared" si="5"/>
        <v>0</v>
      </c>
      <c r="AL81" s="22">
        <f t="shared" si="6"/>
        <v>2000</v>
      </c>
      <c r="AM81" s="22">
        <f t="array" ref="AM81">IF(P81="Mykare",(INDEX('[1]EMI &amp; Reimbursement'!Q:Q,MATCH(Finance!C81,'[1]EMI &amp; Reimbursement'!B:B,0),0)),0)</f>
        <v>0</v>
      </c>
      <c r="AN81" s="22">
        <f t="shared" si="7"/>
        <v>0</v>
      </c>
      <c r="AO81" s="22">
        <f t="shared" si="8"/>
        <v>2000</v>
      </c>
      <c r="AP81" s="22">
        <f t="shared" si="9"/>
        <v>0</v>
      </c>
      <c r="AQ81" s="18" t="s">
        <v>7272</v>
      </c>
      <c r="AR81" s="18" t="s">
        <v>7515</v>
      </c>
      <c r="AS81" s="23">
        <v>44926</v>
      </c>
      <c r="AT81" s="24" t="b">
        <v>1</v>
      </c>
      <c r="AW81" s="24" t="b">
        <v>1</v>
      </c>
      <c r="AX81" s="24"/>
      <c r="AY81" s="24" t="b">
        <v>1</v>
      </c>
      <c r="BA81" s="24"/>
      <c r="BB81" s="24" t="b">
        <v>1</v>
      </c>
      <c r="BC81" s="22">
        <f t="shared" si="10"/>
        <v>0</v>
      </c>
      <c r="BD81" s="26">
        <f t="shared" si="11"/>
        <v>1</v>
      </c>
    </row>
    <row r="82" spans="1:56" ht="18" customHeight="1">
      <c r="A82" s="18" t="s">
        <v>7262</v>
      </c>
      <c r="B82" s="19">
        <v>81</v>
      </c>
      <c r="C82" s="18" t="s">
        <v>7516</v>
      </c>
      <c r="D82" s="18">
        <v>65511</v>
      </c>
      <c r="E82" s="20">
        <v>44907</v>
      </c>
      <c r="F82" s="20">
        <v>44907</v>
      </c>
      <c r="G82" s="18" t="s">
        <v>7517</v>
      </c>
      <c r="I82" s="18" t="s">
        <v>7518</v>
      </c>
      <c r="J82" s="18" t="s">
        <v>7266</v>
      </c>
      <c r="K82" s="18" t="s">
        <v>5048</v>
      </c>
      <c r="L82" s="18" t="s">
        <v>7290</v>
      </c>
      <c r="M82" s="21" t="s">
        <v>7519</v>
      </c>
      <c r="N82" s="21" t="str">
        <f t="shared" si="0"/>
        <v>A</v>
      </c>
      <c r="P82" s="18" t="str">
        <f>IFERROR(VLOOKUP(L82,[1]Sheet3!A:B,2,0),"")</f>
        <v>Hospital</v>
      </c>
      <c r="Q82" s="22" t="s">
        <v>7337</v>
      </c>
      <c r="R82" s="22" t="s">
        <v>7271</v>
      </c>
      <c r="S82" s="22">
        <v>56829</v>
      </c>
      <c r="T82" s="22">
        <v>42223</v>
      </c>
      <c r="U82" s="22">
        <v>0</v>
      </c>
      <c r="V82" s="22">
        <v>0</v>
      </c>
      <c r="W82" s="22">
        <f t="shared" si="24"/>
        <v>42223</v>
      </c>
      <c r="X82" s="22">
        <v>0</v>
      </c>
      <c r="Y82" s="22">
        <v>70</v>
      </c>
      <c r="Z82" s="22">
        <v>30</v>
      </c>
      <c r="AA82" s="22">
        <f t="shared" si="16"/>
        <v>12666.9</v>
      </c>
      <c r="AB82" s="22">
        <f t="shared" si="17"/>
        <v>25047.542372881355</v>
      </c>
      <c r="AC82" s="22">
        <f t="shared" si="18"/>
        <v>4508.5576271186437</v>
      </c>
      <c r="AD82" s="22">
        <f t="shared" si="21"/>
        <v>29556.1</v>
      </c>
      <c r="AE82" s="22">
        <v>736</v>
      </c>
      <c r="AF82" s="22">
        <v>5000</v>
      </c>
      <c r="AG82" s="22">
        <v>0</v>
      </c>
      <c r="AH82" s="22">
        <v>0</v>
      </c>
      <c r="AI82" s="22">
        <v>0</v>
      </c>
      <c r="AJ82" s="22">
        <f t="shared" si="22"/>
        <v>0</v>
      </c>
      <c r="AK82" s="22">
        <f t="shared" si="5"/>
        <v>5736</v>
      </c>
      <c r="AL82" s="22">
        <f t="shared" si="6"/>
        <v>23820.1</v>
      </c>
      <c r="AM82" s="22">
        <f t="array" ref="AM82">IF(P82="Mykare",(INDEX('[1]EMI &amp; Reimbursement'!Q:Q,MATCH(Finance!C82,'[1]EMI &amp; Reimbursement'!B:B,0),0)),0)</f>
        <v>0</v>
      </c>
      <c r="AN82" s="22">
        <f t="shared" si="7"/>
        <v>0</v>
      </c>
      <c r="AO82" s="22">
        <f t="shared" si="8"/>
        <v>29556.1</v>
      </c>
      <c r="AP82" s="22">
        <f t="shared" si="9"/>
        <v>0</v>
      </c>
      <c r="AQ82" s="18" t="s">
        <v>7272</v>
      </c>
      <c r="AR82" s="18" t="s">
        <v>7520</v>
      </c>
      <c r="AS82" s="23">
        <v>44986</v>
      </c>
      <c r="AT82" s="24" t="b">
        <v>1</v>
      </c>
      <c r="AW82" s="24" t="b">
        <v>1</v>
      </c>
      <c r="AX82" s="24"/>
      <c r="AY82" s="24" t="b">
        <v>1</v>
      </c>
      <c r="BA82" s="24" t="b">
        <v>1</v>
      </c>
      <c r="BB82" s="24" t="b">
        <v>1</v>
      </c>
      <c r="BC82" s="22">
        <f t="shared" si="10"/>
        <v>0</v>
      </c>
      <c r="BD82" s="26">
        <f t="shared" si="11"/>
        <v>0.80592838703347192</v>
      </c>
    </row>
    <row r="83" spans="1:56" ht="18" customHeight="1">
      <c r="A83" s="18" t="s">
        <v>7262</v>
      </c>
      <c r="B83" s="19">
        <v>82</v>
      </c>
      <c r="C83" s="18" t="s">
        <v>7521</v>
      </c>
      <c r="D83" s="18">
        <v>77527</v>
      </c>
      <c r="E83" s="20">
        <v>44908</v>
      </c>
      <c r="F83" s="20">
        <v>44908</v>
      </c>
      <c r="G83" s="18" t="s">
        <v>7522</v>
      </c>
      <c r="I83" s="18" t="s">
        <v>7523</v>
      </c>
      <c r="J83" s="18" t="s">
        <v>7351</v>
      </c>
      <c r="K83" s="18" t="s">
        <v>7297</v>
      </c>
      <c r="L83" s="18" t="s">
        <v>7290</v>
      </c>
      <c r="M83" s="21" t="s">
        <v>7278</v>
      </c>
      <c r="N83" s="21" t="str">
        <f t="shared" si="0"/>
        <v>B</v>
      </c>
      <c r="P83" s="18" t="str">
        <f>IFERROR(VLOOKUP(L83,[1]Sheet3!A:B,2,0),"")</f>
        <v>Hospital</v>
      </c>
      <c r="Q83" s="22" t="s">
        <v>7337</v>
      </c>
      <c r="R83" s="22" t="s">
        <v>7271</v>
      </c>
      <c r="S83" s="22">
        <v>60427</v>
      </c>
      <c r="T83" s="22">
        <v>54899</v>
      </c>
      <c r="U83" s="22">
        <v>0</v>
      </c>
      <c r="V83" s="22">
        <v>0</v>
      </c>
      <c r="W83" s="22">
        <f t="shared" si="24"/>
        <v>54899</v>
      </c>
      <c r="X83" s="22">
        <v>0</v>
      </c>
      <c r="Y83" s="22">
        <v>40</v>
      </c>
      <c r="Z83" s="22">
        <v>60</v>
      </c>
      <c r="AA83" s="22">
        <f t="shared" si="16"/>
        <v>32939.4</v>
      </c>
      <c r="AB83" s="22">
        <f t="shared" si="17"/>
        <v>18609.830508474581</v>
      </c>
      <c r="AC83" s="22">
        <f t="shared" si="18"/>
        <v>3349.7694915254242</v>
      </c>
      <c r="AD83" s="22">
        <f t="shared" si="21"/>
        <v>21959.600000000002</v>
      </c>
      <c r="AE83" s="22">
        <v>678</v>
      </c>
      <c r="AF83" s="22">
        <v>0</v>
      </c>
      <c r="AG83" s="22">
        <v>0</v>
      </c>
      <c r="AH83" s="22">
        <v>0</v>
      </c>
      <c r="AI83" s="22">
        <v>0</v>
      </c>
      <c r="AJ83" s="22">
        <f t="shared" si="22"/>
        <v>0</v>
      </c>
      <c r="AK83" s="22">
        <f t="shared" si="5"/>
        <v>678</v>
      </c>
      <c r="AL83" s="22">
        <f t="shared" si="6"/>
        <v>21281.600000000002</v>
      </c>
      <c r="AM83" s="22">
        <f t="array" ref="AM83">IF(P83="Mykare",(INDEX('[1]EMI &amp; Reimbursement'!Q:Q,MATCH(Finance!C83,'[1]EMI &amp; Reimbursement'!B:B,0),0)),0)</f>
        <v>0</v>
      </c>
      <c r="AN83" s="22">
        <f t="shared" si="7"/>
        <v>0</v>
      </c>
      <c r="AO83" s="22">
        <f t="shared" si="8"/>
        <v>21959.600000000002</v>
      </c>
      <c r="AP83" s="22">
        <f t="shared" si="9"/>
        <v>0</v>
      </c>
      <c r="AQ83" s="18" t="s">
        <v>7272</v>
      </c>
      <c r="AR83" s="18" t="s">
        <v>7524</v>
      </c>
      <c r="AS83" s="23">
        <v>44926</v>
      </c>
      <c r="AT83" s="18" t="b">
        <v>1</v>
      </c>
      <c r="AU83" s="24"/>
      <c r="AV83" s="24"/>
      <c r="AW83" s="24" t="b">
        <v>1</v>
      </c>
      <c r="AX83" s="24"/>
      <c r="AY83" s="24" t="b">
        <v>1</v>
      </c>
      <c r="AZ83" s="24"/>
      <c r="BA83" s="24"/>
      <c r="BB83" s="24" t="b">
        <v>1</v>
      </c>
      <c r="BC83" s="22">
        <f t="shared" si="10"/>
        <v>0</v>
      </c>
      <c r="BD83" s="26">
        <f t="shared" si="11"/>
        <v>0.96912512067615075</v>
      </c>
    </row>
    <row r="84" spans="1:56" ht="18" customHeight="1">
      <c r="A84" s="18" t="s">
        <v>7262</v>
      </c>
      <c r="B84" s="19">
        <v>83</v>
      </c>
      <c r="C84" s="18" t="s">
        <v>7525</v>
      </c>
      <c r="D84" s="18">
        <v>67725</v>
      </c>
      <c r="E84" s="20">
        <v>44908</v>
      </c>
      <c r="F84" s="20">
        <v>44908</v>
      </c>
      <c r="G84" s="18" t="s">
        <v>7449</v>
      </c>
      <c r="I84" s="18" t="s">
        <v>7526</v>
      </c>
      <c r="J84" s="18" t="s">
        <v>7341</v>
      </c>
      <c r="K84" s="18" t="s">
        <v>7267</v>
      </c>
      <c r="L84" s="18" t="s">
        <v>7308</v>
      </c>
      <c r="M84" s="21" t="s">
        <v>7304</v>
      </c>
      <c r="N84" s="21" t="str">
        <f t="shared" si="0"/>
        <v>A</v>
      </c>
      <c r="P84" s="18" t="str">
        <f>IFERROR(VLOOKUP(L84,[1]Sheet3!A:B,2,0),"")</f>
        <v>Hospital</v>
      </c>
      <c r="Q84" s="22" t="s">
        <v>7285</v>
      </c>
      <c r="R84" s="22" t="s">
        <v>7271</v>
      </c>
      <c r="S84" s="22">
        <v>55000</v>
      </c>
      <c r="T84" s="22">
        <v>0</v>
      </c>
      <c r="U84" s="22">
        <v>0</v>
      </c>
      <c r="V84" s="22">
        <v>0</v>
      </c>
      <c r="W84" s="22">
        <f t="shared" si="24"/>
        <v>55000</v>
      </c>
      <c r="X84" s="22">
        <v>0</v>
      </c>
      <c r="Y84" s="22">
        <v>60</v>
      </c>
      <c r="Z84" s="22">
        <v>40</v>
      </c>
      <c r="AA84" s="22">
        <f t="shared" si="16"/>
        <v>22000</v>
      </c>
      <c r="AB84" s="22">
        <f t="shared" si="17"/>
        <v>27966.101694915254</v>
      </c>
      <c r="AC84" s="22">
        <f t="shared" si="18"/>
        <v>5033.8983050847455</v>
      </c>
      <c r="AD84" s="22">
        <f t="shared" si="21"/>
        <v>33000</v>
      </c>
      <c r="AE84" s="22" t="s">
        <v>7474</v>
      </c>
      <c r="AF84" s="22">
        <v>12000</v>
      </c>
      <c r="AG84" s="22">
        <v>0</v>
      </c>
      <c r="AH84" s="22">
        <v>10000</v>
      </c>
      <c r="AI84" s="22">
        <v>0</v>
      </c>
      <c r="AJ84" s="22">
        <f t="shared" si="22"/>
        <v>0</v>
      </c>
      <c r="AK84" s="22">
        <f t="shared" si="5"/>
        <v>22000</v>
      </c>
      <c r="AL84" s="22">
        <f t="shared" si="6"/>
        <v>11000</v>
      </c>
      <c r="AM84" s="22">
        <f t="array" ref="AM84">IF(P84="Mykare",(INDEX('[1]EMI &amp; Reimbursement'!Q:Q,MATCH(Finance!C84,'[1]EMI &amp; Reimbursement'!B:B,0),0)),0)</f>
        <v>0</v>
      </c>
      <c r="AN84" s="22">
        <f t="shared" si="7"/>
        <v>0</v>
      </c>
      <c r="AO84" s="22">
        <f t="shared" si="8"/>
        <v>33000</v>
      </c>
      <c r="AP84" s="22">
        <f t="shared" si="9"/>
        <v>0</v>
      </c>
      <c r="AQ84" s="18" t="s">
        <v>7272</v>
      </c>
      <c r="AR84" s="18" t="s">
        <v>7471</v>
      </c>
      <c r="AS84" s="23">
        <v>44926</v>
      </c>
      <c r="AT84" s="24" t="b">
        <v>1</v>
      </c>
      <c r="AW84" s="24" t="b">
        <v>1</v>
      </c>
      <c r="AX84" s="24"/>
      <c r="AY84" s="24" t="b">
        <v>1</v>
      </c>
      <c r="AZ84" s="24" t="b">
        <v>1</v>
      </c>
      <c r="BA84" s="24" t="b">
        <v>1</v>
      </c>
      <c r="BB84" s="24" t="b">
        <v>1</v>
      </c>
      <c r="BC84" s="22">
        <f t="shared" si="10"/>
        <v>0</v>
      </c>
      <c r="BD84" s="26">
        <f t="shared" si="11"/>
        <v>0.33333333333333331</v>
      </c>
    </row>
    <row r="85" spans="1:56" ht="18" customHeight="1">
      <c r="A85" s="18" t="s">
        <v>7262</v>
      </c>
      <c r="B85" s="19">
        <v>84</v>
      </c>
      <c r="C85" s="18" t="s">
        <v>7527</v>
      </c>
      <c r="D85" s="18">
        <v>27262</v>
      </c>
      <c r="E85" s="20">
        <v>44912</v>
      </c>
      <c r="F85" s="20">
        <v>44912</v>
      </c>
      <c r="G85" s="18" t="s">
        <v>7367</v>
      </c>
      <c r="I85" s="18" t="s">
        <v>7528</v>
      </c>
      <c r="J85" s="18" t="s">
        <v>7529</v>
      </c>
      <c r="K85" s="18" t="s">
        <v>7342</v>
      </c>
      <c r="L85" s="18" t="s">
        <v>7290</v>
      </c>
      <c r="M85" s="21" t="s">
        <v>7278</v>
      </c>
      <c r="N85" s="21" t="str">
        <f t="shared" si="0"/>
        <v>B</v>
      </c>
      <c r="P85" s="18" t="str">
        <f>IFERROR(VLOOKUP(L85,[1]Sheet3!A:B,2,0),"")</f>
        <v>Hospital</v>
      </c>
      <c r="Q85" s="22" t="s">
        <v>7326</v>
      </c>
      <c r="R85" s="22" t="s">
        <v>7271</v>
      </c>
      <c r="S85" s="22">
        <v>126646</v>
      </c>
      <c r="T85" s="22">
        <v>126646</v>
      </c>
      <c r="U85" s="22">
        <v>0</v>
      </c>
      <c r="V85" s="22">
        <v>0</v>
      </c>
      <c r="W85" s="22">
        <f t="shared" si="24"/>
        <v>126646</v>
      </c>
      <c r="X85" s="22">
        <v>0</v>
      </c>
      <c r="Y85" s="22">
        <v>35</v>
      </c>
      <c r="Z85" s="22">
        <v>65</v>
      </c>
      <c r="AA85" s="22">
        <f t="shared" si="16"/>
        <v>82319.900000000009</v>
      </c>
      <c r="AB85" s="22">
        <f t="shared" si="17"/>
        <v>37564.491525423728</v>
      </c>
      <c r="AC85" s="22">
        <f t="shared" si="18"/>
        <v>6761.608474576271</v>
      </c>
      <c r="AD85" s="22">
        <f t="shared" si="21"/>
        <v>44326.1</v>
      </c>
      <c r="AE85" s="22">
        <v>1110</v>
      </c>
      <c r="AF85" s="22">
        <v>0</v>
      </c>
      <c r="AG85" s="22">
        <v>0</v>
      </c>
      <c r="AH85" s="22">
        <v>0</v>
      </c>
      <c r="AI85" s="22">
        <v>0</v>
      </c>
      <c r="AJ85" s="22">
        <f t="shared" si="22"/>
        <v>0</v>
      </c>
      <c r="AK85" s="22">
        <f t="shared" si="5"/>
        <v>1110</v>
      </c>
      <c r="AL85" s="22">
        <f t="shared" si="6"/>
        <v>43216.1</v>
      </c>
      <c r="AM85" s="22">
        <f t="array" ref="AM85">IF(P85="Mykare",(INDEX('[1]EMI &amp; Reimbursement'!Q:Q,MATCH(Finance!C85,'[1]EMI &amp; Reimbursement'!B:B,0),0)),0)</f>
        <v>0</v>
      </c>
      <c r="AN85" s="22">
        <f t="shared" si="7"/>
        <v>0</v>
      </c>
      <c r="AO85" s="22">
        <f t="shared" si="8"/>
        <v>44326.1</v>
      </c>
      <c r="AP85" s="22">
        <f t="shared" si="9"/>
        <v>0</v>
      </c>
      <c r="AQ85" s="18" t="s">
        <v>7272</v>
      </c>
      <c r="AR85" s="18" t="s">
        <v>7479</v>
      </c>
      <c r="AS85" s="23">
        <v>44926</v>
      </c>
      <c r="AT85" s="24" t="b">
        <v>0</v>
      </c>
      <c r="AW85" s="24" t="b">
        <v>1</v>
      </c>
      <c r="AX85" s="24"/>
      <c r="AY85" s="24" t="b">
        <v>1</v>
      </c>
      <c r="BA85" s="24"/>
      <c r="BB85" s="24" t="b">
        <v>1</v>
      </c>
      <c r="BC85" s="22">
        <f t="shared" si="10"/>
        <v>0</v>
      </c>
      <c r="BD85" s="26">
        <f t="shared" si="11"/>
        <v>0.97495832026729168</v>
      </c>
    </row>
    <row r="86" spans="1:56" ht="18" customHeight="1">
      <c r="A86" s="18" t="s">
        <v>7262</v>
      </c>
      <c r="B86" s="19">
        <v>85</v>
      </c>
      <c r="C86" s="18" t="s">
        <v>7530</v>
      </c>
      <c r="D86" s="18">
        <v>42331</v>
      </c>
      <c r="E86" s="20">
        <v>45057</v>
      </c>
      <c r="F86" s="20">
        <v>44912</v>
      </c>
      <c r="G86" s="18" t="s">
        <v>7513</v>
      </c>
      <c r="I86" s="18" t="s">
        <v>7531</v>
      </c>
      <c r="J86" s="18" t="s">
        <v>7266</v>
      </c>
      <c r="K86" s="18" t="s">
        <v>7267</v>
      </c>
      <c r="L86" s="18" t="s">
        <v>7268</v>
      </c>
      <c r="M86" s="21" t="s">
        <v>7532</v>
      </c>
      <c r="N86" s="21" t="str">
        <f t="shared" si="0"/>
        <v>A</v>
      </c>
      <c r="P86" s="18" t="str">
        <f>IFERROR(VLOOKUP(L86,[1]Sheet3!A:B,2,0),"")</f>
        <v>Mykare</v>
      </c>
      <c r="Q86" s="22" t="s">
        <v>7270</v>
      </c>
      <c r="R86" s="22" t="s">
        <v>7271</v>
      </c>
      <c r="S86" s="22">
        <v>14609</v>
      </c>
      <c r="T86" s="22">
        <v>0</v>
      </c>
      <c r="U86" s="22">
        <v>0</v>
      </c>
      <c r="V86" s="22">
        <v>0</v>
      </c>
      <c r="W86" s="22">
        <f t="shared" si="24"/>
        <v>14609</v>
      </c>
      <c r="X86" s="22">
        <v>0</v>
      </c>
      <c r="Y86" s="22">
        <v>60</v>
      </c>
      <c r="Z86" s="22">
        <v>40</v>
      </c>
      <c r="AA86" s="22">
        <f t="shared" si="16"/>
        <v>5843.6</v>
      </c>
      <c r="AB86" s="22">
        <f t="shared" si="17"/>
        <v>7428.3050847457635</v>
      </c>
      <c r="AC86" s="22">
        <f t="shared" si="18"/>
        <v>1337.0949152542373</v>
      </c>
      <c r="AD86" s="22">
        <f t="shared" si="21"/>
        <v>8765.4</v>
      </c>
      <c r="AE86" s="22" t="s">
        <v>7474</v>
      </c>
      <c r="AF86" s="22">
        <v>5000</v>
      </c>
      <c r="AG86" s="22">
        <v>0</v>
      </c>
      <c r="AH86" s="22">
        <v>0</v>
      </c>
      <c r="AI86" s="22">
        <v>0</v>
      </c>
      <c r="AJ86" s="22">
        <f t="shared" si="22"/>
        <v>0</v>
      </c>
      <c r="AK86" s="22">
        <f t="shared" si="5"/>
        <v>5000</v>
      </c>
      <c r="AL86" s="22">
        <f t="shared" si="6"/>
        <v>3765.3999999999996</v>
      </c>
      <c r="AM86" s="22">
        <f t="array" ref="AM86">IF(P86="Mykare",(INDEX('[1]EMI &amp; Reimbursement'!Q:Q,MATCH(Finance!C86,'[1]EMI &amp; Reimbursement'!B:B,0),0)),0)</f>
        <v>14609</v>
      </c>
      <c r="AN86" s="22">
        <f t="shared" si="7"/>
        <v>0</v>
      </c>
      <c r="AO86" s="22">
        <f t="shared" si="8"/>
        <v>0</v>
      </c>
      <c r="AP86" s="22">
        <f t="shared" si="9"/>
        <v>5843.6</v>
      </c>
      <c r="AQ86" s="18" t="s">
        <v>7272</v>
      </c>
      <c r="AR86" s="18" t="s">
        <v>7533</v>
      </c>
      <c r="AS86" s="23">
        <v>45080</v>
      </c>
      <c r="AT86" s="18" t="b">
        <v>1</v>
      </c>
      <c r="AU86" s="24" t="b">
        <v>1</v>
      </c>
      <c r="AV86" s="24" t="b">
        <v>1</v>
      </c>
      <c r="AW86" s="24" t="b">
        <v>1</v>
      </c>
      <c r="AX86" s="24" t="b">
        <v>1</v>
      </c>
      <c r="AY86" s="24" t="b">
        <v>1</v>
      </c>
      <c r="AZ86" s="24" t="b">
        <v>1</v>
      </c>
      <c r="BA86" s="24" t="b">
        <v>1</v>
      </c>
      <c r="BB86" s="24" t="b">
        <v>1</v>
      </c>
      <c r="BC86" s="22">
        <f t="shared" si="10"/>
        <v>0</v>
      </c>
      <c r="BD86" s="26">
        <f t="shared" si="11"/>
        <v>0.42957537590982725</v>
      </c>
    </row>
    <row r="87" spans="1:56" ht="18" customHeight="1">
      <c r="A87" s="18" t="s">
        <v>7262</v>
      </c>
      <c r="B87" s="19">
        <v>86</v>
      </c>
      <c r="C87" s="18" t="s">
        <v>7534</v>
      </c>
      <c r="D87" s="18">
        <v>66012</v>
      </c>
      <c r="E87" s="20">
        <v>44912</v>
      </c>
      <c r="F87" s="20">
        <v>44912</v>
      </c>
      <c r="G87" s="18" t="s">
        <v>7275</v>
      </c>
      <c r="I87" s="18" t="s">
        <v>7535</v>
      </c>
      <c r="J87" s="18" t="s">
        <v>7351</v>
      </c>
      <c r="K87" s="18" t="s">
        <v>7289</v>
      </c>
      <c r="L87" s="18" t="s">
        <v>7290</v>
      </c>
      <c r="M87" s="21" t="s">
        <v>7278</v>
      </c>
      <c r="N87" s="21" t="str">
        <f t="shared" si="0"/>
        <v>B</v>
      </c>
      <c r="P87" s="18" t="str">
        <f>IFERROR(VLOOKUP(L87,[1]Sheet3!A:B,2,0),"")</f>
        <v>Hospital</v>
      </c>
      <c r="Q87" s="22" t="s">
        <v>7279</v>
      </c>
      <c r="R87" s="22" t="s">
        <v>7271</v>
      </c>
      <c r="S87" s="22">
        <v>92740</v>
      </c>
      <c r="T87" s="22">
        <v>87228</v>
      </c>
      <c r="U87" s="22">
        <v>0</v>
      </c>
      <c r="V87" s="22">
        <v>0</v>
      </c>
      <c r="W87" s="22">
        <f t="shared" si="24"/>
        <v>87228</v>
      </c>
      <c r="X87" s="22">
        <v>0</v>
      </c>
      <c r="Y87" s="22">
        <v>30</v>
      </c>
      <c r="Z87" s="22">
        <v>70</v>
      </c>
      <c r="AA87" s="22">
        <f t="shared" si="16"/>
        <v>61059.6</v>
      </c>
      <c r="AB87" s="22">
        <f t="shared" si="17"/>
        <v>22176.610169491523</v>
      </c>
      <c r="AC87" s="22">
        <f t="shared" si="18"/>
        <v>3991.7898305084746</v>
      </c>
      <c r="AD87" s="22">
        <f t="shared" si="21"/>
        <v>26168.399999999998</v>
      </c>
      <c r="AE87" s="22">
        <v>583.24</v>
      </c>
      <c r="AF87" s="22">
        <v>0</v>
      </c>
      <c r="AG87" s="22">
        <v>0</v>
      </c>
      <c r="AH87" s="22">
        <v>0</v>
      </c>
      <c r="AI87" s="22">
        <v>0</v>
      </c>
      <c r="AJ87" s="22">
        <f t="shared" si="22"/>
        <v>0</v>
      </c>
      <c r="AK87" s="22">
        <f t="shared" si="5"/>
        <v>583.24</v>
      </c>
      <c r="AL87" s="22">
        <f t="shared" si="6"/>
        <v>25585.159999999996</v>
      </c>
      <c r="AM87" s="22">
        <f t="array" ref="AM87">IF(P87="Mykare",(INDEX('[1]EMI &amp; Reimbursement'!Q:Q,MATCH(Finance!C87,'[1]EMI &amp; Reimbursement'!B:B,0),0)),0)</f>
        <v>0</v>
      </c>
      <c r="AN87" s="22">
        <f t="shared" si="7"/>
        <v>0</v>
      </c>
      <c r="AO87" s="22">
        <f t="shared" si="8"/>
        <v>26168.399999999998</v>
      </c>
      <c r="AP87" s="22">
        <f t="shared" si="9"/>
        <v>0</v>
      </c>
      <c r="AQ87" s="18" t="s">
        <v>7272</v>
      </c>
      <c r="AR87" s="18" t="s">
        <v>7536</v>
      </c>
      <c r="AS87" s="23">
        <v>44926</v>
      </c>
      <c r="AT87" s="24" t="b">
        <v>1</v>
      </c>
      <c r="AW87" s="24" t="b">
        <v>1</v>
      </c>
      <c r="AX87" s="24"/>
      <c r="AY87" s="24" t="b">
        <v>1</v>
      </c>
      <c r="BA87" s="24"/>
      <c r="BB87" s="24" t="b">
        <v>1</v>
      </c>
      <c r="BC87" s="22">
        <f t="shared" si="10"/>
        <v>0</v>
      </c>
      <c r="BD87" s="26">
        <f t="shared" si="11"/>
        <v>0.97771204964766656</v>
      </c>
    </row>
    <row r="88" spans="1:56" ht="18" customHeight="1">
      <c r="A88" s="18" t="s">
        <v>7262</v>
      </c>
      <c r="B88" s="19">
        <v>87</v>
      </c>
      <c r="C88" s="18" t="s">
        <v>7537</v>
      </c>
      <c r="D88" s="18">
        <v>78889</v>
      </c>
      <c r="E88" s="20">
        <v>44912</v>
      </c>
      <c r="F88" s="20">
        <v>44912</v>
      </c>
      <c r="G88" s="18" t="s">
        <v>7538</v>
      </c>
      <c r="I88" s="18" t="s">
        <v>7539</v>
      </c>
      <c r="J88" s="18" t="s">
        <v>7341</v>
      </c>
      <c r="K88" s="18" t="s">
        <v>7277</v>
      </c>
      <c r="L88" s="18" t="s">
        <v>7290</v>
      </c>
      <c r="M88" s="21" t="s">
        <v>7540</v>
      </c>
      <c r="N88" s="21" t="str">
        <f t="shared" si="0"/>
        <v>A</v>
      </c>
      <c r="P88" s="18" t="str">
        <f>IFERROR(VLOOKUP(L88,[1]Sheet3!A:B,2,0),"")</f>
        <v>Hospital</v>
      </c>
      <c r="Q88" s="22" t="s">
        <v>7495</v>
      </c>
      <c r="R88" s="22" t="s">
        <v>7271</v>
      </c>
      <c r="S88" s="22">
        <v>80000</v>
      </c>
      <c r="T88" s="22">
        <v>85703</v>
      </c>
      <c r="U88" s="22">
        <v>0</v>
      </c>
      <c r="V88" s="22">
        <v>0</v>
      </c>
      <c r="W88" s="22">
        <f t="shared" si="24"/>
        <v>85703</v>
      </c>
      <c r="X88" s="22">
        <v>0</v>
      </c>
      <c r="Y88" s="22">
        <v>65</v>
      </c>
      <c r="Z88" s="22">
        <v>35</v>
      </c>
      <c r="AA88" s="22">
        <f t="shared" si="16"/>
        <v>29996.05</v>
      </c>
      <c r="AB88" s="22">
        <f t="shared" si="17"/>
        <v>47209.279661016953</v>
      </c>
      <c r="AC88" s="22">
        <f t="shared" si="18"/>
        <v>8497.6703389830509</v>
      </c>
      <c r="AD88" s="22">
        <f t="shared" si="21"/>
        <v>55706.950000000004</v>
      </c>
      <c r="AE88" s="22" t="s">
        <v>7474</v>
      </c>
      <c r="AF88" s="22">
        <v>19497</v>
      </c>
      <c r="AG88" s="22">
        <v>0</v>
      </c>
      <c r="AH88" s="22">
        <v>0</v>
      </c>
      <c r="AI88" s="22">
        <v>0</v>
      </c>
      <c r="AJ88" s="22">
        <f t="shared" si="22"/>
        <v>0</v>
      </c>
      <c r="AK88" s="22">
        <f t="shared" si="5"/>
        <v>19497</v>
      </c>
      <c r="AL88" s="22">
        <f t="shared" si="6"/>
        <v>36209.950000000004</v>
      </c>
      <c r="AM88" s="22">
        <f t="array" ref="AM88">IF(P88="Mykare",(INDEX('[1]EMI &amp; Reimbursement'!Q:Q,MATCH(Finance!C88,'[1]EMI &amp; Reimbursement'!B:B,0),0)),0)</f>
        <v>0</v>
      </c>
      <c r="AN88" s="22">
        <f t="shared" si="7"/>
        <v>0</v>
      </c>
      <c r="AO88" s="22">
        <f t="shared" si="8"/>
        <v>55706.950000000004</v>
      </c>
      <c r="AP88" s="22">
        <f t="shared" si="9"/>
        <v>0</v>
      </c>
      <c r="AQ88" s="18" t="s">
        <v>7272</v>
      </c>
      <c r="AR88" s="18" t="s">
        <v>7541</v>
      </c>
      <c r="AS88" s="23">
        <v>44926</v>
      </c>
      <c r="AT88" s="24" t="b">
        <v>1</v>
      </c>
      <c r="AW88" s="24" t="b">
        <v>1</v>
      </c>
      <c r="AX88" s="24"/>
      <c r="AY88" s="24" t="b">
        <v>1</v>
      </c>
      <c r="BA88" s="24" t="b">
        <v>1</v>
      </c>
      <c r="BB88" s="24" t="b">
        <v>1</v>
      </c>
      <c r="BC88" s="22">
        <f t="shared" si="10"/>
        <v>0</v>
      </c>
      <c r="BD88" s="26">
        <f t="shared" si="11"/>
        <v>0.65000776384275216</v>
      </c>
    </row>
    <row r="89" spans="1:56" ht="20.25" customHeight="1">
      <c r="A89" s="18" t="s">
        <v>7262</v>
      </c>
      <c r="B89" s="19">
        <v>88</v>
      </c>
      <c r="C89" s="18" t="s">
        <v>7542</v>
      </c>
      <c r="D89" s="18">
        <v>65027</v>
      </c>
      <c r="E89" s="20">
        <v>44913</v>
      </c>
      <c r="F89" s="20">
        <v>44913</v>
      </c>
      <c r="G89" s="18" t="s">
        <v>7543</v>
      </c>
      <c r="I89" s="18" t="s">
        <v>7544</v>
      </c>
      <c r="J89" s="18" t="s">
        <v>7266</v>
      </c>
      <c r="K89" s="18" t="s">
        <v>7405</v>
      </c>
      <c r="L89" s="18" t="s">
        <v>7290</v>
      </c>
      <c r="M89" s="21" t="s">
        <v>7545</v>
      </c>
      <c r="N89" s="21" t="str">
        <f t="shared" si="0"/>
        <v>A</v>
      </c>
      <c r="P89" s="18" t="str">
        <f>IFERROR(VLOOKUP(L89,[1]Sheet3!A:B,2,0),"")</f>
        <v>Hospital</v>
      </c>
      <c r="Q89" s="22" t="s">
        <v>7546</v>
      </c>
      <c r="R89" s="22" t="s">
        <v>7271</v>
      </c>
      <c r="S89" s="22">
        <v>62149</v>
      </c>
      <c r="T89" s="22">
        <f>62149-7500</f>
        <v>54649</v>
      </c>
      <c r="U89" s="22">
        <v>0</v>
      </c>
      <c r="V89" s="22">
        <v>0</v>
      </c>
      <c r="W89" s="22">
        <f t="shared" si="24"/>
        <v>54649</v>
      </c>
      <c r="X89" s="22">
        <v>0</v>
      </c>
      <c r="Y89" s="22">
        <v>60</v>
      </c>
      <c r="Z89" s="22">
        <v>40</v>
      </c>
      <c r="AA89" s="22">
        <f>W89-AD89</f>
        <v>22360</v>
      </c>
      <c r="AB89" s="22">
        <f t="shared" si="17"/>
        <v>27363.5593220339</v>
      </c>
      <c r="AC89" s="22">
        <f t="shared" si="18"/>
        <v>4925.4406779661022</v>
      </c>
      <c r="AD89" s="22">
        <v>32289</v>
      </c>
      <c r="AE89" s="22" t="s">
        <v>7474</v>
      </c>
      <c r="AF89" s="22">
        <v>5000</v>
      </c>
      <c r="AG89" s="22">
        <v>0</v>
      </c>
      <c r="AH89" s="22">
        <v>0</v>
      </c>
      <c r="AI89" s="22">
        <v>0</v>
      </c>
      <c r="AJ89" s="22">
        <f t="shared" si="22"/>
        <v>0</v>
      </c>
      <c r="AK89" s="22">
        <f t="shared" si="5"/>
        <v>5000</v>
      </c>
      <c r="AL89" s="22">
        <f t="shared" si="6"/>
        <v>27289</v>
      </c>
      <c r="AM89" s="22">
        <f t="array" ref="AM89">IF(P89="Mykare",(INDEX('[1]EMI &amp; Reimbursement'!Q:Q,MATCH(Finance!C89,'[1]EMI &amp; Reimbursement'!B:B,0),0)),0)</f>
        <v>0</v>
      </c>
      <c r="AN89" s="22">
        <f t="shared" si="7"/>
        <v>0</v>
      </c>
      <c r="AO89" s="22">
        <f t="shared" si="8"/>
        <v>32289</v>
      </c>
      <c r="AP89" s="22">
        <f t="shared" si="9"/>
        <v>0</v>
      </c>
      <c r="AQ89" s="18" t="s">
        <v>7272</v>
      </c>
      <c r="AR89" s="18" t="s">
        <v>7547</v>
      </c>
      <c r="AS89" s="23">
        <v>44926</v>
      </c>
      <c r="AT89" s="24" t="b">
        <v>1</v>
      </c>
      <c r="AW89" s="24" t="b">
        <v>1</v>
      </c>
      <c r="AX89" s="24"/>
      <c r="AY89" s="24" t="b">
        <v>1</v>
      </c>
      <c r="BA89" s="24" t="b">
        <v>1</v>
      </c>
      <c r="BB89" s="24" t="b">
        <v>1</v>
      </c>
      <c r="BC89" s="22">
        <f t="shared" si="10"/>
        <v>0</v>
      </c>
      <c r="BD89" s="26">
        <f t="shared" si="11"/>
        <v>0.84514850258602003</v>
      </c>
    </row>
    <row r="90" spans="1:56" ht="20.25" customHeight="1">
      <c r="A90" s="18" t="s">
        <v>7262</v>
      </c>
      <c r="B90" s="19">
        <v>89</v>
      </c>
      <c r="C90" s="18" t="s">
        <v>7548</v>
      </c>
      <c r="D90" s="18">
        <v>68857</v>
      </c>
      <c r="E90" s="20">
        <v>44913</v>
      </c>
      <c r="F90" s="20">
        <v>44913</v>
      </c>
      <c r="G90" s="18" t="s">
        <v>7425</v>
      </c>
      <c r="I90" s="18" t="s">
        <v>4418</v>
      </c>
      <c r="J90" s="18" t="s">
        <v>7266</v>
      </c>
      <c r="K90" s="18" t="s">
        <v>7478</v>
      </c>
      <c r="L90" s="18" t="s">
        <v>7308</v>
      </c>
      <c r="M90" s="21" t="s">
        <v>7278</v>
      </c>
      <c r="N90" s="21" t="str">
        <f t="shared" si="0"/>
        <v>B</v>
      </c>
      <c r="P90" s="18" t="str">
        <f>IFERROR(VLOOKUP(L90,[1]Sheet3!A:B,2,0),"")</f>
        <v>Hospital</v>
      </c>
      <c r="Q90" s="22" t="s">
        <v>7326</v>
      </c>
      <c r="R90" s="22" t="s">
        <v>7271</v>
      </c>
      <c r="S90" s="22">
        <v>20000</v>
      </c>
      <c r="T90" s="22">
        <v>0</v>
      </c>
      <c r="U90" s="22">
        <v>0</v>
      </c>
      <c r="V90" s="22">
        <v>0</v>
      </c>
      <c r="W90" s="22">
        <f t="shared" si="24"/>
        <v>20000</v>
      </c>
      <c r="X90" s="22">
        <v>0</v>
      </c>
      <c r="Y90" s="22">
        <v>35</v>
      </c>
      <c r="Z90" s="22">
        <v>65</v>
      </c>
      <c r="AA90" s="22">
        <f t="shared" ref="AA90:AA95" si="25">W90*Z90%</f>
        <v>13000</v>
      </c>
      <c r="AB90" s="22">
        <f t="shared" si="17"/>
        <v>5932.203389830509</v>
      </c>
      <c r="AC90" s="22">
        <f t="shared" si="18"/>
        <v>1067.7966101694915</v>
      </c>
      <c r="AD90" s="22">
        <f t="shared" ref="AD90:AD95" si="26">W90*Y90%</f>
        <v>7000</v>
      </c>
      <c r="AE90" s="22" t="s">
        <v>7474</v>
      </c>
      <c r="AF90" s="22">
        <v>0</v>
      </c>
      <c r="AG90" s="22">
        <v>0</v>
      </c>
      <c r="AH90" s="22">
        <v>0</v>
      </c>
      <c r="AI90" s="22">
        <v>0</v>
      </c>
      <c r="AJ90" s="22">
        <f t="shared" si="22"/>
        <v>0</v>
      </c>
      <c r="AK90" s="22">
        <f t="shared" si="5"/>
        <v>0</v>
      </c>
      <c r="AL90" s="22">
        <f t="shared" si="6"/>
        <v>7000</v>
      </c>
      <c r="AM90" s="22">
        <f t="array" ref="AM90">IF(P90="Mykare",(INDEX('[1]EMI &amp; Reimbursement'!Q:Q,MATCH(Finance!C90,'[1]EMI &amp; Reimbursement'!B:B,0),0)),0)</f>
        <v>0</v>
      </c>
      <c r="AN90" s="22">
        <f t="shared" si="7"/>
        <v>0</v>
      </c>
      <c r="AO90" s="22">
        <f t="shared" si="8"/>
        <v>7000</v>
      </c>
      <c r="AP90" s="22">
        <f t="shared" si="9"/>
        <v>0</v>
      </c>
      <c r="AQ90" s="18" t="s">
        <v>7272</v>
      </c>
      <c r="AR90" s="18" t="s">
        <v>7549</v>
      </c>
      <c r="AS90" s="23">
        <v>44926</v>
      </c>
      <c r="AT90" s="24" t="b">
        <v>1</v>
      </c>
      <c r="AW90" s="24" t="b">
        <v>1</v>
      </c>
      <c r="AX90" s="24"/>
      <c r="AY90" s="24" t="b">
        <v>1</v>
      </c>
      <c r="BA90" s="24"/>
      <c r="BB90" s="24" t="b">
        <v>1</v>
      </c>
      <c r="BC90" s="22">
        <f t="shared" si="10"/>
        <v>0</v>
      </c>
      <c r="BD90" s="26">
        <f t="shared" si="11"/>
        <v>1</v>
      </c>
    </row>
    <row r="91" spans="1:56" ht="20.25" customHeight="1">
      <c r="A91" s="18" t="s">
        <v>7262</v>
      </c>
      <c r="B91" s="19">
        <v>90</v>
      </c>
      <c r="C91" s="18" t="s">
        <v>7550</v>
      </c>
      <c r="D91" s="18">
        <v>71905</v>
      </c>
      <c r="E91" s="20">
        <v>44913</v>
      </c>
      <c r="F91" s="20">
        <v>44913</v>
      </c>
      <c r="G91" s="18" t="s">
        <v>7493</v>
      </c>
      <c r="I91" s="18" t="s">
        <v>1910</v>
      </c>
      <c r="J91" s="18" t="s">
        <v>7341</v>
      </c>
      <c r="K91" s="18" t="s">
        <v>5048</v>
      </c>
      <c r="L91" s="18" t="s">
        <v>7308</v>
      </c>
      <c r="M91" s="18" t="s">
        <v>7278</v>
      </c>
      <c r="N91" s="21" t="str">
        <f t="shared" si="0"/>
        <v>B</v>
      </c>
      <c r="P91" s="18" t="str">
        <f>IFERROR(VLOOKUP(L91,[1]Sheet3!A:B,2,0),"")</f>
        <v>Hospital</v>
      </c>
      <c r="Q91" s="22" t="s">
        <v>7495</v>
      </c>
      <c r="R91" s="22" t="s">
        <v>7271</v>
      </c>
      <c r="S91" s="22">
        <v>45000</v>
      </c>
      <c r="T91" s="22">
        <v>0</v>
      </c>
      <c r="U91" s="22">
        <v>0</v>
      </c>
      <c r="V91" s="22">
        <v>0</v>
      </c>
      <c r="W91" s="22">
        <f t="shared" si="24"/>
        <v>45000</v>
      </c>
      <c r="X91" s="22">
        <v>0</v>
      </c>
      <c r="Y91" s="22">
        <v>35</v>
      </c>
      <c r="Z91" s="22">
        <v>65</v>
      </c>
      <c r="AA91" s="22">
        <f t="shared" si="25"/>
        <v>29250</v>
      </c>
      <c r="AB91" s="22">
        <f t="shared" si="17"/>
        <v>13347.457627118643</v>
      </c>
      <c r="AC91" s="22">
        <f t="shared" si="18"/>
        <v>2402.5423728813557</v>
      </c>
      <c r="AD91" s="22">
        <f t="shared" si="26"/>
        <v>15749.999999999998</v>
      </c>
      <c r="AE91" s="22" t="s">
        <v>7474</v>
      </c>
      <c r="AF91" s="22">
        <v>0</v>
      </c>
      <c r="AG91" s="22">
        <v>0</v>
      </c>
      <c r="AH91" s="22">
        <v>0</v>
      </c>
      <c r="AI91" s="22">
        <v>0</v>
      </c>
      <c r="AJ91" s="22">
        <f t="shared" si="22"/>
        <v>0</v>
      </c>
      <c r="AK91" s="22">
        <f t="shared" si="5"/>
        <v>0</v>
      </c>
      <c r="AL91" s="22">
        <f t="shared" si="6"/>
        <v>15749.999999999998</v>
      </c>
      <c r="AM91" s="22">
        <f t="array" ref="AM91">IF(P91="Mykare",(INDEX('[1]EMI &amp; Reimbursement'!Q:Q,MATCH(Finance!C91,'[1]EMI &amp; Reimbursement'!B:B,0),0)),0)</f>
        <v>0</v>
      </c>
      <c r="AN91" s="22">
        <f t="shared" si="7"/>
        <v>0</v>
      </c>
      <c r="AO91" s="22">
        <f t="shared" si="8"/>
        <v>15749.999999999998</v>
      </c>
      <c r="AP91" s="22">
        <f t="shared" si="9"/>
        <v>0</v>
      </c>
      <c r="AQ91" s="18" t="s">
        <v>7272</v>
      </c>
      <c r="AR91" s="18" t="s">
        <v>7496</v>
      </c>
      <c r="AS91" s="23">
        <v>44927</v>
      </c>
      <c r="AT91" s="24" t="b">
        <v>1</v>
      </c>
      <c r="AW91" s="24" t="b">
        <v>1</v>
      </c>
      <c r="AX91" s="24"/>
      <c r="AY91" s="24" t="b">
        <v>1</v>
      </c>
      <c r="BA91" s="24"/>
      <c r="BB91" s="24" t="b">
        <v>1</v>
      </c>
      <c r="BC91" s="22">
        <f t="shared" si="10"/>
        <v>0</v>
      </c>
      <c r="BD91" s="26">
        <f t="shared" si="11"/>
        <v>1</v>
      </c>
    </row>
    <row r="92" spans="1:56" ht="20.25" customHeight="1">
      <c r="A92" s="18" t="s">
        <v>7262</v>
      </c>
      <c r="B92" s="19">
        <v>91</v>
      </c>
      <c r="C92" s="18" t="s">
        <v>7551</v>
      </c>
      <c r="D92" s="18">
        <v>50539</v>
      </c>
      <c r="E92" s="20">
        <v>44915</v>
      </c>
      <c r="F92" s="20">
        <v>44915</v>
      </c>
      <c r="G92" s="18" t="s">
        <v>7501</v>
      </c>
      <c r="I92" s="18" t="s">
        <v>7552</v>
      </c>
      <c r="J92" s="18" t="s">
        <v>7266</v>
      </c>
      <c r="K92" s="18" t="s">
        <v>7289</v>
      </c>
      <c r="L92" s="18" t="s">
        <v>7290</v>
      </c>
      <c r="M92" s="21" t="s">
        <v>7278</v>
      </c>
      <c r="N92" s="21" t="str">
        <f t="shared" si="0"/>
        <v>B</v>
      </c>
      <c r="P92" s="18" t="str">
        <f>IFERROR(VLOOKUP(L92,[1]Sheet3!A:B,2,0),"")</f>
        <v>Hospital</v>
      </c>
      <c r="Q92" s="22" t="s">
        <v>7270</v>
      </c>
      <c r="R92" s="22" t="s">
        <v>7271</v>
      </c>
      <c r="S92" s="22">
        <v>28500</v>
      </c>
      <c r="T92" s="22">
        <v>28500</v>
      </c>
      <c r="U92" s="22">
        <v>0</v>
      </c>
      <c r="V92" s="22">
        <v>0</v>
      </c>
      <c r="W92" s="22">
        <f t="shared" si="24"/>
        <v>28500</v>
      </c>
      <c r="X92" s="22">
        <v>0</v>
      </c>
      <c r="Y92" s="22">
        <v>30</v>
      </c>
      <c r="Z92" s="22">
        <v>70</v>
      </c>
      <c r="AA92" s="22">
        <f t="shared" si="25"/>
        <v>19950</v>
      </c>
      <c r="AB92" s="22">
        <f t="shared" si="17"/>
        <v>7245.7627118644068</v>
      </c>
      <c r="AC92" s="22">
        <f t="shared" si="18"/>
        <v>1304.2372881355932</v>
      </c>
      <c r="AD92" s="22">
        <f t="shared" si="26"/>
        <v>8550</v>
      </c>
      <c r="AE92" s="22">
        <v>959</v>
      </c>
      <c r="AF92" s="22">
        <v>0</v>
      </c>
      <c r="AG92" s="22">
        <v>0</v>
      </c>
      <c r="AH92" s="22">
        <v>0</v>
      </c>
      <c r="AI92" s="22">
        <v>0</v>
      </c>
      <c r="AJ92" s="22">
        <f t="shared" si="22"/>
        <v>0</v>
      </c>
      <c r="AK92" s="22">
        <f t="shared" si="5"/>
        <v>959</v>
      </c>
      <c r="AL92" s="22">
        <f t="shared" si="6"/>
        <v>7591</v>
      </c>
      <c r="AM92" s="22">
        <f t="array" ref="AM92">IF(P92="Mykare",(INDEX('[1]EMI &amp; Reimbursement'!Q:Q,MATCH(Finance!C92,'[1]EMI &amp; Reimbursement'!B:B,0),0)),0)</f>
        <v>0</v>
      </c>
      <c r="AN92" s="22">
        <f t="shared" si="7"/>
        <v>0</v>
      </c>
      <c r="AO92" s="22">
        <f t="shared" si="8"/>
        <v>8550</v>
      </c>
      <c r="AP92" s="22">
        <f t="shared" si="9"/>
        <v>0</v>
      </c>
      <c r="AQ92" s="18" t="s">
        <v>7272</v>
      </c>
      <c r="AR92" s="18" t="s">
        <v>7503</v>
      </c>
      <c r="AS92" s="23">
        <v>44926</v>
      </c>
      <c r="AT92" s="24" t="b">
        <v>1</v>
      </c>
      <c r="AW92" s="24" t="b">
        <v>1</v>
      </c>
      <c r="AX92" s="24"/>
      <c r="AY92" s="24" t="b">
        <v>1</v>
      </c>
      <c r="BA92" s="24"/>
      <c r="BB92" s="24" t="b">
        <v>1</v>
      </c>
      <c r="BC92" s="22">
        <f t="shared" si="10"/>
        <v>0</v>
      </c>
      <c r="BD92" s="26">
        <f t="shared" si="11"/>
        <v>0.88783625730994153</v>
      </c>
    </row>
    <row r="93" spans="1:56" ht="20.25" customHeight="1">
      <c r="A93" s="18" t="s">
        <v>7262</v>
      </c>
      <c r="B93" s="19">
        <v>92</v>
      </c>
      <c r="C93" s="18" t="s">
        <v>7553</v>
      </c>
      <c r="D93" s="18">
        <v>43688</v>
      </c>
      <c r="E93" s="44">
        <v>44915</v>
      </c>
      <c r="F93" s="44">
        <v>44915</v>
      </c>
      <c r="G93" s="18" t="s">
        <v>7449</v>
      </c>
      <c r="I93" s="18" t="s">
        <v>7554</v>
      </c>
      <c r="J93" s="18" t="s">
        <v>7351</v>
      </c>
      <c r="K93" s="18" t="s">
        <v>7267</v>
      </c>
      <c r="L93" s="18" t="s">
        <v>7290</v>
      </c>
      <c r="M93" s="21" t="s">
        <v>7555</v>
      </c>
      <c r="N93" s="21" t="str">
        <f t="shared" si="0"/>
        <v>A</v>
      </c>
      <c r="P93" s="18" t="str">
        <f>IFERROR(VLOOKUP(L93,[1]Sheet3!A:B,2,0),"")</f>
        <v>Hospital</v>
      </c>
      <c r="Q93" s="22" t="s">
        <v>7285</v>
      </c>
      <c r="R93" s="22" t="s">
        <v>7271</v>
      </c>
      <c r="S93" s="22">
        <v>32468</v>
      </c>
      <c r="T93" s="22">
        <v>30575</v>
      </c>
      <c r="U93" s="22">
        <v>0</v>
      </c>
      <c r="V93" s="22">
        <v>0</v>
      </c>
      <c r="W93" s="22">
        <f t="shared" si="24"/>
        <v>30575</v>
      </c>
      <c r="X93" s="22">
        <v>0</v>
      </c>
      <c r="Y93" s="22">
        <v>60</v>
      </c>
      <c r="Z93" s="22">
        <v>40</v>
      </c>
      <c r="AA93" s="22">
        <f t="shared" si="25"/>
        <v>12230</v>
      </c>
      <c r="AB93" s="22">
        <f t="shared" si="17"/>
        <v>15546.610169491527</v>
      </c>
      <c r="AC93" s="22">
        <f t="shared" si="18"/>
        <v>2798.3898305084749</v>
      </c>
      <c r="AD93" s="22">
        <f t="shared" si="26"/>
        <v>18345</v>
      </c>
      <c r="AE93" s="22">
        <v>603</v>
      </c>
      <c r="AF93" s="22">
        <v>10000</v>
      </c>
      <c r="AG93" s="22">
        <v>0</v>
      </c>
      <c r="AH93" s="22">
        <v>0</v>
      </c>
      <c r="AI93" s="22">
        <v>0</v>
      </c>
      <c r="AJ93" s="22">
        <f t="shared" si="22"/>
        <v>0</v>
      </c>
      <c r="AK93" s="22">
        <f t="shared" si="5"/>
        <v>10603</v>
      </c>
      <c r="AL93" s="22">
        <f t="shared" si="6"/>
        <v>7742</v>
      </c>
      <c r="AM93" s="22">
        <f t="array" ref="AM93">IF(P93="Mykare",(INDEX('[1]EMI &amp; Reimbursement'!Q:Q,MATCH(Finance!C93,'[1]EMI &amp; Reimbursement'!B:B,0),0)),0)</f>
        <v>0</v>
      </c>
      <c r="AN93" s="22">
        <f t="shared" si="7"/>
        <v>0</v>
      </c>
      <c r="AO93" s="22">
        <f t="shared" si="8"/>
        <v>18345</v>
      </c>
      <c r="AP93" s="22">
        <f t="shared" si="9"/>
        <v>0</v>
      </c>
      <c r="AQ93" s="18" t="s">
        <v>7272</v>
      </c>
      <c r="AR93" s="18" t="s">
        <v>7471</v>
      </c>
      <c r="AS93" s="23">
        <v>44926</v>
      </c>
      <c r="AT93" s="24" t="b">
        <v>1</v>
      </c>
      <c r="AW93" s="24" t="b">
        <v>1</v>
      </c>
      <c r="AX93" s="24"/>
      <c r="AY93" s="24" t="b">
        <v>1</v>
      </c>
      <c r="BA93" s="24" t="b">
        <v>1</v>
      </c>
      <c r="BB93" s="24" t="b">
        <v>1</v>
      </c>
      <c r="BC93" s="22">
        <f t="shared" si="10"/>
        <v>0</v>
      </c>
      <c r="BD93" s="26">
        <f t="shared" si="11"/>
        <v>0.42202234941400929</v>
      </c>
    </row>
    <row r="94" spans="1:56" ht="20.25" customHeight="1">
      <c r="A94" s="18" t="s">
        <v>7262</v>
      </c>
      <c r="B94" s="19">
        <v>93</v>
      </c>
      <c r="C94" s="18" t="s">
        <v>7556</v>
      </c>
      <c r="D94" s="18">
        <v>38362</v>
      </c>
      <c r="E94" s="44">
        <v>44916</v>
      </c>
      <c r="F94" s="44">
        <v>44916</v>
      </c>
      <c r="G94" s="18" t="s">
        <v>7459</v>
      </c>
      <c r="I94" s="18" t="s">
        <v>7557</v>
      </c>
      <c r="J94" s="18" t="s">
        <v>7266</v>
      </c>
      <c r="K94" s="18" t="s">
        <v>7342</v>
      </c>
      <c r="L94" s="18" t="s">
        <v>7303</v>
      </c>
      <c r="M94" s="21" t="s">
        <v>7278</v>
      </c>
      <c r="N94" s="21" t="str">
        <f t="shared" si="0"/>
        <v>B</v>
      </c>
      <c r="O94" s="18" t="s">
        <v>7305</v>
      </c>
      <c r="P94" s="18" t="str">
        <f>IFERROR(VLOOKUP(L94,[1]Sheet3!A:B,2,0),"")</f>
        <v>Mykare</v>
      </c>
      <c r="Q94" s="22" t="s">
        <v>7298</v>
      </c>
      <c r="R94" s="22" t="s">
        <v>7271</v>
      </c>
      <c r="S94" s="22">
        <v>28000</v>
      </c>
      <c r="T94" s="22">
        <v>0</v>
      </c>
      <c r="U94" s="22">
        <v>0</v>
      </c>
      <c r="V94" s="22">
        <v>0</v>
      </c>
      <c r="W94" s="22">
        <f t="shared" si="24"/>
        <v>28000</v>
      </c>
      <c r="X94" s="22">
        <v>0</v>
      </c>
      <c r="Y94" s="22">
        <v>33</v>
      </c>
      <c r="Z94" s="22">
        <v>67</v>
      </c>
      <c r="AA94" s="22">
        <f t="shared" si="25"/>
        <v>18760</v>
      </c>
      <c r="AB94" s="22">
        <f t="shared" si="17"/>
        <v>7830.5084745762715</v>
      </c>
      <c r="AC94" s="22">
        <f t="shared" si="18"/>
        <v>1409.4915254237289</v>
      </c>
      <c r="AD94" s="22">
        <f t="shared" si="26"/>
        <v>9240</v>
      </c>
      <c r="AE94" s="22" t="s">
        <v>7474</v>
      </c>
      <c r="AF94" s="22">
        <v>0</v>
      </c>
      <c r="AG94" s="22">
        <v>2973.6</v>
      </c>
      <c r="AH94" s="22">
        <v>0</v>
      </c>
      <c r="AI94" s="22">
        <v>0</v>
      </c>
      <c r="AJ94" s="22">
        <f t="shared" si="22"/>
        <v>-1.3642420526593924E-12</v>
      </c>
      <c r="AK94" s="22">
        <f t="shared" si="5"/>
        <v>2973.5999999999985</v>
      </c>
      <c r="AL94" s="22">
        <f t="shared" si="6"/>
        <v>6266.4000000000015</v>
      </c>
      <c r="AM94" s="22">
        <f t="array" ref="AM94">IF(P94="Mykare",(INDEX('[1]EMI &amp; Reimbursement'!Q:Q,MATCH(Finance!C94,'[1]EMI &amp; Reimbursement'!B:B,0),0)),0)</f>
        <v>25026.400000000001</v>
      </c>
      <c r="AN94" s="22">
        <f t="shared" si="7"/>
        <v>-1.3642420526593924E-12</v>
      </c>
      <c r="AO94" s="22">
        <f t="shared" si="8"/>
        <v>0</v>
      </c>
      <c r="AP94" s="22">
        <f t="shared" si="9"/>
        <v>18760</v>
      </c>
      <c r="AQ94" s="18" t="s">
        <v>7272</v>
      </c>
      <c r="AR94" s="18" t="s">
        <v>7460</v>
      </c>
      <c r="AS94" s="23">
        <v>44926</v>
      </c>
      <c r="AT94" s="24" t="b">
        <v>1</v>
      </c>
      <c r="AU94" s="24" t="b">
        <v>1</v>
      </c>
      <c r="AV94" s="24" t="b">
        <v>1</v>
      </c>
      <c r="AW94" s="24" t="b">
        <v>1</v>
      </c>
      <c r="AX94" s="24" t="b">
        <v>1</v>
      </c>
      <c r="AY94" s="24" t="b">
        <v>1</v>
      </c>
      <c r="BB94" s="24" t="b">
        <v>1</v>
      </c>
      <c r="BC94" s="22">
        <f t="shared" si="10"/>
        <v>0</v>
      </c>
      <c r="BD94" s="26">
        <f t="shared" si="11"/>
        <v>0.67818181818181833</v>
      </c>
    </row>
    <row r="95" spans="1:56" ht="20.25" customHeight="1">
      <c r="A95" s="18" t="s">
        <v>7262</v>
      </c>
      <c r="B95" s="19">
        <v>94</v>
      </c>
      <c r="C95" s="18" t="s">
        <v>7558</v>
      </c>
      <c r="D95" s="18">
        <v>77467</v>
      </c>
      <c r="E95" s="20">
        <v>44918</v>
      </c>
      <c r="F95" s="20">
        <v>44918</v>
      </c>
      <c r="G95" s="18" t="s">
        <v>7509</v>
      </c>
      <c r="I95" s="18" t="s">
        <v>7559</v>
      </c>
      <c r="J95" s="18" t="s">
        <v>7351</v>
      </c>
      <c r="K95" s="18" t="s">
        <v>7297</v>
      </c>
      <c r="L95" s="18" t="s">
        <v>7290</v>
      </c>
      <c r="M95" s="21" t="s">
        <v>7278</v>
      </c>
      <c r="N95" s="21" t="str">
        <f t="shared" si="0"/>
        <v>B</v>
      </c>
      <c r="P95" s="18" t="str">
        <f>IFERROR(VLOOKUP(L95,[1]Sheet3!A:B,2,0),"")</f>
        <v>Hospital</v>
      </c>
      <c r="Q95" s="22" t="s">
        <v>7337</v>
      </c>
      <c r="R95" s="22" t="s">
        <v>7271</v>
      </c>
      <c r="S95" s="22">
        <v>85115</v>
      </c>
      <c r="T95" s="22">
        <v>68254</v>
      </c>
      <c r="U95" s="22">
        <v>0</v>
      </c>
      <c r="V95" s="22">
        <v>0</v>
      </c>
      <c r="W95" s="22">
        <f t="shared" si="24"/>
        <v>68254</v>
      </c>
      <c r="X95" s="22">
        <v>0</v>
      </c>
      <c r="Y95" s="22">
        <v>30</v>
      </c>
      <c r="Z95" s="22">
        <v>70</v>
      </c>
      <c r="AA95" s="22">
        <f t="shared" si="25"/>
        <v>47777.799999999996</v>
      </c>
      <c r="AB95" s="22">
        <f t="shared" si="17"/>
        <v>17352.711864406781</v>
      </c>
      <c r="AC95" s="22">
        <f t="shared" si="18"/>
        <v>3123.4881355932202</v>
      </c>
      <c r="AD95" s="22">
        <f t="shared" si="26"/>
        <v>20476.2</v>
      </c>
      <c r="AE95" s="22">
        <v>1419</v>
      </c>
      <c r="AF95" s="22">
        <v>0</v>
      </c>
      <c r="AG95" s="22">
        <v>0</v>
      </c>
      <c r="AH95" s="22">
        <v>0</v>
      </c>
      <c r="AI95" s="22">
        <v>0</v>
      </c>
      <c r="AJ95" s="22">
        <f t="shared" si="22"/>
        <v>0</v>
      </c>
      <c r="AK95" s="22">
        <f t="shared" si="5"/>
        <v>1419</v>
      </c>
      <c r="AL95" s="22">
        <f t="shared" si="6"/>
        <v>19057.2</v>
      </c>
      <c r="AM95" s="22">
        <f t="array" ref="AM95">IF(P95="Mykare",(INDEX('[1]EMI &amp; Reimbursement'!Q:Q,MATCH(Finance!C95,'[1]EMI &amp; Reimbursement'!B:B,0),0)),0)</f>
        <v>0</v>
      </c>
      <c r="AN95" s="22">
        <f t="shared" si="7"/>
        <v>0</v>
      </c>
      <c r="AO95" s="22">
        <f t="shared" si="8"/>
        <v>20476.2</v>
      </c>
      <c r="AP95" s="22">
        <f t="shared" si="9"/>
        <v>0</v>
      </c>
      <c r="AQ95" s="18" t="s">
        <v>7272</v>
      </c>
      <c r="AR95" s="18" t="s">
        <v>7511</v>
      </c>
      <c r="AS95" s="23">
        <v>44926</v>
      </c>
      <c r="AT95" s="24" t="b">
        <v>1</v>
      </c>
      <c r="AW95" s="24" t="b">
        <v>1</v>
      </c>
      <c r="AX95" s="24"/>
      <c r="AY95" s="24" t="b">
        <v>1</v>
      </c>
      <c r="BA95" s="24"/>
      <c r="BB95" s="24" t="b">
        <v>1</v>
      </c>
      <c r="BC95" s="22">
        <f t="shared" si="10"/>
        <v>0</v>
      </c>
      <c r="BD95" s="26">
        <f t="shared" si="11"/>
        <v>0.93070003223254316</v>
      </c>
    </row>
    <row r="96" spans="1:56" ht="20.25" customHeight="1">
      <c r="A96" s="18" t="s">
        <v>7262</v>
      </c>
      <c r="B96" s="19">
        <v>95</v>
      </c>
      <c r="C96" s="18" t="s">
        <v>7560</v>
      </c>
      <c r="D96" s="18">
        <v>100160</v>
      </c>
      <c r="E96" s="20">
        <v>44922</v>
      </c>
      <c r="F96" s="20">
        <v>44922</v>
      </c>
      <c r="G96" s="18" t="s">
        <v>7313</v>
      </c>
      <c r="I96" s="18" t="s">
        <v>7561</v>
      </c>
      <c r="J96" s="18" t="s">
        <v>7562</v>
      </c>
      <c r="K96" s="18" t="s">
        <v>7289</v>
      </c>
      <c r="L96" s="18" t="s">
        <v>7290</v>
      </c>
      <c r="M96" s="21" t="s">
        <v>7278</v>
      </c>
      <c r="N96" s="21" t="str">
        <f t="shared" si="0"/>
        <v>B</v>
      </c>
      <c r="P96" s="18" t="str">
        <f>IFERROR(VLOOKUP(L96,[1]Sheet3!A:B,2,0),"")</f>
        <v>Hospital</v>
      </c>
      <c r="Q96" s="22" t="s">
        <v>7285</v>
      </c>
      <c r="R96" s="22" t="s">
        <v>7271</v>
      </c>
      <c r="S96" s="22">
        <v>200000</v>
      </c>
      <c r="T96" s="22">
        <v>271992</v>
      </c>
      <c r="U96" s="22">
        <v>0</v>
      </c>
      <c r="V96" s="22">
        <v>0</v>
      </c>
      <c r="W96" s="22">
        <f t="shared" si="24"/>
        <v>271992</v>
      </c>
      <c r="X96" s="22">
        <v>0</v>
      </c>
      <c r="Y96" s="22">
        <v>28</v>
      </c>
      <c r="Z96" s="22">
        <v>0</v>
      </c>
      <c r="AA96" s="22">
        <f>W96-AD96</f>
        <v>195772</v>
      </c>
      <c r="AB96" s="22">
        <f t="shared" si="17"/>
        <v>64593.220338983054</v>
      </c>
      <c r="AC96" s="22">
        <f t="shared" si="18"/>
        <v>11626.77966101695</v>
      </c>
      <c r="AD96" s="22">
        <v>76220</v>
      </c>
      <c r="AE96" s="22" t="s">
        <v>7474</v>
      </c>
      <c r="AF96" s="22">
        <v>0</v>
      </c>
      <c r="AG96" s="22">
        <v>0</v>
      </c>
      <c r="AH96" s="22">
        <v>0</v>
      </c>
      <c r="AI96" s="22">
        <v>0</v>
      </c>
      <c r="AJ96" s="22">
        <f t="shared" si="22"/>
        <v>0</v>
      </c>
      <c r="AK96" s="22">
        <f t="shared" si="5"/>
        <v>0</v>
      </c>
      <c r="AL96" s="22">
        <f t="shared" si="6"/>
        <v>76220</v>
      </c>
      <c r="AM96" s="22">
        <f t="array" ref="AM96">IF(P96="Mykare",(INDEX('[1]EMI &amp; Reimbursement'!Q:Q,MATCH(Finance!C96,'[1]EMI &amp; Reimbursement'!B:B,0),0)),0)</f>
        <v>0</v>
      </c>
      <c r="AN96" s="22">
        <f t="shared" si="7"/>
        <v>0</v>
      </c>
      <c r="AO96" s="22">
        <f t="shared" si="8"/>
        <v>76220</v>
      </c>
      <c r="AP96" s="22">
        <f t="shared" si="9"/>
        <v>0</v>
      </c>
      <c r="AQ96" s="18" t="s">
        <v>7272</v>
      </c>
      <c r="AR96" s="18" t="s">
        <v>7563</v>
      </c>
      <c r="AS96" s="23">
        <v>44926</v>
      </c>
      <c r="AT96" s="24" t="b">
        <v>1</v>
      </c>
      <c r="AW96" s="24" t="b">
        <v>1</v>
      </c>
      <c r="AX96" s="24"/>
      <c r="AY96" s="24" t="b">
        <v>1</v>
      </c>
      <c r="BA96" s="24"/>
      <c r="BB96" s="24" t="b">
        <v>1</v>
      </c>
      <c r="BC96" s="22">
        <f t="shared" si="10"/>
        <v>0</v>
      </c>
      <c r="BD96" s="26">
        <f t="shared" si="11"/>
        <v>1</v>
      </c>
    </row>
    <row r="97" spans="1:56" ht="20.25" customHeight="1">
      <c r="A97" s="18" t="s">
        <v>7262</v>
      </c>
      <c r="B97" s="19">
        <v>96</v>
      </c>
      <c r="C97" s="18" t="s">
        <v>7564</v>
      </c>
      <c r="D97" s="18">
        <v>23171</v>
      </c>
      <c r="E97" s="20">
        <v>44922</v>
      </c>
      <c r="F97" s="20">
        <v>44922</v>
      </c>
      <c r="G97" s="18" t="s">
        <v>7282</v>
      </c>
      <c r="I97" s="18" t="s">
        <v>7565</v>
      </c>
      <c r="J97" s="18" t="s">
        <v>7351</v>
      </c>
      <c r="K97" s="18" t="s">
        <v>7267</v>
      </c>
      <c r="L97" s="18" t="s">
        <v>7308</v>
      </c>
      <c r="M97" s="21" t="s">
        <v>7304</v>
      </c>
      <c r="N97" s="21" t="str">
        <f t="shared" si="0"/>
        <v>A</v>
      </c>
      <c r="P97" s="18" t="str">
        <f>IFERROR(VLOOKUP(L97,[1]Sheet3!A:B,2,0),"")</f>
        <v>Hospital</v>
      </c>
      <c r="Q97" s="22" t="s">
        <v>7285</v>
      </c>
      <c r="R97" s="22" t="s">
        <v>7271</v>
      </c>
      <c r="S97" s="22">
        <v>12000</v>
      </c>
      <c r="T97" s="22">
        <v>0</v>
      </c>
      <c r="U97" s="22">
        <v>0</v>
      </c>
      <c r="V97" s="22">
        <v>0</v>
      </c>
      <c r="W97" s="22">
        <f t="shared" si="24"/>
        <v>12000</v>
      </c>
      <c r="X97" s="22">
        <v>0</v>
      </c>
      <c r="Y97" s="22">
        <v>40</v>
      </c>
      <c r="Z97" s="22">
        <v>60</v>
      </c>
      <c r="AA97" s="22">
        <f t="shared" ref="AA97:AA104" si="27">W97*Z97%</f>
        <v>7200</v>
      </c>
      <c r="AB97" s="22">
        <f t="shared" si="17"/>
        <v>4067.7966101694915</v>
      </c>
      <c r="AC97" s="22">
        <f t="shared" si="18"/>
        <v>732.2033898305084</v>
      </c>
      <c r="AD97" s="22">
        <f t="shared" ref="AD97:AD104" si="28">W97*Y97%</f>
        <v>4800</v>
      </c>
      <c r="AE97" s="22" t="s">
        <v>7474</v>
      </c>
      <c r="AF97" s="22">
        <v>3000</v>
      </c>
      <c r="AG97" s="22">
        <v>0</v>
      </c>
      <c r="AH97" s="22">
        <v>0</v>
      </c>
      <c r="AI97" s="22">
        <v>0</v>
      </c>
      <c r="AJ97" s="22">
        <f t="shared" si="22"/>
        <v>0</v>
      </c>
      <c r="AK97" s="22">
        <f t="shared" si="5"/>
        <v>3000</v>
      </c>
      <c r="AL97" s="22">
        <f t="shared" si="6"/>
        <v>1800</v>
      </c>
      <c r="AM97" s="22">
        <f t="array" ref="AM97">IF(P97="Mykare",(INDEX('[1]EMI &amp; Reimbursement'!Q:Q,MATCH(Finance!C97,'[1]EMI &amp; Reimbursement'!B:B,0),0)),0)</f>
        <v>0</v>
      </c>
      <c r="AN97" s="22">
        <f t="shared" si="7"/>
        <v>0</v>
      </c>
      <c r="AO97" s="22">
        <f t="shared" si="8"/>
        <v>4800</v>
      </c>
      <c r="AP97" s="22">
        <f t="shared" si="9"/>
        <v>0</v>
      </c>
      <c r="AQ97" s="18" t="s">
        <v>7272</v>
      </c>
      <c r="AR97" s="18" t="s">
        <v>7566</v>
      </c>
      <c r="AS97" s="23">
        <v>44926</v>
      </c>
      <c r="AT97" s="24" t="b">
        <v>1</v>
      </c>
      <c r="AW97" s="24" t="b">
        <v>1</v>
      </c>
      <c r="AX97" s="24"/>
      <c r="AY97" s="24" t="b">
        <v>1</v>
      </c>
      <c r="BA97" s="24" t="b">
        <v>1</v>
      </c>
      <c r="BB97" s="24" t="b">
        <v>1</v>
      </c>
      <c r="BC97" s="22">
        <f t="shared" si="10"/>
        <v>0</v>
      </c>
      <c r="BD97" s="26">
        <f t="shared" si="11"/>
        <v>0.375</v>
      </c>
    </row>
    <row r="98" spans="1:56" ht="20.25" customHeight="1">
      <c r="A98" s="18" t="s">
        <v>7262</v>
      </c>
      <c r="B98" s="19">
        <v>97</v>
      </c>
      <c r="C98" s="18" t="s">
        <v>7567</v>
      </c>
      <c r="D98" s="18">
        <v>19288</v>
      </c>
      <c r="E98" s="20">
        <v>44923</v>
      </c>
      <c r="F98" s="20">
        <v>44923</v>
      </c>
      <c r="G98" s="18" t="s">
        <v>7449</v>
      </c>
      <c r="I98" s="18" t="s">
        <v>7568</v>
      </c>
      <c r="J98" s="18" t="s">
        <v>7341</v>
      </c>
      <c r="K98" s="18" t="s">
        <v>7277</v>
      </c>
      <c r="L98" s="18" t="s">
        <v>7308</v>
      </c>
      <c r="M98" s="21" t="s">
        <v>7304</v>
      </c>
      <c r="N98" s="21" t="str">
        <f t="shared" si="0"/>
        <v>A</v>
      </c>
      <c r="P98" s="18" t="str">
        <f>IFERROR(VLOOKUP(L98,[1]Sheet3!A:B,2,0),"")</f>
        <v>Hospital</v>
      </c>
      <c r="Q98" s="22" t="s">
        <v>7285</v>
      </c>
      <c r="R98" s="22" t="s">
        <v>7271</v>
      </c>
      <c r="S98" s="22">
        <v>50000</v>
      </c>
      <c r="T98" s="22">
        <v>0</v>
      </c>
      <c r="U98" s="22">
        <v>0</v>
      </c>
      <c r="V98" s="22">
        <v>0</v>
      </c>
      <c r="W98" s="22">
        <f t="shared" si="24"/>
        <v>50000</v>
      </c>
      <c r="X98" s="22">
        <v>0</v>
      </c>
      <c r="Y98" s="22">
        <v>60</v>
      </c>
      <c r="Z98" s="22">
        <v>40</v>
      </c>
      <c r="AA98" s="22">
        <f t="shared" si="27"/>
        <v>20000</v>
      </c>
      <c r="AB98" s="22">
        <f t="shared" si="17"/>
        <v>25423.728813559323</v>
      </c>
      <c r="AC98" s="22">
        <f t="shared" si="18"/>
        <v>4576.2711864406783</v>
      </c>
      <c r="AD98" s="22">
        <f t="shared" si="28"/>
        <v>30000</v>
      </c>
      <c r="AE98" s="22">
        <v>624</v>
      </c>
      <c r="AF98" s="22">
        <v>12000</v>
      </c>
      <c r="AG98" s="22">
        <v>0</v>
      </c>
      <c r="AH98" s="22">
        <v>0</v>
      </c>
      <c r="AI98" s="22">
        <v>0</v>
      </c>
      <c r="AJ98" s="22">
        <f t="shared" si="22"/>
        <v>0</v>
      </c>
      <c r="AK98" s="22">
        <f t="shared" si="5"/>
        <v>12624</v>
      </c>
      <c r="AL98" s="22">
        <f t="shared" si="6"/>
        <v>17376</v>
      </c>
      <c r="AM98" s="22">
        <f t="array" ref="AM98">IF(P98="Mykare",(INDEX('[1]EMI &amp; Reimbursement'!Q:Q,MATCH(Finance!C98,'[1]EMI &amp; Reimbursement'!B:B,0),0)),0)</f>
        <v>0</v>
      </c>
      <c r="AN98" s="22">
        <f t="shared" si="7"/>
        <v>0</v>
      </c>
      <c r="AO98" s="22">
        <f t="shared" si="8"/>
        <v>30000</v>
      </c>
      <c r="AP98" s="22">
        <f t="shared" si="9"/>
        <v>0</v>
      </c>
      <c r="AQ98" s="18" t="s">
        <v>7272</v>
      </c>
      <c r="AR98" s="18" t="s">
        <v>7471</v>
      </c>
      <c r="AS98" s="23">
        <v>44926</v>
      </c>
      <c r="AT98" s="24" t="b">
        <v>1</v>
      </c>
      <c r="AW98" s="24" t="b">
        <v>1</v>
      </c>
      <c r="AX98" s="24"/>
      <c r="AY98" s="24" t="b">
        <v>1</v>
      </c>
      <c r="BA98" s="24" t="b">
        <v>1</v>
      </c>
      <c r="BB98" s="24" t="b">
        <v>1</v>
      </c>
      <c r="BC98" s="22">
        <f t="shared" si="10"/>
        <v>0</v>
      </c>
      <c r="BD98" s="26">
        <f t="shared" si="11"/>
        <v>0.57920000000000005</v>
      </c>
    </row>
    <row r="99" spans="1:56" ht="20.25" customHeight="1">
      <c r="A99" s="18" t="s">
        <v>7262</v>
      </c>
      <c r="B99" s="19">
        <v>98</v>
      </c>
      <c r="C99" s="18" t="s">
        <v>7569</v>
      </c>
      <c r="D99" s="18">
        <v>78166</v>
      </c>
      <c r="E99" s="20">
        <v>44924</v>
      </c>
      <c r="F99" s="20">
        <v>44924</v>
      </c>
      <c r="G99" s="18" t="s">
        <v>7275</v>
      </c>
      <c r="I99" s="18" t="s">
        <v>7570</v>
      </c>
      <c r="J99" s="18" t="s">
        <v>7341</v>
      </c>
      <c r="K99" s="18" t="s">
        <v>5048</v>
      </c>
      <c r="L99" s="18" t="s">
        <v>7308</v>
      </c>
      <c r="M99" s="21" t="s">
        <v>7278</v>
      </c>
      <c r="N99" s="21" t="str">
        <f t="shared" si="0"/>
        <v>B</v>
      </c>
      <c r="P99" s="18" t="str">
        <f>IFERROR(VLOOKUP(L99,[1]Sheet3!A:B,2,0),"")</f>
        <v>Hospital</v>
      </c>
      <c r="Q99" s="22" t="s">
        <v>7279</v>
      </c>
      <c r="R99" s="22" t="s">
        <v>7271</v>
      </c>
      <c r="S99" s="22">
        <v>50000</v>
      </c>
      <c r="T99" s="22">
        <v>0</v>
      </c>
      <c r="U99" s="22">
        <v>0</v>
      </c>
      <c r="V99" s="22">
        <v>2000</v>
      </c>
      <c r="W99" s="22">
        <f t="shared" si="24"/>
        <v>52000</v>
      </c>
      <c r="X99" s="22">
        <v>0</v>
      </c>
      <c r="Y99" s="22">
        <v>30</v>
      </c>
      <c r="Z99" s="22">
        <v>70</v>
      </c>
      <c r="AA99" s="22">
        <f t="shared" si="27"/>
        <v>36400</v>
      </c>
      <c r="AB99" s="22">
        <f t="shared" si="17"/>
        <v>13220.338983050848</v>
      </c>
      <c r="AC99" s="22">
        <f t="shared" si="18"/>
        <v>2379.6610169491528</v>
      </c>
      <c r="AD99" s="22">
        <f t="shared" si="28"/>
        <v>15600</v>
      </c>
      <c r="AE99" s="22" t="s">
        <v>7474</v>
      </c>
      <c r="AF99" s="22">
        <v>0</v>
      </c>
      <c r="AG99" s="22">
        <v>0</v>
      </c>
      <c r="AH99" s="22">
        <v>0</v>
      </c>
      <c r="AI99" s="22">
        <v>0</v>
      </c>
      <c r="AJ99" s="22">
        <f t="shared" si="22"/>
        <v>0</v>
      </c>
      <c r="AK99" s="22">
        <f t="shared" si="5"/>
        <v>0</v>
      </c>
      <c r="AL99" s="22">
        <f t="shared" si="6"/>
        <v>15600</v>
      </c>
      <c r="AM99" s="22">
        <f t="array" ref="AM99">IF(P99="Mykare",(INDEX('[1]EMI &amp; Reimbursement'!Q:Q,MATCH(Finance!C99,'[1]EMI &amp; Reimbursement'!B:B,0),0)),0)</f>
        <v>0</v>
      </c>
      <c r="AN99" s="22">
        <f t="shared" si="7"/>
        <v>0</v>
      </c>
      <c r="AO99" s="22">
        <f t="shared" si="8"/>
        <v>15600</v>
      </c>
      <c r="AP99" s="22">
        <f t="shared" si="9"/>
        <v>0</v>
      </c>
      <c r="AQ99" s="18" t="s">
        <v>7272</v>
      </c>
      <c r="AR99" s="18" t="s">
        <v>7536</v>
      </c>
      <c r="AS99" s="23">
        <v>44926</v>
      </c>
      <c r="AT99" s="24" t="b">
        <v>1</v>
      </c>
      <c r="AW99" s="24" t="b">
        <v>1</v>
      </c>
      <c r="AX99" s="24"/>
      <c r="AY99" s="24" t="b">
        <v>1</v>
      </c>
      <c r="BA99" s="24"/>
      <c r="BB99" s="24" t="b">
        <v>1</v>
      </c>
      <c r="BC99" s="22">
        <f t="shared" si="10"/>
        <v>0</v>
      </c>
      <c r="BD99" s="26">
        <f t="shared" si="11"/>
        <v>1</v>
      </c>
    </row>
    <row r="100" spans="1:56" ht="20.25" customHeight="1">
      <c r="A100" s="18" t="s">
        <v>7262</v>
      </c>
      <c r="B100" s="36">
        <v>99</v>
      </c>
      <c r="C100" s="37" t="s">
        <v>7571</v>
      </c>
      <c r="D100" s="37">
        <v>80932</v>
      </c>
      <c r="E100" s="38">
        <v>45012</v>
      </c>
      <c r="F100" s="38">
        <v>44924</v>
      </c>
      <c r="G100" s="37" t="s">
        <v>7264</v>
      </c>
      <c r="H100" s="37"/>
      <c r="I100" s="37" t="s">
        <v>7572</v>
      </c>
      <c r="J100" s="37" t="s">
        <v>7573</v>
      </c>
      <c r="K100" s="37" t="s">
        <v>7289</v>
      </c>
      <c r="L100" s="37" t="s">
        <v>7268</v>
      </c>
      <c r="M100" s="39" t="s">
        <v>7269</v>
      </c>
      <c r="N100" s="39" t="str">
        <f t="shared" si="0"/>
        <v>A</v>
      </c>
      <c r="O100" s="37"/>
      <c r="P100" s="37" t="str">
        <f>IFERROR(VLOOKUP(L100,[1]Sheet3!A:B,2,0),"")</f>
        <v>Mykare</v>
      </c>
      <c r="Q100" s="40" t="s">
        <v>7270</v>
      </c>
      <c r="R100" s="40" t="s">
        <v>7271</v>
      </c>
      <c r="S100" s="40">
        <v>25000</v>
      </c>
      <c r="T100" s="40">
        <v>25000</v>
      </c>
      <c r="U100" s="40">
        <v>10000</v>
      </c>
      <c r="V100" s="40">
        <v>0</v>
      </c>
      <c r="W100" s="40">
        <f t="shared" si="24"/>
        <v>35000</v>
      </c>
      <c r="X100" s="40">
        <v>0</v>
      </c>
      <c r="Y100" s="40">
        <v>60</v>
      </c>
      <c r="Z100" s="40">
        <v>40</v>
      </c>
      <c r="AA100" s="40">
        <f t="shared" si="27"/>
        <v>14000</v>
      </c>
      <c r="AB100" s="40">
        <f t="shared" si="17"/>
        <v>17796.610169491527</v>
      </c>
      <c r="AC100" s="40">
        <f t="shared" si="18"/>
        <v>3203.3898305084749</v>
      </c>
      <c r="AD100" s="40">
        <f t="shared" si="28"/>
        <v>21000</v>
      </c>
      <c r="AE100" s="40">
        <v>511</v>
      </c>
      <c r="AF100" s="40">
        <v>1500</v>
      </c>
      <c r="AG100" s="40">
        <v>0</v>
      </c>
      <c r="AH100" s="40">
        <v>0</v>
      </c>
      <c r="AI100" s="40">
        <v>0</v>
      </c>
      <c r="AJ100" s="40">
        <f t="shared" si="22"/>
        <v>0</v>
      </c>
      <c r="AK100" s="40">
        <f t="shared" si="5"/>
        <v>2011</v>
      </c>
      <c r="AL100" s="40">
        <f t="shared" si="6"/>
        <v>18989</v>
      </c>
      <c r="AM100" s="40">
        <f t="array" ref="AM100">IF(P100="Mykare",(INDEX('[1]EMI &amp; Reimbursement'!Q:Q,MATCH(Finance!C100,'[1]EMI &amp; Reimbursement'!B:B,0),0)),0)</f>
        <v>25000</v>
      </c>
      <c r="AN100" s="40">
        <f t="shared" si="7"/>
        <v>0</v>
      </c>
      <c r="AO100" s="40">
        <f t="shared" si="8"/>
        <v>0</v>
      </c>
      <c r="AP100" s="40">
        <f t="shared" si="9"/>
        <v>14000</v>
      </c>
      <c r="AQ100" s="37" t="s">
        <v>7272</v>
      </c>
      <c r="AR100" s="37" t="s">
        <v>7574</v>
      </c>
      <c r="AS100" s="23">
        <v>45017</v>
      </c>
      <c r="AT100" s="37" t="b">
        <v>1</v>
      </c>
      <c r="AU100" s="41" t="b">
        <v>1</v>
      </c>
      <c r="AV100" s="41" t="b">
        <v>1</v>
      </c>
      <c r="AW100" s="41" t="b">
        <v>1</v>
      </c>
      <c r="AX100" s="41" t="b">
        <v>1</v>
      </c>
      <c r="AY100" s="41" t="b">
        <v>1</v>
      </c>
      <c r="AZ100" s="41"/>
      <c r="BA100" s="41" t="b">
        <v>1</v>
      </c>
      <c r="BB100" s="24" t="b">
        <v>1</v>
      </c>
      <c r="BC100" s="40">
        <f t="shared" si="10"/>
        <v>0</v>
      </c>
      <c r="BD100" s="26">
        <f t="shared" si="11"/>
        <v>0.90423809523809529</v>
      </c>
    </row>
    <row r="101" spans="1:56" ht="20.25" customHeight="1">
      <c r="A101" s="18" t="s">
        <v>7262</v>
      </c>
      <c r="B101" s="19">
        <v>100</v>
      </c>
      <c r="C101" s="18" t="str">
        <f t="shared" ref="C101:C109" si="29">"F"&amp;$R$101&amp;B101</f>
        <v>FIP100</v>
      </c>
      <c r="D101" s="18">
        <v>79344</v>
      </c>
      <c r="E101" s="20">
        <v>44926</v>
      </c>
      <c r="F101" s="20">
        <v>44926</v>
      </c>
      <c r="G101" s="18" t="s">
        <v>7449</v>
      </c>
      <c r="I101" s="18" t="s">
        <v>7575</v>
      </c>
      <c r="J101" s="18" t="s">
        <v>7341</v>
      </c>
      <c r="K101" s="18" t="s">
        <v>7289</v>
      </c>
      <c r="L101" s="18" t="s">
        <v>7303</v>
      </c>
      <c r="M101" s="21" t="s">
        <v>7304</v>
      </c>
      <c r="N101" s="21" t="str">
        <f t="shared" si="0"/>
        <v>A</v>
      </c>
      <c r="O101" s="18" t="s">
        <v>7305</v>
      </c>
      <c r="P101" s="18" t="str">
        <f>IFERROR(VLOOKUP(L101,[1]Sheet3!A:B,2,0),"")</f>
        <v>Mykare</v>
      </c>
      <c r="Q101" s="22" t="s">
        <v>7285</v>
      </c>
      <c r="R101" s="22" t="s">
        <v>7271</v>
      </c>
      <c r="S101" s="22">
        <v>55000</v>
      </c>
      <c r="T101" s="22">
        <v>0</v>
      </c>
      <c r="U101" s="22">
        <v>0</v>
      </c>
      <c r="V101" s="22">
        <v>0</v>
      </c>
      <c r="W101" s="22">
        <f t="shared" si="24"/>
        <v>55000</v>
      </c>
      <c r="X101" s="22">
        <v>0</v>
      </c>
      <c r="Y101" s="22">
        <v>60</v>
      </c>
      <c r="Z101" s="22">
        <v>40</v>
      </c>
      <c r="AA101" s="22">
        <f t="shared" si="27"/>
        <v>22000</v>
      </c>
      <c r="AB101" s="22">
        <f t="shared" si="17"/>
        <v>27966.101694915254</v>
      </c>
      <c r="AC101" s="22">
        <f t="shared" si="18"/>
        <v>5033.8983050847455</v>
      </c>
      <c r="AD101" s="22">
        <f t="shared" si="28"/>
        <v>33000</v>
      </c>
      <c r="AE101" s="22" t="s">
        <v>7474</v>
      </c>
      <c r="AF101" s="22">
        <v>12000</v>
      </c>
      <c r="AG101" s="22">
        <v>7139</v>
      </c>
      <c r="AH101" s="22">
        <v>0</v>
      </c>
      <c r="AI101" s="22">
        <v>0</v>
      </c>
      <c r="AJ101" s="22">
        <f t="shared" si="22"/>
        <v>0</v>
      </c>
      <c r="AK101" s="22">
        <f t="shared" si="5"/>
        <v>19139</v>
      </c>
      <c r="AL101" s="22">
        <f t="shared" si="6"/>
        <v>13861</v>
      </c>
      <c r="AM101" s="22">
        <f t="array" ref="AM101">IF(P101="Mykare",(INDEX('[1]EMI &amp; Reimbursement'!Q:Q,MATCH(Finance!C101,'[1]EMI &amp; Reimbursement'!B:B,0),0)),0)</f>
        <v>47861</v>
      </c>
      <c r="AN101" s="22">
        <f t="shared" si="7"/>
        <v>0</v>
      </c>
      <c r="AO101" s="22">
        <f t="shared" si="8"/>
        <v>0</v>
      </c>
      <c r="AP101" s="22">
        <f t="shared" si="9"/>
        <v>22000</v>
      </c>
      <c r="AQ101" s="18" t="s">
        <v>7272</v>
      </c>
      <c r="AR101" s="18" t="s">
        <v>7471</v>
      </c>
      <c r="AS101" s="23">
        <v>44926</v>
      </c>
      <c r="AT101" s="24" t="b">
        <v>1</v>
      </c>
      <c r="AU101" s="24" t="b">
        <v>1</v>
      </c>
      <c r="AV101" s="24" t="b">
        <v>1</v>
      </c>
      <c r="AW101" s="24" t="b">
        <v>1</v>
      </c>
      <c r="AX101" s="24" t="b">
        <v>1</v>
      </c>
      <c r="AY101" s="24" t="b">
        <v>1</v>
      </c>
      <c r="AZ101" s="24"/>
      <c r="BA101" s="24" t="b">
        <v>1</v>
      </c>
      <c r="BB101" s="24" t="b">
        <v>1</v>
      </c>
      <c r="BC101" s="22">
        <f t="shared" si="10"/>
        <v>0</v>
      </c>
      <c r="BD101" s="26">
        <f t="shared" si="11"/>
        <v>0.42003030303030303</v>
      </c>
    </row>
    <row r="102" spans="1:56" ht="20.25" customHeight="1">
      <c r="A102" s="18" t="s">
        <v>7262</v>
      </c>
      <c r="B102" s="19">
        <v>101</v>
      </c>
      <c r="C102" s="18" t="str">
        <f t="shared" si="29"/>
        <v>FIP101</v>
      </c>
      <c r="D102" s="18">
        <v>20928</v>
      </c>
      <c r="E102" s="20">
        <v>44929</v>
      </c>
      <c r="F102" s="20">
        <v>44929</v>
      </c>
      <c r="G102" s="18" t="s">
        <v>7449</v>
      </c>
      <c r="I102" s="18" t="s">
        <v>7576</v>
      </c>
      <c r="J102" s="18" t="s">
        <v>7266</v>
      </c>
      <c r="K102" s="18" t="s">
        <v>7267</v>
      </c>
      <c r="L102" s="18" t="s">
        <v>7290</v>
      </c>
      <c r="M102" s="21" t="s">
        <v>7304</v>
      </c>
      <c r="N102" s="21" t="str">
        <f t="shared" si="0"/>
        <v>A</v>
      </c>
      <c r="P102" s="18" t="str">
        <f>IFERROR(VLOOKUP(L102,[1]Sheet3!A:B,2,0),"")</f>
        <v>Hospital</v>
      </c>
      <c r="Q102" s="22" t="s">
        <v>7285</v>
      </c>
      <c r="R102" s="22" t="s">
        <v>7271</v>
      </c>
      <c r="S102" s="22">
        <v>20000</v>
      </c>
      <c r="T102" s="22">
        <v>54090</v>
      </c>
      <c r="U102" s="22">
        <v>0</v>
      </c>
      <c r="V102" s="22">
        <v>0</v>
      </c>
      <c r="W102" s="22">
        <f t="shared" si="24"/>
        <v>54090</v>
      </c>
      <c r="X102" s="22">
        <v>0</v>
      </c>
      <c r="Y102" s="22">
        <v>60</v>
      </c>
      <c r="Z102" s="22">
        <v>40</v>
      </c>
      <c r="AA102" s="22">
        <f t="shared" si="27"/>
        <v>21636</v>
      </c>
      <c r="AB102" s="22">
        <f t="shared" si="17"/>
        <v>27503.389830508473</v>
      </c>
      <c r="AC102" s="22">
        <f t="shared" si="18"/>
        <v>4950.6101694915251</v>
      </c>
      <c r="AD102" s="22">
        <f t="shared" si="28"/>
        <v>32454</v>
      </c>
      <c r="AE102" s="22">
        <v>1163</v>
      </c>
      <c r="AF102" s="22">
        <v>5000</v>
      </c>
      <c r="AG102" s="22">
        <v>0</v>
      </c>
      <c r="AH102" s="22">
        <v>0</v>
      </c>
      <c r="AI102" s="22">
        <v>0</v>
      </c>
      <c r="AJ102" s="22">
        <f t="shared" si="22"/>
        <v>0</v>
      </c>
      <c r="AK102" s="22">
        <f t="shared" si="5"/>
        <v>6163</v>
      </c>
      <c r="AL102" s="22">
        <f t="shared" si="6"/>
        <v>26291</v>
      </c>
      <c r="AM102" s="22">
        <f t="array" ref="AM102">IF(P102="Mykare",(INDEX('[1]EMI &amp; Reimbursement'!Q:Q,MATCH(Finance!C102,'[1]EMI &amp; Reimbursement'!B:B,0),0)),0)</f>
        <v>0</v>
      </c>
      <c r="AN102" s="22">
        <f t="shared" si="7"/>
        <v>0</v>
      </c>
      <c r="AO102" s="22">
        <f t="shared" si="8"/>
        <v>32454</v>
      </c>
      <c r="AP102" s="22">
        <f t="shared" si="9"/>
        <v>0</v>
      </c>
      <c r="AQ102" s="18" t="s">
        <v>7272</v>
      </c>
      <c r="AR102" s="18" t="s">
        <v>7577</v>
      </c>
      <c r="AS102" s="23">
        <v>44958</v>
      </c>
      <c r="AT102" s="24" t="b">
        <v>1</v>
      </c>
      <c r="AW102" s="24" t="b">
        <v>1</v>
      </c>
      <c r="AX102" s="24"/>
      <c r="AY102" s="24" t="b">
        <v>1</v>
      </c>
      <c r="BA102" s="24" t="b">
        <v>1</v>
      </c>
      <c r="BB102" s="24" t="b">
        <v>1</v>
      </c>
      <c r="BC102" s="22">
        <f t="shared" si="10"/>
        <v>0</v>
      </c>
      <c r="BD102" s="26">
        <f t="shared" si="11"/>
        <v>0.81010044986750473</v>
      </c>
    </row>
    <row r="103" spans="1:56" ht="20.25" customHeight="1">
      <c r="A103" s="18" t="s">
        <v>7262</v>
      </c>
      <c r="B103" s="19">
        <v>102</v>
      </c>
      <c r="C103" s="18" t="str">
        <f t="shared" si="29"/>
        <v>FIP102</v>
      </c>
      <c r="D103" s="18">
        <v>20405</v>
      </c>
      <c r="E103" s="20">
        <v>44932</v>
      </c>
      <c r="F103" s="20">
        <v>44932</v>
      </c>
      <c r="G103" s="18" t="s">
        <v>7367</v>
      </c>
      <c r="I103" s="18" t="s">
        <v>7578</v>
      </c>
      <c r="J103" s="18" t="s">
        <v>7351</v>
      </c>
      <c r="K103" s="18" t="s">
        <v>7342</v>
      </c>
      <c r="L103" s="18" t="s">
        <v>7290</v>
      </c>
      <c r="M103" s="21" t="s">
        <v>7278</v>
      </c>
      <c r="N103" s="21" t="str">
        <f t="shared" si="0"/>
        <v>B</v>
      </c>
      <c r="P103" s="18" t="str">
        <f>IFERROR(VLOOKUP(L103,[1]Sheet3!A:B,2,0),"")</f>
        <v>Hospital</v>
      </c>
      <c r="Q103" s="22" t="s">
        <v>7326</v>
      </c>
      <c r="R103" s="22" t="s">
        <v>7271</v>
      </c>
      <c r="S103" s="22">
        <v>134411</v>
      </c>
      <c r="T103" s="22">
        <v>112547</v>
      </c>
      <c r="U103" s="22">
        <v>0</v>
      </c>
      <c r="V103" s="22">
        <v>0</v>
      </c>
      <c r="W103" s="22">
        <v>93995</v>
      </c>
      <c r="X103" s="22">
        <v>0</v>
      </c>
      <c r="Y103" s="22">
        <v>30</v>
      </c>
      <c r="Z103" s="22">
        <v>70</v>
      </c>
      <c r="AA103" s="22">
        <f t="shared" si="27"/>
        <v>65796.5</v>
      </c>
      <c r="AB103" s="22">
        <f t="shared" si="17"/>
        <v>23897.033898305086</v>
      </c>
      <c r="AC103" s="22">
        <f t="shared" si="18"/>
        <v>4301.4661016949158</v>
      </c>
      <c r="AD103" s="22">
        <f t="shared" si="28"/>
        <v>28198.5</v>
      </c>
      <c r="AE103" s="22">
        <v>892</v>
      </c>
      <c r="AF103" s="22">
        <v>0</v>
      </c>
      <c r="AG103" s="22">
        <v>0</v>
      </c>
      <c r="AH103" s="22">
        <v>0</v>
      </c>
      <c r="AI103" s="22">
        <v>0</v>
      </c>
      <c r="AJ103" s="22">
        <f t="shared" si="22"/>
        <v>0</v>
      </c>
      <c r="AK103" s="22">
        <f t="shared" si="5"/>
        <v>892</v>
      </c>
      <c r="AL103" s="22">
        <f t="shared" si="6"/>
        <v>27306.5</v>
      </c>
      <c r="AM103" s="22">
        <f t="array" ref="AM103">IF(P103="Mykare",(INDEX('[1]EMI &amp; Reimbursement'!Q:Q,MATCH(Finance!C103,'[1]EMI &amp; Reimbursement'!B:B,0),0)),0)</f>
        <v>0</v>
      </c>
      <c r="AN103" s="22">
        <f t="shared" si="7"/>
        <v>0</v>
      </c>
      <c r="AO103" s="22">
        <f t="shared" si="8"/>
        <v>28198.5</v>
      </c>
      <c r="AP103" s="22">
        <f t="shared" si="9"/>
        <v>0</v>
      </c>
      <c r="AQ103" s="18" t="s">
        <v>7272</v>
      </c>
      <c r="AR103" s="18" t="s">
        <v>7579</v>
      </c>
      <c r="AS103" s="23">
        <v>44958</v>
      </c>
      <c r="AT103" s="24" t="b">
        <v>1</v>
      </c>
      <c r="AW103" s="24" t="b">
        <v>1</v>
      </c>
      <c r="AX103" s="24"/>
      <c r="AY103" s="24" t="b">
        <v>1</v>
      </c>
      <c r="BA103" s="24"/>
      <c r="BB103" s="24" t="b">
        <v>1</v>
      </c>
      <c r="BC103" s="22">
        <f t="shared" si="10"/>
        <v>0</v>
      </c>
      <c r="BD103" s="26">
        <f t="shared" si="11"/>
        <v>0.96836711172580103</v>
      </c>
    </row>
    <row r="104" spans="1:56" ht="20.25" customHeight="1">
      <c r="A104" s="18" t="s">
        <v>7262</v>
      </c>
      <c r="B104" s="19">
        <v>103</v>
      </c>
      <c r="C104" s="18" t="str">
        <f t="shared" si="29"/>
        <v>FIP103</v>
      </c>
      <c r="D104" s="18">
        <v>154180</v>
      </c>
      <c r="E104" s="20">
        <v>44935</v>
      </c>
      <c r="F104" s="20">
        <v>44935</v>
      </c>
      <c r="G104" s="18" t="s">
        <v>7501</v>
      </c>
      <c r="I104" s="18" t="s">
        <v>7580</v>
      </c>
      <c r="J104" s="18" t="s">
        <v>7351</v>
      </c>
      <c r="K104" s="18" t="s">
        <v>5048</v>
      </c>
      <c r="L104" s="18" t="s">
        <v>7290</v>
      </c>
      <c r="M104" s="21" t="s">
        <v>7278</v>
      </c>
      <c r="N104" s="21" t="str">
        <f t="shared" si="0"/>
        <v>B</v>
      </c>
      <c r="P104" s="18" t="str">
        <f>IFERROR(VLOOKUP(L104,[1]Sheet3!A:B,2,0),"")</f>
        <v>Hospital</v>
      </c>
      <c r="Q104" s="22" t="s">
        <v>7270</v>
      </c>
      <c r="R104" s="22" t="s">
        <v>7271</v>
      </c>
      <c r="S104" s="22">
        <v>87880</v>
      </c>
      <c r="T104" s="22">
        <v>79092</v>
      </c>
      <c r="U104" s="22">
        <v>0</v>
      </c>
      <c r="V104" s="22">
        <v>0</v>
      </c>
      <c r="W104" s="22">
        <f t="shared" ref="W104:W168" si="30">IF(T104=0,S104,T104)+U104+V104</f>
        <v>79092</v>
      </c>
      <c r="X104" s="22">
        <v>0</v>
      </c>
      <c r="Y104" s="22">
        <v>30</v>
      </c>
      <c r="Z104" s="22">
        <v>70</v>
      </c>
      <c r="AA104" s="22">
        <f t="shared" si="27"/>
        <v>55364.399999999994</v>
      </c>
      <c r="AB104" s="22">
        <f t="shared" si="17"/>
        <v>20108.135593220337</v>
      </c>
      <c r="AC104" s="22">
        <f t="shared" si="18"/>
        <v>3619.4644067796607</v>
      </c>
      <c r="AD104" s="22">
        <f t="shared" si="28"/>
        <v>23727.599999999999</v>
      </c>
      <c r="AE104" s="22">
        <v>439</v>
      </c>
      <c r="AF104" s="22">
        <v>0</v>
      </c>
      <c r="AG104" s="22">
        <v>0</v>
      </c>
      <c r="AH104" s="22">
        <v>0</v>
      </c>
      <c r="AI104" s="22">
        <v>0</v>
      </c>
      <c r="AJ104" s="22">
        <f t="shared" si="22"/>
        <v>0</v>
      </c>
      <c r="AK104" s="22">
        <f t="shared" si="5"/>
        <v>439</v>
      </c>
      <c r="AL104" s="22">
        <f t="shared" si="6"/>
        <v>23288.6</v>
      </c>
      <c r="AM104" s="22">
        <f t="array" ref="AM104">IF(P104="Mykare",(INDEX('[1]EMI &amp; Reimbursement'!Q:Q,MATCH(Finance!C104,'[1]EMI &amp; Reimbursement'!B:B,0),0)),0)</f>
        <v>0</v>
      </c>
      <c r="AN104" s="22">
        <f t="shared" si="7"/>
        <v>0</v>
      </c>
      <c r="AO104" s="22">
        <f t="shared" si="8"/>
        <v>23727.599999999999</v>
      </c>
      <c r="AP104" s="22">
        <f t="shared" si="9"/>
        <v>0</v>
      </c>
      <c r="AQ104" s="18" t="s">
        <v>7272</v>
      </c>
      <c r="AR104" s="18" t="s">
        <v>7581</v>
      </c>
      <c r="AS104" s="23">
        <v>44958</v>
      </c>
      <c r="AT104" s="24" t="b">
        <v>1</v>
      </c>
      <c r="AW104" s="24" t="b">
        <v>1</v>
      </c>
      <c r="AX104" s="24"/>
      <c r="AY104" s="24" t="b">
        <v>1</v>
      </c>
      <c r="BA104" s="24"/>
      <c r="BB104" s="24" t="b">
        <v>1</v>
      </c>
      <c r="BC104" s="22">
        <f t="shared" si="10"/>
        <v>0</v>
      </c>
      <c r="BD104" s="26">
        <f t="shared" si="11"/>
        <v>0.98149833948650511</v>
      </c>
    </row>
    <row r="105" spans="1:56" ht="20.25" customHeight="1">
      <c r="A105" s="18" t="s">
        <v>7262</v>
      </c>
      <c r="B105" s="19">
        <v>104</v>
      </c>
      <c r="C105" s="18" t="str">
        <f t="shared" si="29"/>
        <v>FIP104</v>
      </c>
      <c r="D105" s="18">
        <v>161010</v>
      </c>
      <c r="E105" s="20">
        <v>44937</v>
      </c>
      <c r="F105" s="20">
        <v>44937</v>
      </c>
      <c r="G105" s="18" t="s">
        <v>7323</v>
      </c>
      <c r="I105" s="18" t="s">
        <v>7373</v>
      </c>
      <c r="J105" s="18" t="s">
        <v>7266</v>
      </c>
      <c r="K105" s="18" t="s">
        <v>7297</v>
      </c>
      <c r="L105" s="18" t="s">
        <v>7303</v>
      </c>
      <c r="M105" s="21" t="s">
        <v>7278</v>
      </c>
      <c r="N105" s="21" t="str">
        <f t="shared" si="0"/>
        <v>B</v>
      </c>
      <c r="O105" s="18" t="s">
        <v>7305</v>
      </c>
      <c r="P105" s="18" t="str">
        <f>IFERROR(VLOOKUP(L105,[1]Sheet3!A:B,2,0),"")</f>
        <v>Mykare</v>
      </c>
      <c r="Q105" s="22" t="s">
        <v>7326</v>
      </c>
      <c r="R105" s="22" t="s">
        <v>7271</v>
      </c>
      <c r="S105" s="22">
        <v>22000</v>
      </c>
      <c r="T105" s="22">
        <v>0</v>
      </c>
      <c r="U105" s="22">
        <v>0</v>
      </c>
      <c r="V105" s="22">
        <v>0</v>
      </c>
      <c r="W105" s="22">
        <f t="shared" si="30"/>
        <v>22000</v>
      </c>
      <c r="X105" s="22">
        <v>0</v>
      </c>
      <c r="Y105" s="22">
        <v>27.27</v>
      </c>
      <c r="Z105" s="22">
        <v>72.73</v>
      </c>
      <c r="AA105" s="22">
        <v>16000</v>
      </c>
      <c r="AB105" s="22">
        <f t="shared" si="17"/>
        <v>5084.7457627118647</v>
      </c>
      <c r="AC105" s="22">
        <f t="shared" si="18"/>
        <v>915.25423728813553</v>
      </c>
      <c r="AD105" s="22">
        <f>W105-AA105</f>
        <v>6000</v>
      </c>
      <c r="AE105" s="22">
        <v>258</v>
      </c>
      <c r="AF105" s="22">
        <v>0</v>
      </c>
      <c r="AG105" s="22">
        <v>2336</v>
      </c>
      <c r="AH105" s="22">
        <v>0</v>
      </c>
      <c r="AI105" s="22">
        <v>0</v>
      </c>
      <c r="AJ105" s="22">
        <f t="shared" si="22"/>
        <v>0</v>
      </c>
      <c r="AK105" s="22">
        <f t="shared" si="5"/>
        <v>2594</v>
      </c>
      <c r="AL105" s="22">
        <f t="shared" si="6"/>
        <v>3406</v>
      </c>
      <c r="AM105" s="22">
        <f t="array" ref="AM105">IF(P105="Mykare",(INDEX('[1]EMI &amp; Reimbursement'!Q:Q,MATCH(Finance!C105,'[1]EMI &amp; Reimbursement'!B:B,0),0)),0)</f>
        <v>19664</v>
      </c>
      <c r="AN105" s="22">
        <f t="shared" si="7"/>
        <v>0</v>
      </c>
      <c r="AO105" s="22">
        <f t="shared" si="8"/>
        <v>0</v>
      </c>
      <c r="AP105" s="22">
        <f t="shared" si="9"/>
        <v>16000</v>
      </c>
      <c r="AQ105" s="18" t="s">
        <v>7272</v>
      </c>
      <c r="AR105" s="18" t="s">
        <v>7582</v>
      </c>
      <c r="AS105" s="23">
        <v>44958</v>
      </c>
      <c r="AT105" s="24" t="b">
        <v>1</v>
      </c>
      <c r="AU105" s="24" t="b">
        <v>1</v>
      </c>
      <c r="AV105" s="24" t="b">
        <v>1</v>
      </c>
      <c r="AW105" s="24" t="b">
        <v>1</v>
      </c>
      <c r="AX105" s="24" t="b">
        <v>1</v>
      </c>
      <c r="AY105" s="24" t="b">
        <v>1</v>
      </c>
      <c r="BA105" s="24"/>
      <c r="BB105" s="24" t="b">
        <v>1</v>
      </c>
      <c r="BC105" s="22">
        <f t="shared" si="10"/>
        <v>0</v>
      </c>
      <c r="BD105" s="26">
        <f t="shared" si="11"/>
        <v>0.56766666666666665</v>
      </c>
    </row>
    <row r="106" spans="1:56" ht="20.25" customHeight="1">
      <c r="A106" s="18" t="s">
        <v>7262</v>
      </c>
      <c r="B106" s="19">
        <v>105</v>
      </c>
      <c r="C106" s="18" t="str">
        <f t="shared" si="29"/>
        <v>FIP105</v>
      </c>
      <c r="D106" s="18">
        <v>43584</v>
      </c>
      <c r="E106" s="20">
        <v>44937</v>
      </c>
      <c r="F106" s="20">
        <v>44937</v>
      </c>
      <c r="G106" s="18" t="s">
        <v>7313</v>
      </c>
      <c r="I106" s="18" t="s">
        <v>7583</v>
      </c>
      <c r="J106" s="18" t="s">
        <v>7584</v>
      </c>
      <c r="K106" s="18" t="s">
        <v>7267</v>
      </c>
      <c r="L106" s="18" t="s">
        <v>7290</v>
      </c>
      <c r="M106" s="21" t="s">
        <v>7278</v>
      </c>
      <c r="N106" s="21" t="str">
        <f t="shared" si="0"/>
        <v>B</v>
      </c>
      <c r="P106" s="18" t="str">
        <f>IFERROR(VLOOKUP(L106,[1]Sheet3!A:B,2,0),"")</f>
        <v>Hospital</v>
      </c>
      <c r="Q106" s="22" t="s">
        <v>7285</v>
      </c>
      <c r="R106" s="22" t="s">
        <v>7271</v>
      </c>
      <c r="S106" s="22">
        <v>64820</v>
      </c>
      <c r="T106" s="22">
        <v>93009</v>
      </c>
      <c r="U106" s="22">
        <v>1991</v>
      </c>
      <c r="V106" s="22">
        <v>0</v>
      </c>
      <c r="W106" s="22">
        <f t="shared" si="30"/>
        <v>95000</v>
      </c>
      <c r="X106" s="22">
        <v>0</v>
      </c>
      <c r="Y106" s="22">
        <v>30</v>
      </c>
      <c r="Z106" s="22"/>
      <c r="AA106" s="22">
        <v>48251.1</v>
      </c>
      <c r="AB106" s="22">
        <f t="shared" si="17"/>
        <v>22837.288135593222</v>
      </c>
      <c r="AC106" s="22">
        <f t="shared" si="18"/>
        <v>4110.7118644067796</v>
      </c>
      <c r="AD106" s="22">
        <v>26948</v>
      </c>
      <c r="AE106" s="22">
        <v>0</v>
      </c>
      <c r="AF106" s="22">
        <v>0</v>
      </c>
      <c r="AG106" s="22">
        <v>0</v>
      </c>
      <c r="AH106" s="22">
        <v>0</v>
      </c>
      <c r="AI106" s="22">
        <v>0</v>
      </c>
      <c r="AJ106" s="22">
        <f t="shared" si="22"/>
        <v>0</v>
      </c>
      <c r="AK106" s="22">
        <f t="shared" si="5"/>
        <v>0</v>
      </c>
      <c r="AL106" s="22">
        <f t="shared" si="6"/>
        <v>26948</v>
      </c>
      <c r="AM106" s="22">
        <f t="array" ref="AM106">IF(P106="Mykare",(INDEX('[1]EMI &amp; Reimbursement'!Q:Q,MATCH(Finance!C106,'[1]EMI &amp; Reimbursement'!B:B,0),0)),0)</f>
        <v>0</v>
      </c>
      <c r="AN106" s="22">
        <f t="shared" si="7"/>
        <v>0</v>
      </c>
      <c r="AO106" s="22">
        <f t="shared" si="8"/>
        <v>26948</v>
      </c>
      <c r="AP106" s="22">
        <f t="shared" si="9"/>
        <v>0</v>
      </c>
      <c r="AQ106" s="18" t="s">
        <v>7272</v>
      </c>
      <c r="AR106" s="18" t="s">
        <v>7585</v>
      </c>
      <c r="AS106" s="23">
        <v>44958</v>
      </c>
      <c r="AT106" s="24" t="b">
        <v>1</v>
      </c>
      <c r="AW106" s="24" t="b">
        <v>1</v>
      </c>
      <c r="AX106" s="24"/>
      <c r="AY106" s="24" t="b">
        <v>1</v>
      </c>
      <c r="BA106" s="24"/>
      <c r="BB106" s="24" t="b">
        <v>1</v>
      </c>
      <c r="BC106" s="22">
        <f t="shared" si="10"/>
        <v>19800.899999999994</v>
      </c>
      <c r="BD106" s="26">
        <f t="shared" si="11"/>
        <v>1</v>
      </c>
    </row>
    <row r="107" spans="1:56" ht="20.25" customHeight="1">
      <c r="A107" s="18" t="s">
        <v>7262</v>
      </c>
      <c r="B107" s="36">
        <v>106</v>
      </c>
      <c r="C107" s="37" t="str">
        <f t="shared" si="29"/>
        <v>FIP106</v>
      </c>
      <c r="D107" s="37">
        <v>67711</v>
      </c>
      <c r="E107" s="38">
        <v>45022</v>
      </c>
      <c r="F107" s="38">
        <v>44938</v>
      </c>
      <c r="G107" s="37" t="s">
        <v>7454</v>
      </c>
      <c r="H107" s="37"/>
      <c r="I107" s="37" t="s">
        <v>7586</v>
      </c>
      <c r="J107" s="37" t="s">
        <v>7351</v>
      </c>
      <c r="K107" s="37" t="s">
        <v>7277</v>
      </c>
      <c r="L107" s="18" t="s">
        <v>7268</v>
      </c>
      <c r="M107" s="39" t="s">
        <v>7278</v>
      </c>
      <c r="N107" s="39" t="str">
        <f t="shared" si="0"/>
        <v>B</v>
      </c>
      <c r="O107" s="37"/>
      <c r="P107" s="37" t="str">
        <f>IFERROR(VLOOKUP(L107,[1]Sheet3!A:B,2,0),"")</f>
        <v>Mykare</v>
      </c>
      <c r="Q107" s="40" t="s">
        <v>7456</v>
      </c>
      <c r="R107" s="40" t="s">
        <v>7271</v>
      </c>
      <c r="S107" s="40">
        <v>80590</v>
      </c>
      <c r="T107" s="40">
        <v>58000</v>
      </c>
      <c r="U107" s="40">
        <v>0</v>
      </c>
      <c r="V107" s="40">
        <v>0</v>
      </c>
      <c r="W107" s="40">
        <f t="shared" si="30"/>
        <v>58000</v>
      </c>
      <c r="X107" s="40">
        <v>0</v>
      </c>
      <c r="Y107" s="22">
        <v>35</v>
      </c>
      <c r="Z107" s="40">
        <v>65</v>
      </c>
      <c r="AA107" s="40">
        <f>W107-AD107</f>
        <v>40600</v>
      </c>
      <c r="AB107" s="40">
        <f t="shared" si="17"/>
        <v>14745.762711864407</v>
      </c>
      <c r="AC107" s="40">
        <f t="shared" si="18"/>
        <v>2654.2372881355932</v>
      </c>
      <c r="AD107" s="22">
        <v>17400</v>
      </c>
      <c r="AE107" s="40">
        <v>811</v>
      </c>
      <c r="AF107" s="40">
        <v>0</v>
      </c>
      <c r="AG107" s="40">
        <v>0</v>
      </c>
      <c r="AH107" s="40">
        <v>0</v>
      </c>
      <c r="AI107" s="40">
        <v>0</v>
      </c>
      <c r="AJ107" s="40">
        <f t="shared" si="22"/>
        <v>0</v>
      </c>
      <c r="AK107" s="40">
        <f t="shared" si="5"/>
        <v>811</v>
      </c>
      <c r="AL107" s="40">
        <f t="shared" si="6"/>
        <v>16589</v>
      </c>
      <c r="AM107" s="40">
        <f t="array" ref="AM107">IF(P107="Mykare",(INDEX('[1]EMI &amp; Reimbursement'!Q:Q,MATCH(Finance!C107,'[1]EMI &amp; Reimbursement'!B:B,0),0)),0)</f>
        <v>58000</v>
      </c>
      <c r="AN107" s="40">
        <f t="shared" si="7"/>
        <v>0</v>
      </c>
      <c r="AO107" s="40">
        <f t="shared" si="8"/>
        <v>0</v>
      </c>
      <c r="AP107" s="40">
        <f t="shared" si="9"/>
        <v>40600</v>
      </c>
      <c r="AQ107" s="37" t="s">
        <v>7272</v>
      </c>
      <c r="AR107" s="37" t="s">
        <v>7587</v>
      </c>
      <c r="AS107" s="23">
        <v>45017</v>
      </c>
      <c r="AT107" s="37" t="b">
        <v>1</v>
      </c>
      <c r="AU107" s="41" t="b">
        <v>1</v>
      </c>
      <c r="AV107" s="41" t="b">
        <v>1</v>
      </c>
      <c r="AW107" s="41" t="b">
        <v>1</v>
      </c>
      <c r="AX107" s="41" t="b">
        <v>1</v>
      </c>
      <c r="AY107" s="41" t="b">
        <v>1</v>
      </c>
      <c r="AZ107" s="41"/>
      <c r="BA107" s="41"/>
      <c r="BB107" s="24" t="b">
        <v>1</v>
      </c>
      <c r="BC107" s="40">
        <f t="shared" si="10"/>
        <v>0</v>
      </c>
      <c r="BD107" s="26">
        <f t="shared" si="11"/>
        <v>0.9533908045977012</v>
      </c>
    </row>
    <row r="108" spans="1:56" ht="20.25" customHeight="1">
      <c r="A108" s="18" t="s">
        <v>7262</v>
      </c>
      <c r="B108" s="19">
        <v>107</v>
      </c>
      <c r="C108" s="18" t="str">
        <f t="shared" si="29"/>
        <v>FIP107</v>
      </c>
      <c r="D108" s="18">
        <v>5662</v>
      </c>
      <c r="E108" s="20">
        <v>44938</v>
      </c>
      <c r="F108" s="20">
        <v>44938</v>
      </c>
      <c r="G108" s="18" t="s">
        <v>7501</v>
      </c>
      <c r="I108" s="18" t="s">
        <v>7588</v>
      </c>
      <c r="J108" s="18" t="s">
        <v>7266</v>
      </c>
      <c r="K108" s="18" t="s">
        <v>5048</v>
      </c>
      <c r="L108" s="18" t="s">
        <v>7290</v>
      </c>
      <c r="M108" s="21" t="s">
        <v>7278</v>
      </c>
      <c r="N108" s="21" t="str">
        <f t="shared" si="0"/>
        <v>B</v>
      </c>
      <c r="P108" s="18" t="str">
        <f>IFERROR(VLOOKUP(L108,[1]Sheet3!A:B,2,0),"")</f>
        <v>Hospital</v>
      </c>
      <c r="Q108" s="22" t="s">
        <v>7270</v>
      </c>
      <c r="R108" s="22" t="s">
        <v>7271</v>
      </c>
      <c r="S108" s="22">
        <v>18980</v>
      </c>
      <c r="T108" s="22">
        <v>17980</v>
      </c>
      <c r="U108" s="22">
        <v>1000</v>
      </c>
      <c r="V108" s="22">
        <v>0</v>
      </c>
      <c r="W108" s="22">
        <f t="shared" si="30"/>
        <v>18980</v>
      </c>
      <c r="X108" s="22">
        <v>0</v>
      </c>
      <c r="Y108" s="22">
        <v>30</v>
      </c>
      <c r="Z108" s="22">
        <v>70</v>
      </c>
      <c r="AA108" s="22">
        <f>W108*Z108%</f>
        <v>13286</v>
      </c>
      <c r="AB108" s="22">
        <f t="shared" si="17"/>
        <v>4825.4237288135591</v>
      </c>
      <c r="AC108" s="22">
        <f t="shared" si="18"/>
        <v>868.57627118644064</v>
      </c>
      <c r="AD108" s="22">
        <f>W108*Y108%</f>
        <v>5694</v>
      </c>
      <c r="AE108" s="22">
        <v>0</v>
      </c>
      <c r="AF108" s="22">
        <v>0</v>
      </c>
      <c r="AG108" s="22">
        <v>0</v>
      </c>
      <c r="AH108" s="22">
        <v>0</v>
      </c>
      <c r="AI108" s="22">
        <v>0</v>
      </c>
      <c r="AJ108" s="22">
        <f t="shared" si="22"/>
        <v>0</v>
      </c>
      <c r="AK108" s="22">
        <f t="shared" si="5"/>
        <v>0</v>
      </c>
      <c r="AL108" s="22">
        <f t="shared" si="6"/>
        <v>5694</v>
      </c>
      <c r="AM108" s="22">
        <f t="array" ref="AM108">IF(P108="Mykare",(INDEX('[1]EMI &amp; Reimbursement'!Q:Q,MATCH(Finance!C108,'[1]EMI &amp; Reimbursement'!B:B,0),0)),0)</f>
        <v>0</v>
      </c>
      <c r="AN108" s="22">
        <f t="shared" si="7"/>
        <v>0</v>
      </c>
      <c r="AO108" s="22">
        <f t="shared" si="8"/>
        <v>5694</v>
      </c>
      <c r="AP108" s="22">
        <f t="shared" si="9"/>
        <v>0</v>
      </c>
      <c r="AQ108" s="18" t="s">
        <v>7272</v>
      </c>
      <c r="AR108" s="18" t="s">
        <v>7581</v>
      </c>
      <c r="AS108" s="23">
        <v>44958</v>
      </c>
      <c r="AT108" s="24" t="b">
        <v>1</v>
      </c>
      <c r="AW108" s="24" t="b">
        <v>1</v>
      </c>
      <c r="AX108" s="24"/>
      <c r="AY108" s="24" t="b">
        <v>1</v>
      </c>
      <c r="BA108" s="24"/>
      <c r="BB108" s="24" t="b">
        <v>1</v>
      </c>
      <c r="BC108" s="22">
        <f t="shared" si="10"/>
        <v>0</v>
      </c>
      <c r="BD108" s="26">
        <f t="shared" si="11"/>
        <v>1</v>
      </c>
    </row>
    <row r="109" spans="1:56" ht="20.25" customHeight="1">
      <c r="A109" s="18" t="s">
        <v>7262</v>
      </c>
      <c r="B109" s="19">
        <v>108</v>
      </c>
      <c r="C109" s="18" t="str">
        <f t="shared" si="29"/>
        <v>FIP108</v>
      </c>
      <c r="D109" s="18">
        <v>77441</v>
      </c>
      <c r="E109" s="20">
        <v>44939</v>
      </c>
      <c r="F109" s="20">
        <v>44939</v>
      </c>
      <c r="G109" s="18" t="s">
        <v>7323</v>
      </c>
      <c r="I109" s="18" t="s">
        <v>7589</v>
      </c>
      <c r="J109" s="18" t="s">
        <v>7351</v>
      </c>
      <c r="K109" s="18" t="s">
        <v>7297</v>
      </c>
      <c r="L109" s="18" t="s">
        <v>7308</v>
      </c>
      <c r="M109" s="21" t="s">
        <v>7278</v>
      </c>
      <c r="N109" s="21" t="str">
        <f t="shared" si="0"/>
        <v>B</v>
      </c>
      <c r="P109" s="18" t="str">
        <f>IFERROR(VLOOKUP(L109,[1]Sheet3!A:B,2,0),"")</f>
        <v>Hospital</v>
      </c>
      <c r="Q109" s="22" t="s">
        <v>7326</v>
      </c>
      <c r="R109" s="22" t="s">
        <v>7271</v>
      </c>
      <c r="S109" s="22">
        <v>21000</v>
      </c>
      <c r="T109" s="22">
        <v>0</v>
      </c>
      <c r="U109" s="22">
        <v>0</v>
      </c>
      <c r="V109" s="22">
        <v>0</v>
      </c>
      <c r="W109" s="22">
        <f t="shared" si="30"/>
        <v>21000</v>
      </c>
      <c r="X109" s="22">
        <v>0</v>
      </c>
      <c r="Y109" s="22">
        <v>40</v>
      </c>
      <c r="Z109" s="22">
        <v>60</v>
      </c>
      <c r="AA109" s="22">
        <v>12600</v>
      </c>
      <c r="AB109" s="22">
        <f t="shared" si="17"/>
        <v>7118.6440677966102</v>
      </c>
      <c r="AC109" s="22">
        <f t="shared" si="18"/>
        <v>1281.3559322033898</v>
      </c>
      <c r="AD109" s="22">
        <v>8400</v>
      </c>
      <c r="AE109" s="22">
        <v>286</v>
      </c>
      <c r="AF109" s="22">
        <v>0</v>
      </c>
      <c r="AG109" s="22">
        <v>0</v>
      </c>
      <c r="AH109" s="22">
        <v>0</v>
      </c>
      <c r="AI109" s="22">
        <v>0</v>
      </c>
      <c r="AJ109" s="22">
        <f t="shared" si="22"/>
        <v>0</v>
      </c>
      <c r="AK109" s="22">
        <f t="shared" si="5"/>
        <v>286</v>
      </c>
      <c r="AL109" s="22">
        <f t="shared" si="6"/>
        <v>8114</v>
      </c>
      <c r="AM109" s="22">
        <f t="array" ref="AM109">IF(P109="Mykare",(INDEX('[1]EMI &amp; Reimbursement'!Q:Q,MATCH(Finance!C109,'[1]EMI &amp; Reimbursement'!B:B,0),0)),0)</f>
        <v>0</v>
      </c>
      <c r="AN109" s="22">
        <f t="shared" si="7"/>
        <v>0</v>
      </c>
      <c r="AO109" s="22">
        <f t="shared" si="8"/>
        <v>8400</v>
      </c>
      <c r="AP109" s="22">
        <f t="shared" si="9"/>
        <v>0</v>
      </c>
      <c r="AQ109" s="18" t="s">
        <v>7272</v>
      </c>
      <c r="AR109" s="18" t="s">
        <v>7582</v>
      </c>
      <c r="AS109" s="23">
        <v>44958</v>
      </c>
      <c r="AT109" s="24" t="b">
        <v>1</v>
      </c>
      <c r="AW109" s="24" t="b">
        <v>1</v>
      </c>
      <c r="AX109" s="24"/>
      <c r="AY109" s="24" t="b">
        <v>1</v>
      </c>
      <c r="BA109" s="24"/>
      <c r="BB109" s="24" t="b">
        <v>1</v>
      </c>
      <c r="BC109" s="22">
        <f t="shared" si="10"/>
        <v>0</v>
      </c>
      <c r="BD109" s="26">
        <f t="shared" si="11"/>
        <v>0.96595238095238101</v>
      </c>
    </row>
    <row r="110" spans="1:56" ht="20.25" customHeight="1">
      <c r="A110" s="18" t="s">
        <v>7262</v>
      </c>
      <c r="B110" s="19">
        <v>109</v>
      </c>
      <c r="C110" s="18" t="str">
        <f>"F"&amp;R110&amp;B110</f>
        <v>FIP109</v>
      </c>
      <c r="D110" s="18">
        <v>144247</v>
      </c>
      <c r="E110" s="20">
        <v>44939</v>
      </c>
      <c r="F110" s="20">
        <v>44939</v>
      </c>
      <c r="G110" s="18" t="s">
        <v>7590</v>
      </c>
      <c r="I110" s="18" t="s">
        <v>7591</v>
      </c>
      <c r="J110" s="18" t="s">
        <v>7369</v>
      </c>
      <c r="K110" s="18" t="s">
        <v>7297</v>
      </c>
      <c r="L110" s="18" t="s">
        <v>7290</v>
      </c>
      <c r="M110" s="21" t="s">
        <v>7278</v>
      </c>
      <c r="N110" s="21" t="str">
        <f t="shared" si="0"/>
        <v>B</v>
      </c>
      <c r="P110" s="18" t="str">
        <f>IFERROR(VLOOKUP(L110,[1]Sheet3!A:B,2,0),"")</f>
        <v>Hospital</v>
      </c>
      <c r="Q110" s="22" t="s">
        <v>7298</v>
      </c>
      <c r="R110" s="22" t="s">
        <v>7271</v>
      </c>
      <c r="S110" s="22">
        <v>157500</v>
      </c>
      <c r="T110" s="22">
        <v>40000</v>
      </c>
      <c r="U110" s="22">
        <v>0</v>
      </c>
      <c r="V110" s="22">
        <v>0</v>
      </c>
      <c r="W110" s="22">
        <f t="shared" si="30"/>
        <v>40000</v>
      </c>
      <c r="X110" s="22">
        <v>0</v>
      </c>
      <c r="Y110" s="22">
        <v>35</v>
      </c>
      <c r="Z110" s="22">
        <v>65</v>
      </c>
      <c r="AA110" s="22">
        <f>W110*Z110%</f>
        <v>26000</v>
      </c>
      <c r="AB110" s="22">
        <f t="shared" si="17"/>
        <v>11864.406779661018</v>
      </c>
      <c r="AC110" s="22">
        <f t="shared" si="18"/>
        <v>2135.593220338983</v>
      </c>
      <c r="AD110" s="22">
        <f>W110*Y110%</f>
        <v>14000</v>
      </c>
      <c r="AE110" s="22">
        <v>1043</v>
      </c>
      <c r="AF110" s="22">
        <v>0</v>
      </c>
      <c r="AG110" s="22">
        <v>0</v>
      </c>
      <c r="AH110" s="22">
        <v>0</v>
      </c>
      <c r="AI110" s="22">
        <v>0</v>
      </c>
      <c r="AJ110" s="22">
        <f t="shared" si="22"/>
        <v>0</v>
      </c>
      <c r="AK110" s="22">
        <f t="shared" si="5"/>
        <v>1043</v>
      </c>
      <c r="AL110" s="22">
        <f t="shared" si="6"/>
        <v>12957</v>
      </c>
      <c r="AM110" s="22">
        <f t="array" ref="AM110">IF(P110="Mykare",(INDEX('[1]EMI &amp; Reimbursement'!Q:Q,MATCH(Finance!C110,'[1]EMI &amp; Reimbursement'!B:B,0),0)),0)</f>
        <v>0</v>
      </c>
      <c r="AN110" s="22">
        <f t="shared" si="7"/>
        <v>0</v>
      </c>
      <c r="AO110" s="22">
        <f t="shared" si="8"/>
        <v>14000</v>
      </c>
      <c r="AP110" s="22">
        <f t="shared" si="9"/>
        <v>0</v>
      </c>
      <c r="AQ110" s="18" t="s">
        <v>7272</v>
      </c>
      <c r="AR110" s="18" t="s">
        <v>7592</v>
      </c>
      <c r="AS110" s="23">
        <v>44958</v>
      </c>
      <c r="AT110" s="24" t="b">
        <v>1</v>
      </c>
      <c r="AW110" s="24" t="b">
        <v>1</v>
      </c>
      <c r="AX110" s="24"/>
      <c r="AY110" s="24" t="b">
        <v>1</v>
      </c>
      <c r="BA110" s="24"/>
      <c r="BB110" s="24" t="b">
        <v>1</v>
      </c>
      <c r="BC110" s="22">
        <f t="shared" si="10"/>
        <v>0</v>
      </c>
      <c r="BD110" s="26">
        <f t="shared" si="11"/>
        <v>0.92549999999999999</v>
      </c>
    </row>
    <row r="111" spans="1:56" ht="20.25" customHeight="1">
      <c r="A111" s="18" t="s">
        <v>7262</v>
      </c>
      <c r="B111" s="19">
        <v>110</v>
      </c>
      <c r="C111" s="18" t="str">
        <f>"F"&amp;$R$101&amp;B111</f>
        <v>FIP110</v>
      </c>
      <c r="D111" s="18">
        <v>39245</v>
      </c>
      <c r="E111" s="20">
        <v>44940</v>
      </c>
      <c r="F111" s="20">
        <v>44940</v>
      </c>
      <c r="G111" s="18" t="s">
        <v>7313</v>
      </c>
      <c r="I111" s="18" t="s">
        <v>7593</v>
      </c>
      <c r="J111" s="18" t="s">
        <v>7584</v>
      </c>
      <c r="K111" s="18" t="s">
        <v>7277</v>
      </c>
      <c r="L111" s="18" t="s">
        <v>7290</v>
      </c>
      <c r="M111" s="21" t="s">
        <v>7278</v>
      </c>
      <c r="N111" s="21"/>
      <c r="P111" s="18" t="str">
        <f>IFERROR(VLOOKUP(L111,[1]Sheet3!A:B,2,0),"")</f>
        <v>Hospital</v>
      </c>
      <c r="Q111" s="22" t="s">
        <v>7298</v>
      </c>
      <c r="R111" s="22" t="s">
        <v>7271</v>
      </c>
      <c r="S111" s="22">
        <v>14582</v>
      </c>
      <c r="T111" s="22">
        <v>9591</v>
      </c>
      <c r="U111" s="22">
        <v>5492</v>
      </c>
      <c r="V111" s="22">
        <v>0</v>
      </c>
      <c r="W111" s="22">
        <f t="shared" si="30"/>
        <v>15083</v>
      </c>
      <c r="X111" s="22">
        <v>0</v>
      </c>
      <c r="Y111" s="22">
        <v>30</v>
      </c>
      <c r="Z111" s="22"/>
      <c r="AA111" s="22">
        <v>10552</v>
      </c>
      <c r="AB111" s="22">
        <f t="shared" si="17"/>
        <v>3246.6101694915251</v>
      </c>
      <c r="AC111" s="22">
        <f t="shared" si="18"/>
        <v>584.38983050847457</v>
      </c>
      <c r="AD111" s="22">
        <v>3831</v>
      </c>
      <c r="AE111" s="22">
        <v>215</v>
      </c>
      <c r="AF111" s="22">
        <v>0</v>
      </c>
      <c r="AG111" s="22">
        <v>0</v>
      </c>
      <c r="AH111" s="22">
        <v>0</v>
      </c>
      <c r="AI111" s="22">
        <v>0</v>
      </c>
      <c r="AJ111" s="22">
        <f t="shared" si="22"/>
        <v>0</v>
      </c>
      <c r="AK111" s="22">
        <f t="shared" si="5"/>
        <v>215</v>
      </c>
      <c r="AL111" s="22">
        <f t="shared" si="6"/>
        <v>3616</v>
      </c>
      <c r="AM111" s="22">
        <f t="array" ref="AM111">IF(P111="Mykare",(INDEX('[1]EMI &amp; Reimbursement'!Q:Q,MATCH(Finance!C111,'[1]EMI &amp; Reimbursement'!B:B,0),0)),0)</f>
        <v>0</v>
      </c>
      <c r="AN111" s="22">
        <f t="shared" si="7"/>
        <v>0</v>
      </c>
      <c r="AO111" s="22">
        <f t="shared" si="8"/>
        <v>3831</v>
      </c>
      <c r="AP111" s="22">
        <f t="shared" si="9"/>
        <v>0</v>
      </c>
      <c r="AQ111" s="18" t="s">
        <v>7272</v>
      </c>
      <c r="AR111" s="18" t="s">
        <v>7585</v>
      </c>
      <c r="AS111" s="23">
        <v>44958</v>
      </c>
      <c r="AT111" s="24" t="b">
        <v>1</v>
      </c>
      <c r="AW111" s="24" t="b">
        <v>1</v>
      </c>
      <c r="AX111" s="24"/>
      <c r="AY111" s="24" t="b">
        <v>1</v>
      </c>
      <c r="BA111" s="24"/>
      <c r="BB111" s="24" t="b">
        <v>1</v>
      </c>
      <c r="BC111" s="22">
        <f t="shared" si="10"/>
        <v>700</v>
      </c>
      <c r="BD111" s="26">
        <f t="shared" si="11"/>
        <v>0.94387888279822496</v>
      </c>
    </row>
    <row r="112" spans="1:56" ht="20.25" customHeight="1">
      <c r="A112" s="18" t="s">
        <v>7262</v>
      </c>
      <c r="B112" s="19">
        <v>111</v>
      </c>
      <c r="C112" s="18" t="str">
        <f t="shared" ref="C112:C116" si="31">"F"&amp;R112&amp;B112</f>
        <v>FIP111</v>
      </c>
      <c r="D112" s="18">
        <v>185542</v>
      </c>
      <c r="E112" s="20">
        <v>44942</v>
      </c>
      <c r="F112" s="20">
        <v>44942</v>
      </c>
      <c r="G112" s="18" t="s">
        <v>7449</v>
      </c>
      <c r="I112" s="18" t="s">
        <v>7594</v>
      </c>
      <c r="J112" s="18" t="s">
        <v>7266</v>
      </c>
      <c r="K112" s="18" t="s">
        <v>7267</v>
      </c>
      <c r="L112" s="18" t="s">
        <v>7290</v>
      </c>
      <c r="M112" s="21" t="s">
        <v>7278</v>
      </c>
      <c r="N112" s="21" t="str">
        <f t="shared" ref="N112:N172" si="32">IF(M112="Hospital Provided","B","A")</f>
        <v>B</v>
      </c>
      <c r="P112" s="18" t="str">
        <f>IFERROR(VLOOKUP(L112,[1]Sheet3!A:B,2,0),"")</f>
        <v>Hospital</v>
      </c>
      <c r="Q112" s="22" t="s">
        <v>7285</v>
      </c>
      <c r="R112" s="22" t="s">
        <v>7271</v>
      </c>
      <c r="S112" s="22">
        <v>64659</v>
      </c>
      <c r="T112" s="22">
        <v>64659</v>
      </c>
      <c r="U112" s="22">
        <v>0</v>
      </c>
      <c r="V112" s="22">
        <v>0</v>
      </c>
      <c r="W112" s="22">
        <f t="shared" si="30"/>
        <v>64659</v>
      </c>
      <c r="X112" s="22">
        <v>0</v>
      </c>
      <c r="Y112" s="22">
        <v>40</v>
      </c>
      <c r="Z112" s="22">
        <v>60</v>
      </c>
      <c r="AA112" s="22">
        <f t="shared" ref="AA112:AA130" si="33">W112*Z112%</f>
        <v>38795.4</v>
      </c>
      <c r="AB112" s="22">
        <f t="shared" si="17"/>
        <v>21918.305084745763</v>
      </c>
      <c r="AC112" s="22">
        <f t="shared" si="18"/>
        <v>3945.2949152542378</v>
      </c>
      <c r="AD112" s="22">
        <f t="shared" ref="AD112:AD130" si="34">W112*Y112%</f>
        <v>25863.600000000002</v>
      </c>
      <c r="AE112" s="22">
        <v>0</v>
      </c>
      <c r="AF112" s="22">
        <v>0</v>
      </c>
      <c r="AG112" s="22">
        <v>0</v>
      </c>
      <c r="AH112" s="22">
        <v>0</v>
      </c>
      <c r="AI112" s="22">
        <v>0</v>
      </c>
      <c r="AJ112" s="22">
        <f t="shared" si="22"/>
        <v>0</v>
      </c>
      <c r="AK112" s="22">
        <f t="shared" si="5"/>
        <v>0</v>
      </c>
      <c r="AL112" s="22">
        <f t="shared" si="6"/>
        <v>25863.600000000002</v>
      </c>
      <c r="AM112" s="22">
        <f t="array" ref="AM112">IF(P112="Mykare",(INDEX('[1]EMI &amp; Reimbursement'!Q:Q,MATCH(Finance!C112,'[1]EMI &amp; Reimbursement'!B:B,0),0)),0)</f>
        <v>0</v>
      </c>
      <c r="AN112" s="22">
        <f t="shared" si="7"/>
        <v>0</v>
      </c>
      <c r="AO112" s="22">
        <f t="shared" si="8"/>
        <v>25863.600000000002</v>
      </c>
      <c r="AP112" s="22">
        <f t="shared" si="9"/>
        <v>0</v>
      </c>
      <c r="AQ112" s="18" t="s">
        <v>7272</v>
      </c>
      <c r="AR112" s="18" t="s">
        <v>7577</v>
      </c>
      <c r="AS112" s="23">
        <v>44958</v>
      </c>
      <c r="AT112" s="24" t="b">
        <v>1</v>
      </c>
      <c r="AW112" s="24" t="b">
        <v>1</v>
      </c>
      <c r="AX112" s="24"/>
      <c r="AY112" s="24" t="b">
        <v>1</v>
      </c>
      <c r="BA112" s="24"/>
      <c r="BB112" s="24" t="b">
        <v>1</v>
      </c>
      <c r="BC112" s="22">
        <f t="shared" si="10"/>
        <v>0</v>
      </c>
      <c r="BD112" s="26">
        <f t="shared" si="11"/>
        <v>1</v>
      </c>
    </row>
    <row r="113" spans="1:56" ht="20.25" customHeight="1">
      <c r="A113" s="18" t="s">
        <v>7262</v>
      </c>
      <c r="B113" s="19">
        <v>112</v>
      </c>
      <c r="C113" s="18" t="str">
        <f t="shared" si="31"/>
        <v>FIP112</v>
      </c>
      <c r="D113" s="18">
        <v>183627</v>
      </c>
      <c r="E113" s="20">
        <v>44943</v>
      </c>
      <c r="F113" s="20">
        <v>44943</v>
      </c>
      <c r="G113" s="18" t="s">
        <v>7513</v>
      </c>
      <c r="I113" s="18" t="s">
        <v>7595</v>
      </c>
      <c r="J113" s="18" t="s">
        <v>7351</v>
      </c>
      <c r="K113" s="18" t="s">
        <v>5048</v>
      </c>
      <c r="L113" s="18" t="s">
        <v>7308</v>
      </c>
      <c r="M113" s="21" t="s">
        <v>7278</v>
      </c>
      <c r="N113" s="21" t="str">
        <f t="shared" si="32"/>
        <v>B</v>
      </c>
      <c r="P113" s="18" t="str">
        <f>IFERROR(VLOOKUP(L113,[1]Sheet3!A:B,2,0),"")</f>
        <v>Hospital</v>
      </c>
      <c r="Q113" s="22" t="s">
        <v>7270</v>
      </c>
      <c r="R113" s="22" t="s">
        <v>7271</v>
      </c>
      <c r="S113" s="22">
        <v>7000</v>
      </c>
      <c r="T113" s="22">
        <v>0</v>
      </c>
      <c r="U113" s="22">
        <v>0</v>
      </c>
      <c r="V113" s="22">
        <v>0</v>
      </c>
      <c r="W113" s="22">
        <f t="shared" si="30"/>
        <v>7000</v>
      </c>
      <c r="X113" s="22">
        <v>0</v>
      </c>
      <c r="Y113" s="22">
        <v>40</v>
      </c>
      <c r="Z113" s="22">
        <v>60</v>
      </c>
      <c r="AA113" s="22">
        <f t="shared" si="33"/>
        <v>4200</v>
      </c>
      <c r="AB113" s="22">
        <f t="shared" si="17"/>
        <v>2372.8813559322034</v>
      </c>
      <c r="AC113" s="22">
        <f t="shared" si="18"/>
        <v>427.11864406779659</v>
      </c>
      <c r="AD113" s="22">
        <f t="shared" si="34"/>
        <v>2800</v>
      </c>
      <c r="AE113" s="22">
        <v>0</v>
      </c>
      <c r="AF113" s="22">
        <v>0</v>
      </c>
      <c r="AG113" s="22">
        <v>0</v>
      </c>
      <c r="AH113" s="22">
        <v>0</v>
      </c>
      <c r="AI113" s="22">
        <v>0</v>
      </c>
      <c r="AJ113" s="22">
        <f t="shared" si="22"/>
        <v>0</v>
      </c>
      <c r="AK113" s="22">
        <f t="shared" si="5"/>
        <v>0</v>
      </c>
      <c r="AL113" s="22">
        <f t="shared" si="6"/>
        <v>2800</v>
      </c>
      <c r="AM113" s="22">
        <f t="array" ref="AM113">IF(P113="Mykare",(INDEX('[1]EMI &amp; Reimbursement'!Q:Q,MATCH(Finance!C113,'[1]EMI &amp; Reimbursement'!B:B,0),0)),0)</f>
        <v>0</v>
      </c>
      <c r="AN113" s="22">
        <f t="shared" si="7"/>
        <v>0</v>
      </c>
      <c r="AO113" s="22">
        <f t="shared" si="8"/>
        <v>2800</v>
      </c>
      <c r="AP113" s="22">
        <f t="shared" si="9"/>
        <v>0</v>
      </c>
      <c r="AQ113" s="18" t="s">
        <v>7272</v>
      </c>
      <c r="AR113" s="18" t="s">
        <v>7596</v>
      </c>
      <c r="AS113" s="23">
        <v>44958</v>
      </c>
      <c r="AT113" s="24" t="b">
        <v>1</v>
      </c>
      <c r="AW113" s="24" t="b">
        <v>1</v>
      </c>
      <c r="AY113" s="24" t="b">
        <v>1</v>
      </c>
      <c r="BB113" s="24" t="b">
        <v>1</v>
      </c>
      <c r="BC113" s="22">
        <f t="shared" si="10"/>
        <v>0</v>
      </c>
      <c r="BD113" s="26">
        <f t="shared" si="11"/>
        <v>1</v>
      </c>
    </row>
    <row r="114" spans="1:56" ht="20.25" customHeight="1">
      <c r="A114" s="18" t="s">
        <v>7262</v>
      </c>
      <c r="B114" s="19">
        <v>113</v>
      </c>
      <c r="C114" s="18" t="str">
        <f t="shared" si="31"/>
        <v>FIP113</v>
      </c>
      <c r="D114" s="18">
        <v>203837</v>
      </c>
      <c r="E114" s="20">
        <v>44946</v>
      </c>
      <c r="F114" s="20">
        <v>44946</v>
      </c>
      <c r="G114" s="18" t="s">
        <v>7522</v>
      </c>
      <c r="I114" s="18" t="s">
        <v>7597</v>
      </c>
      <c r="J114" s="18" t="s">
        <v>7266</v>
      </c>
      <c r="K114" s="18" t="s">
        <v>7297</v>
      </c>
      <c r="L114" s="18" t="s">
        <v>7308</v>
      </c>
      <c r="M114" s="21" t="s">
        <v>7278</v>
      </c>
      <c r="N114" s="21" t="str">
        <f t="shared" si="32"/>
        <v>B</v>
      </c>
      <c r="P114" s="18" t="str">
        <f>IFERROR(VLOOKUP(L114,[1]Sheet3!A:B,2,0),"")</f>
        <v>Hospital</v>
      </c>
      <c r="Q114" s="22" t="s">
        <v>7337</v>
      </c>
      <c r="R114" s="22" t="s">
        <v>7271</v>
      </c>
      <c r="S114" s="22">
        <v>28000</v>
      </c>
      <c r="T114" s="22">
        <v>0</v>
      </c>
      <c r="U114" s="22">
        <v>0</v>
      </c>
      <c r="V114" s="22">
        <v>0</v>
      </c>
      <c r="W114" s="22">
        <f t="shared" si="30"/>
        <v>28000</v>
      </c>
      <c r="X114" s="22">
        <v>0</v>
      </c>
      <c r="Y114" s="22">
        <v>40</v>
      </c>
      <c r="Z114" s="22">
        <v>60</v>
      </c>
      <c r="AA114" s="22">
        <f t="shared" si="33"/>
        <v>16800</v>
      </c>
      <c r="AB114" s="22">
        <f t="shared" si="17"/>
        <v>9491.5254237288136</v>
      </c>
      <c r="AC114" s="22">
        <f t="shared" si="18"/>
        <v>1708.4745762711864</v>
      </c>
      <c r="AD114" s="22">
        <f t="shared" si="34"/>
        <v>11200</v>
      </c>
      <c r="AE114" s="22">
        <v>290</v>
      </c>
      <c r="AF114" s="22">
        <v>0</v>
      </c>
      <c r="AG114" s="22">
        <v>0</v>
      </c>
      <c r="AH114" s="22">
        <v>0</v>
      </c>
      <c r="AI114" s="22">
        <v>0</v>
      </c>
      <c r="AJ114" s="22">
        <f t="shared" si="22"/>
        <v>0</v>
      </c>
      <c r="AK114" s="22">
        <f t="shared" si="5"/>
        <v>290</v>
      </c>
      <c r="AL114" s="22">
        <f t="shared" si="6"/>
        <v>10910</v>
      </c>
      <c r="AM114" s="22">
        <f t="array" ref="AM114">IF(P114="Mykare",(INDEX('[1]EMI &amp; Reimbursement'!Q:Q,MATCH(Finance!C114,'[1]EMI &amp; Reimbursement'!B:B,0),0)),0)</f>
        <v>0</v>
      </c>
      <c r="AN114" s="22">
        <f t="shared" si="7"/>
        <v>0</v>
      </c>
      <c r="AO114" s="22">
        <f t="shared" si="8"/>
        <v>11200</v>
      </c>
      <c r="AP114" s="22">
        <f t="shared" si="9"/>
        <v>0</v>
      </c>
      <c r="AQ114" s="18" t="s">
        <v>7272</v>
      </c>
      <c r="AR114" s="18" t="s">
        <v>7598</v>
      </c>
      <c r="AS114" s="23">
        <v>44958</v>
      </c>
      <c r="AT114" s="24" t="b">
        <v>1</v>
      </c>
      <c r="AW114" s="24" t="b">
        <v>1</v>
      </c>
      <c r="AY114" s="24" t="b">
        <v>1</v>
      </c>
      <c r="BB114" s="24" t="b">
        <v>1</v>
      </c>
      <c r="BC114" s="22">
        <f t="shared" si="10"/>
        <v>0</v>
      </c>
      <c r="BD114" s="26">
        <f t="shared" si="11"/>
        <v>0.97410714285714284</v>
      </c>
    </row>
    <row r="115" spans="1:56" ht="20.25" customHeight="1">
      <c r="A115" s="18" t="s">
        <v>7262</v>
      </c>
      <c r="B115" s="19">
        <v>114</v>
      </c>
      <c r="C115" s="18" t="str">
        <f t="shared" si="31"/>
        <v>FIP114</v>
      </c>
      <c r="D115" s="18">
        <v>202744</v>
      </c>
      <c r="E115" s="20">
        <v>44946</v>
      </c>
      <c r="F115" s="20">
        <v>44946</v>
      </c>
      <c r="G115" s="18" t="s">
        <v>7449</v>
      </c>
      <c r="I115" s="18" t="s">
        <v>7599</v>
      </c>
      <c r="J115" s="18" t="s">
        <v>7341</v>
      </c>
      <c r="K115" s="18" t="s">
        <v>7267</v>
      </c>
      <c r="L115" s="18" t="s">
        <v>7308</v>
      </c>
      <c r="M115" s="21" t="s">
        <v>7304</v>
      </c>
      <c r="N115" s="21" t="str">
        <f t="shared" si="32"/>
        <v>A</v>
      </c>
      <c r="P115" s="18" t="str">
        <f>IFERROR(VLOOKUP(L115,[1]Sheet3!A:B,2,0),"")</f>
        <v>Hospital</v>
      </c>
      <c r="Q115" s="22" t="s">
        <v>7285</v>
      </c>
      <c r="R115" s="22" t="s">
        <v>7271</v>
      </c>
      <c r="S115" s="22">
        <v>47000</v>
      </c>
      <c r="T115" s="22">
        <v>0</v>
      </c>
      <c r="U115" s="22">
        <v>0</v>
      </c>
      <c r="V115" s="22">
        <v>0</v>
      </c>
      <c r="W115" s="22">
        <f t="shared" si="30"/>
        <v>47000</v>
      </c>
      <c r="X115" s="22">
        <v>0</v>
      </c>
      <c r="Y115" s="22">
        <v>60</v>
      </c>
      <c r="Z115" s="22">
        <v>40</v>
      </c>
      <c r="AA115" s="22">
        <f t="shared" si="33"/>
        <v>18800</v>
      </c>
      <c r="AB115" s="22">
        <f t="shared" si="17"/>
        <v>23898.305084745763</v>
      </c>
      <c r="AC115" s="22">
        <f t="shared" si="18"/>
        <v>4301.6949152542375</v>
      </c>
      <c r="AD115" s="22">
        <f t="shared" si="34"/>
        <v>28200</v>
      </c>
      <c r="AE115" s="22">
        <v>740</v>
      </c>
      <c r="AF115" s="22">
        <v>11000</v>
      </c>
      <c r="AG115" s="22">
        <v>0</v>
      </c>
      <c r="AH115" s="22">
        <v>0</v>
      </c>
      <c r="AI115" s="22">
        <v>0</v>
      </c>
      <c r="AJ115" s="22">
        <f t="shared" si="22"/>
        <v>0</v>
      </c>
      <c r="AK115" s="22">
        <f t="shared" si="5"/>
        <v>11740</v>
      </c>
      <c r="AL115" s="22">
        <f t="shared" si="6"/>
        <v>16460</v>
      </c>
      <c r="AM115" s="22">
        <f t="array" ref="AM115">IF(P115="Mykare",(INDEX('[1]EMI &amp; Reimbursement'!Q:Q,MATCH(Finance!C115,'[1]EMI &amp; Reimbursement'!B:B,0),0)),0)</f>
        <v>0</v>
      </c>
      <c r="AN115" s="22">
        <f t="shared" si="7"/>
        <v>0</v>
      </c>
      <c r="AO115" s="22">
        <f t="shared" si="8"/>
        <v>28200</v>
      </c>
      <c r="AP115" s="22">
        <f t="shared" si="9"/>
        <v>0</v>
      </c>
      <c r="AQ115" s="18" t="s">
        <v>7272</v>
      </c>
      <c r="AR115" s="18" t="s">
        <v>7577</v>
      </c>
      <c r="AS115" s="23">
        <v>44958</v>
      </c>
      <c r="AT115" s="24" t="b">
        <v>1</v>
      </c>
      <c r="AW115" s="24" t="b">
        <v>1</v>
      </c>
      <c r="AY115" s="24" t="b">
        <v>1</v>
      </c>
      <c r="BA115" s="24" t="b">
        <v>1</v>
      </c>
      <c r="BB115" s="24" t="b">
        <v>1</v>
      </c>
      <c r="BC115" s="22">
        <f t="shared" si="10"/>
        <v>0</v>
      </c>
      <c r="BD115" s="26">
        <f t="shared" si="11"/>
        <v>0.58368794326241136</v>
      </c>
    </row>
    <row r="116" spans="1:56" ht="20.25" customHeight="1">
      <c r="A116" s="18" t="s">
        <v>7262</v>
      </c>
      <c r="B116" s="19">
        <v>115</v>
      </c>
      <c r="C116" s="18" t="str">
        <f t="shared" si="31"/>
        <v>FIP115</v>
      </c>
      <c r="D116" s="18">
        <v>136002</v>
      </c>
      <c r="E116" s="20">
        <v>44946</v>
      </c>
      <c r="F116" s="20">
        <v>44946</v>
      </c>
      <c r="G116" s="18" t="s">
        <v>7459</v>
      </c>
      <c r="I116" s="18" t="s">
        <v>7600</v>
      </c>
      <c r="J116" s="18" t="s">
        <v>7266</v>
      </c>
      <c r="K116" s="18" t="s">
        <v>7342</v>
      </c>
      <c r="L116" s="18" t="s">
        <v>7303</v>
      </c>
      <c r="M116" s="21" t="s">
        <v>7278</v>
      </c>
      <c r="N116" s="21" t="str">
        <f t="shared" si="32"/>
        <v>B</v>
      </c>
      <c r="O116" s="18" t="s">
        <v>7315</v>
      </c>
      <c r="P116" s="18" t="str">
        <f>IFERROR(VLOOKUP(L116,[1]Sheet3!A:B,2,0),"")</f>
        <v>Mykare</v>
      </c>
      <c r="Q116" s="22" t="s">
        <v>7298</v>
      </c>
      <c r="R116" s="22" t="s">
        <v>7271</v>
      </c>
      <c r="S116" s="22">
        <v>28000</v>
      </c>
      <c r="T116" s="22">
        <v>0</v>
      </c>
      <c r="U116" s="22">
        <v>0</v>
      </c>
      <c r="V116" s="22">
        <v>0</v>
      </c>
      <c r="W116" s="22">
        <f t="shared" si="30"/>
        <v>28000</v>
      </c>
      <c r="X116" s="22">
        <v>0</v>
      </c>
      <c r="Y116" s="22">
        <v>33</v>
      </c>
      <c r="Z116" s="22">
        <v>67</v>
      </c>
      <c r="AA116" s="22">
        <f t="shared" si="33"/>
        <v>18760</v>
      </c>
      <c r="AB116" s="22">
        <f t="shared" si="17"/>
        <v>7830.5084745762715</v>
      </c>
      <c r="AC116" s="22">
        <f t="shared" si="18"/>
        <v>1409.4915254237289</v>
      </c>
      <c r="AD116" s="22">
        <f t="shared" si="34"/>
        <v>9240</v>
      </c>
      <c r="AE116" s="22">
        <v>1393</v>
      </c>
      <c r="AF116" s="22">
        <v>0</v>
      </c>
      <c r="AG116" s="22">
        <v>4449</v>
      </c>
      <c r="AH116" s="22">
        <v>0</v>
      </c>
      <c r="AI116" s="22">
        <v>0</v>
      </c>
      <c r="AJ116" s="22">
        <f t="shared" si="22"/>
        <v>0</v>
      </c>
      <c r="AK116" s="22">
        <f t="shared" si="5"/>
        <v>5842</v>
      </c>
      <c r="AL116" s="22">
        <f t="shared" si="6"/>
        <v>3398</v>
      </c>
      <c r="AM116" s="22">
        <f t="array" ref="AM116">IF(P116="Mykare",(INDEX('[1]EMI &amp; Reimbursement'!Q:Q,MATCH(Finance!C116,'[1]EMI &amp; Reimbursement'!B:B,0),0)),0)</f>
        <v>23551</v>
      </c>
      <c r="AN116" s="22">
        <f t="shared" si="7"/>
        <v>0</v>
      </c>
      <c r="AO116" s="22">
        <f t="shared" si="8"/>
        <v>0</v>
      </c>
      <c r="AP116" s="22">
        <f t="shared" si="9"/>
        <v>18760</v>
      </c>
      <c r="AQ116" s="18" t="s">
        <v>7272</v>
      </c>
      <c r="AR116" s="18" t="s">
        <v>7601</v>
      </c>
      <c r="AS116" s="23">
        <v>44958</v>
      </c>
      <c r="AT116" s="24" t="b">
        <v>1</v>
      </c>
      <c r="AU116" s="24" t="b">
        <v>1</v>
      </c>
      <c r="AV116" s="24" t="b">
        <v>1</v>
      </c>
      <c r="AW116" s="24" t="b">
        <v>1</v>
      </c>
      <c r="AX116" s="24" t="b">
        <v>1</v>
      </c>
      <c r="AY116" s="24" t="b">
        <v>1</v>
      </c>
      <c r="BA116" s="24"/>
      <c r="BB116" s="24" t="b">
        <v>1</v>
      </c>
      <c r="BC116" s="22">
        <f t="shared" si="10"/>
        <v>0</v>
      </c>
      <c r="BD116" s="26">
        <f t="shared" si="11"/>
        <v>0.36774891774891777</v>
      </c>
    </row>
    <row r="117" spans="1:56" ht="20.25" customHeight="1">
      <c r="A117" s="18" t="s">
        <v>7262</v>
      </c>
      <c r="B117" s="19">
        <v>116</v>
      </c>
      <c r="C117" s="18" t="str">
        <f t="shared" ref="C117:C130" si="35">"F"&amp;$R$117&amp;B117</f>
        <v>FIP116</v>
      </c>
      <c r="D117" s="18">
        <v>135883</v>
      </c>
      <c r="E117" s="20">
        <v>44946</v>
      </c>
      <c r="F117" s="20">
        <v>44946</v>
      </c>
      <c r="G117" s="18" t="s">
        <v>7481</v>
      </c>
      <c r="I117" s="18" t="s">
        <v>7602</v>
      </c>
      <c r="J117" s="18" t="s">
        <v>7341</v>
      </c>
      <c r="K117" s="18" t="s">
        <v>7267</v>
      </c>
      <c r="L117" s="18" t="s">
        <v>7290</v>
      </c>
      <c r="M117" s="21" t="s">
        <v>7278</v>
      </c>
      <c r="N117" s="21" t="str">
        <f t="shared" si="32"/>
        <v>B</v>
      </c>
      <c r="P117" s="18" t="str">
        <f>IFERROR(VLOOKUP(L117,[1]Sheet3!A:B,2,0),"")</f>
        <v>Hospital</v>
      </c>
      <c r="Q117" s="22" t="s">
        <v>7456</v>
      </c>
      <c r="R117" s="22" t="s">
        <v>7271</v>
      </c>
      <c r="S117" s="22">
        <v>65000</v>
      </c>
      <c r="T117" s="22">
        <v>54847</v>
      </c>
      <c r="U117" s="22">
        <v>0</v>
      </c>
      <c r="V117" s="22">
        <v>0</v>
      </c>
      <c r="W117" s="22">
        <f t="shared" si="30"/>
        <v>54847</v>
      </c>
      <c r="X117" s="22">
        <v>0</v>
      </c>
      <c r="Y117" s="22">
        <v>40</v>
      </c>
      <c r="Z117" s="22">
        <v>60</v>
      </c>
      <c r="AA117" s="22">
        <f t="shared" si="33"/>
        <v>32908.199999999997</v>
      </c>
      <c r="AB117" s="22">
        <f t="shared" si="17"/>
        <v>18592.203389830509</v>
      </c>
      <c r="AC117" s="22">
        <f t="shared" si="18"/>
        <v>3346.5966101694917</v>
      </c>
      <c r="AD117" s="22">
        <f t="shared" si="34"/>
        <v>21938.800000000003</v>
      </c>
      <c r="AE117" s="22">
        <v>0</v>
      </c>
      <c r="AF117" s="22">
        <v>0</v>
      </c>
      <c r="AG117" s="22">
        <v>0</v>
      </c>
      <c r="AH117" s="22">
        <v>0</v>
      </c>
      <c r="AI117" s="22">
        <v>0</v>
      </c>
      <c r="AJ117" s="22">
        <f t="shared" si="22"/>
        <v>0</v>
      </c>
      <c r="AK117" s="22">
        <f t="shared" si="5"/>
        <v>0</v>
      </c>
      <c r="AL117" s="22">
        <f t="shared" si="6"/>
        <v>21938.800000000003</v>
      </c>
      <c r="AM117" s="22">
        <f t="array" ref="AM117">IF(P117="Mykare",(INDEX('[1]EMI &amp; Reimbursement'!Q:Q,MATCH(Finance!C117,'[1]EMI &amp; Reimbursement'!B:B,0),0)),0)</f>
        <v>0</v>
      </c>
      <c r="AN117" s="22">
        <f t="shared" si="7"/>
        <v>0</v>
      </c>
      <c r="AO117" s="22">
        <f t="shared" si="8"/>
        <v>21938.800000000003</v>
      </c>
      <c r="AP117" s="22">
        <f t="shared" si="9"/>
        <v>0</v>
      </c>
      <c r="AQ117" s="18" t="s">
        <v>7272</v>
      </c>
      <c r="AR117" s="18" t="s">
        <v>7603</v>
      </c>
      <c r="AS117" s="23">
        <v>44958</v>
      </c>
      <c r="AT117" s="24" t="b">
        <v>1</v>
      </c>
      <c r="AW117" s="24" t="b">
        <v>1</v>
      </c>
      <c r="AY117" s="24" t="b">
        <v>1</v>
      </c>
      <c r="BB117" s="24" t="b">
        <v>1</v>
      </c>
      <c r="BC117" s="22">
        <f t="shared" si="10"/>
        <v>0</v>
      </c>
      <c r="BD117" s="26">
        <f t="shared" si="11"/>
        <v>1</v>
      </c>
    </row>
    <row r="118" spans="1:56" ht="20.25" customHeight="1">
      <c r="A118" s="18" t="s">
        <v>7262</v>
      </c>
      <c r="B118" s="19">
        <v>117</v>
      </c>
      <c r="C118" s="18" t="str">
        <f t="shared" si="35"/>
        <v>FIP117</v>
      </c>
      <c r="D118" s="18">
        <v>167818</v>
      </c>
      <c r="E118" s="20">
        <v>44947</v>
      </c>
      <c r="F118" s="20">
        <v>44947</v>
      </c>
      <c r="G118" s="18" t="s">
        <v>7481</v>
      </c>
      <c r="I118" s="18" t="s">
        <v>7604</v>
      </c>
      <c r="J118" s="18" t="s">
        <v>7351</v>
      </c>
      <c r="K118" s="18" t="s">
        <v>7277</v>
      </c>
      <c r="L118" s="18" t="s">
        <v>7290</v>
      </c>
      <c r="M118" s="21" t="s">
        <v>7278</v>
      </c>
      <c r="N118" s="21" t="str">
        <f t="shared" si="32"/>
        <v>B</v>
      </c>
      <c r="P118" s="18" t="str">
        <f>IFERROR(VLOOKUP(L118,[1]Sheet3!A:B,2,0),"")</f>
        <v>Hospital</v>
      </c>
      <c r="Q118" s="22" t="s">
        <v>7456</v>
      </c>
      <c r="R118" s="22" t="s">
        <v>7271</v>
      </c>
      <c r="S118" s="22">
        <v>27347</v>
      </c>
      <c r="T118" s="22">
        <v>19841</v>
      </c>
      <c r="U118" s="22">
        <v>0</v>
      </c>
      <c r="V118" s="22">
        <v>0</v>
      </c>
      <c r="W118" s="22">
        <f t="shared" si="30"/>
        <v>19841</v>
      </c>
      <c r="X118" s="22">
        <v>0</v>
      </c>
      <c r="Y118" s="22">
        <v>40</v>
      </c>
      <c r="Z118" s="22">
        <v>60</v>
      </c>
      <c r="AA118" s="22">
        <f t="shared" si="33"/>
        <v>11904.6</v>
      </c>
      <c r="AB118" s="22">
        <f t="shared" si="17"/>
        <v>6725.7627118644068</v>
      </c>
      <c r="AC118" s="22">
        <f t="shared" si="18"/>
        <v>1210.6372881355933</v>
      </c>
      <c r="AD118" s="22">
        <f t="shared" si="34"/>
        <v>7936.4000000000005</v>
      </c>
      <c r="AE118" s="22">
        <v>0</v>
      </c>
      <c r="AF118" s="22">
        <v>0</v>
      </c>
      <c r="AG118" s="22">
        <v>0</v>
      </c>
      <c r="AH118" s="22">
        <v>0</v>
      </c>
      <c r="AI118" s="22">
        <v>0</v>
      </c>
      <c r="AJ118" s="22">
        <f t="shared" si="22"/>
        <v>0</v>
      </c>
      <c r="AK118" s="22">
        <f t="shared" si="5"/>
        <v>0</v>
      </c>
      <c r="AL118" s="22">
        <f t="shared" si="6"/>
        <v>7936.4000000000005</v>
      </c>
      <c r="AM118" s="22">
        <f t="array" ref="AM118">IF(P118="Mykare",(INDEX('[1]EMI &amp; Reimbursement'!Q:Q,MATCH(Finance!C118,'[1]EMI &amp; Reimbursement'!B:B,0),0)),0)</f>
        <v>0</v>
      </c>
      <c r="AN118" s="22">
        <f t="shared" si="7"/>
        <v>0</v>
      </c>
      <c r="AO118" s="22">
        <f t="shared" si="8"/>
        <v>7936.4000000000005</v>
      </c>
      <c r="AP118" s="22">
        <f t="shared" si="9"/>
        <v>0</v>
      </c>
      <c r="AQ118" s="18" t="s">
        <v>7272</v>
      </c>
      <c r="AR118" s="18" t="s">
        <v>7603</v>
      </c>
      <c r="AS118" s="23">
        <v>44958</v>
      </c>
      <c r="AT118" s="24" t="b">
        <v>1</v>
      </c>
      <c r="AW118" s="24" t="b">
        <v>1</v>
      </c>
      <c r="AY118" s="24" t="b">
        <v>1</v>
      </c>
      <c r="BB118" s="24" t="b">
        <v>1</v>
      </c>
      <c r="BC118" s="22">
        <f t="shared" si="10"/>
        <v>0</v>
      </c>
      <c r="BD118" s="26">
        <f t="shared" si="11"/>
        <v>1</v>
      </c>
    </row>
    <row r="119" spans="1:56" ht="20.25" customHeight="1">
      <c r="A119" s="18" t="s">
        <v>7262</v>
      </c>
      <c r="B119" s="45">
        <v>118</v>
      </c>
      <c r="C119" s="46" t="str">
        <f t="shared" si="35"/>
        <v>FIP118</v>
      </c>
      <c r="D119" s="46">
        <v>154161</v>
      </c>
      <c r="E119" s="47"/>
      <c r="F119" s="47">
        <v>44947</v>
      </c>
      <c r="G119" s="46" t="s">
        <v>7459</v>
      </c>
      <c r="H119" s="46"/>
      <c r="I119" s="46" t="s">
        <v>7605</v>
      </c>
      <c r="J119" s="46" t="s">
        <v>7266</v>
      </c>
      <c r="K119" s="46" t="s">
        <v>7297</v>
      </c>
      <c r="L119" s="46" t="s">
        <v>7268</v>
      </c>
      <c r="M119" s="48" t="s">
        <v>7278</v>
      </c>
      <c r="N119" s="48" t="str">
        <f t="shared" si="32"/>
        <v>B</v>
      </c>
      <c r="O119" s="46"/>
      <c r="P119" s="46" t="str">
        <f>IFERROR(VLOOKUP(L119,[1]Sheet3!A:B,2,0),"")</f>
        <v>Mykare</v>
      </c>
      <c r="Q119" s="49" t="s">
        <v>7298</v>
      </c>
      <c r="R119" s="49" t="s">
        <v>7271</v>
      </c>
      <c r="S119" s="49">
        <v>35000</v>
      </c>
      <c r="T119" s="49">
        <v>0</v>
      </c>
      <c r="U119" s="49">
        <v>0</v>
      </c>
      <c r="V119" s="49">
        <v>0</v>
      </c>
      <c r="W119" s="49">
        <f t="shared" si="30"/>
        <v>35000</v>
      </c>
      <c r="X119" s="49">
        <v>0</v>
      </c>
      <c r="Y119" s="49">
        <v>33</v>
      </c>
      <c r="Z119" s="49">
        <v>67</v>
      </c>
      <c r="AA119" s="49">
        <f t="shared" si="33"/>
        <v>23450</v>
      </c>
      <c r="AB119" s="49">
        <f t="shared" si="17"/>
        <v>9788.1355932203387</v>
      </c>
      <c r="AC119" s="49">
        <f t="shared" si="18"/>
        <v>1761.8644067796611</v>
      </c>
      <c r="AD119" s="49">
        <f t="shared" si="34"/>
        <v>11550</v>
      </c>
      <c r="AE119" s="49">
        <v>115</v>
      </c>
      <c r="AF119" s="49">
        <v>0</v>
      </c>
      <c r="AG119" s="49">
        <v>0</v>
      </c>
      <c r="AH119" s="49">
        <v>0</v>
      </c>
      <c r="AI119" s="49">
        <v>0</v>
      </c>
      <c r="AJ119" s="49">
        <f t="shared" si="22"/>
        <v>0</v>
      </c>
      <c r="AK119" s="49">
        <f t="shared" si="5"/>
        <v>115</v>
      </c>
      <c r="AL119" s="49">
        <f t="shared" si="6"/>
        <v>11435</v>
      </c>
      <c r="AM119" s="49" t="e">
        <f t="array" ref="AM119">IF(P119="Mykare",(INDEX('[1]EMI &amp; Reimbursement'!Q:Q,MATCH(Finance!C119,'[1]EMI &amp; Reimbursement'!B:B,0),0)),0)</f>
        <v>#N/A</v>
      </c>
      <c r="AN119" s="49" t="e">
        <f t="shared" si="7"/>
        <v>#N/A</v>
      </c>
      <c r="AO119" s="49">
        <f t="shared" si="8"/>
        <v>0</v>
      </c>
      <c r="AP119" s="49">
        <f t="shared" si="9"/>
        <v>23450</v>
      </c>
      <c r="AQ119" s="46" t="s">
        <v>7286</v>
      </c>
      <c r="AR119" s="46"/>
      <c r="AS119" s="50"/>
      <c r="AT119" s="51" t="b">
        <v>1</v>
      </c>
      <c r="AU119" s="51" t="b">
        <v>1</v>
      </c>
      <c r="AV119" s="51" t="b">
        <v>1</v>
      </c>
      <c r="AW119" s="51" t="b">
        <v>1</v>
      </c>
      <c r="AX119" s="51" t="b">
        <v>1</v>
      </c>
      <c r="AY119" s="51" t="b">
        <v>1</v>
      </c>
      <c r="AZ119" s="46"/>
      <c r="BA119" s="51"/>
      <c r="BB119" s="51" t="b">
        <v>0</v>
      </c>
      <c r="BC119" s="49">
        <f t="shared" si="10"/>
        <v>0</v>
      </c>
      <c r="BD119" s="52">
        <f t="shared" si="11"/>
        <v>0.99004329004329006</v>
      </c>
    </row>
    <row r="120" spans="1:56" ht="20.25" customHeight="1">
      <c r="A120" s="18" t="s">
        <v>7262</v>
      </c>
      <c r="B120" s="19">
        <v>119</v>
      </c>
      <c r="C120" s="18" t="str">
        <f t="shared" si="35"/>
        <v>FIP119</v>
      </c>
      <c r="D120" s="18">
        <v>69181</v>
      </c>
      <c r="E120" s="20">
        <v>44947</v>
      </c>
      <c r="F120" s="20">
        <v>44947</v>
      </c>
      <c r="G120" s="18" t="s">
        <v>7449</v>
      </c>
      <c r="I120" s="18" t="s">
        <v>7606</v>
      </c>
      <c r="J120" s="18" t="s">
        <v>7341</v>
      </c>
      <c r="K120" s="18" t="s">
        <v>7267</v>
      </c>
      <c r="L120" s="18" t="s">
        <v>7303</v>
      </c>
      <c r="M120" s="21" t="s">
        <v>7304</v>
      </c>
      <c r="N120" s="21" t="str">
        <f t="shared" si="32"/>
        <v>A</v>
      </c>
      <c r="O120" s="18" t="s">
        <v>7305</v>
      </c>
      <c r="P120" s="18" t="str">
        <f>IFERROR(VLOOKUP(L120,[1]Sheet3!A:B,2,0),"")</f>
        <v>Mykare</v>
      </c>
      <c r="Q120" s="22" t="s">
        <v>7285</v>
      </c>
      <c r="R120" s="22" t="s">
        <v>7271</v>
      </c>
      <c r="S120" s="22">
        <v>60000</v>
      </c>
      <c r="T120" s="22">
        <v>0</v>
      </c>
      <c r="U120" s="22">
        <v>0</v>
      </c>
      <c r="V120" s="22">
        <v>0</v>
      </c>
      <c r="W120" s="22">
        <f t="shared" si="30"/>
        <v>60000</v>
      </c>
      <c r="X120" s="22">
        <v>0</v>
      </c>
      <c r="Y120" s="22">
        <v>60</v>
      </c>
      <c r="Z120" s="22">
        <v>40</v>
      </c>
      <c r="AA120" s="22">
        <f t="shared" si="33"/>
        <v>24000</v>
      </c>
      <c r="AB120" s="22">
        <f t="shared" si="17"/>
        <v>30508.474576271186</v>
      </c>
      <c r="AC120" s="22">
        <f t="shared" si="18"/>
        <v>5491.5254237288136</v>
      </c>
      <c r="AD120" s="22">
        <f t="shared" si="34"/>
        <v>36000</v>
      </c>
      <c r="AE120" s="22">
        <v>1658</v>
      </c>
      <c r="AF120" s="22">
        <v>11000</v>
      </c>
      <c r="AG120" s="22">
        <v>7788</v>
      </c>
      <c r="AH120" s="22">
        <v>0</v>
      </c>
      <c r="AI120" s="22">
        <v>0</v>
      </c>
      <c r="AJ120" s="22">
        <f t="shared" si="22"/>
        <v>0</v>
      </c>
      <c r="AK120" s="22">
        <f t="shared" si="5"/>
        <v>20446</v>
      </c>
      <c r="AL120" s="22">
        <f t="shared" si="6"/>
        <v>15554</v>
      </c>
      <c r="AM120" s="22">
        <f t="array" ref="AM120">IF(P120="Mykare",(INDEX('[1]EMI &amp; Reimbursement'!Q:Q,MATCH(Finance!C120,'[1]EMI &amp; Reimbursement'!B:B,0),0)),0)</f>
        <v>52212</v>
      </c>
      <c r="AN120" s="22">
        <f t="shared" si="7"/>
        <v>0</v>
      </c>
      <c r="AO120" s="22">
        <f t="shared" si="8"/>
        <v>0</v>
      </c>
      <c r="AP120" s="22">
        <f t="shared" si="9"/>
        <v>24000</v>
      </c>
      <c r="AQ120" s="18" t="s">
        <v>7272</v>
      </c>
      <c r="AR120" s="18" t="s">
        <v>7577</v>
      </c>
      <c r="AS120" s="23">
        <v>44958</v>
      </c>
      <c r="AT120" s="24" t="b">
        <v>1</v>
      </c>
      <c r="AU120" s="24" t="b">
        <v>1</v>
      </c>
      <c r="AV120" s="24" t="b">
        <v>1</v>
      </c>
      <c r="AW120" s="24" t="b">
        <v>1</v>
      </c>
      <c r="AX120" s="24" t="b">
        <v>1</v>
      </c>
      <c r="AY120" s="24" t="b">
        <v>1</v>
      </c>
      <c r="BA120" s="24" t="b">
        <v>1</v>
      </c>
      <c r="BB120" s="24" t="b">
        <v>1</v>
      </c>
      <c r="BC120" s="22">
        <f t="shared" si="10"/>
        <v>0</v>
      </c>
      <c r="BD120" s="26">
        <f t="shared" si="11"/>
        <v>0.43205555555555558</v>
      </c>
    </row>
    <row r="121" spans="1:56" ht="20.25" customHeight="1">
      <c r="A121" s="18" t="s">
        <v>7262</v>
      </c>
      <c r="B121" s="19">
        <v>120</v>
      </c>
      <c r="C121" s="18" t="str">
        <f t="shared" si="35"/>
        <v>FIP120</v>
      </c>
      <c r="D121" s="18">
        <v>203543</v>
      </c>
      <c r="E121" s="20">
        <v>44951</v>
      </c>
      <c r="F121" s="20">
        <v>44951</v>
      </c>
      <c r="G121" s="18" t="s">
        <v>7425</v>
      </c>
      <c r="I121" s="18" t="s">
        <v>7607</v>
      </c>
      <c r="J121" s="18" t="s">
        <v>7351</v>
      </c>
      <c r="K121" s="18" t="s">
        <v>7478</v>
      </c>
      <c r="L121" s="18" t="s">
        <v>7308</v>
      </c>
      <c r="M121" s="21" t="s">
        <v>7278</v>
      </c>
      <c r="N121" s="21" t="str">
        <f t="shared" si="32"/>
        <v>B</v>
      </c>
      <c r="P121" s="18" t="str">
        <f>IFERROR(VLOOKUP(L121,[1]Sheet3!A:B,2,0),"")</f>
        <v>Hospital</v>
      </c>
      <c r="Q121" s="22" t="s">
        <v>7326</v>
      </c>
      <c r="R121" s="22" t="s">
        <v>7271</v>
      </c>
      <c r="S121" s="22">
        <v>5000</v>
      </c>
      <c r="T121" s="22">
        <v>0</v>
      </c>
      <c r="U121" s="22">
        <v>0</v>
      </c>
      <c r="V121" s="22">
        <v>0</v>
      </c>
      <c r="W121" s="22">
        <f t="shared" si="30"/>
        <v>5000</v>
      </c>
      <c r="X121" s="22">
        <v>0</v>
      </c>
      <c r="Y121" s="22">
        <v>35</v>
      </c>
      <c r="Z121" s="22">
        <v>65</v>
      </c>
      <c r="AA121" s="22">
        <f t="shared" si="33"/>
        <v>3250</v>
      </c>
      <c r="AB121" s="22">
        <f t="shared" si="17"/>
        <v>1483.0508474576272</v>
      </c>
      <c r="AC121" s="22">
        <f t="shared" si="18"/>
        <v>266.94915254237287</v>
      </c>
      <c r="AD121" s="22">
        <f t="shared" si="34"/>
        <v>1750</v>
      </c>
      <c r="AE121" s="22">
        <v>0</v>
      </c>
      <c r="AF121" s="22">
        <v>0</v>
      </c>
      <c r="AG121" s="22">
        <v>0</v>
      </c>
      <c r="AH121" s="22">
        <v>0</v>
      </c>
      <c r="AI121" s="22">
        <v>0</v>
      </c>
      <c r="AJ121" s="22">
        <f t="shared" si="22"/>
        <v>0</v>
      </c>
      <c r="AK121" s="22">
        <f t="shared" si="5"/>
        <v>0</v>
      </c>
      <c r="AL121" s="22">
        <f t="shared" si="6"/>
        <v>1750</v>
      </c>
      <c r="AM121" s="22">
        <f t="array" ref="AM121">IF(P121="Mykare",(INDEX('[1]EMI &amp; Reimbursement'!Q:Q,MATCH(Finance!C121,'[1]EMI &amp; Reimbursement'!B:B,0),0)),0)</f>
        <v>0</v>
      </c>
      <c r="AN121" s="22">
        <f t="shared" si="7"/>
        <v>0</v>
      </c>
      <c r="AO121" s="22">
        <f t="shared" si="8"/>
        <v>1750</v>
      </c>
      <c r="AP121" s="22">
        <f t="shared" si="9"/>
        <v>0</v>
      </c>
      <c r="AQ121" s="18" t="s">
        <v>7272</v>
      </c>
      <c r="AR121" s="18" t="s">
        <v>7608</v>
      </c>
      <c r="AS121" s="23">
        <v>44958</v>
      </c>
      <c r="AT121" s="24" t="b">
        <v>1</v>
      </c>
      <c r="AW121" s="24" t="b">
        <v>1</v>
      </c>
      <c r="AY121" s="24" t="b">
        <v>1</v>
      </c>
      <c r="BB121" s="24" t="b">
        <v>1</v>
      </c>
      <c r="BC121" s="22">
        <f t="shared" si="10"/>
        <v>0</v>
      </c>
      <c r="BD121" s="26">
        <f t="shared" si="11"/>
        <v>1</v>
      </c>
    </row>
    <row r="122" spans="1:56" ht="20.25" customHeight="1">
      <c r="A122" s="18" t="s">
        <v>7262</v>
      </c>
      <c r="B122" s="19">
        <v>121</v>
      </c>
      <c r="C122" s="18" t="str">
        <f t="shared" si="35"/>
        <v>FIP121</v>
      </c>
      <c r="D122" s="18">
        <v>188128</v>
      </c>
      <c r="E122" s="20">
        <v>44951</v>
      </c>
      <c r="F122" s="20">
        <v>44951</v>
      </c>
      <c r="G122" s="18" t="s">
        <v>7449</v>
      </c>
      <c r="I122" s="18" t="s">
        <v>7609</v>
      </c>
      <c r="J122" s="18" t="s">
        <v>7351</v>
      </c>
      <c r="K122" s="18" t="s">
        <v>7267</v>
      </c>
      <c r="L122" s="18" t="s">
        <v>7290</v>
      </c>
      <c r="M122" s="21" t="s">
        <v>7304</v>
      </c>
      <c r="N122" s="21" t="str">
        <f t="shared" si="32"/>
        <v>A</v>
      </c>
      <c r="P122" s="18" t="str">
        <f>IFERROR(VLOOKUP(L122,[1]Sheet3!A:B,2,0),"")</f>
        <v>Hospital</v>
      </c>
      <c r="Q122" s="22" t="s">
        <v>7285</v>
      </c>
      <c r="R122" s="22" t="s">
        <v>7271</v>
      </c>
      <c r="S122" s="22">
        <v>90000</v>
      </c>
      <c r="T122" s="22">
        <v>97394</v>
      </c>
      <c r="U122" s="22">
        <v>0</v>
      </c>
      <c r="V122" s="22">
        <v>0</v>
      </c>
      <c r="W122" s="22">
        <f t="shared" si="30"/>
        <v>97394</v>
      </c>
      <c r="X122" s="22">
        <v>0</v>
      </c>
      <c r="Y122" s="22">
        <v>60</v>
      </c>
      <c r="Z122" s="22">
        <v>40</v>
      </c>
      <c r="AA122" s="22">
        <f t="shared" si="33"/>
        <v>38957.599999999999</v>
      </c>
      <c r="AB122" s="22">
        <f t="shared" si="17"/>
        <v>49522.372881355928</v>
      </c>
      <c r="AC122" s="22">
        <f t="shared" si="18"/>
        <v>8914.0271186440677</v>
      </c>
      <c r="AD122" s="22">
        <f t="shared" si="34"/>
        <v>58436.4</v>
      </c>
      <c r="AE122" s="22">
        <v>0</v>
      </c>
      <c r="AF122" s="22">
        <v>13000</v>
      </c>
      <c r="AG122" s="22">
        <v>0</v>
      </c>
      <c r="AH122" s="22">
        <v>0</v>
      </c>
      <c r="AI122" s="22">
        <v>0</v>
      </c>
      <c r="AJ122" s="22">
        <f t="shared" si="22"/>
        <v>0</v>
      </c>
      <c r="AK122" s="22">
        <f t="shared" si="5"/>
        <v>13000</v>
      </c>
      <c r="AL122" s="22">
        <f t="shared" si="6"/>
        <v>45436.4</v>
      </c>
      <c r="AM122" s="22">
        <f t="array" ref="AM122">IF(P122="Mykare",(INDEX('[1]EMI &amp; Reimbursement'!Q:Q,MATCH(Finance!C122,'[1]EMI &amp; Reimbursement'!B:B,0),0)),0)</f>
        <v>0</v>
      </c>
      <c r="AN122" s="22">
        <f t="shared" si="7"/>
        <v>0</v>
      </c>
      <c r="AO122" s="22">
        <f t="shared" si="8"/>
        <v>58436.4</v>
      </c>
      <c r="AP122" s="22">
        <f t="shared" si="9"/>
        <v>0</v>
      </c>
      <c r="AQ122" s="18" t="s">
        <v>7272</v>
      </c>
      <c r="AR122" s="18" t="s">
        <v>7577</v>
      </c>
      <c r="AS122" s="23">
        <v>44958</v>
      </c>
      <c r="AT122" s="24" t="b">
        <v>1</v>
      </c>
      <c r="AW122" s="24" t="b">
        <v>1</v>
      </c>
      <c r="AY122" s="24" t="b">
        <v>1</v>
      </c>
      <c r="BA122" s="24" t="b">
        <v>1</v>
      </c>
      <c r="BB122" s="24" t="b">
        <v>1</v>
      </c>
      <c r="BC122" s="22">
        <f t="shared" si="10"/>
        <v>0</v>
      </c>
      <c r="BD122" s="26">
        <f t="shared" si="11"/>
        <v>0.77753591939270728</v>
      </c>
    </row>
    <row r="123" spans="1:56" ht="20.25" customHeight="1">
      <c r="A123" s="18" t="s">
        <v>7262</v>
      </c>
      <c r="B123" s="19">
        <v>122</v>
      </c>
      <c r="C123" s="18" t="str">
        <f t="shared" si="35"/>
        <v>FIP122</v>
      </c>
      <c r="D123" s="18">
        <v>159009</v>
      </c>
      <c r="E123" s="20">
        <v>44952</v>
      </c>
      <c r="F123" s="20">
        <v>44952</v>
      </c>
      <c r="G123" s="18" t="s">
        <v>7509</v>
      </c>
      <c r="I123" s="18" t="s">
        <v>7610</v>
      </c>
      <c r="J123" s="18" t="s">
        <v>7266</v>
      </c>
      <c r="K123" s="18" t="s">
        <v>7478</v>
      </c>
      <c r="L123" s="18" t="s">
        <v>7308</v>
      </c>
      <c r="M123" s="21" t="s">
        <v>7278</v>
      </c>
      <c r="N123" s="21" t="str">
        <f t="shared" si="32"/>
        <v>B</v>
      </c>
      <c r="P123" s="18" t="str">
        <f>IFERROR(VLOOKUP(L123,[1]Sheet3!A:B,2,0),"")</f>
        <v>Hospital</v>
      </c>
      <c r="Q123" s="22" t="s">
        <v>7337</v>
      </c>
      <c r="R123" s="22" t="s">
        <v>7271</v>
      </c>
      <c r="S123" s="22">
        <v>23000</v>
      </c>
      <c r="T123" s="22">
        <v>0</v>
      </c>
      <c r="U123" s="22">
        <v>0</v>
      </c>
      <c r="V123" s="22">
        <v>1000</v>
      </c>
      <c r="W123" s="22">
        <f t="shared" si="30"/>
        <v>24000</v>
      </c>
      <c r="X123" s="22">
        <v>0</v>
      </c>
      <c r="Y123" s="22">
        <v>30</v>
      </c>
      <c r="Z123" s="22">
        <v>70</v>
      </c>
      <c r="AA123" s="22">
        <f t="shared" si="33"/>
        <v>16800</v>
      </c>
      <c r="AB123" s="22">
        <f t="shared" si="17"/>
        <v>6101.6949152542375</v>
      </c>
      <c r="AC123" s="22">
        <f t="shared" si="18"/>
        <v>1098.3050847457628</v>
      </c>
      <c r="AD123" s="22">
        <f t="shared" si="34"/>
        <v>7200</v>
      </c>
      <c r="AE123" s="22">
        <v>0</v>
      </c>
      <c r="AF123" s="22">
        <v>0</v>
      </c>
      <c r="AG123" s="22">
        <v>0</v>
      </c>
      <c r="AH123" s="22">
        <v>0</v>
      </c>
      <c r="AI123" s="22">
        <v>0</v>
      </c>
      <c r="AJ123" s="22">
        <f t="shared" si="22"/>
        <v>0</v>
      </c>
      <c r="AK123" s="22">
        <f t="shared" si="5"/>
        <v>0</v>
      </c>
      <c r="AL123" s="22">
        <f t="shared" si="6"/>
        <v>7200</v>
      </c>
      <c r="AM123" s="22">
        <f t="array" ref="AM123">IF(P123="Mykare",(INDEX('[1]EMI &amp; Reimbursement'!Q:Q,MATCH(Finance!C123,'[1]EMI &amp; Reimbursement'!B:B,0),0)),0)</f>
        <v>0</v>
      </c>
      <c r="AN123" s="22">
        <f t="shared" si="7"/>
        <v>0</v>
      </c>
      <c r="AO123" s="22">
        <f t="shared" si="8"/>
        <v>7200</v>
      </c>
      <c r="AP123" s="22">
        <f t="shared" si="9"/>
        <v>0</v>
      </c>
      <c r="AQ123" s="18" t="s">
        <v>7272</v>
      </c>
      <c r="AR123" s="18" t="s">
        <v>7611</v>
      </c>
      <c r="AS123" s="23">
        <v>44958</v>
      </c>
      <c r="AT123" s="24" t="b">
        <v>1</v>
      </c>
      <c r="AW123" s="24" t="b">
        <v>1</v>
      </c>
      <c r="AY123" s="24" t="b">
        <v>1</v>
      </c>
      <c r="BB123" s="24" t="b">
        <v>1</v>
      </c>
      <c r="BC123" s="22">
        <f t="shared" si="10"/>
        <v>0</v>
      </c>
      <c r="BD123" s="26">
        <f t="shared" si="11"/>
        <v>1</v>
      </c>
    </row>
    <row r="124" spans="1:56" ht="20.25" customHeight="1">
      <c r="A124" s="18" t="s">
        <v>7262</v>
      </c>
      <c r="B124" s="19">
        <v>123</v>
      </c>
      <c r="C124" s="18" t="str">
        <f t="shared" si="35"/>
        <v>FIP123</v>
      </c>
      <c r="D124" s="18">
        <v>216162</v>
      </c>
      <c r="E124" s="20">
        <v>44952</v>
      </c>
      <c r="F124" s="20">
        <v>44952</v>
      </c>
      <c r="G124" s="18" t="s">
        <v>7501</v>
      </c>
      <c r="I124" s="18" t="s">
        <v>7612</v>
      </c>
      <c r="J124" s="18" t="s">
        <v>7266</v>
      </c>
      <c r="K124" s="18" t="s">
        <v>5048</v>
      </c>
      <c r="L124" s="18" t="s">
        <v>7290</v>
      </c>
      <c r="M124" s="21" t="s">
        <v>7278</v>
      </c>
      <c r="N124" s="21" t="str">
        <f t="shared" si="32"/>
        <v>B</v>
      </c>
      <c r="P124" s="18" t="str">
        <f>IFERROR(VLOOKUP(L124,[1]Sheet3!A:B,2,0),"")</f>
        <v>Hospital</v>
      </c>
      <c r="Q124" s="22" t="s">
        <v>7270</v>
      </c>
      <c r="R124" s="22" t="s">
        <v>7271</v>
      </c>
      <c r="S124" s="22">
        <v>37000</v>
      </c>
      <c r="T124" s="22">
        <v>33300</v>
      </c>
      <c r="U124" s="22">
        <v>1000</v>
      </c>
      <c r="V124" s="22">
        <v>0</v>
      </c>
      <c r="W124" s="22">
        <f t="shared" si="30"/>
        <v>34300</v>
      </c>
      <c r="X124" s="22">
        <v>0</v>
      </c>
      <c r="Y124" s="22">
        <v>30</v>
      </c>
      <c r="Z124" s="22">
        <v>70</v>
      </c>
      <c r="AA124" s="22">
        <f t="shared" si="33"/>
        <v>24010</v>
      </c>
      <c r="AB124" s="22">
        <f t="shared" si="17"/>
        <v>8720.3389830508477</v>
      </c>
      <c r="AC124" s="22">
        <f t="shared" si="18"/>
        <v>1569.6610169491526</v>
      </c>
      <c r="AD124" s="22">
        <f t="shared" si="34"/>
        <v>10290</v>
      </c>
      <c r="AE124" s="22">
        <v>408</v>
      </c>
      <c r="AF124" s="22">
        <v>0</v>
      </c>
      <c r="AG124" s="22">
        <v>0</v>
      </c>
      <c r="AH124" s="22">
        <v>0</v>
      </c>
      <c r="AI124" s="22">
        <v>0</v>
      </c>
      <c r="AJ124" s="22">
        <f t="shared" si="22"/>
        <v>0</v>
      </c>
      <c r="AK124" s="22">
        <f t="shared" si="5"/>
        <v>408</v>
      </c>
      <c r="AL124" s="22">
        <f t="shared" si="6"/>
        <v>9882</v>
      </c>
      <c r="AM124" s="22">
        <f t="array" ref="AM124">IF(P124="Mykare",(INDEX('[1]EMI &amp; Reimbursement'!Q:Q,MATCH(Finance!C124,'[1]EMI &amp; Reimbursement'!B:B,0),0)),0)</f>
        <v>0</v>
      </c>
      <c r="AN124" s="22">
        <f t="shared" si="7"/>
        <v>0</v>
      </c>
      <c r="AO124" s="22">
        <f t="shared" si="8"/>
        <v>10290</v>
      </c>
      <c r="AP124" s="22">
        <f t="shared" si="9"/>
        <v>0</v>
      </c>
      <c r="AQ124" s="18" t="s">
        <v>7272</v>
      </c>
      <c r="AR124" s="18" t="s">
        <v>7581</v>
      </c>
      <c r="AS124" s="23">
        <v>44958</v>
      </c>
      <c r="AT124" s="24" t="b">
        <v>1</v>
      </c>
      <c r="AW124" s="24" t="b">
        <v>1</v>
      </c>
      <c r="AY124" s="24" t="b">
        <v>1</v>
      </c>
      <c r="BB124" s="24" t="b">
        <v>1</v>
      </c>
      <c r="BC124" s="22">
        <f t="shared" si="10"/>
        <v>0</v>
      </c>
      <c r="BD124" s="26">
        <f t="shared" si="11"/>
        <v>0.96034985422740526</v>
      </c>
    </row>
    <row r="125" spans="1:56" ht="20.25" customHeight="1">
      <c r="A125" s="18" t="s">
        <v>7262</v>
      </c>
      <c r="B125" s="19">
        <v>124</v>
      </c>
      <c r="C125" s="18" t="str">
        <f t="shared" si="35"/>
        <v>FIP124</v>
      </c>
      <c r="D125" s="18">
        <v>79261</v>
      </c>
      <c r="E125" s="20">
        <v>44952</v>
      </c>
      <c r="F125" s="20">
        <v>44952</v>
      </c>
      <c r="G125" s="18" t="s">
        <v>7509</v>
      </c>
      <c r="I125" s="18" t="s">
        <v>7613</v>
      </c>
      <c r="J125" s="18" t="s">
        <v>7351</v>
      </c>
      <c r="K125" s="18" t="s">
        <v>7478</v>
      </c>
      <c r="L125" s="18" t="s">
        <v>7290</v>
      </c>
      <c r="M125" s="21" t="s">
        <v>7278</v>
      </c>
      <c r="N125" s="21" t="str">
        <f t="shared" si="32"/>
        <v>B</v>
      </c>
      <c r="P125" s="18" t="str">
        <f>IFERROR(VLOOKUP(L125,[1]Sheet3!A:B,2,0),"")</f>
        <v>Hospital</v>
      </c>
      <c r="Q125" s="22" t="s">
        <v>7337</v>
      </c>
      <c r="R125" s="22" t="s">
        <v>7271</v>
      </c>
      <c r="S125" s="22">
        <v>15000</v>
      </c>
      <c r="T125" s="22">
        <v>62848</v>
      </c>
      <c r="U125" s="22">
        <v>0</v>
      </c>
      <c r="V125" s="22">
        <v>0</v>
      </c>
      <c r="W125" s="22">
        <f t="shared" si="30"/>
        <v>62848</v>
      </c>
      <c r="X125" s="22">
        <v>0</v>
      </c>
      <c r="Y125" s="22">
        <v>30</v>
      </c>
      <c r="Z125" s="22">
        <v>70</v>
      </c>
      <c r="AA125" s="22">
        <f t="shared" si="33"/>
        <v>43993.599999999999</v>
      </c>
      <c r="AB125" s="22">
        <f t="shared" si="17"/>
        <v>15978.305084745762</v>
      </c>
      <c r="AC125" s="22">
        <f t="shared" si="18"/>
        <v>2876.0949152542371</v>
      </c>
      <c r="AD125" s="22">
        <f t="shared" si="34"/>
        <v>18854.399999999998</v>
      </c>
      <c r="AE125" s="22">
        <v>1129</v>
      </c>
      <c r="AF125" s="22">
        <v>0</v>
      </c>
      <c r="AG125" s="22">
        <v>0</v>
      </c>
      <c r="AH125" s="22">
        <v>0</v>
      </c>
      <c r="AI125" s="22">
        <v>0</v>
      </c>
      <c r="AJ125" s="22">
        <f t="shared" si="22"/>
        <v>0</v>
      </c>
      <c r="AK125" s="22">
        <f t="shared" si="5"/>
        <v>1129</v>
      </c>
      <c r="AL125" s="22">
        <f t="shared" si="6"/>
        <v>17725.399999999998</v>
      </c>
      <c r="AM125" s="22">
        <f t="array" ref="AM125">IF(P125="Mykare",(INDEX('[1]EMI &amp; Reimbursement'!Q:Q,MATCH(Finance!C125,'[1]EMI &amp; Reimbursement'!B:B,0),0)),0)</f>
        <v>0</v>
      </c>
      <c r="AN125" s="22">
        <f t="shared" si="7"/>
        <v>0</v>
      </c>
      <c r="AO125" s="22">
        <f t="shared" si="8"/>
        <v>18854.399999999998</v>
      </c>
      <c r="AP125" s="22">
        <f t="shared" si="9"/>
        <v>0</v>
      </c>
      <c r="AQ125" s="18" t="s">
        <v>7272</v>
      </c>
      <c r="AR125" s="18" t="s">
        <v>7611</v>
      </c>
      <c r="AS125" s="23">
        <v>44958</v>
      </c>
      <c r="AT125" s="24" t="b">
        <v>1</v>
      </c>
      <c r="AW125" s="24" t="b">
        <v>1</v>
      </c>
      <c r="AY125" s="24" t="b">
        <v>1</v>
      </c>
      <c r="BB125" s="24" t="b">
        <v>1</v>
      </c>
      <c r="BC125" s="22">
        <f t="shared" si="10"/>
        <v>0</v>
      </c>
      <c r="BD125" s="26">
        <f t="shared" si="11"/>
        <v>0.94012007807196196</v>
      </c>
    </row>
    <row r="126" spans="1:56" ht="20.25" customHeight="1">
      <c r="A126" s="18" t="s">
        <v>7262</v>
      </c>
      <c r="B126" s="19">
        <v>125</v>
      </c>
      <c r="C126" s="18" t="str">
        <f t="shared" si="35"/>
        <v>FIP125</v>
      </c>
      <c r="D126" s="18">
        <v>232174</v>
      </c>
      <c r="E126" s="20">
        <v>44953</v>
      </c>
      <c r="F126" s="20">
        <v>44953</v>
      </c>
      <c r="G126" s="18" t="s">
        <v>7449</v>
      </c>
      <c r="I126" s="18" t="s">
        <v>7614</v>
      </c>
      <c r="J126" s="18" t="s">
        <v>7266</v>
      </c>
      <c r="K126" s="18" t="s">
        <v>7277</v>
      </c>
      <c r="L126" s="18" t="s">
        <v>7290</v>
      </c>
      <c r="M126" s="21" t="s">
        <v>7278</v>
      </c>
      <c r="N126" s="21" t="str">
        <f t="shared" si="32"/>
        <v>B</v>
      </c>
      <c r="P126" s="18" t="str">
        <f>IFERROR(VLOOKUP(L126,[1]Sheet3!A:B,2,0),"")</f>
        <v>Hospital</v>
      </c>
      <c r="Q126" s="22" t="s">
        <v>7285</v>
      </c>
      <c r="R126" s="22" t="s">
        <v>7271</v>
      </c>
      <c r="S126" s="22">
        <v>37135</v>
      </c>
      <c r="T126" s="22">
        <v>36743</v>
      </c>
      <c r="U126" s="22">
        <v>0</v>
      </c>
      <c r="V126" s="22">
        <v>0</v>
      </c>
      <c r="W126" s="22">
        <f t="shared" si="30"/>
        <v>36743</v>
      </c>
      <c r="X126" s="22">
        <v>0</v>
      </c>
      <c r="Y126" s="22">
        <v>40</v>
      </c>
      <c r="Z126" s="22">
        <v>60</v>
      </c>
      <c r="AA126" s="22">
        <f t="shared" si="33"/>
        <v>22045.8</v>
      </c>
      <c r="AB126" s="22">
        <f t="shared" si="17"/>
        <v>12455.254237288136</v>
      </c>
      <c r="AC126" s="22">
        <f t="shared" si="18"/>
        <v>2241.9457627118645</v>
      </c>
      <c r="AD126" s="22">
        <f t="shared" si="34"/>
        <v>14697.2</v>
      </c>
      <c r="AE126" s="22">
        <v>0</v>
      </c>
      <c r="AF126" s="22">
        <v>0</v>
      </c>
      <c r="AG126" s="22">
        <v>0</v>
      </c>
      <c r="AH126" s="22">
        <v>0</v>
      </c>
      <c r="AI126" s="22">
        <v>0</v>
      </c>
      <c r="AJ126" s="22">
        <f t="shared" si="22"/>
        <v>0</v>
      </c>
      <c r="AK126" s="22">
        <f t="shared" si="5"/>
        <v>0</v>
      </c>
      <c r="AL126" s="22">
        <f t="shared" si="6"/>
        <v>14697.2</v>
      </c>
      <c r="AM126" s="22">
        <f t="array" ref="AM126">IF(P126="Mykare",(INDEX('[1]EMI &amp; Reimbursement'!Q:Q,MATCH(Finance!C126,'[1]EMI &amp; Reimbursement'!B:B,0),0)),0)</f>
        <v>0</v>
      </c>
      <c r="AN126" s="22">
        <f t="shared" si="7"/>
        <v>0</v>
      </c>
      <c r="AO126" s="22">
        <f t="shared" si="8"/>
        <v>14697.2</v>
      </c>
      <c r="AP126" s="22">
        <f t="shared" si="9"/>
        <v>0</v>
      </c>
      <c r="AQ126" s="18" t="s">
        <v>7272</v>
      </c>
      <c r="AR126" s="18" t="s">
        <v>7577</v>
      </c>
      <c r="AS126" s="23">
        <v>44958</v>
      </c>
      <c r="AT126" s="24" t="b">
        <v>1</v>
      </c>
      <c r="AW126" s="24" t="b">
        <v>1</v>
      </c>
      <c r="AY126" s="24" t="b">
        <v>1</v>
      </c>
      <c r="BB126" s="24" t="b">
        <v>1</v>
      </c>
      <c r="BC126" s="22">
        <f t="shared" si="10"/>
        <v>0</v>
      </c>
      <c r="BD126" s="26">
        <f t="shared" si="11"/>
        <v>1</v>
      </c>
    </row>
    <row r="127" spans="1:56" ht="20.25" customHeight="1">
      <c r="A127" s="18" t="s">
        <v>7262</v>
      </c>
      <c r="B127" s="19">
        <v>126</v>
      </c>
      <c r="C127" s="18" t="str">
        <f t="shared" si="35"/>
        <v>FIP126</v>
      </c>
      <c r="D127" s="18">
        <v>229730</v>
      </c>
      <c r="E127" s="20">
        <v>44954</v>
      </c>
      <c r="F127" s="20">
        <v>44954</v>
      </c>
      <c r="G127" s="18" t="s">
        <v>7282</v>
      </c>
      <c r="I127" s="18" t="s">
        <v>7615</v>
      </c>
      <c r="J127" s="18" t="s">
        <v>7341</v>
      </c>
      <c r="K127" s="18" t="s">
        <v>7277</v>
      </c>
      <c r="L127" s="18" t="s">
        <v>7303</v>
      </c>
      <c r="M127" s="21" t="s">
        <v>7304</v>
      </c>
      <c r="N127" s="21" t="str">
        <f t="shared" si="32"/>
        <v>A</v>
      </c>
      <c r="O127" s="18" t="s">
        <v>7305</v>
      </c>
      <c r="P127" s="18" t="str">
        <f>IFERROR(VLOOKUP(L127,[1]Sheet3!A:B,2,0),"")</f>
        <v>Mykare</v>
      </c>
      <c r="Q127" s="22" t="s">
        <v>7285</v>
      </c>
      <c r="R127" s="22" t="s">
        <v>7271</v>
      </c>
      <c r="S127" s="22">
        <v>45000</v>
      </c>
      <c r="T127" s="22">
        <v>0</v>
      </c>
      <c r="U127" s="22">
        <v>0</v>
      </c>
      <c r="V127" s="22">
        <v>5000</v>
      </c>
      <c r="W127" s="22">
        <f t="shared" si="30"/>
        <v>50000</v>
      </c>
      <c r="X127" s="22">
        <v>0</v>
      </c>
      <c r="Y127" s="22">
        <v>60</v>
      </c>
      <c r="Z127" s="22">
        <v>40</v>
      </c>
      <c r="AA127" s="22">
        <f t="shared" si="33"/>
        <v>20000</v>
      </c>
      <c r="AB127" s="22">
        <f t="shared" si="17"/>
        <v>25423.728813559323</v>
      </c>
      <c r="AC127" s="22">
        <f t="shared" si="18"/>
        <v>4576.2711864406783</v>
      </c>
      <c r="AD127" s="22">
        <f t="shared" si="34"/>
        <v>30000</v>
      </c>
      <c r="AE127" s="22">
        <v>2302</v>
      </c>
      <c r="AF127" s="22">
        <v>11000</v>
      </c>
      <c r="AG127" s="22">
        <v>5841</v>
      </c>
      <c r="AH127" s="22">
        <v>0</v>
      </c>
      <c r="AI127" s="22">
        <v>0</v>
      </c>
      <c r="AJ127" s="22">
        <f t="shared" si="22"/>
        <v>0</v>
      </c>
      <c r="AK127" s="22">
        <f t="shared" si="5"/>
        <v>19143</v>
      </c>
      <c r="AL127" s="22">
        <f t="shared" si="6"/>
        <v>10857</v>
      </c>
      <c r="AM127" s="22">
        <f t="array" ref="AM127">IF(P127="Mykare",(INDEX('[1]EMI &amp; Reimbursement'!Q:Q,MATCH(Finance!C127,'[1]EMI &amp; Reimbursement'!B:B,0),0)),0)</f>
        <v>39159</v>
      </c>
      <c r="AN127" s="22">
        <f t="shared" si="7"/>
        <v>0</v>
      </c>
      <c r="AO127" s="22">
        <f t="shared" si="8"/>
        <v>0</v>
      </c>
      <c r="AP127" s="22">
        <f t="shared" si="9"/>
        <v>20000</v>
      </c>
      <c r="AQ127" s="18" t="s">
        <v>7272</v>
      </c>
      <c r="AR127" s="18" t="s">
        <v>7616</v>
      </c>
      <c r="AS127" s="23">
        <v>44958</v>
      </c>
      <c r="AT127" s="24" t="b">
        <v>1</v>
      </c>
      <c r="AU127" s="24" t="b">
        <v>1</v>
      </c>
      <c r="AV127" s="24" t="b">
        <v>1</v>
      </c>
      <c r="AW127" s="24" t="b">
        <v>1</v>
      </c>
      <c r="AX127" s="24" t="b">
        <v>1</v>
      </c>
      <c r="AY127" s="24" t="b">
        <v>1</v>
      </c>
      <c r="BA127" s="24" t="b">
        <v>1</v>
      </c>
      <c r="BB127" s="24" t="b">
        <v>1</v>
      </c>
      <c r="BC127" s="22">
        <f t="shared" si="10"/>
        <v>0</v>
      </c>
      <c r="BD127" s="26">
        <f t="shared" si="11"/>
        <v>0.3619</v>
      </c>
    </row>
    <row r="128" spans="1:56" ht="20.25" customHeight="1">
      <c r="A128" s="18" t="s">
        <v>7262</v>
      </c>
      <c r="B128" s="19">
        <v>127</v>
      </c>
      <c r="C128" s="18" t="str">
        <f t="shared" si="35"/>
        <v>FIP127</v>
      </c>
      <c r="D128" s="18">
        <v>141843</v>
      </c>
      <c r="E128" s="20">
        <v>44954</v>
      </c>
      <c r="F128" s="20">
        <v>44954</v>
      </c>
      <c r="G128" s="18" t="s">
        <v>7501</v>
      </c>
      <c r="I128" s="18" t="s">
        <v>7617</v>
      </c>
      <c r="J128" s="18" t="s">
        <v>7351</v>
      </c>
      <c r="K128" s="18" t="s">
        <v>7289</v>
      </c>
      <c r="L128" s="18" t="s">
        <v>7290</v>
      </c>
      <c r="M128" s="21" t="s">
        <v>7278</v>
      </c>
      <c r="N128" s="21" t="str">
        <f t="shared" si="32"/>
        <v>B</v>
      </c>
      <c r="P128" s="18" t="str">
        <f>IFERROR(VLOOKUP(L128,[1]Sheet3!A:B,2,0),"")</f>
        <v>Hospital</v>
      </c>
      <c r="Q128" s="22" t="s">
        <v>7270</v>
      </c>
      <c r="R128" s="22" t="s">
        <v>7271</v>
      </c>
      <c r="S128" s="22">
        <v>40060</v>
      </c>
      <c r="T128" s="22">
        <v>35045</v>
      </c>
      <c r="U128" s="22">
        <v>1384</v>
      </c>
      <c r="V128" s="22">
        <v>0</v>
      </c>
      <c r="W128" s="22">
        <f t="shared" si="30"/>
        <v>36429</v>
      </c>
      <c r="X128" s="22">
        <v>0</v>
      </c>
      <c r="Y128" s="22">
        <v>30</v>
      </c>
      <c r="Z128" s="22">
        <v>70</v>
      </c>
      <c r="AA128" s="22">
        <f t="shared" si="33"/>
        <v>25500.3</v>
      </c>
      <c r="AB128" s="22">
        <f t="shared" si="17"/>
        <v>9261.6101694915251</v>
      </c>
      <c r="AC128" s="22">
        <f t="shared" si="18"/>
        <v>1667.0898305084743</v>
      </c>
      <c r="AD128" s="22">
        <f t="shared" si="34"/>
        <v>10928.699999999999</v>
      </c>
      <c r="AE128" s="22">
        <v>679</v>
      </c>
      <c r="AF128" s="22">
        <v>0</v>
      </c>
      <c r="AG128" s="22">
        <v>0</v>
      </c>
      <c r="AH128" s="22">
        <v>0</v>
      </c>
      <c r="AI128" s="22">
        <v>0</v>
      </c>
      <c r="AJ128" s="22">
        <f t="shared" si="22"/>
        <v>0</v>
      </c>
      <c r="AK128" s="22">
        <f t="shared" si="5"/>
        <v>679</v>
      </c>
      <c r="AL128" s="22">
        <f t="shared" si="6"/>
        <v>10249.699999999999</v>
      </c>
      <c r="AM128" s="22">
        <f t="array" ref="AM128">IF(P128="Mykare",(INDEX('[1]EMI &amp; Reimbursement'!Q:Q,MATCH(Finance!C128,'[1]EMI &amp; Reimbursement'!B:B,0),0)),0)</f>
        <v>0</v>
      </c>
      <c r="AN128" s="22">
        <f t="shared" si="7"/>
        <v>0</v>
      </c>
      <c r="AO128" s="22">
        <f t="shared" si="8"/>
        <v>10928.699999999999</v>
      </c>
      <c r="AP128" s="22">
        <f t="shared" si="9"/>
        <v>0</v>
      </c>
      <c r="AQ128" s="18" t="s">
        <v>7272</v>
      </c>
      <c r="AR128" s="18" t="s">
        <v>7581</v>
      </c>
      <c r="AS128" s="23">
        <v>44958</v>
      </c>
      <c r="AT128" s="24" t="b">
        <v>1</v>
      </c>
      <c r="AW128" s="24" t="b">
        <v>1</v>
      </c>
      <c r="AY128" s="24" t="b">
        <v>1</v>
      </c>
      <c r="BB128" s="24" t="b">
        <v>1</v>
      </c>
      <c r="BC128" s="22">
        <f t="shared" si="10"/>
        <v>0</v>
      </c>
      <c r="BD128" s="26">
        <f t="shared" si="11"/>
        <v>0.9378700119867871</v>
      </c>
    </row>
    <row r="129" spans="1:56" ht="20.25" customHeight="1">
      <c r="A129" s="18" t="s">
        <v>7262</v>
      </c>
      <c r="B129" s="19">
        <v>128</v>
      </c>
      <c r="C129" s="18" t="str">
        <f t="shared" si="35"/>
        <v>FIP128</v>
      </c>
      <c r="D129" s="18">
        <v>9072</v>
      </c>
      <c r="E129" s="20">
        <v>44954</v>
      </c>
      <c r="F129" s="20">
        <v>44954</v>
      </c>
      <c r="G129" s="18" t="s">
        <v>7509</v>
      </c>
      <c r="I129" s="18" t="s">
        <v>7618</v>
      </c>
      <c r="J129" s="18" t="s">
        <v>7266</v>
      </c>
      <c r="K129" s="18" t="s">
        <v>7297</v>
      </c>
      <c r="L129" s="18" t="s">
        <v>7290</v>
      </c>
      <c r="M129" s="21" t="s">
        <v>7278</v>
      </c>
      <c r="N129" s="21" t="str">
        <f t="shared" si="32"/>
        <v>B</v>
      </c>
      <c r="P129" s="18" t="str">
        <f>IFERROR(VLOOKUP(L129,[1]Sheet3!A:B,2,0),"")</f>
        <v>Hospital</v>
      </c>
      <c r="Q129" s="22" t="s">
        <v>7337</v>
      </c>
      <c r="R129" s="22" t="s">
        <v>7271</v>
      </c>
      <c r="S129" s="22">
        <v>38800</v>
      </c>
      <c r="T129" s="22">
        <v>38800</v>
      </c>
      <c r="U129" s="22">
        <v>0</v>
      </c>
      <c r="V129" s="22">
        <v>0</v>
      </c>
      <c r="W129" s="22">
        <f t="shared" si="30"/>
        <v>38800</v>
      </c>
      <c r="X129" s="22">
        <v>0</v>
      </c>
      <c r="Y129" s="22">
        <v>30</v>
      </c>
      <c r="Z129" s="22">
        <v>70</v>
      </c>
      <c r="AA129" s="22">
        <f t="shared" si="33"/>
        <v>27160</v>
      </c>
      <c r="AB129" s="22">
        <f t="shared" si="17"/>
        <v>9864.4067796610179</v>
      </c>
      <c r="AC129" s="22">
        <f t="shared" si="18"/>
        <v>1775.5932203389832</v>
      </c>
      <c r="AD129" s="22">
        <f t="shared" si="34"/>
        <v>11640</v>
      </c>
      <c r="AE129" s="22">
        <v>0</v>
      </c>
      <c r="AF129" s="22">
        <v>0</v>
      </c>
      <c r="AG129" s="22">
        <v>0</v>
      </c>
      <c r="AH129" s="22">
        <v>0</v>
      </c>
      <c r="AI129" s="22">
        <v>0</v>
      </c>
      <c r="AJ129" s="22">
        <f t="shared" si="22"/>
        <v>0</v>
      </c>
      <c r="AK129" s="22">
        <f t="shared" si="5"/>
        <v>0</v>
      </c>
      <c r="AL129" s="22">
        <f t="shared" si="6"/>
        <v>11640</v>
      </c>
      <c r="AM129" s="22">
        <f t="array" ref="AM129">IF(P129="Mykare",(INDEX('[1]EMI &amp; Reimbursement'!Q:Q,MATCH(Finance!C129,'[1]EMI &amp; Reimbursement'!B:B,0),0)),0)</f>
        <v>0</v>
      </c>
      <c r="AN129" s="22">
        <f t="shared" si="7"/>
        <v>0</v>
      </c>
      <c r="AO129" s="22">
        <f t="shared" si="8"/>
        <v>11640</v>
      </c>
      <c r="AP129" s="22">
        <f t="shared" si="9"/>
        <v>0</v>
      </c>
      <c r="AQ129" s="18" t="s">
        <v>7272</v>
      </c>
      <c r="AR129" s="18" t="s">
        <v>7611</v>
      </c>
      <c r="AS129" s="23">
        <v>44958</v>
      </c>
      <c r="AT129" s="24" t="b">
        <v>1</v>
      </c>
      <c r="AW129" s="24" t="b">
        <v>1</v>
      </c>
      <c r="AY129" s="24" t="b">
        <v>1</v>
      </c>
      <c r="BB129" s="24" t="b">
        <v>1</v>
      </c>
      <c r="BC129" s="22">
        <f t="shared" si="10"/>
        <v>0</v>
      </c>
      <c r="BD129" s="26">
        <f t="shared" si="11"/>
        <v>1</v>
      </c>
    </row>
    <row r="130" spans="1:56" ht="20.25" customHeight="1">
      <c r="A130" s="18" t="s">
        <v>7262</v>
      </c>
      <c r="B130" s="19">
        <v>129</v>
      </c>
      <c r="C130" s="18" t="str">
        <f t="shared" si="35"/>
        <v>FIP129</v>
      </c>
      <c r="D130" s="18">
        <v>154202</v>
      </c>
      <c r="E130" s="20">
        <v>44954</v>
      </c>
      <c r="F130" s="20">
        <v>44954</v>
      </c>
      <c r="G130" s="18" t="s">
        <v>7590</v>
      </c>
      <c r="I130" s="18" t="s">
        <v>7619</v>
      </c>
      <c r="J130" s="18" t="s">
        <v>7369</v>
      </c>
      <c r="K130" s="18" t="s">
        <v>7478</v>
      </c>
      <c r="L130" s="18" t="s">
        <v>7290</v>
      </c>
      <c r="M130" s="21" t="s">
        <v>7519</v>
      </c>
      <c r="N130" s="21" t="str">
        <f t="shared" si="32"/>
        <v>A</v>
      </c>
      <c r="P130" s="18" t="str">
        <f>IFERROR(VLOOKUP(L130,[1]Sheet3!A:B,2,0),"")</f>
        <v>Hospital</v>
      </c>
      <c r="Q130" s="22" t="s">
        <v>7298</v>
      </c>
      <c r="R130" s="22" t="s">
        <v>7271</v>
      </c>
      <c r="S130" s="22">
        <v>40000</v>
      </c>
      <c r="T130" s="22">
        <v>78752</v>
      </c>
      <c r="U130" s="22">
        <v>0</v>
      </c>
      <c r="V130" s="22">
        <v>0</v>
      </c>
      <c r="W130" s="22">
        <f t="shared" si="30"/>
        <v>78752</v>
      </c>
      <c r="X130" s="22">
        <v>0</v>
      </c>
      <c r="Y130" s="22">
        <v>60</v>
      </c>
      <c r="Z130" s="22">
        <v>40</v>
      </c>
      <c r="AA130" s="22">
        <f t="shared" si="33"/>
        <v>31500.800000000003</v>
      </c>
      <c r="AB130" s="22">
        <f t="shared" si="17"/>
        <v>40043.389830508473</v>
      </c>
      <c r="AC130" s="22">
        <f t="shared" si="18"/>
        <v>7207.8101694915249</v>
      </c>
      <c r="AD130" s="22">
        <f t="shared" si="34"/>
        <v>47251.199999999997</v>
      </c>
      <c r="AE130" s="22">
        <v>0</v>
      </c>
      <c r="AF130" s="22">
        <v>7000</v>
      </c>
      <c r="AG130" s="22">
        <v>0</v>
      </c>
      <c r="AH130" s="22">
        <v>0</v>
      </c>
      <c r="AI130" s="22">
        <v>0</v>
      </c>
      <c r="AJ130" s="22">
        <f t="shared" si="22"/>
        <v>0</v>
      </c>
      <c r="AK130" s="22">
        <f t="shared" si="5"/>
        <v>7000</v>
      </c>
      <c r="AL130" s="22">
        <f t="shared" si="6"/>
        <v>40251.199999999997</v>
      </c>
      <c r="AM130" s="22">
        <f t="array" ref="AM130">IF(P130="Mykare",(INDEX('[1]EMI &amp; Reimbursement'!Q:Q,MATCH(Finance!C130,'[1]EMI &amp; Reimbursement'!B:B,0),0)),0)</f>
        <v>0</v>
      </c>
      <c r="AN130" s="22">
        <f t="shared" si="7"/>
        <v>0</v>
      </c>
      <c r="AO130" s="22">
        <f t="shared" si="8"/>
        <v>47251.199999999997</v>
      </c>
      <c r="AP130" s="22">
        <f t="shared" si="9"/>
        <v>0</v>
      </c>
      <c r="AQ130" s="18" t="s">
        <v>7272</v>
      </c>
      <c r="AR130" s="18" t="s">
        <v>7592</v>
      </c>
      <c r="AS130" s="23">
        <v>44958</v>
      </c>
      <c r="AT130" s="24" t="b">
        <v>1</v>
      </c>
      <c r="AW130" s="24" t="b">
        <v>1</v>
      </c>
      <c r="AY130" s="24" t="b">
        <v>1</v>
      </c>
      <c r="BA130" s="24" t="b">
        <v>1</v>
      </c>
      <c r="BB130" s="24" t="b">
        <v>1</v>
      </c>
      <c r="BC130" s="22">
        <f t="shared" si="10"/>
        <v>0</v>
      </c>
      <c r="BD130" s="26">
        <f t="shared" si="11"/>
        <v>0.85185561424895029</v>
      </c>
    </row>
    <row r="131" spans="1:56" ht="20.25" customHeight="1">
      <c r="A131" s="18" t="s">
        <v>7262</v>
      </c>
      <c r="B131" s="19">
        <v>130</v>
      </c>
      <c r="C131" s="18" t="str">
        <f>"F"&amp;R131&amp;B131</f>
        <v>FIP130</v>
      </c>
      <c r="D131" s="18">
        <v>196829</v>
      </c>
      <c r="E131" s="20">
        <v>44954</v>
      </c>
      <c r="F131" s="20">
        <v>44954</v>
      </c>
      <c r="G131" s="18" t="s">
        <v>7454</v>
      </c>
      <c r="I131" s="18" t="s">
        <v>7620</v>
      </c>
      <c r="J131" s="18" t="s">
        <v>7341</v>
      </c>
      <c r="K131" s="18" t="s">
        <v>7267</v>
      </c>
      <c r="L131" s="18" t="s">
        <v>7308</v>
      </c>
      <c r="M131" s="21" t="s">
        <v>7278</v>
      </c>
      <c r="N131" s="21" t="str">
        <f t="shared" si="32"/>
        <v>B</v>
      </c>
      <c r="P131" s="18" t="str">
        <f>IFERROR(VLOOKUP(L131,[1]Sheet3!A:B,2,0),"")</f>
        <v>Hospital</v>
      </c>
      <c r="Q131" s="22" t="s">
        <v>7456</v>
      </c>
      <c r="R131" s="22" t="s">
        <v>7271</v>
      </c>
      <c r="S131" s="22">
        <v>51000</v>
      </c>
      <c r="T131" s="22">
        <v>0</v>
      </c>
      <c r="U131" s="22">
        <v>0</v>
      </c>
      <c r="V131" s="22">
        <v>0</v>
      </c>
      <c r="W131" s="22">
        <f t="shared" si="30"/>
        <v>51000</v>
      </c>
      <c r="X131" s="22">
        <v>0</v>
      </c>
      <c r="Y131" s="22">
        <v>35</v>
      </c>
      <c r="Z131" s="22">
        <v>65</v>
      </c>
      <c r="AA131" s="40">
        <f>W131-AD131</f>
        <v>35700</v>
      </c>
      <c r="AB131" s="22">
        <f t="shared" si="17"/>
        <v>12966.101694915254</v>
      </c>
      <c r="AC131" s="22">
        <f t="shared" si="18"/>
        <v>2333.898305084746</v>
      </c>
      <c r="AD131" s="22">
        <v>15300</v>
      </c>
      <c r="AE131" s="22">
        <v>474</v>
      </c>
      <c r="AF131" s="22">
        <v>0</v>
      </c>
      <c r="AG131" s="22">
        <v>0</v>
      </c>
      <c r="AH131" s="22">
        <v>0</v>
      </c>
      <c r="AI131" s="22">
        <v>0</v>
      </c>
      <c r="AJ131" s="22">
        <f t="shared" si="22"/>
        <v>0</v>
      </c>
      <c r="AK131" s="22">
        <f t="shared" si="5"/>
        <v>474</v>
      </c>
      <c r="AL131" s="22">
        <f t="shared" si="6"/>
        <v>14826</v>
      </c>
      <c r="AM131" s="22">
        <f t="array" ref="AM131">IF(P131="Mykare",(INDEX('[1]EMI &amp; Reimbursement'!Q:Q,MATCH(Finance!C131,'[1]EMI &amp; Reimbursement'!B:B,0),0)),0)</f>
        <v>0</v>
      </c>
      <c r="AN131" s="22">
        <f t="shared" si="7"/>
        <v>0</v>
      </c>
      <c r="AO131" s="22">
        <f t="shared" si="8"/>
        <v>15300</v>
      </c>
      <c r="AP131" s="22">
        <f t="shared" si="9"/>
        <v>0</v>
      </c>
      <c r="AQ131" s="18" t="s">
        <v>7272</v>
      </c>
      <c r="AR131" s="18" t="s">
        <v>7621</v>
      </c>
      <c r="AS131" s="23">
        <v>44958</v>
      </c>
      <c r="AT131" s="24" t="b">
        <v>1</v>
      </c>
      <c r="AW131" s="24" t="b">
        <v>1</v>
      </c>
      <c r="AY131" s="24" t="b">
        <v>1</v>
      </c>
      <c r="BB131" s="24" t="b">
        <v>1</v>
      </c>
      <c r="BC131" s="22">
        <f t="shared" si="10"/>
        <v>0</v>
      </c>
      <c r="BD131" s="26">
        <f t="shared" si="11"/>
        <v>0.96901960784313723</v>
      </c>
    </row>
    <row r="132" spans="1:56" ht="20.25" customHeight="1">
      <c r="A132" s="18" t="s">
        <v>7262</v>
      </c>
      <c r="B132" s="19">
        <v>131</v>
      </c>
      <c r="C132" s="18" t="str">
        <f t="shared" ref="C132:C138" si="36">"F"&amp;$R$132&amp;B132</f>
        <v>FIP131</v>
      </c>
      <c r="D132" s="18">
        <v>110000</v>
      </c>
      <c r="E132" s="20">
        <v>44955</v>
      </c>
      <c r="F132" s="20">
        <v>44955</v>
      </c>
      <c r="G132" s="18" t="s">
        <v>7501</v>
      </c>
      <c r="I132" s="18" t="s">
        <v>7622</v>
      </c>
      <c r="J132" s="18" t="s">
        <v>7266</v>
      </c>
      <c r="K132" s="18" t="s">
        <v>7277</v>
      </c>
      <c r="L132" s="18" t="s">
        <v>7290</v>
      </c>
      <c r="M132" s="21" t="s">
        <v>7278</v>
      </c>
      <c r="N132" s="21" t="str">
        <f t="shared" si="32"/>
        <v>B</v>
      </c>
      <c r="P132" s="18" t="str">
        <f>IFERROR(VLOOKUP(L132,[1]Sheet3!A:B,2,0),"")</f>
        <v>Hospital</v>
      </c>
      <c r="Q132" s="22" t="s">
        <v>7270</v>
      </c>
      <c r="R132" s="22" t="s">
        <v>7271</v>
      </c>
      <c r="S132" s="22">
        <v>20000</v>
      </c>
      <c r="T132" s="22">
        <v>15300</v>
      </c>
      <c r="U132" s="22">
        <v>5000</v>
      </c>
      <c r="V132" s="22">
        <v>0</v>
      </c>
      <c r="W132" s="22">
        <f t="shared" si="30"/>
        <v>20300</v>
      </c>
      <c r="X132" s="22">
        <v>0</v>
      </c>
      <c r="Y132" s="22">
        <v>30</v>
      </c>
      <c r="Z132" s="22">
        <v>70</v>
      </c>
      <c r="AA132" s="22">
        <f t="shared" ref="AA132:AA139" si="37">W132*Z132%</f>
        <v>14210</v>
      </c>
      <c r="AB132" s="22">
        <f t="shared" si="17"/>
        <v>5161.016949152543</v>
      </c>
      <c r="AC132" s="22">
        <f t="shared" si="18"/>
        <v>928.98305084745766</v>
      </c>
      <c r="AD132" s="22">
        <f t="shared" ref="AD132:AD139" si="38">W132*Y132%</f>
        <v>6090</v>
      </c>
      <c r="AE132" s="22">
        <v>0</v>
      </c>
      <c r="AF132" s="22">
        <v>0</v>
      </c>
      <c r="AG132" s="22">
        <v>0</v>
      </c>
      <c r="AH132" s="22">
        <v>0</v>
      </c>
      <c r="AI132" s="22">
        <v>0</v>
      </c>
      <c r="AJ132" s="22">
        <f t="shared" si="22"/>
        <v>0</v>
      </c>
      <c r="AK132" s="22">
        <f t="shared" si="5"/>
        <v>0</v>
      </c>
      <c r="AL132" s="22">
        <f t="shared" si="6"/>
        <v>6090</v>
      </c>
      <c r="AM132" s="22">
        <f t="array" ref="AM132">IF(P132="Mykare",(INDEX('[1]EMI &amp; Reimbursement'!Q:Q,MATCH(Finance!C132,'[1]EMI &amp; Reimbursement'!B:B,0),0)),0)</f>
        <v>0</v>
      </c>
      <c r="AN132" s="22">
        <f t="shared" si="7"/>
        <v>0</v>
      </c>
      <c r="AO132" s="22">
        <f t="shared" si="8"/>
        <v>6090</v>
      </c>
      <c r="AP132" s="22">
        <f t="shared" si="9"/>
        <v>0</v>
      </c>
      <c r="AQ132" s="18" t="s">
        <v>7272</v>
      </c>
      <c r="AR132" s="18" t="s">
        <v>7581</v>
      </c>
      <c r="AS132" s="23">
        <v>44958</v>
      </c>
      <c r="AT132" s="24" t="b">
        <v>1</v>
      </c>
      <c r="AW132" s="24" t="b">
        <v>1</v>
      </c>
      <c r="AY132" s="24" t="b">
        <v>1</v>
      </c>
      <c r="BB132" s="24" t="b">
        <v>1</v>
      </c>
      <c r="BC132" s="22">
        <f t="shared" si="10"/>
        <v>0</v>
      </c>
      <c r="BD132" s="26">
        <f t="shared" si="11"/>
        <v>1</v>
      </c>
    </row>
    <row r="133" spans="1:56" ht="20.25" customHeight="1">
      <c r="A133" s="18" t="s">
        <v>7262</v>
      </c>
      <c r="B133" s="19">
        <v>132</v>
      </c>
      <c r="C133" s="18" t="str">
        <f t="shared" si="36"/>
        <v>FIP132</v>
      </c>
      <c r="D133" s="18">
        <v>154119</v>
      </c>
      <c r="E133" s="20">
        <v>44958</v>
      </c>
      <c r="F133" s="20">
        <v>44958</v>
      </c>
      <c r="G133" s="18" t="s">
        <v>7509</v>
      </c>
      <c r="I133" s="18" t="s">
        <v>7623</v>
      </c>
      <c r="J133" s="18" t="s">
        <v>7266</v>
      </c>
      <c r="K133" s="18" t="s">
        <v>7297</v>
      </c>
      <c r="L133" s="18" t="s">
        <v>7290</v>
      </c>
      <c r="M133" s="21" t="s">
        <v>7278</v>
      </c>
      <c r="N133" s="21" t="str">
        <f t="shared" si="32"/>
        <v>B</v>
      </c>
      <c r="P133" s="18" t="str">
        <f>IFERROR(VLOOKUP(L133,[1]Sheet3!A:B,2,0),"")</f>
        <v>Hospital</v>
      </c>
      <c r="Q133" s="22" t="s">
        <v>7337</v>
      </c>
      <c r="R133" s="22" t="s">
        <v>7271</v>
      </c>
      <c r="S133" s="22">
        <v>40231</v>
      </c>
      <c r="T133" s="22">
        <v>38365</v>
      </c>
      <c r="U133" s="22">
        <v>0</v>
      </c>
      <c r="V133" s="22">
        <v>0</v>
      </c>
      <c r="W133" s="22">
        <f t="shared" si="30"/>
        <v>38365</v>
      </c>
      <c r="X133" s="22">
        <v>0</v>
      </c>
      <c r="Y133" s="22">
        <v>30</v>
      </c>
      <c r="Z133" s="22">
        <v>70</v>
      </c>
      <c r="AA133" s="22">
        <f t="shared" si="37"/>
        <v>26855.5</v>
      </c>
      <c r="AB133" s="22">
        <f t="shared" si="17"/>
        <v>9753.8135593220341</v>
      </c>
      <c r="AC133" s="22">
        <f t="shared" si="18"/>
        <v>1755.6864406779659</v>
      </c>
      <c r="AD133" s="22">
        <f t="shared" si="38"/>
        <v>11509.5</v>
      </c>
      <c r="AE133" s="22">
        <v>0</v>
      </c>
      <c r="AF133" s="22">
        <v>0</v>
      </c>
      <c r="AG133" s="22">
        <v>0</v>
      </c>
      <c r="AH133" s="22">
        <v>0</v>
      </c>
      <c r="AI133" s="22">
        <v>0</v>
      </c>
      <c r="AJ133" s="22">
        <f t="shared" si="22"/>
        <v>0</v>
      </c>
      <c r="AK133" s="22">
        <f t="shared" si="5"/>
        <v>0</v>
      </c>
      <c r="AL133" s="22">
        <f t="shared" si="6"/>
        <v>11509.5</v>
      </c>
      <c r="AM133" s="22">
        <f t="array" ref="AM133">IF(P133="Mykare",(INDEX('[1]EMI &amp; Reimbursement'!Q:Q,MATCH(Finance!C133,'[1]EMI &amp; Reimbursement'!B:B,0),0)),0)</f>
        <v>0</v>
      </c>
      <c r="AN133" s="22">
        <f t="shared" si="7"/>
        <v>0</v>
      </c>
      <c r="AO133" s="22">
        <f t="shared" si="8"/>
        <v>11509.5</v>
      </c>
      <c r="AP133" s="22">
        <f t="shared" si="9"/>
        <v>0</v>
      </c>
      <c r="AQ133" s="18" t="s">
        <v>7272</v>
      </c>
      <c r="AR133" s="18" t="s">
        <v>7624</v>
      </c>
      <c r="AS133" s="23">
        <v>44986</v>
      </c>
      <c r="AT133" s="24" t="b">
        <v>1</v>
      </c>
      <c r="AW133" s="24" t="b">
        <v>1</v>
      </c>
      <c r="AY133" s="24" t="b">
        <v>1</v>
      </c>
      <c r="BB133" s="24" t="b">
        <v>1</v>
      </c>
      <c r="BC133" s="24"/>
      <c r="BD133" s="26">
        <f t="shared" si="11"/>
        <v>1</v>
      </c>
    </row>
    <row r="134" spans="1:56" ht="20.25" customHeight="1">
      <c r="A134" s="18" t="s">
        <v>7262</v>
      </c>
      <c r="B134" s="19">
        <v>133</v>
      </c>
      <c r="C134" s="18" t="str">
        <f t="shared" si="36"/>
        <v>FIP133</v>
      </c>
      <c r="D134" s="18">
        <v>246658</v>
      </c>
      <c r="E134" s="20">
        <v>44959</v>
      </c>
      <c r="F134" s="20">
        <v>44959</v>
      </c>
      <c r="G134" s="18" t="s">
        <v>7513</v>
      </c>
      <c r="I134" s="18" t="s">
        <v>3031</v>
      </c>
      <c r="J134" s="18" t="s">
        <v>7351</v>
      </c>
      <c r="K134" s="18" t="s">
        <v>7289</v>
      </c>
      <c r="L134" s="18" t="s">
        <v>7308</v>
      </c>
      <c r="M134" s="21" t="s">
        <v>7278</v>
      </c>
      <c r="N134" s="21" t="str">
        <f t="shared" si="32"/>
        <v>B</v>
      </c>
      <c r="P134" s="18" t="str">
        <f>IFERROR(VLOOKUP(L134,[1]Sheet3!A:B,2,0),"")</f>
        <v>Hospital</v>
      </c>
      <c r="Q134" s="22" t="s">
        <v>7270</v>
      </c>
      <c r="R134" s="22" t="s">
        <v>7271</v>
      </c>
      <c r="S134" s="22">
        <v>0</v>
      </c>
      <c r="T134" s="22">
        <v>0</v>
      </c>
      <c r="U134" s="22">
        <v>0</v>
      </c>
      <c r="V134" s="22">
        <v>8000</v>
      </c>
      <c r="W134" s="22">
        <f t="shared" si="30"/>
        <v>8000</v>
      </c>
      <c r="X134" s="22">
        <v>0</v>
      </c>
      <c r="Y134" s="22">
        <v>40</v>
      </c>
      <c r="Z134" s="22">
        <v>60</v>
      </c>
      <c r="AA134" s="22">
        <f t="shared" si="37"/>
        <v>4800</v>
      </c>
      <c r="AB134" s="22">
        <f t="shared" si="17"/>
        <v>2711.8644067796608</v>
      </c>
      <c r="AC134" s="22">
        <f t="shared" si="18"/>
        <v>488.13559322033893</v>
      </c>
      <c r="AD134" s="22">
        <f t="shared" si="38"/>
        <v>3200</v>
      </c>
      <c r="AE134" s="22">
        <v>0</v>
      </c>
      <c r="AF134" s="22">
        <v>0</v>
      </c>
      <c r="AG134" s="22">
        <v>0</v>
      </c>
      <c r="AH134" s="22">
        <v>0</v>
      </c>
      <c r="AI134" s="22">
        <v>0</v>
      </c>
      <c r="AJ134" s="22">
        <f t="shared" si="22"/>
        <v>0</v>
      </c>
      <c r="AK134" s="22">
        <f t="shared" si="5"/>
        <v>0</v>
      </c>
      <c r="AL134" s="22">
        <f t="shared" si="6"/>
        <v>3200</v>
      </c>
      <c r="AM134" s="22">
        <f t="array" ref="AM134">IF(P134="Mykare",(INDEX('[1]EMI &amp; Reimbursement'!Q:Q,MATCH(Finance!C134,'[1]EMI &amp; Reimbursement'!B:B,0),0)),0)</f>
        <v>0</v>
      </c>
      <c r="AN134" s="22">
        <f t="shared" si="7"/>
        <v>0</v>
      </c>
      <c r="AO134" s="22">
        <f t="shared" si="8"/>
        <v>3200</v>
      </c>
      <c r="AP134" s="22">
        <f t="shared" si="9"/>
        <v>0</v>
      </c>
      <c r="AQ134" s="18" t="s">
        <v>7272</v>
      </c>
      <c r="AR134" s="18" t="s">
        <v>7625</v>
      </c>
      <c r="AS134" s="23">
        <v>44986</v>
      </c>
      <c r="AT134" s="24" t="b">
        <v>1</v>
      </c>
      <c r="AW134" s="24" t="b">
        <v>1</v>
      </c>
      <c r="AY134" s="24" t="b">
        <v>1</v>
      </c>
      <c r="BB134" s="24" t="b">
        <v>1</v>
      </c>
      <c r="BC134" s="24"/>
      <c r="BD134" s="26">
        <f t="shared" si="11"/>
        <v>1</v>
      </c>
    </row>
    <row r="135" spans="1:56" ht="20.25" customHeight="1">
      <c r="A135" s="18" t="s">
        <v>7262</v>
      </c>
      <c r="B135" s="19">
        <v>134</v>
      </c>
      <c r="C135" s="18" t="str">
        <f t="shared" si="36"/>
        <v>FIP134</v>
      </c>
      <c r="D135" s="18">
        <v>78852</v>
      </c>
      <c r="E135" s="20">
        <v>44961</v>
      </c>
      <c r="F135" s="20">
        <v>44961</v>
      </c>
      <c r="G135" s="18" t="s">
        <v>7275</v>
      </c>
      <c r="I135" s="18" t="s">
        <v>7626</v>
      </c>
      <c r="J135" s="18" t="s">
        <v>7266</v>
      </c>
      <c r="K135" s="18" t="s">
        <v>5048</v>
      </c>
      <c r="L135" s="18" t="s">
        <v>7290</v>
      </c>
      <c r="M135" s="21" t="s">
        <v>7278</v>
      </c>
      <c r="N135" s="21" t="str">
        <f t="shared" si="32"/>
        <v>B</v>
      </c>
      <c r="P135" s="18" t="str">
        <f>IFERROR(VLOOKUP(L135,[1]Sheet3!A:B,2,0),"")</f>
        <v>Hospital</v>
      </c>
      <c r="Q135" s="22" t="s">
        <v>7279</v>
      </c>
      <c r="R135" s="22" t="s">
        <v>7271</v>
      </c>
      <c r="S135" s="22">
        <v>36035</v>
      </c>
      <c r="T135" s="22">
        <v>36035</v>
      </c>
      <c r="U135" s="22">
        <v>0</v>
      </c>
      <c r="V135" s="22">
        <v>0</v>
      </c>
      <c r="W135" s="22">
        <f t="shared" si="30"/>
        <v>36035</v>
      </c>
      <c r="X135" s="22">
        <v>0</v>
      </c>
      <c r="Y135" s="22">
        <v>30</v>
      </c>
      <c r="Z135" s="22">
        <v>70</v>
      </c>
      <c r="AA135" s="22">
        <f t="shared" si="37"/>
        <v>25224.5</v>
      </c>
      <c r="AB135" s="22">
        <f t="shared" si="17"/>
        <v>9161.4406779661003</v>
      </c>
      <c r="AC135" s="22">
        <f t="shared" si="18"/>
        <v>1649.0593220338983</v>
      </c>
      <c r="AD135" s="22">
        <f t="shared" si="38"/>
        <v>10810.5</v>
      </c>
      <c r="AE135" s="22">
        <v>0</v>
      </c>
      <c r="AF135" s="22">
        <v>0</v>
      </c>
      <c r="AG135" s="22">
        <v>0</v>
      </c>
      <c r="AH135" s="22">
        <v>0</v>
      </c>
      <c r="AI135" s="22">
        <v>0</v>
      </c>
      <c r="AJ135" s="22">
        <f t="shared" si="22"/>
        <v>0</v>
      </c>
      <c r="AK135" s="22">
        <f t="shared" si="5"/>
        <v>0</v>
      </c>
      <c r="AL135" s="22">
        <f t="shared" si="6"/>
        <v>10810.5</v>
      </c>
      <c r="AM135" s="22">
        <f t="array" ref="AM135">IF(P135="Mykare",(INDEX('[1]EMI &amp; Reimbursement'!Q:Q,MATCH(Finance!C135,'[1]EMI &amp; Reimbursement'!B:B,0),0)),0)</f>
        <v>0</v>
      </c>
      <c r="AN135" s="22">
        <f t="shared" si="7"/>
        <v>0</v>
      </c>
      <c r="AO135" s="22">
        <f t="shared" si="8"/>
        <v>10810.5</v>
      </c>
      <c r="AP135" s="22">
        <f t="shared" si="9"/>
        <v>0</v>
      </c>
      <c r="AQ135" s="18" t="s">
        <v>7272</v>
      </c>
      <c r="AR135" s="18" t="s">
        <v>7627</v>
      </c>
      <c r="AS135" s="23">
        <v>44986</v>
      </c>
      <c r="AT135" s="24" t="b">
        <v>1</v>
      </c>
      <c r="AW135" s="24" t="b">
        <v>1</v>
      </c>
      <c r="AY135" s="24" t="b">
        <v>1</v>
      </c>
      <c r="BB135" s="24" t="b">
        <v>1</v>
      </c>
      <c r="BC135" s="24"/>
      <c r="BD135" s="26">
        <f t="shared" si="11"/>
        <v>1</v>
      </c>
    </row>
    <row r="136" spans="1:56" ht="20.25" customHeight="1">
      <c r="A136" s="18" t="s">
        <v>7262</v>
      </c>
      <c r="B136" s="19">
        <v>135</v>
      </c>
      <c r="C136" s="18" t="str">
        <f t="shared" si="36"/>
        <v>FIP135</v>
      </c>
      <c r="D136" s="18">
        <v>206817</v>
      </c>
      <c r="E136" s="20">
        <v>44962</v>
      </c>
      <c r="F136" s="20">
        <v>44962</v>
      </c>
      <c r="G136" s="18" t="s">
        <v>7501</v>
      </c>
      <c r="I136" s="18" t="s">
        <v>7628</v>
      </c>
      <c r="J136" s="18" t="s">
        <v>7266</v>
      </c>
      <c r="K136" s="18" t="s">
        <v>5048</v>
      </c>
      <c r="L136" s="18" t="s">
        <v>7308</v>
      </c>
      <c r="M136" s="21" t="s">
        <v>7278</v>
      </c>
      <c r="N136" s="21" t="str">
        <f t="shared" si="32"/>
        <v>B</v>
      </c>
      <c r="P136" s="18" t="str">
        <f>IFERROR(VLOOKUP(L136,[1]Sheet3!A:B,2,0),"")</f>
        <v>Hospital</v>
      </c>
      <c r="Q136" s="22" t="s">
        <v>7270</v>
      </c>
      <c r="R136" s="22" t="s">
        <v>7271</v>
      </c>
      <c r="S136" s="22">
        <v>25000</v>
      </c>
      <c r="T136" s="22">
        <v>0</v>
      </c>
      <c r="U136" s="22">
        <v>0</v>
      </c>
      <c r="V136" s="22">
        <v>0</v>
      </c>
      <c r="W136" s="22">
        <f t="shared" si="30"/>
        <v>25000</v>
      </c>
      <c r="X136" s="22">
        <v>0</v>
      </c>
      <c r="Y136" s="22">
        <v>30</v>
      </c>
      <c r="Z136" s="22">
        <v>70</v>
      </c>
      <c r="AA136" s="22">
        <f t="shared" si="37"/>
        <v>17500</v>
      </c>
      <c r="AB136" s="22">
        <f t="shared" si="17"/>
        <v>6355.9322033898306</v>
      </c>
      <c r="AC136" s="22">
        <f t="shared" si="18"/>
        <v>1144.0677966101696</v>
      </c>
      <c r="AD136" s="22">
        <f t="shared" si="38"/>
        <v>7500</v>
      </c>
      <c r="AE136" s="22">
        <v>0</v>
      </c>
      <c r="AF136" s="22">
        <v>0</v>
      </c>
      <c r="AG136" s="22">
        <v>0</v>
      </c>
      <c r="AH136" s="22">
        <v>0</v>
      </c>
      <c r="AI136" s="22">
        <v>0</v>
      </c>
      <c r="AJ136" s="22">
        <f t="shared" si="22"/>
        <v>0</v>
      </c>
      <c r="AK136" s="22">
        <f t="shared" si="5"/>
        <v>0</v>
      </c>
      <c r="AL136" s="22">
        <f t="shared" si="6"/>
        <v>7500</v>
      </c>
      <c r="AM136" s="22">
        <f t="array" ref="AM136">IF(P136="Mykare",(INDEX('[1]EMI &amp; Reimbursement'!Q:Q,MATCH(Finance!C136,'[1]EMI &amp; Reimbursement'!B:B,0),0)),0)</f>
        <v>0</v>
      </c>
      <c r="AN136" s="22">
        <f t="shared" si="7"/>
        <v>0</v>
      </c>
      <c r="AO136" s="22">
        <f t="shared" si="8"/>
        <v>7500</v>
      </c>
      <c r="AP136" s="22">
        <f t="shared" si="9"/>
        <v>0</v>
      </c>
      <c r="AQ136" s="18" t="s">
        <v>7272</v>
      </c>
      <c r="AR136" s="18" t="s">
        <v>7629</v>
      </c>
      <c r="AS136" s="23">
        <v>44986</v>
      </c>
      <c r="AT136" s="24" t="b">
        <v>1</v>
      </c>
      <c r="AW136" s="24" t="b">
        <v>1</v>
      </c>
      <c r="AY136" s="24" t="b">
        <v>1</v>
      </c>
      <c r="BB136" s="24" t="b">
        <v>1</v>
      </c>
      <c r="BC136" s="24"/>
      <c r="BD136" s="26">
        <f t="shared" si="11"/>
        <v>1</v>
      </c>
    </row>
    <row r="137" spans="1:56" ht="20.25" customHeight="1">
      <c r="A137" s="18" t="s">
        <v>7262</v>
      </c>
      <c r="B137" s="19">
        <v>136</v>
      </c>
      <c r="C137" s="18" t="str">
        <f t="shared" si="36"/>
        <v>FIP136</v>
      </c>
      <c r="D137" s="18">
        <v>3044</v>
      </c>
      <c r="E137" s="20">
        <v>44962</v>
      </c>
      <c r="F137" s="20">
        <v>44962</v>
      </c>
      <c r="G137" s="18" t="s">
        <v>7501</v>
      </c>
      <c r="I137" s="18" t="s">
        <v>7630</v>
      </c>
      <c r="J137" s="18" t="s">
        <v>7266</v>
      </c>
      <c r="K137" s="18" t="s">
        <v>5048</v>
      </c>
      <c r="L137" s="18" t="s">
        <v>7290</v>
      </c>
      <c r="M137" s="21" t="s">
        <v>7278</v>
      </c>
      <c r="N137" s="21" t="str">
        <f t="shared" si="32"/>
        <v>B</v>
      </c>
      <c r="P137" s="18" t="str">
        <f>IFERROR(VLOOKUP(L137,[1]Sheet3!A:B,2,0),"")</f>
        <v>Hospital</v>
      </c>
      <c r="Q137" s="22" t="s">
        <v>7270</v>
      </c>
      <c r="R137" s="22" t="s">
        <v>7271</v>
      </c>
      <c r="S137" s="22">
        <v>34898</v>
      </c>
      <c r="T137" s="22">
        <v>25980</v>
      </c>
      <c r="U137" s="22">
        <v>0</v>
      </c>
      <c r="V137" s="22">
        <v>0</v>
      </c>
      <c r="W137" s="22">
        <f t="shared" si="30"/>
        <v>25980</v>
      </c>
      <c r="X137" s="22">
        <v>0</v>
      </c>
      <c r="Y137" s="22">
        <v>30</v>
      </c>
      <c r="Z137" s="22">
        <v>70</v>
      </c>
      <c r="AA137" s="22">
        <f t="shared" si="37"/>
        <v>18186</v>
      </c>
      <c r="AB137" s="22">
        <f t="shared" si="17"/>
        <v>6605.0847457627115</v>
      </c>
      <c r="AC137" s="22">
        <f t="shared" si="18"/>
        <v>1188.9152542372881</v>
      </c>
      <c r="AD137" s="22">
        <f t="shared" si="38"/>
        <v>7794</v>
      </c>
      <c r="AE137" s="18">
        <v>258</v>
      </c>
      <c r="AF137" s="22">
        <v>0</v>
      </c>
      <c r="AG137" s="22">
        <v>0</v>
      </c>
      <c r="AH137" s="22">
        <v>0</v>
      </c>
      <c r="AI137" s="22">
        <v>0</v>
      </c>
      <c r="AJ137" s="22">
        <f t="shared" si="22"/>
        <v>0</v>
      </c>
      <c r="AK137" s="22">
        <f t="shared" si="5"/>
        <v>258</v>
      </c>
      <c r="AL137" s="22">
        <f t="shared" si="6"/>
        <v>7536</v>
      </c>
      <c r="AM137" s="22">
        <f t="array" ref="AM137">IF(P137="Mykare",(INDEX('[1]EMI &amp; Reimbursement'!Q:Q,MATCH(Finance!C137,'[1]EMI &amp; Reimbursement'!B:B,0),0)),0)</f>
        <v>0</v>
      </c>
      <c r="AN137" s="22">
        <f t="shared" si="7"/>
        <v>0</v>
      </c>
      <c r="AO137" s="22">
        <f t="shared" si="8"/>
        <v>7794</v>
      </c>
      <c r="AP137" s="22">
        <f t="shared" si="9"/>
        <v>0</v>
      </c>
      <c r="AQ137" s="18" t="s">
        <v>7272</v>
      </c>
      <c r="AR137" s="18" t="s">
        <v>7629</v>
      </c>
      <c r="AS137" s="23">
        <v>44986</v>
      </c>
      <c r="AT137" s="24" t="b">
        <v>1</v>
      </c>
      <c r="AW137" s="24" t="b">
        <v>1</v>
      </c>
      <c r="AY137" s="24" t="b">
        <v>1</v>
      </c>
      <c r="BB137" s="24" t="b">
        <v>1</v>
      </c>
      <c r="BC137" s="24"/>
      <c r="BD137" s="26">
        <f t="shared" si="11"/>
        <v>0.96689761354888371</v>
      </c>
    </row>
    <row r="138" spans="1:56" ht="20.25" customHeight="1">
      <c r="A138" s="18" t="s">
        <v>7262</v>
      </c>
      <c r="B138" s="19">
        <v>137</v>
      </c>
      <c r="C138" s="18" t="str">
        <f t="shared" si="36"/>
        <v>FIP137</v>
      </c>
      <c r="D138" s="18">
        <v>245881</v>
      </c>
      <c r="E138" s="20">
        <v>44966</v>
      </c>
      <c r="F138" s="20">
        <v>44966</v>
      </c>
      <c r="G138" s="18" t="s">
        <v>7282</v>
      </c>
      <c r="I138" s="18" t="s">
        <v>7631</v>
      </c>
      <c r="J138" s="18" t="s">
        <v>7369</v>
      </c>
      <c r="K138" s="18" t="s">
        <v>7277</v>
      </c>
      <c r="L138" s="18" t="s">
        <v>7308</v>
      </c>
      <c r="M138" s="21" t="s">
        <v>7304</v>
      </c>
      <c r="N138" s="21" t="str">
        <f t="shared" si="32"/>
        <v>A</v>
      </c>
      <c r="P138" s="18" t="str">
        <f>IFERROR(VLOOKUP(L138,[1]Sheet3!A:B,2,0),"")</f>
        <v>Hospital</v>
      </c>
      <c r="Q138" s="22" t="s">
        <v>7285</v>
      </c>
      <c r="R138" s="22" t="s">
        <v>7271</v>
      </c>
      <c r="S138" s="22">
        <v>55000</v>
      </c>
      <c r="T138" s="22">
        <v>0</v>
      </c>
      <c r="U138" s="22">
        <v>0</v>
      </c>
      <c r="V138" s="22">
        <v>0</v>
      </c>
      <c r="W138" s="22">
        <f t="shared" si="30"/>
        <v>55000</v>
      </c>
      <c r="X138" s="22">
        <v>0</v>
      </c>
      <c r="Y138" s="22">
        <v>60</v>
      </c>
      <c r="Z138" s="22">
        <v>40</v>
      </c>
      <c r="AA138" s="22">
        <f t="shared" si="37"/>
        <v>22000</v>
      </c>
      <c r="AB138" s="22">
        <f t="shared" si="17"/>
        <v>27966.101694915254</v>
      </c>
      <c r="AC138" s="22">
        <f t="shared" si="18"/>
        <v>5033.8983050847455</v>
      </c>
      <c r="AD138" s="22">
        <f t="shared" si="38"/>
        <v>33000</v>
      </c>
      <c r="AE138" s="22">
        <v>0</v>
      </c>
      <c r="AF138" s="22">
        <v>8000</v>
      </c>
      <c r="AG138" s="22">
        <v>0</v>
      </c>
      <c r="AH138" s="22">
        <v>0</v>
      </c>
      <c r="AI138" s="22">
        <v>0</v>
      </c>
      <c r="AJ138" s="22">
        <v>0</v>
      </c>
      <c r="AK138" s="22">
        <f t="shared" si="5"/>
        <v>8000</v>
      </c>
      <c r="AL138" s="22">
        <f t="shared" si="6"/>
        <v>25000</v>
      </c>
      <c r="AM138" s="22">
        <f t="array" ref="AM138">IF(P138="Mykare",(INDEX('[1]EMI &amp; Reimbursement'!Q:Q,MATCH(Finance!C138,'[1]EMI &amp; Reimbursement'!B:B,0),0)),0)</f>
        <v>0</v>
      </c>
      <c r="AN138" s="22">
        <f t="shared" si="7"/>
        <v>0</v>
      </c>
      <c r="AO138" s="22">
        <f t="shared" si="8"/>
        <v>33000</v>
      </c>
      <c r="AP138" s="22">
        <f t="shared" si="9"/>
        <v>0</v>
      </c>
      <c r="AQ138" s="18" t="s">
        <v>7272</v>
      </c>
      <c r="AR138" s="18" t="s">
        <v>7632</v>
      </c>
      <c r="AS138" s="23">
        <v>44986</v>
      </c>
      <c r="AT138" s="24" t="b">
        <v>1</v>
      </c>
      <c r="AW138" s="24" t="b">
        <v>1</v>
      </c>
      <c r="AY138" s="24" t="b">
        <v>1</v>
      </c>
      <c r="BA138" s="24" t="b">
        <v>1</v>
      </c>
      <c r="BB138" s="24" t="b">
        <v>1</v>
      </c>
      <c r="BC138" s="24"/>
      <c r="BD138" s="26">
        <f t="shared" si="11"/>
        <v>0.75757575757575757</v>
      </c>
    </row>
    <row r="139" spans="1:56" ht="20.25" customHeight="1">
      <c r="A139" s="18" t="s">
        <v>7262</v>
      </c>
      <c r="B139" s="19">
        <v>138</v>
      </c>
      <c r="C139" s="18" t="str">
        <f t="shared" ref="C139:C153" si="39">"F"&amp;R139&amp;B139</f>
        <v>FIP138</v>
      </c>
      <c r="D139" s="18">
        <v>265173</v>
      </c>
      <c r="E139" s="20">
        <v>44968</v>
      </c>
      <c r="F139" s="20">
        <v>44968</v>
      </c>
      <c r="G139" s="18" t="s">
        <v>7501</v>
      </c>
      <c r="I139" s="18" t="s">
        <v>7633</v>
      </c>
      <c r="J139" s="18" t="s">
        <v>7351</v>
      </c>
      <c r="K139" s="18" t="s">
        <v>7289</v>
      </c>
      <c r="L139" s="18" t="s">
        <v>7290</v>
      </c>
      <c r="M139" s="21" t="s">
        <v>7278</v>
      </c>
      <c r="N139" s="21" t="str">
        <f t="shared" si="32"/>
        <v>B</v>
      </c>
      <c r="P139" s="18" t="str">
        <f>IFERROR(VLOOKUP(L139,[1]Sheet3!A:B,2,0),"")</f>
        <v>Hospital</v>
      </c>
      <c r="Q139" s="22" t="s">
        <v>7270</v>
      </c>
      <c r="R139" s="22" t="s">
        <v>7271</v>
      </c>
      <c r="S139" s="22">
        <v>61550</v>
      </c>
      <c r="T139" s="22">
        <v>54495</v>
      </c>
      <c r="U139" s="22">
        <v>0</v>
      </c>
      <c r="V139" s="22">
        <v>0</v>
      </c>
      <c r="W139" s="22">
        <f t="shared" si="30"/>
        <v>54495</v>
      </c>
      <c r="X139" s="22">
        <v>0</v>
      </c>
      <c r="Y139" s="22">
        <v>30</v>
      </c>
      <c r="Z139" s="22">
        <v>70</v>
      </c>
      <c r="AA139" s="22">
        <f t="shared" si="37"/>
        <v>38146.5</v>
      </c>
      <c r="AB139" s="22">
        <f t="shared" si="17"/>
        <v>13854.661016949152</v>
      </c>
      <c r="AC139" s="22">
        <f t="shared" si="18"/>
        <v>2493.8389830508472</v>
      </c>
      <c r="AD139" s="22">
        <f t="shared" si="38"/>
        <v>16348.5</v>
      </c>
      <c r="AE139" s="22">
        <v>735</v>
      </c>
      <c r="AF139" s="22">
        <v>0</v>
      </c>
      <c r="AG139" s="22">
        <v>0</v>
      </c>
      <c r="AH139" s="22">
        <v>0</v>
      </c>
      <c r="AI139" s="22">
        <v>0</v>
      </c>
      <c r="AJ139" s="22">
        <f t="shared" ref="AJ139:AJ393" si="40">IF(AQ139="Completed",AN139,0)</f>
        <v>0</v>
      </c>
      <c r="AK139" s="22">
        <f t="shared" si="5"/>
        <v>735</v>
      </c>
      <c r="AL139" s="22">
        <f t="shared" si="6"/>
        <v>15613.5</v>
      </c>
      <c r="AM139" s="22">
        <f t="array" ref="AM139">IF(P139="Mykare",(INDEX('[1]EMI &amp; Reimbursement'!Q:Q,MATCH(Finance!C139,'[1]EMI &amp; Reimbursement'!B:B,0),0)),0)</f>
        <v>0</v>
      </c>
      <c r="AN139" s="22">
        <f t="shared" si="7"/>
        <v>0</v>
      </c>
      <c r="AO139" s="22">
        <f t="shared" si="8"/>
        <v>16348.5</v>
      </c>
      <c r="AP139" s="22">
        <f t="shared" si="9"/>
        <v>0</v>
      </c>
      <c r="AQ139" s="18" t="s">
        <v>7272</v>
      </c>
      <c r="AR139" s="18" t="s">
        <v>7629</v>
      </c>
      <c r="AS139" s="23">
        <v>44986</v>
      </c>
      <c r="AT139" s="24" t="b">
        <v>1</v>
      </c>
      <c r="AW139" s="24" t="b">
        <v>1</v>
      </c>
      <c r="AY139" s="24" t="b">
        <v>1</v>
      </c>
      <c r="BB139" s="24" t="b">
        <v>1</v>
      </c>
      <c r="BC139" s="22">
        <f t="shared" ref="BC139:BC245" si="41">W139-(AA139+AD139)</f>
        <v>0</v>
      </c>
      <c r="BD139" s="26">
        <f t="shared" si="11"/>
        <v>0.95504174694926136</v>
      </c>
    </row>
    <row r="140" spans="1:56" ht="20.25" customHeight="1">
      <c r="A140" s="18" t="s">
        <v>7262</v>
      </c>
      <c r="B140" s="19">
        <v>139</v>
      </c>
      <c r="C140" s="18" t="str">
        <f t="shared" si="39"/>
        <v>FIP139</v>
      </c>
      <c r="D140" s="18">
        <v>68871</v>
      </c>
      <c r="E140" s="20">
        <v>44968</v>
      </c>
      <c r="F140" s="20">
        <v>44968</v>
      </c>
      <c r="G140" s="18" t="s">
        <v>7543</v>
      </c>
      <c r="I140" s="18" t="s">
        <v>7634</v>
      </c>
      <c r="J140" s="18" t="s">
        <v>7635</v>
      </c>
      <c r="K140" s="18" t="s">
        <v>7636</v>
      </c>
      <c r="L140" s="18" t="s">
        <v>7290</v>
      </c>
      <c r="M140" s="21" t="s">
        <v>7545</v>
      </c>
      <c r="N140" s="21" t="str">
        <f t="shared" si="32"/>
        <v>A</v>
      </c>
      <c r="P140" s="18" t="str">
        <f>IFERROR(VLOOKUP(L140,[1]Sheet3!A:B,2,0),"")</f>
        <v>Hospital</v>
      </c>
      <c r="Q140" s="22" t="s">
        <v>7546</v>
      </c>
      <c r="R140" s="22" t="s">
        <v>7271</v>
      </c>
      <c r="S140" s="22">
        <v>25000</v>
      </c>
      <c r="T140" s="22">
        <v>67089</v>
      </c>
      <c r="U140" s="22">
        <v>0</v>
      </c>
      <c r="V140" s="22">
        <v>1000</v>
      </c>
      <c r="W140" s="22">
        <f t="shared" si="30"/>
        <v>68089</v>
      </c>
      <c r="X140" s="22">
        <v>0</v>
      </c>
      <c r="Y140" s="22">
        <v>60</v>
      </c>
      <c r="Z140" s="22">
        <v>40</v>
      </c>
      <c r="AA140" s="22">
        <f t="shared" ref="AA140:AA141" si="42">W140-AD140</f>
        <v>33603</v>
      </c>
      <c r="AB140" s="22">
        <f t="shared" si="17"/>
        <v>29225.423728813559</v>
      </c>
      <c r="AC140" s="22">
        <f t="shared" si="18"/>
        <v>5260.5762711864409</v>
      </c>
      <c r="AD140" s="22">
        <v>34486</v>
      </c>
      <c r="AE140" s="22">
        <v>754</v>
      </c>
      <c r="AF140" s="22">
        <v>10063.35</v>
      </c>
      <c r="AG140" s="22">
        <v>0</v>
      </c>
      <c r="AH140" s="22">
        <v>0</v>
      </c>
      <c r="AI140" s="22">
        <v>0</v>
      </c>
      <c r="AJ140" s="22">
        <f t="shared" si="40"/>
        <v>0</v>
      </c>
      <c r="AK140" s="22">
        <f t="shared" si="5"/>
        <v>10817.35</v>
      </c>
      <c r="AL140" s="22">
        <f t="shared" si="6"/>
        <v>23668.65</v>
      </c>
      <c r="AM140" s="22">
        <f t="array" ref="AM140">IF(P140="Mykare",(INDEX('[1]EMI &amp; Reimbursement'!Q:Q,MATCH(Finance!C140,'[1]EMI &amp; Reimbursement'!B:B,0),0)),0)</f>
        <v>0</v>
      </c>
      <c r="AN140" s="22">
        <f t="shared" si="7"/>
        <v>0</v>
      </c>
      <c r="AO140" s="22">
        <f t="shared" si="8"/>
        <v>34486</v>
      </c>
      <c r="AP140" s="22">
        <f t="shared" si="9"/>
        <v>0</v>
      </c>
      <c r="AQ140" s="18" t="s">
        <v>7272</v>
      </c>
      <c r="AR140" s="18" t="s">
        <v>7637</v>
      </c>
      <c r="AS140" s="23">
        <v>44986</v>
      </c>
      <c r="AT140" s="24" t="b">
        <v>1</v>
      </c>
      <c r="AW140" s="24" t="b">
        <v>1</v>
      </c>
      <c r="AY140" s="24" t="b">
        <v>1</v>
      </c>
      <c r="BA140" s="24" t="b">
        <v>1</v>
      </c>
      <c r="BB140" s="24" t="b">
        <v>1</v>
      </c>
      <c r="BC140" s="22">
        <f t="shared" si="41"/>
        <v>0</v>
      </c>
      <c r="BD140" s="26">
        <f t="shared" si="11"/>
        <v>0.68632633532447951</v>
      </c>
    </row>
    <row r="141" spans="1:56" ht="20.25" customHeight="1">
      <c r="A141" s="18" t="s">
        <v>7262</v>
      </c>
      <c r="B141" s="19">
        <v>140</v>
      </c>
      <c r="C141" s="18" t="str">
        <f t="shared" si="39"/>
        <v>FIP140</v>
      </c>
      <c r="D141" s="18">
        <v>247569</v>
      </c>
      <c r="E141" s="20">
        <v>44968</v>
      </c>
      <c r="F141" s="20">
        <v>44968</v>
      </c>
      <c r="G141" s="18" t="s">
        <v>7454</v>
      </c>
      <c r="I141" s="18" t="s">
        <v>7638</v>
      </c>
      <c r="J141" s="18" t="s">
        <v>7266</v>
      </c>
      <c r="K141" s="18" t="s">
        <v>7277</v>
      </c>
      <c r="L141" s="18" t="s">
        <v>7308</v>
      </c>
      <c r="M141" s="21" t="s">
        <v>7278</v>
      </c>
      <c r="N141" s="21" t="str">
        <f t="shared" si="32"/>
        <v>B</v>
      </c>
      <c r="P141" s="18" t="str">
        <f>IFERROR(VLOOKUP(L141,[1]Sheet3!A:B,2,0),"")</f>
        <v>Hospital</v>
      </c>
      <c r="Q141" s="22" t="s">
        <v>7456</v>
      </c>
      <c r="R141" s="22" t="s">
        <v>7271</v>
      </c>
      <c r="S141" s="22">
        <v>28000</v>
      </c>
      <c r="T141" s="22">
        <v>0</v>
      </c>
      <c r="U141" s="22">
        <v>0</v>
      </c>
      <c r="V141" s="22">
        <v>0</v>
      </c>
      <c r="W141" s="22">
        <f t="shared" si="30"/>
        <v>28000</v>
      </c>
      <c r="X141" s="22">
        <v>0</v>
      </c>
      <c r="Y141" s="22">
        <v>35</v>
      </c>
      <c r="Z141" s="22">
        <v>65</v>
      </c>
      <c r="AA141" s="40">
        <f t="shared" si="42"/>
        <v>19600</v>
      </c>
      <c r="AB141" s="22">
        <f t="shared" si="17"/>
        <v>7118.6440677966102</v>
      </c>
      <c r="AC141" s="22">
        <f t="shared" si="18"/>
        <v>1281.3559322033898</v>
      </c>
      <c r="AD141" s="22">
        <v>8400</v>
      </c>
      <c r="AE141" s="22">
        <v>0</v>
      </c>
      <c r="AF141" s="22">
        <v>0</v>
      </c>
      <c r="AG141" s="22">
        <v>0</v>
      </c>
      <c r="AH141" s="22">
        <v>0</v>
      </c>
      <c r="AI141" s="22">
        <v>0</v>
      </c>
      <c r="AJ141" s="22">
        <f t="shared" si="40"/>
        <v>0</v>
      </c>
      <c r="AK141" s="22">
        <f t="shared" si="5"/>
        <v>0</v>
      </c>
      <c r="AL141" s="22">
        <f t="shared" si="6"/>
        <v>8400</v>
      </c>
      <c r="AM141" s="22">
        <f t="array" ref="AM141">IF(P141="Mykare",(INDEX('[1]EMI &amp; Reimbursement'!Q:Q,MATCH(Finance!C141,'[1]EMI &amp; Reimbursement'!B:B,0),0)),0)</f>
        <v>0</v>
      </c>
      <c r="AN141" s="22">
        <f t="shared" si="7"/>
        <v>0</v>
      </c>
      <c r="AO141" s="22">
        <f t="shared" si="8"/>
        <v>8400</v>
      </c>
      <c r="AP141" s="22">
        <f t="shared" si="9"/>
        <v>0</v>
      </c>
      <c r="AQ141" s="18" t="s">
        <v>7272</v>
      </c>
      <c r="AR141" s="18" t="s">
        <v>7639</v>
      </c>
      <c r="AS141" s="23">
        <v>44986</v>
      </c>
      <c r="AT141" s="24" t="b">
        <v>1</v>
      </c>
      <c r="AW141" s="24" t="b">
        <v>1</v>
      </c>
      <c r="AY141" s="24" t="b">
        <v>1</v>
      </c>
      <c r="BB141" s="24" t="b">
        <v>1</v>
      </c>
      <c r="BC141" s="22">
        <f t="shared" si="41"/>
        <v>0</v>
      </c>
      <c r="BD141" s="26">
        <f t="shared" si="11"/>
        <v>1</v>
      </c>
    </row>
    <row r="142" spans="1:56" ht="20.25" customHeight="1">
      <c r="A142" s="18" t="s">
        <v>7262</v>
      </c>
      <c r="B142" s="19">
        <v>141</v>
      </c>
      <c r="C142" s="18" t="str">
        <f t="shared" si="39"/>
        <v>FIP141</v>
      </c>
      <c r="D142" s="18">
        <v>259551</v>
      </c>
      <c r="E142" s="20">
        <v>44968</v>
      </c>
      <c r="F142" s="20">
        <v>44968</v>
      </c>
      <c r="G142" s="18" t="s">
        <v>7513</v>
      </c>
      <c r="I142" s="18" t="s">
        <v>7640</v>
      </c>
      <c r="J142" s="18" t="s">
        <v>7641</v>
      </c>
      <c r="K142" s="18" t="s">
        <v>5048</v>
      </c>
      <c r="L142" s="18" t="s">
        <v>7308</v>
      </c>
      <c r="M142" s="21" t="s">
        <v>7269</v>
      </c>
      <c r="N142" s="21" t="str">
        <f t="shared" si="32"/>
        <v>A</v>
      </c>
      <c r="P142" s="18" t="str">
        <f>IFERROR(VLOOKUP(L142,[1]Sheet3!A:B,2,0),"")</f>
        <v>Hospital</v>
      </c>
      <c r="Q142" s="22" t="s">
        <v>7270</v>
      </c>
      <c r="R142" s="22" t="s">
        <v>7271</v>
      </c>
      <c r="S142" s="22">
        <v>12000</v>
      </c>
      <c r="T142" s="22">
        <v>0</v>
      </c>
      <c r="U142" s="22">
        <v>0</v>
      </c>
      <c r="V142" s="22">
        <v>0</v>
      </c>
      <c r="W142" s="22">
        <f t="shared" si="30"/>
        <v>12000</v>
      </c>
      <c r="X142" s="22">
        <v>0</v>
      </c>
      <c r="Y142" s="22">
        <v>60</v>
      </c>
      <c r="Z142" s="22">
        <v>40</v>
      </c>
      <c r="AA142" s="22">
        <f t="shared" ref="AA142:AA146" si="43">W142*Z142%</f>
        <v>4800</v>
      </c>
      <c r="AB142" s="22">
        <f t="shared" si="17"/>
        <v>6101.6949152542375</v>
      </c>
      <c r="AC142" s="22">
        <f t="shared" si="18"/>
        <v>1098.3050847457628</v>
      </c>
      <c r="AD142" s="22">
        <f t="shared" ref="AD142:AD146" si="44">W142*Y142%</f>
        <v>7200</v>
      </c>
      <c r="AE142" s="22">
        <v>0</v>
      </c>
      <c r="AF142" s="22">
        <v>3000</v>
      </c>
      <c r="AG142" s="22">
        <v>0</v>
      </c>
      <c r="AH142" s="22">
        <v>0</v>
      </c>
      <c r="AI142" s="22">
        <v>0</v>
      </c>
      <c r="AJ142" s="22">
        <f t="shared" si="40"/>
        <v>0</v>
      </c>
      <c r="AK142" s="22">
        <f t="shared" si="5"/>
        <v>3000</v>
      </c>
      <c r="AL142" s="22">
        <f t="shared" si="6"/>
        <v>4200</v>
      </c>
      <c r="AM142" s="22">
        <f t="array" ref="AM142">IF(P142="Mykare",(INDEX('[1]EMI &amp; Reimbursement'!Q:Q,MATCH(Finance!C142,'[1]EMI &amp; Reimbursement'!B:B,0),0)),0)</f>
        <v>0</v>
      </c>
      <c r="AN142" s="22">
        <f t="shared" si="7"/>
        <v>0</v>
      </c>
      <c r="AO142" s="22">
        <f t="shared" si="8"/>
        <v>7200</v>
      </c>
      <c r="AP142" s="22">
        <f t="shared" si="9"/>
        <v>0</v>
      </c>
      <c r="AQ142" s="18" t="s">
        <v>7272</v>
      </c>
      <c r="AR142" s="18" t="s">
        <v>7625</v>
      </c>
      <c r="AS142" s="23">
        <v>44986</v>
      </c>
      <c r="AT142" s="24" t="b">
        <v>1</v>
      </c>
      <c r="AW142" s="24" t="b">
        <v>1</v>
      </c>
      <c r="AY142" s="24" t="b">
        <v>1</v>
      </c>
      <c r="BA142" s="24" t="b">
        <v>1</v>
      </c>
      <c r="BB142" s="24" t="b">
        <v>1</v>
      </c>
      <c r="BC142" s="22">
        <f t="shared" si="41"/>
        <v>0</v>
      </c>
      <c r="BD142" s="26">
        <f t="shared" si="11"/>
        <v>0.58333333333333337</v>
      </c>
    </row>
    <row r="143" spans="1:56" ht="20.25" customHeight="1">
      <c r="A143" s="18" t="s">
        <v>7262</v>
      </c>
      <c r="B143" s="19">
        <v>142</v>
      </c>
      <c r="C143" s="18" t="str">
        <f t="shared" si="39"/>
        <v>FIP142</v>
      </c>
      <c r="D143" s="18">
        <v>273322</v>
      </c>
      <c r="E143" s="20">
        <v>44969</v>
      </c>
      <c r="F143" s="20">
        <v>44969</v>
      </c>
      <c r="G143" s="18" t="s">
        <v>7522</v>
      </c>
      <c r="I143" s="18" t="s">
        <v>7642</v>
      </c>
      <c r="J143" s="18" t="s">
        <v>7410</v>
      </c>
      <c r="K143" s="18" t="s">
        <v>7297</v>
      </c>
      <c r="L143" s="18" t="s">
        <v>7308</v>
      </c>
      <c r="M143" s="21" t="s">
        <v>7278</v>
      </c>
      <c r="N143" s="21" t="str">
        <f t="shared" si="32"/>
        <v>B</v>
      </c>
      <c r="P143" s="18" t="str">
        <f>IFERROR(VLOOKUP(L143,[1]Sheet3!A:B,2,0),"")</f>
        <v>Hospital</v>
      </c>
      <c r="Q143" s="22" t="s">
        <v>7337</v>
      </c>
      <c r="R143" s="22" t="s">
        <v>7271</v>
      </c>
      <c r="S143" s="22">
        <v>30000</v>
      </c>
      <c r="T143" s="22">
        <v>0</v>
      </c>
      <c r="U143" s="22">
        <v>0</v>
      </c>
      <c r="V143" s="22">
        <v>0</v>
      </c>
      <c r="W143" s="22">
        <f t="shared" si="30"/>
        <v>30000</v>
      </c>
      <c r="X143" s="22">
        <v>0</v>
      </c>
      <c r="Y143" s="22">
        <v>40</v>
      </c>
      <c r="Z143" s="22">
        <v>60</v>
      </c>
      <c r="AA143" s="22">
        <f t="shared" si="43"/>
        <v>18000</v>
      </c>
      <c r="AB143" s="22">
        <f t="shared" si="17"/>
        <v>10169.491525423729</v>
      </c>
      <c r="AC143" s="22">
        <f t="shared" si="18"/>
        <v>1830.5084745762711</v>
      </c>
      <c r="AD143" s="22">
        <f t="shared" si="44"/>
        <v>12000</v>
      </c>
      <c r="AE143" s="22">
        <v>0</v>
      </c>
      <c r="AF143" s="22">
        <v>0</v>
      </c>
      <c r="AG143" s="22">
        <v>0</v>
      </c>
      <c r="AH143" s="22">
        <v>0</v>
      </c>
      <c r="AI143" s="22">
        <v>0</v>
      </c>
      <c r="AJ143" s="22">
        <f t="shared" si="40"/>
        <v>0</v>
      </c>
      <c r="AK143" s="22">
        <f t="shared" si="5"/>
        <v>0</v>
      </c>
      <c r="AL143" s="22">
        <f t="shared" si="6"/>
        <v>12000</v>
      </c>
      <c r="AM143" s="22">
        <f t="array" ref="AM143">IF(P143="Mykare",(INDEX('[1]EMI &amp; Reimbursement'!Q:Q,MATCH(Finance!C143,'[1]EMI &amp; Reimbursement'!B:B,0),0)),0)</f>
        <v>0</v>
      </c>
      <c r="AN143" s="22">
        <f t="shared" si="7"/>
        <v>0</v>
      </c>
      <c r="AO143" s="22">
        <f t="shared" si="8"/>
        <v>12000</v>
      </c>
      <c r="AP143" s="22">
        <f t="shared" si="9"/>
        <v>0</v>
      </c>
      <c r="AQ143" s="18" t="s">
        <v>7272</v>
      </c>
      <c r="AR143" s="18" t="s">
        <v>7643</v>
      </c>
      <c r="AS143" s="23">
        <v>44986</v>
      </c>
      <c r="AT143" s="24" t="b">
        <v>1</v>
      </c>
      <c r="AW143" s="24" t="b">
        <v>1</v>
      </c>
      <c r="AY143" s="24" t="b">
        <v>1</v>
      </c>
      <c r="BB143" s="24" t="b">
        <v>1</v>
      </c>
      <c r="BC143" s="22">
        <f t="shared" si="41"/>
        <v>0</v>
      </c>
      <c r="BD143" s="26">
        <f t="shared" si="11"/>
        <v>1</v>
      </c>
    </row>
    <row r="144" spans="1:56" ht="20.25" customHeight="1">
      <c r="A144" s="18" t="s">
        <v>7262</v>
      </c>
      <c r="B144" s="19">
        <v>143</v>
      </c>
      <c r="C144" s="18" t="str">
        <f t="shared" si="39"/>
        <v>FIP143</v>
      </c>
      <c r="D144" s="18">
        <v>274246</v>
      </c>
      <c r="E144" s="20">
        <v>44970</v>
      </c>
      <c r="F144" s="20">
        <v>44970</v>
      </c>
      <c r="G144" s="18" t="s">
        <v>7644</v>
      </c>
      <c r="I144" s="18" t="s">
        <v>7645</v>
      </c>
      <c r="J144" s="18" t="s">
        <v>7266</v>
      </c>
      <c r="K144" s="18" t="s">
        <v>7297</v>
      </c>
      <c r="L144" s="18" t="s">
        <v>7308</v>
      </c>
      <c r="M144" s="21" t="s">
        <v>7278</v>
      </c>
      <c r="N144" s="21" t="str">
        <f t="shared" si="32"/>
        <v>B</v>
      </c>
      <c r="P144" s="18" t="str">
        <f>IFERROR(VLOOKUP(L144,[1]Sheet3!A:B,2,0),"")</f>
        <v>Hospital</v>
      </c>
      <c r="Q144" s="22" t="s">
        <v>7337</v>
      </c>
      <c r="R144" s="22" t="s">
        <v>7271</v>
      </c>
      <c r="S144" s="22">
        <v>22000</v>
      </c>
      <c r="T144" s="22">
        <v>0</v>
      </c>
      <c r="U144" s="22">
        <v>0</v>
      </c>
      <c r="V144" s="22">
        <v>1000</v>
      </c>
      <c r="W144" s="22">
        <f t="shared" si="30"/>
        <v>23000</v>
      </c>
      <c r="X144" s="22">
        <v>0</v>
      </c>
      <c r="Y144" s="22">
        <v>40</v>
      </c>
      <c r="Z144" s="22">
        <v>60</v>
      </c>
      <c r="AA144" s="22">
        <f t="shared" si="43"/>
        <v>13800</v>
      </c>
      <c r="AB144" s="22">
        <f t="shared" si="17"/>
        <v>7796.6101694915251</v>
      </c>
      <c r="AC144" s="22">
        <f t="shared" si="18"/>
        <v>1403.3898305084745</v>
      </c>
      <c r="AD144" s="22">
        <f t="shared" si="44"/>
        <v>9200</v>
      </c>
      <c r="AE144" s="22">
        <v>0</v>
      </c>
      <c r="AF144" s="22">
        <v>0</v>
      </c>
      <c r="AG144" s="22">
        <v>0</v>
      </c>
      <c r="AH144" s="22">
        <v>0</v>
      </c>
      <c r="AI144" s="22">
        <v>0</v>
      </c>
      <c r="AJ144" s="22">
        <f t="shared" si="40"/>
        <v>0</v>
      </c>
      <c r="AK144" s="22">
        <f t="shared" si="5"/>
        <v>0</v>
      </c>
      <c r="AL144" s="22">
        <f t="shared" si="6"/>
        <v>9200</v>
      </c>
      <c r="AM144" s="22">
        <f t="array" ref="AM144">IF(P144="Mykare",(INDEX('[1]EMI &amp; Reimbursement'!Q:Q,MATCH(Finance!C144,'[1]EMI &amp; Reimbursement'!B:B,0),0)),0)</f>
        <v>0</v>
      </c>
      <c r="AN144" s="22">
        <f t="shared" si="7"/>
        <v>0</v>
      </c>
      <c r="AO144" s="22">
        <f t="shared" si="8"/>
        <v>9200</v>
      </c>
      <c r="AP144" s="22">
        <f t="shared" si="9"/>
        <v>0</v>
      </c>
      <c r="AQ144" s="18" t="s">
        <v>7272</v>
      </c>
      <c r="AR144" s="18" t="s">
        <v>7646</v>
      </c>
      <c r="AS144" s="23">
        <v>45017</v>
      </c>
      <c r="AT144" s="24" t="b">
        <v>1</v>
      </c>
      <c r="AW144" s="24" t="b">
        <v>1</v>
      </c>
      <c r="AY144" s="24" t="b">
        <v>1</v>
      </c>
      <c r="BB144" s="24" t="b">
        <v>1</v>
      </c>
      <c r="BC144" s="22">
        <f t="shared" si="41"/>
        <v>0</v>
      </c>
      <c r="BD144" s="26">
        <f t="shared" si="11"/>
        <v>1</v>
      </c>
    </row>
    <row r="145" spans="1:56" ht="20.25" customHeight="1">
      <c r="A145" s="18" t="s">
        <v>7262</v>
      </c>
      <c r="B145" s="19">
        <v>144</v>
      </c>
      <c r="C145" s="18" t="str">
        <f t="shared" si="39"/>
        <v>FIP144</v>
      </c>
      <c r="D145" s="18">
        <v>216149</v>
      </c>
      <c r="E145" s="20">
        <v>44970</v>
      </c>
      <c r="F145" s="20">
        <v>44970</v>
      </c>
      <c r="G145" s="18" t="s">
        <v>7449</v>
      </c>
      <c r="I145" s="18" t="s">
        <v>7647</v>
      </c>
      <c r="J145" s="18" t="s">
        <v>7341</v>
      </c>
      <c r="K145" s="18" t="s">
        <v>7267</v>
      </c>
      <c r="L145" s="18" t="s">
        <v>7290</v>
      </c>
      <c r="M145" s="21" t="s">
        <v>7304</v>
      </c>
      <c r="N145" s="21" t="str">
        <f t="shared" si="32"/>
        <v>A</v>
      </c>
      <c r="P145" s="18" t="str">
        <f>IFERROR(VLOOKUP(L145,[1]Sheet3!A:B,2,0),"")</f>
        <v>Hospital</v>
      </c>
      <c r="Q145" s="22" t="s">
        <v>7285</v>
      </c>
      <c r="R145" s="22" t="s">
        <v>7271</v>
      </c>
      <c r="S145" s="22">
        <v>55000</v>
      </c>
      <c r="T145" s="22">
        <v>85593</v>
      </c>
      <c r="U145" s="22">
        <v>0</v>
      </c>
      <c r="V145" s="22">
        <v>0</v>
      </c>
      <c r="W145" s="22">
        <f t="shared" si="30"/>
        <v>85593</v>
      </c>
      <c r="X145" s="22">
        <v>0</v>
      </c>
      <c r="Y145" s="22">
        <v>60</v>
      </c>
      <c r="Z145" s="22">
        <v>40</v>
      </c>
      <c r="AA145" s="22">
        <f t="shared" si="43"/>
        <v>34237.200000000004</v>
      </c>
      <c r="AB145" s="22">
        <f t="shared" si="17"/>
        <v>43521.864406779656</v>
      </c>
      <c r="AC145" s="22">
        <f t="shared" si="18"/>
        <v>7833.935593220338</v>
      </c>
      <c r="AD145" s="22">
        <f t="shared" si="44"/>
        <v>51355.799999999996</v>
      </c>
      <c r="AE145" s="22">
        <v>0</v>
      </c>
      <c r="AF145" s="22">
        <v>11000</v>
      </c>
      <c r="AG145" s="22">
        <v>0</v>
      </c>
      <c r="AH145" s="22">
        <v>0</v>
      </c>
      <c r="AI145" s="22">
        <v>0</v>
      </c>
      <c r="AJ145" s="22">
        <f t="shared" si="40"/>
        <v>0</v>
      </c>
      <c r="AK145" s="22">
        <f t="shared" si="5"/>
        <v>11000</v>
      </c>
      <c r="AL145" s="22">
        <f t="shared" si="6"/>
        <v>40355.799999999996</v>
      </c>
      <c r="AM145" s="22">
        <f t="array" ref="AM145">IF(P145="Mykare",(INDEX('[1]EMI &amp; Reimbursement'!Q:Q,MATCH(Finance!C145,'[1]EMI &amp; Reimbursement'!B:B,0),0)),0)</f>
        <v>0</v>
      </c>
      <c r="AN145" s="22">
        <f t="shared" si="7"/>
        <v>0</v>
      </c>
      <c r="AO145" s="22">
        <f t="shared" si="8"/>
        <v>51355.799999999996</v>
      </c>
      <c r="AP145" s="22">
        <f t="shared" si="9"/>
        <v>0</v>
      </c>
      <c r="AQ145" s="18" t="s">
        <v>7272</v>
      </c>
      <c r="AR145" s="18" t="s">
        <v>7648</v>
      </c>
      <c r="AS145" s="23">
        <v>44986</v>
      </c>
      <c r="AT145" s="24" t="b">
        <v>1</v>
      </c>
      <c r="AW145" s="24" t="b">
        <v>1</v>
      </c>
      <c r="AY145" s="24" t="b">
        <v>1</v>
      </c>
      <c r="BA145" s="24" t="b">
        <v>1</v>
      </c>
      <c r="BB145" s="24" t="b">
        <v>1</v>
      </c>
      <c r="BC145" s="22">
        <f t="shared" si="41"/>
        <v>0</v>
      </c>
      <c r="BD145" s="26">
        <f t="shared" si="11"/>
        <v>0.78580802947281514</v>
      </c>
    </row>
    <row r="146" spans="1:56" ht="20.25" customHeight="1">
      <c r="A146" s="18" t="s">
        <v>7262</v>
      </c>
      <c r="B146" s="19">
        <v>145</v>
      </c>
      <c r="C146" s="18" t="str">
        <f t="shared" si="39"/>
        <v>FIP145</v>
      </c>
      <c r="D146" s="18">
        <v>65227</v>
      </c>
      <c r="E146" s="20">
        <v>44970</v>
      </c>
      <c r="F146" s="20">
        <v>44970</v>
      </c>
      <c r="G146" s="18" t="s">
        <v>7449</v>
      </c>
      <c r="I146" s="18" t="s">
        <v>7649</v>
      </c>
      <c r="J146" s="18" t="s">
        <v>7341</v>
      </c>
      <c r="K146" s="18" t="s">
        <v>7267</v>
      </c>
      <c r="L146" s="18" t="s">
        <v>7308</v>
      </c>
      <c r="M146" s="21" t="s">
        <v>7304</v>
      </c>
      <c r="N146" s="21" t="str">
        <f t="shared" si="32"/>
        <v>A</v>
      </c>
      <c r="P146" s="18" t="str">
        <f>IFERROR(VLOOKUP(L146,[1]Sheet3!A:B,2,0),"")</f>
        <v>Hospital</v>
      </c>
      <c r="Q146" s="22" t="s">
        <v>7285</v>
      </c>
      <c r="R146" s="22" t="s">
        <v>7271</v>
      </c>
      <c r="S146" s="22">
        <v>55000</v>
      </c>
      <c r="T146" s="22">
        <v>0</v>
      </c>
      <c r="U146" s="22">
        <v>0</v>
      </c>
      <c r="V146" s="22">
        <v>0</v>
      </c>
      <c r="W146" s="22">
        <f t="shared" si="30"/>
        <v>55000</v>
      </c>
      <c r="X146" s="22">
        <v>0</v>
      </c>
      <c r="Y146" s="22">
        <v>60</v>
      </c>
      <c r="Z146" s="22">
        <v>40</v>
      </c>
      <c r="AA146" s="22">
        <f t="shared" si="43"/>
        <v>22000</v>
      </c>
      <c r="AB146" s="22">
        <f t="shared" si="17"/>
        <v>27966.101694915254</v>
      </c>
      <c r="AC146" s="22">
        <f t="shared" si="18"/>
        <v>5033.8983050847455</v>
      </c>
      <c r="AD146" s="22">
        <f t="shared" si="44"/>
        <v>33000</v>
      </c>
      <c r="AE146" s="22">
        <v>1202</v>
      </c>
      <c r="AF146" s="22">
        <v>11000</v>
      </c>
      <c r="AG146" s="22">
        <v>0</v>
      </c>
      <c r="AH146" s="22">
        <v>0</v>
      </c>
      <c r="AI146" s="22">
        <v>0</v>
      </c>
      <c r="AJ146" s="22">
        <f t="shared" si="40"/>
        <v>0</v>
      </c>
      <c r="AK146" s="22">
        <f t="shared" si="5"/>
        <v>12202</v>
      </c>
      <c r="AL146" s="22">
        <f t="shared" si="6"/>
        <v>20798</v>
      </c>
      <c r="AM146" s="22">
        <f t="array" ref="AM146">IF(P146="Mykare",(INDEX('[1]EMI &amp; Reimbursement'!Q:Q,MATCH(Finance!C146,'[1]EMI &amp; Reimbursement'!B:B,0),0)),0)</f>
        <v>0</v>
      </c>
      <c r="AN146" s="22">
        <f t="shared" si="7"/>
        <v>0</v>
      </c>
      <c r="AO146" s="22">
        <f t="shared" si="8"/>
        <v>33000</v>
      </c>
      <c r="AP146" s="22">
        <f t="shared" si="9"/>
        <v>0</v>
      </c>
      <c r="AQ146" s="18" t="s">
        <v>7272</v>
      </c>
      <c r="AR146" s="18" t="s">
        <v>7648</v>
      </c>
      <c r="AS146" s="23">
        <v>44986</v>
      </c>
      <c r="AT146" s="24" t="b">
        <v>1</v>
      </c>
      <c r="AW146" s="24" t="b">
        <v>1</v>
      </c>
      <c r="AY146" s="24" t="b">
        <v>1</v>
      </c>
      <c r="BA146" s="24" t="b">
        <v>1</v>
      </c>
      <c r="BB146" s="24" t="b">
        <v>1</v>
      </c>
      <c r="BC146" s="22">
        <f t="shared" si="41"/>
        <v>0</v>
      </c>
      <c r="BD146" s="26">
        <f t="shared" si="11"/>
        <v>0.63024242424242427</v>
      </c>
    </row>
    <row r="147" spans="1:56" ht="20.25" customHeight="1">
      <c r="A147" s="18" t="s">
        <v>7262</v>
      </c>
      <c r="B147" s="19">
        <v>146</v>
      </c>
      <c r="C147" s="18" t="str">
        <f t="shared" si="39"/>
        <v>FIP146</v>
      </c>
      <c r="D147" s="18">
        <v>274298</v>
      </c>
      <c r="E147" s="20">
        <v>44970</v>
      </c>
      <c r="F147" s="20">
        <v>44970</v>
      </c>
      <c r="G147" s="18" t="s">
        <v>7454</v>
      </c>
      <c r="I147" s="18" t="s">
        <v>7650</v>
      </c>
      <c r="J147" s="18" t="s">
        <v>7410</v>
      </c>
      <c r="K147" s="18" t="s">
        <v>7277</v>
      </c>
      <c r="L147" s="18" t="s">
        <v>7303</v>
      </c>
      <c r="M147" s="21" t="s">
        <v>7278</v>
      </c>
      <c r="N147" s="21" t="str">
        <f t="shared" si="32"/>
        <v>B</v>
      </c>
      <c r="O147" s="18" t="s">
        <v>7305</v>
      </c>
      <c r="P147" s="18" t="str">
        <f>IFERROR(VLOOKUP(L147,[1]Sheet3!A:B,2,0),"")</f>
        <v>Mykare</v>
      </c>
      <c r="Q147" s="22" t="s">
        <v>7456</v>
      </c>
      <c r="R147" s="22" t="s">
        <v>7271</v>
      </c>
      <c r="S147" s="22">
        <v>40000</v>
      </c>
      <c r="T147" s="22">
        <v>0</v>
      </c>
      <c r="U147" s="22">
        <v>5000</v>
      </c>
      <c r="V147" s="22">
        <v>0</v>
      </c>
      <c r="W147" s="22">
        <f t="shared" si="30"/>
        <v>45000</v>
      </c>
      <c r="X147" s="22">
        <v>0</v>
      </c>
      <c r="Y147" s="22">
        <v>35</v>
      </c>
      <c r="Z147" s="22">
        <v>65</v>
      </c>
      <c r="AA147" s="40">
        <f>W147-AD147</f>
        <v>31500</v>
      </c>
      <c r="AB147" s="22">
        <f t="shared" si="17"/>
        <v>11440.677966101695</v>
      </c>
      <c r="AC147" s="22">
        <f t="shared" si="18"/>
        <v>2059.3220338983051</v>
      </c>
      <c r="AD147" s="22">
        <v>13500</v>
      </c>
      <c r="AE147" s="22">
        <v>0</v>
      </c>
      <c r="AF147" s="22">
        <v>0</v>
      </c>
      <c r="AG147" s="22">
        <v>5192</v>
      </c>
      <c r="AH147" s="22">
        <v>0</v>
      </c>
      <c r="AI147" s="22">
        <v>0</v>
      </c>
      <c r="AJ147" s="22">
        <f t="shared" si="40"/>
        <v>0</v>
      </c>
      <c r="AK147" s="22">
        <f t="shared" si="5"/>
        <v>5192</v>
      </c>
      <c r="AL147" s="22">
        <f t="shared" si="6"/>
        <v>8308</v>
      </c>
      <c r="AM147" s="22">
        <f t="array" ref="AM147">IF(P147="Mykare",(INDEX('[1]EMI &amp; Reimbursement'!Q:Q,MATCH(Finance!C147,'[1]EMI &amp; Reimbursement'!B:B,0),0)),0)</f>
        <v>34808</v>
      </c>
      <c r="AN147" s="22">
        <f t="shared" si="7"/>
        <v>0</v>
      </c>
      <c r="AO147" s="22">
        <f t="shared" si="8"/>
        <v>0</v>
      </c>
      <c r="AP147" s="22">
        <f t="shared" si="9"/>
        <v>31500</v>
      </c>
      <c r="AQ147" s="18" t="s">
        <v>7272</v>
      </c>
      <c r="AR147" s="18" t="s">
        <v>7639</v>
      </c>
      <c r="AS147" s="23">
        <v>44986</v>
      </c>
      <c r="AT147" s="24" t="b">
        <v>1</v>
      </c>
      <c r="AU147" s="24" t="b">
        <v>1</v>
      </c>
      <c r="AV147" s="24" t="b">
        <v>1</v>
      </c>
      <c r="AW147" s="24" t="b">
        <v>1</v>
      </c>
      <c r="AX147" s="24" t="b">
        <v>1</v>
      </c>
      <c r="AY147" s="24" t="b">
        <v>1</v>
      </c>
      <c r="BB147" s="24" t="b">
        <v>1</v>
      </c>
      <c r="BC147" s="22">
        <f t="shared" si="41"/>
        <v>0</v>
      </c>
      <c r="BD147" s="26">
        <f t="shared" si="11"/>
        <v>0.6154074074074074</v>
      </c>
    </row>
    <row r="148" spans="1:56" ht="20.25" customHeight="1">
      <c r="A148" s="18" t="s">
        <v>7262</v>
      </c>
      <c r="B148" s="19">
        <v>147</v>
      </c>
      <c r="C148" s="18" t="str">
        <f t="shared" si="39"/>
        <v>FIP147</v>
      </c>
      <c r="D148" s="18">
        <v>270116</v>
      </c>
      <c r="E148" s="20">
        <v>44970</v>
      </c>
      <c r="F148" s="20">
        <v>44970</v>
      </c>
      <c r="G148" s="18" t="s">
        <v>7275</v>
      </c>
      <c r="I148" s="18" t="s">
        <v>7651</v>
      </c>
      <c r="J148" s="18" t="s">
        <v>7351</v>
      </c>
      <c r="K148" s="18" t="s">
        <v>7289</v>
      </c>
      <c r="L148" s="18" t="s">
        <v>7290</v>
      </c>
      <c r="M148" s="21" t="s">
        <v>7278</v>
      </c>
      <c r="N148" s="21" t="str">
        <f t="shared" si="32"/>
        <v>B</v>
      </c>
      <c r="P148" s="18" t="str">
        <f>IFERROR(VLOOKUP(L148,[1]Sheet3!A:B,2,0),"")</f>
        <v>Hospital</v>
      </c>
      <c r="Q148" s="22" t="s">
        <v>7279</v>
      </c>
      <c r="R148" s="22" t="s">
        <v>7271</v>
      </c>
      <c r="S148" s="22">
        <v>25747</v>
      </c>
      <c r="T148" s="22">
        <v>23644</v>
      </c>
      <c r="U148" s="22">
        <v>0</v>
      </c>
      <c r="V148" s="22">
        <v>0</v>
      </c>
      <c r="W148" s="22">
        <f t="shared" si="30"/>
        <v>23644</v>
      </c>
      <c r="X148" s="22">
        <v>0</v>
      </c>
      <c r="Y148" s="22">
        <v>30</v>
      </c>
      <c r="Z148" s="22">
        <v>70</v>
      </c>
      <c r="AA148" s="22">
        <f t="shared" ref="AA148:AA149" si="45">W148*Z148%</f>
        <v>16550.8</v>
      </c>
      <c r="AB148" s="22">
        <f t="shared" si="17"/>
        <v>6011.1864406779659</v>
      </c>
      <c r="AC148" s="22">
        <f t="shared" si="18"/>
        <v>1082.0135593220339</v>
      </c>
      <c r="AD148" s="22">
        <f t="shared" ref="AD148:AD149" si="46">W148*Y148%</f>
        <v>7093.2</v>
      </c>
      <c r="AE148" s="22">
        <v>0</v>
      </c>
      <c r="AF148" s="22">
        <v>0</v>
      </c>
      <c r="AG148" s="22">
        <v>0</v>
      </c>
      <c r="AH148" s="22">
        <v>0</v>
      </c>
      <c r="AI148" s="22">
        <v>0</v>
      </c>
      <c r="AJ148" s="22">
        <f t="shared" si="40"/>
        <v>0</v>
      </c>
      <c r="AK148" s="22">
        <f t="shared" si="5"/>
        <v>0</v>
      </c>
      <c r="AL148" s="22">
        <f t="shared" si="6"/>
        <v>7093.2</v>
      </c>
      <c r="AM148" s="22">
        <f t="array" ref="AM148">IF(P148="Mykare",(INDEX('[1]EMI &amp; Reimbursement'!Q:Q,MATCH(Finance!C148,'[1]EMI &amp; Reimbursement'!B:B,0),0)),0)</f>
        <v>0</v>
      </c>
      <c r="AN148" s="22">
        <f t="shared" si="7"/>
        <v>0</v>
      </c>
      <c r="AO148" s="22">
        <f t="shared" si="8"/>
        <v>7093.2</v>
      </c>
      <c r="AP148" s="22">
        <f t="shared" si="9"/>
        <v>0</v>
      </c>
      <c r="AQ148" s="18" t="s">
        <v>7272</v>
      </c>
      <c r="AR148" s="18" t="s">
        <v>7627</v>
      </c>
      <c r="AS148" s="23">
        <v>44986</v>
      </c>
      <c r="AT148" s="24" t="b">
        <v>1</v>
      </c>
      <c r="AW148" s="24" t="b">
        <v>1</v>
      </c>
      <c r="AY148" s="24" t="b">
        <v>1</v>
      </c>
      <c r="BB148" s="24" t="b">
        <v>1</v>
      </c>
      <c r="BC148" s="22">
        <f t="shared" si="41"/>
        <v>0</v>
      </c>
      <c r="BD148" s="26">
        <f t="shared" si="11"/>
        <v>1</v>
      </c>
    </row>
    <row r="149" spans="1:56" ht="20.25" customHeight="1">
      <c r="A149" s="18" t="s">
        <v>7262</v>
      </c>
      <c r="B149" s="19">
        <v>148</v>
      </c>
      <c r="C149" s="18" t="str">
        <f t="shared" si="39"/>
        <v>FIP148</v>
      </c>
      <c r="D149" s="18">
        <v>267337</v>
      </c>
      <c r="E149" s="20">
        <v>44971</v>
      </c>
      <c r="F149" s="20">
        <v>44971</v>
      </c>
      <c r="G149" s="18" t="s">
        <v>7652</v>
      </c>
      <c r="I149" s="18" t="s">
        <v>7653</v>
      </c>
      <c r="J149" s="18" t="s">
        <v>7266</v>
      </c>
      <c r="K149" s="18" t="s">
        <v>5048</v>
      </c>
      <c r="L149" s="18" t="s">
        <v>7290</v>
      </c>
      <c r="M149" s="21" t="s">
        <v>7278</v>
      </c>
      <c r="N149" s="21" t="str">
        <f t="shared" si="32"/>
        <v>B</v>
      </c>
      <c r="P149" s="18" t="str">
        <f>IFERROR(VLOOKUP(L149,[1]Sheet3!A:B,2,0),"")</f>
        <v>Hospital</v>
      </c>
      <c r="Q149" s="22" t="s">
        <v>7270</v>
      </c>
      <c r="R149" s="22" t="s">
        <v>7271</v>
      </c>
      <c r="S149" s="22">
        <v>44609</v>
      </c>
      <c r="T149" s="22">
        <v>39234</v>
      </c>
      <c r="U149" s="22">
        <v>0</v>
      </c>
      <c r="V149" s="22">
        <v>0</v>
      </c>
      <c r="W149" s="22">
        <f t="shared" si="30"/>
        <v>39234</v>
      </c>
      <c r="X149" s="22">
        <v>0</v>
      </c>
      <c r="Y149" s="22">
        <v>40</v>
      </c>
      <c r="Z149" s="22">
        <v>60</v>
      </c>
      <c r="AA149" s="22">
        <f t="shared" si="45"/>
        <v>23540.399999999998</v>
      </c>
      <c r="AB149" s="22">
        <f t="shared" si="17"/>
        <v>13299.661016949154</v>
      </c>
      <c r="AC149" s="22">
        <f t="shared" si="18"/>
        <v>2393.9389830508476</v>
      </c>
      <c r="AD149" s="22">
        <f t="shared" si="46"/>
        <v>15693.6</v>
      </c>
      <c r="AE149" s="22">
        <v>4053</v>
      </c>
      <c r="AF149" s="22">
        <v>0</v>
      </c>
      <c r="AG149" s="22">
        <v>0</v>
      </c>
      <c r="AH149" s="22">
        <v>0</v>
      </c>
      <c r="AI149" s="22">
        <v>0</v>
      </c>
      <c r="AJ149" s="22">
        <f t="shared" si="40"/>
        <v>0</v>
      </c>
      <c r="AK149" s="22">
        <f t="shared" si="5"/>
        <v>4053</v>
      </c>
      <c r="AL149" s="22">
        <f t="shared" si="6"/>
        <v>11640.6</v>
      </c>
      <c r="AM149" s="22">
        <f t="array" ref="AM149">IF(P149="Mykare",(INDEX('[1]EMI &amp; Reimbursement'!Q:Q,MATCH(Finance!C149,'[1]EMI &amp; Reimbursement'!B:B,0),0)),0)</f>
        <v>0</v>
      </c>
      <c r="AN149" s="22">
        <f t="shared" si="7"/>
        <v>0</v>
      </c>
      <c r="AO149" s="22">
        <f t="shared" si="8"/>
        <v>15693.6</v>
      </c>
      <c r="AP149" s="22">
        <f t="shared" si="9"/>
        <v>0</v>
      </c>
      <c r="AQ149" s="18" t="s">
        <v>7272</v>
      </c>
      <c r="AR149" s="18" t="s">
        <v>7654</v>
      </c>
      <c r="AS149" s="23">
        <v>44986</v>
      </c>
      <c r="AT149" s="24" t="b">
        <v>1</v>
      </c>
      <c r="AW149" s="24" t="b">
        <v>1</v>
      </c>
      <c r="AY149" s="24" t="b">
        <v>1</v>
      </c>
      <c r="BB149" s="24" t="b">
        <v>1</v>
      </c>
      <c r="BC149" s="22">
        <f t="shared" si="41"/>
        <v>0</v>
      </c>
      <c r="BD149" s="26">
        <f t="shared" si="11"/>
        <v>0.74174185655298974</v>
      </c>
    </row>
    <row r="150" spans="1:56" ht="20.25" customHeight="1">
      <c r="A150" s="18" t="s">
        <v>7262</v>
      </c>
      <c r="B150" s="19">
        <v>149</v>
      </c>
      <c r="C150" s="18" t="str">
        <f t="shared" si="39"/>
        <v>FIP149</v>
      </c>
      <c r="D150" s="18">
        <v>271819</v>
      </c>
      <c r="E150" s="20">
        <v>44974</v>
      </c>
      <c r="F150" s="20">
        <v>44974</v>
      </c>
      <c r="G150" s="18" t="s">
        <v>7323</v>
      </c>
      <c r="I150" s="18" t="s">
        <v>7655</v>
      </c>
      <c r="J150" s="18" t="s">
        <v>7410</v>
      </c>
      <c r="K150" s="18" t="s">
        <v>7297</v>
      </c>
      <c r="L150" s="18" t="s">
        <v>7308</v>
      </c>
      <c r="M150" s="21" t="s">
        <v>7278</v>
      </c>
      <c r="N150" s="21" t="str">
        <f t="shared" si="32"/>
        <v>B</v>
      </c>
      <c r="P150" s="18" t="str">
        <f>IFERROR(VLOOKUP(L150,[1]Sheet3!A:B,2,0),"")</f>
        <v>Hospital</v>
      </c>
      <c r="Q150" s="22" t="s">
        <v>7326</v>
      </c>
      <c r="R150" s="22" t="s">
        <v>7271</v>
      </c>
      <c r="S150" s="22">
        <v>30000</v>
      </c>
      <c r="T150" s="22">
        <v>0</v>
      </c>
      <c r="U150" s="22">
        <v>0</v>
      </c>
      <c r="V150" s="22">
        <v>0</v>
      </c>
      <c r="W150" s="22">
        <f t="shared" si="30"/>
        <v>30000</v>
      </c>
      <c r="X150" s="22">
        <v>0</v>
      </c>
      <c r="Y150" s="22">
        <v>30</v>
      </c>
      <c r="Z150" s="22">
        <v>70</v>
      </c>
      <c r="AA150" s="22">
        <v>21000</v>
      </c>
      <c r="AB150" s="22">
        <f t="shared" si="17"/>
        <v>7627.1186440677966</v>
      </c>
      <c r="AC150" s="22">
        <f t="shared" si="18"/>
        <v>1372.8813559322034</v>
      </c>
      <c r="AD150" s="22">
        <v>9000</v>
      </c>
      <c r="AE150" s="22">
        <v>310</v>
      </c>
      <c r="AF150" s="22">
        <v>0</v>
      </c>
      <c r="AG150" s="22">
        <v>0</v>
      </c>
      <c r="AH150" s="22">
        <v>0</v>
      </c>
      <c r="AI150" s="22">
        <v>0</v>
      </c>
      <c r="AJ150" s="22">
        <f t="shared" si="40"/>
        <v>0</v>
      </c>
      <c r="AK150" s="22">
        <f t="shared" si="5"/>
        <v>310</v>
      </c>
      <c r="AL150" s="22">
        <f t="shared" si="6"/>
        <v>8690</v>
      </c>
      <c r="AM150" s="22">
        <f t="array" ref="AM150">IF(P150="Mykare",(INDEX('[1]EMI &amp; Reimbursement'!Q:Q,MATCH(Finance!C150,'[1]EMI &amp; Reimbursement'!B:B,0),0)),0)</f>
        <v>0</v>
      </c>
      <c r="AN150" s="22">
        <f t="shared" si="7"/>
        <v>0</v>
      </c>
      <c r="AO150" s="22">
        <f t="shared" si="8"/>
        <v>9000</v>
      </c>
      <c r="AP150" s="22">
        <f t="shared" si="9"/>
        <v>0</v>
      </c>
      <c r="AQ150" s="18" t="s">
        <v>7272</v>
      </c>
      <c r="AR150" s="53" t="s">
        <v>7656</v>
      </c>
      <c r="AS150" s="23">
        <v>44986</v>
      </c>
      <c r="AT150" s="24" t="b">
        <v>1</v>
      </c>
      <c r="AW150" s="24" t="b">
        <v>1</v>
      </c>
      <c r="AY150" s="24" t="b">
        <v>1</v>
      </c>
      <c r="BB150" s="24" t="b">
        <v>1</v>
      </c>
      <c r="BC150" s="22">
        <f t="shared" si="41"/>
        <v>0</v>
      </c>
      <c r="BD150" s="26">
        <f t="shared" si="11"/>
        <v>0.9655555555555555</v>
      </c>
    </row>
    <row r="151" spans="1:56" ht="20.25" customHeight="1">
      <c r="A151" s="18" t="s">
        <v>7262</v>
      </c>
      <c r="B151" s="19">
        <v>150</v>
      </c>
      <c r="C151" s="18" t="str">
        <f t="shared" si="39"/>
        <v>FIP150</v>
      </c>
      <c r="D151" s="18">
        <v>279203</v>
      </c>
      <c r="E151" s="20">
        <v>44974</v>
      </c>
      <c r="F151" s="20">
        <v>44974</v>
      </c>
      <c r="G151" s="18" t="s">
        <v>7323</v>
      </c>
      <c r="I151" s="18" t="s">
        <v>7657</v>
      </c>
      <c r="J151" s="18" t="s">
        <v>7369</v>
      </c>
      <c r="K151" s="18" t="s">
        <v>7297</v>
      </c>
      <c r="L151" s="18" t="s">
        <v>7308</v>
      </c>
      <c r="M151" s="21" t="s">
        <v>7278</v>
      </c>
      <c r="N151" s="21" t="str">
        <f t="shared" si="32"/>
        <v>B</v>
      </c>
      <c r="P151" s="18" t="str">
        <f>IFERROR(VLOOKUP(L151,[1]Sheet3!A:B,2,0),"")</f>
        <v>Hospital</v>
      </c>
      <c r="Q151" s="22" t="s">
        <v>7326</v>
      </c>
      <c r="R151" s="22" t="s">
        <v>7271</v>
      </c>
      <c r="S151" s="22">
        <v>29000</v>
      </c>
      <c r="T151" s="22">
        <v>0</v>
      </c>
      <c r="U151" s="22">
        <v>0</v>
      </c>
      <c r="V151" s="22">
        <v>500</v>
      </c>
      <c r="W151" s="22">
        <f t="shared" si="30"/>
        <v>29500</v>
      </c>
      <c r="X151" s="22">
        <v>0</v>
      </c>
      <c r="Y151" s="22">
        <v>28.8135593220339</v>
      </c>
      <c r="Z151" s="22">
        <v>71.186440677966104</v>
      </c>
      <c r="AA151" s="22">
        <v>21000</v>
      </c>
      <c r="AB151" s="22">
        <f t="shared" si="17"/>
        <v>7203.3898305084749</v>
      </c>
      <c r="AC151" s="22">
        <f t="shared" si="18"/>
        <v>1296.6101694915255</v>
      </c>
      <c r="AD151" s="22">
        <v>8500</v>
      </c>
      <c r="AE151" s="22">
        <v>0</v>
      </c>
      <c r="AF151" s="22">
        <v>0</v>
      </c>
      <c r="AG151" s="22">
        <v>0</v>
      </c>
      <c r="AH151" s="22">
        <v>0</v>
      </c>
      <c r="AI151" s="22">
        <v>0</v>
      </c>
      <c r="AJ151" s="22">
        <f t="shared" si="40"/>
        <v>0</v>
      </c>
      <c r="AK151" s="22">
        <f t="shared" si="5"/>
        <v>0</v>
      </c>
      <c r="AL151" s="22">
        <f t="shared" si="6"/>
        <v>8500</v>
      </c>
      <c r="AM151" s="22">
        <f t="array" ref="AM151">IF(P151="Mykare",(INDEX('[1]EMI &amp; Reimbursement'!Q:Q,MATCH(Finance!C151,'[1]EMI &amp; Reimbursement'!B:B,0),0)),0)</f>
        <v>0</v>
      </c>
      <c r="AN151" s="22">
        <f t="shared" si="7"/>
        <v>0</v>
      </c>
      <c r="AO151" s="22">
        <f t="shared" si="8"/>
        <v>8500</v>
      </c>
      <c r="AP151" s="22">
        <f t="shared" si="9"/>
        <v>0</v>
      </c>
      <c r="AQ151" s="18" t="s">
        <v>7272</v>
      </c>
      <c r="AR151" s="53" t="s">
        <v>7656</v>
      </c>
      <c r="AS151" s="23">
        <v>44986</v>
      </c>
      <c r="AT151" s="24" t="b">
        <v>1</v>
      </c>
      <c r="AW151" s="24" t="b">
        <v>1</v>
      </c>
      <c r="AY151" s="24" t="b">
        <v>1</v>
      </c>
      <c r="BB151" s="24" t="b">
        <v>1</v>
      </c>
      <c r="BC151" s="22">
        <f t="shared" si="41"/>
        <v>0</v>
      </c>
      <c r="BD151" s="26">
        <f t="shared" si="11"/>
        <v>1</v>
      </c>
    </row>
    <row r="152" spans="1:56" ht="20.25" customHeight="1">
      <c r="A152" s="18" t="s">
        <v>7262</v>
      </c>
      <c r="B152" s="45">
        <v>151</v>
      </c>
      <c r="C152" s="46" t="str">
        <f t="shared" si="39"/>
        <v>FIP151</v>
      </c>
      <c r="D152" s="46">
        <v>272675</v>
      </c>
      <c r="E152" s="47"/>
      <c r="F152" s="47">
        <v>44975</v>
      </c>
      <c r="G152" s="46" t="s">
        <v>7522</v>
      </c>
      <c r="H152" s="46"/>
      <c r="I152" s="46" t="s">
        <v>7658</v>
      </c>
      <c r="J152" s="46" t="s">
        <v>7266</v>
      </c>
      <c r="K152" s="46" t="s">
        <v>7297</v>
      </c>
      <c r="L152" s="46" t="s">
        <v>7268</v>
      </c>
      <c r="M152" s="48" t="s">
        <v>7278</v>
      </c>
      <c r="N152" s="48" t="str">
        <f t="shared" si="32"/>
        <v>B</v>
      </c>
      <c r="O152" s="46"/>
      <c r="P152" s="46" t="str">
        <f>IFERROR(VLOOKUP(L152,[1]Sheet3!A:B,2,0),"")</f>
        <v>Mykare</v>
      </c>
      <c r="Q152" s="49" t="s">
        <v>7337</v>
      </c>
      <c r="R152" s="49" t="s">
        <v>7271</v>
      </c>
      <c r="S152" s="49">
        <v>63470</v>
      </c>
      <c r="T152" s="49"/>
      <c r="U152" s="49">
        <v>0</v>
      </c>
      <c r="V152" s="49">
        <v>0</v>
      </c>
      <c r="W152" s="49">
        <f t="shared" si="30"/>
        <v>63470</v>
      </c>
      <c r="X152" s="49">
        <v>0</v>
      </c>
      <c r="Y152" s="49">
        <v>40</v>
      </c>
      <c r="Z152" s="49">
        <v>60</v>
      </c>
      <c r="AA152" s="49">
        <f t="shared" ref="AA152:AA155" si="47">W152*Z152%</f>
        <v>38082</v>
      </c>
      <c r="AB152" s="49">
        <f t="shared" si="17"/>
        <v>21515.254237288136</v>
      </c>
      <c r="AC152" s="49">
        <f t="shared" si="18"/>
        <v>3872.7457627118642</v>
      </c>
      <c r="AD152" s="49">
        <f t="shared" ref="AD152:AD155" si="48">W152*Y152%</f>
        <v>25388</v>
      </c>
      <c r="AE152" s="49">
        <v>1153</v>
      </c>
      <c r="AF152" s="49">
        <v>0</v>
      </c>
      <c r="AG152" s="49">
        <v>0</v>
      </c>
      <c r="AH152" s="49">
        <v>0</v>
      </c>
      <c r="AI152" s="49">
        <v>0</v>
      </c>
      <c r="AJ152" s="49">
        <f t="shared" si="40"/>
        <v>0</v>
      </c>
      <c r="AK152" s="49">
        <f t="shared" si="5"/>
        <v>1153</v>
      </c>
      <c r="AL152" s="49">
        <f t="shared" si="6"/>
        <v>24235</v>
      </c>
      <c r="AM152" s="49" t="e">
        <f t="array" ref="AM152">IF(P152="Mykare",(INDEX('[1]EMI &amp; Reimbursement'!Q:Q,MATCH(Finance!C152,'[1]EMI &amp; Reimbursement'!B:B,0),0)),0)</f>
        <v>#N/A</v>
      </c>
      <c r="AN152" s="49" t="e">
        <f t="shared" si="7"/>
        <v>#N/A</v>
      </c>
      <c r="AO152" s="49">
        <f t="shared" si="8"/>
        <v>0</v>
      </c>
      <c r="AP152" s="49">
        <f t="shared" si="9"/>
        <v>38082</v>
      </c>
      <c r="AQ152" s="46" t="s">
        <v>7286</v>
      </c>
      <c r="AR152" s="46"/>
      <c r="AS152" s="50"/>
      <c r="AT152" s="51" t="b">
        <v>1</v>
      </c>
      <c r="AU152" s="46"/>
      <c r="AV152" s="46"/>
      <c r="AW152" s="51" t="b">
        <v>1</v>
      </c>
      <c r="AX152" s="46"/>
      <c r="AY152" s="51" t="b">
        <v>1</v>
      </c>
      <c r="AZ152" s="46"/>
      <c r="BA152" s="46"/>
      <c r="BB152" s="51" t="b">
        <v>0</v>
      </c>
      <c r="BC152" s="49">
        <f t="shared" si="41"/>
        <v>0</v>
      </c>
      <c r="BD152" s="52">
        <f t="shared" si="11"/>
        <v>0.95458484323302351</v>
      </c>
    </row>
    <row r="153" spans="1:56" ht="20.25" customHeight="1">
      <c r="A153" s="18" t="s">
        <v>7262</v>
      </c>
      <c r="B153" s="19">
        <v>152</v>
      </c>
      <c r="C153" s="18" t="str">
        <f t="shared" si="39"/>
        <v>FIP152</v>
      </c>
      <c r="D153" s="18">
        <v>273938</v>
      </c>
      <c r="E153" s="20">
        <v>44975</v>
      </c>
      <c r="F153" s="20">
        <v>44975</v>
      </c>
      <c r="G153" s="18" t="s">
        <v>7652</v>
      </c>
      <c r="I153" s="18" t="s">
        <v>7659</v>
      </c>
      <c r="J153" s="18" t="s">
        <v>7351</v>
      </c>
      <c r="K153" s="18" t="s">
        <v>7289</v>
      </c>
      <c r="L153" s="18" t="s">
        <v>7290</v>
      </c>
      <c r="M153" s="21" t="s">
        <v>7660</v>
      </c>
      <c r="N153" s="21" t="str">
        <f t="shared" si="32"/>
        <v>A</v>
      </c>
      <c r="P153" s="18" t="str">
        <f>IFERROR(VLOOKUP(L153,[1]Sheet3!A:B,2,0),"")</f>
        <v>Hospital</v>
      </c>
      <c r="Q153" s="22" t="s">
        <v>7270</v>
      </c>
      <c r="R153" s="22" t="s">
        <v>7271</v>
      </c>
      <c r="S153" s="22">
        <v>25000</v>
      </c>
      <c r="T153" s="22">
        <v>54273</v>
      </c>
      <c r="U153" s="22">
        <v>0</v>
      </c>
      <c r="V153" s="22">
        <v>0</v>
      </c>
      <c r="W153" s="22">
        <f t="shared" si="30"/>
        <v>54273</v>
      </c>
      <c r="X153" s="22">
        <v>0</v>
      </c>
      <c r="Y153" s="22">
        <v>60</v>
      </c>
      <c r="Z153" s="22">
        <v>40</v>
      </c>
      <c r="AA153" s="22">
        <f t="shared" si="47"/>
        <v>21709.200000000001</v>
      </c>
      <c r="AB153" s="22">
        <f t="shared" si="17"/>
        <v>27596.440677966104</v>
      </c>
      <c r="AC153" s="22">
        <f t="shared" si="18"/>
        <v>4967.3593220338989</v>
      </c>
      <c r="AD153" s="22">
        <f t="shared" si="48"/>
        <v>32563.8</v>
      </c>
      <c r="AE153" s="22">
        <v>740</v>
      </c>
      <c r="AF153" s="22">
        <v>10854.6</v>
      </c>
      <c r="AG153" s="22">
        <v>0</v>
      </c>
      <c r="AH153" s="22">
        <v>0</v>
      </c>
      <c r="AI153" s="22">
        <v>0</v>
      </c>
      <c r="AJ153" s="22">
        <f t="shared" si="40"/>
        <v>0</v>
      </c>
      <c r="AK153" s="22">
        <f t="shared" si="5"/>
        <v>11594.6</v>
      </c>
      <c r="AL153" s="22">
        <f t="shared" si="6"/>
        <v>20969.199999999997</v>
      </c>
      <c r="AM153" s="22">
        <f t="array" ref="AM153">IF(P153="Mykare",(INDEX('[1]EMI &amp; Reimbursement'!Q:Q,MATCH(Finance!C153,'[1]EMI &amp; Reimbursement'!B:B,0),0)),0)</f>
        <v>0</v>
      </c>
      <c r="AN153" s="22">
        <f t="shared" si="7"/>
        <v>0</v>
      </c>
      <c r="AO153" s="22">
        <f t="shared" si="8"/>
        <v>32563.8</v>
      </c>
      <c r="AP153" s="22">
        <f t="shared" si="9"/>
        <v>0</v>
      </c>
      <c r="AQ153" s="18" t="s">
        <v>7272</v>
      </c>
      <c r="AR153" s="18" t="s">
        <v>7654</v>
      </c>
      <c r="AS153" s="23">
        <v>44986</v>
      </c>
      <c r="AT153" s="24" t="b">
        <v>1</v>
      </c>
      <c r="AW153" s="24" t="b">
        <v>1</v>
      </c>
      <c r="AY153" s="24" t="b">
        <v>1</v>
      </c>
      <c r="BA153" s="24" t="b">
        <v>1</v>
      </c>
      <c r="BB153" s="24" t="b">
        <v>1</v>
      </c>
      <c r="BC153" s="22">
        <f t="shared" si="41"/>
        <v>0</v>
      </c>
      <c r="BD153" s="26">
        <f t="shared" si="11"/>
        <v>0.6439420460757036</v>
      </c>
    </row>
    <row r="154" spans="1:56" ht="20.25" customHeight="1">
      <c r="A154" s="18" t="s">
        <v>7262</v>
      </c>
      <c r="B154" s="19">
        <v>153</v>
      </c>
      <c r="C154" s="18" t="str">
        <f t="shared" ref="C154:C164" si="49">"F"&amp;$R$154&amp;B154</f>
        <v>FIP153</v>
      </c>
      <c r="D154" s="18">
        <v>279995</v>
      </c>
      <c r="E154" s="20">
        <v>44977</v>
      </c>
      <c r="F154" s="20">
        <v>44977</v>
      </c>
      <c r="G154" s="18" t="s">
        <v>7652</v>
      </c>
      <c r="I154" s="18" t="s">
        <v>7661</v>
      </c>
      <c r="J154" s="18" t="s">
        <v>7351</v>
      </c>
      <c r="K154" s="18" t="s">
        <v>5048</v>
      </c>
      <c r="L154" s="18" t="s">
        <v>7290</v>
      </c>
      <c r="M154" s="21" t="s">
        <v>7660</v>
      </c>
      <c r="N154" s="21" t="str">
        <f t="shared" si="32"/>
        <v>A</v>
      </c>
      <c r="P154" s="18" t="str">
        <f>IFERROR(VLOOKUP(L154,[1]Sheet3!A:B,2,0),"")</f>
        <v>Hospital</v>
      </c>
      <c r="Q154" s="22" t="s">
        <v>7270</v>
      </c>
      <c r="R154" s="22" t="s">
        <v>7271</v>
      </c>
      <c r="S154" s="22">
        <v>25000</v>
      </c>
      <c r="T154" s="22">
        <v>63600</v>
      </c>
      <c r="U154" s="22">
        <v>0</v>
      </c>
      <c r="V154" s="22">
        <v>0</v>
      </c>
      <c r="W154" s="22">
        <f t="shared" si="30"/>
        <v>63600</v>
      </c>
      <c r="X154" s="22">
        <v>0</v>
      </c>
      <c r="Y154" s="22">
        <v>60</v>
      </c>
      <c r="Z154" s="22">
        <v>40</v>
      </c>
      <c r="AA154" s="22">
        <f t="shared" si="47"/>
        <v>25440</v>
      </c>
      <c r="AB154" s="22">
        <f t="shared" si="17"/>
        <v>32338.983050847459</v>
      </c>
      <c r="AC154" s="22">
        <f t="shared" si="18"/>
        <v>5821.0169491525421</v>
      </c>
      <c r="AD154" s="22">
        <f t="shared" si="48"/>
        <v>38160</v>
      </c>
      <c r="AE154" s="22">
        <v>837</v>
      </c>
      <c r="AF154" s="22">
        <v>12720</v>
      </c>
      <c r="AG154" s="22">
        <v>0</v>
      </c>
      <c r="AH154" s="22">
        <v>0</v>
      </c>
      <c r="AI154" s="22">
        <v>0</v>
      </c>
      <c r="AJ154" s="22">
        <f t="shared" si="40"/>
        <v>0</v>
      </c>
      <c r="AK154" s="22">
        <f t="shared" si="5"/>
        <v>13557</v>
      </c>
      <c r="AL154" s="22">
        <f t="shared" si="6"/>
        <v>24603</v>
      </c>
      <c r="AM154" s="22">
        <f t="array" ref="AM154">IF(P154="Mykare",(INDEX('[1]EMI &amp; Reimbursement'!Q:Q,MATCH(Finance!C154,'[1]EMI &amp; Reimbursement'!B:B,0),0)),0)</f>
        <v>0</v>
      </c>
      <c r="AN154" s="22">
        <f t="shared" si="7"/>
        <v>0</v>
      </c>
      <c r="AO154" s="22">
        <f t="shared" si="8"/>
        <v>38160</v>
      </c>
      <c r="AP154" s="22">
        <f t="shared" si="9"/>
        <v>0</v>
      </c>
      <c r="AQ154" s="18" t="s">
        <v>7272</v>
      </c>
      <c r="AR154" s="18" t="s">
        <v>7654</v>
      </c>
      <c r="AS154" s="23">
        <v>44986</v>
      </c>
      <c r="AT154" s="24" t="b">
        <v>1</v>
      </c>
      <c r="AW154" s="24" t="b">
        <v>1</v>
      </c>
      <c r="AY154" s="24" t="b">
        <v>1</v>
      </c>
      <c r="BA154" s="24" t="b">
        <v>1</v>
      </c>
      <c r="BB154" s="24" t="b">
        <v>1</v>
      </c>
      <c r="BC154" s="22">
        <f t="shared" si="41"/>
        <v>0</v>
      </c>
      <c r="BD154" s="26">
        <f t="shared" si="11"/>
        <v>0.64473270440251573</v>
      </c>
    </row>
    <row r="155" spans="1:56" ht="20.25" customHeight="1">
      <c r="A155" s="18" t="s">
        <v>7262</v>
      </c>
      <c r="B155" s="19">
        <v>154</v>
      </c>
      <c r="C155" s="18" t="str">
        <f t="shared" si="49"/>
        <v>FIP154</v>
      </c>
      <c r="D155" s="18">
        <v>266320</v>
      </c>
      <c r="E155" s="20">
        <v>44977</v>
      </c>
      <c r="F155" s="20">
        <v>44977</v>
      </c>
      <c r="G155" s="18" t="s">
        <v>7275</v>
      </c>
      <c r="I155" s="18" t="s">
        <v>7662</v>
      </c>
      <c r="J155" s="18" t="s">
        <v>7266</v>
      </c>
      <c r="K155" s="18" t="s">
        <v>5048</v>
      </c>
      <c r="L155" s="18" t="s">
        <v>7308</v>
      </c>
      <c r="M155" s="21" t="s">
        <v>7278</v>
      </c>
      <c r="N155" s="21" t="str">
        <f t="shared" si="32"/>
        <v>B</v>
      </c>
      <c r="P155" s="18" t="str">
        <f>IFERROR(VLOOKUP(L155,[1]Sheet3!A:B,2,0),"")</f>
        <v>Hospital</v>
      </c>
      <c r="Q155" s="22" t="s">
        <v>7279</v>
      </c>
      <c r="R155" s="22" t="s">
        <v>7271</v>
      </c>
      <c r="S155" s="22">
        <v>25000</v>
      </c>
      <c r="T155" s="22">
        <v>0</v>
      </c>
      <c r="U155" s="22">
        <v>0</v>
      </c>
      <c r="V155" s="22">
        <v>1000</v>
      </c>
      <c r="W155" s="22">
        <f t="shared" si="30"/>
        <v>26000</v>
      </c>
      <c r="X155" s="22">
        <v>0</v>
      </c>
      <c r="Y155" s="22">
        <v>30</v>
      </c>
      <c r="Z155" s="22">
        <v>70</v>
      </c>
      <c r="AA155" s="22">
        <f t="shared" si="47"/>
        <v>18200</v>
      </c>
      <c r="AB155" s="22">
        <f t="shared" si="17"/>
        <v>6610.1694915254238</v>
      </c>
      <c r="AC155" s="22">
        <f t="shared" si="18"/>
        <v>1189.8305084745764</v>
      </c>
      <c r="AD155" s="22">
        <f t="shared" si="48"/>
        <v>7800</v>
      </c>
      <c r="AE155" s="22">
        <v>0</v>
      </c>
      <c r="AF155" s="22">
        <v>0</v>
      </c>
      <c r="AG155" s="22">
        <v>0</v>
      </c>
      <c r="AH155" s="22">
        <v>0</v>
      </c>
      <c r="AI155" s="22">
        <v>0</v>
      </c>
      <c r="AJ155" s="22">
        <f t="shared" si="40"/>
        <v>0</v>
      </c>
      <c r="AK155" s="22">
        <f t="shared" si="5"/>
        <v>0</v>
      </c>
      <c r="AL155" s="22">
        <f t="shared" si="6"/>
        <v>7800</v>
      </c>
      <c r="AM155" s="22">
        <f t="array" ref="AM155">IF(P155="Mykare",(INDEX('[1]EMI &amp; Reimbursement'!Q:Q,MATCH(Finance!C155,'[1]EMI &amp; Reimbursement'!B:B,0),0)),0)</f>
        <v>0</v>
      </c>
      <c r="AN155" s="22">
        <f t="shared" si="7"/>
        <v>0</v>
      </c>
      <c r="AO155" s="22">
        <f t="shared" si="8"/>
        <v>7800</v>
      </c>
      <c r="AP155" s="22">
        <f t="shared" si="9"/>
        <v>0</v>
      </c>
      <c r="AQ155" s="18" t="s">
        <v>7272</v>
      </c>
      <c r="AR155" s="18" t="s">
        <v>7627</v>
      </c>
      <c r="AS155" s="23">
        <v>44986</v>
      </c>
      <c r="AT155" s="24" t="b">
        <v>1</v>
      </c>
      <c r="AW155" s="24" t="b">
        <v>1</v>
      </c>
      <c r="AY155" s="24" t="b">
        <v>1</v>
      </c>
      <c r="BB155" s="24" t="b">
        <v>1</v>
      </c>
      <c r="BC155" s="22">
        <f t="shared" si="41"/>
        <v>0</v>
      </c>
      <c r="BD155" s="26">
        <f t="shared" si="11"/>
        <v>1</v>
      </c>
    </row>
    <row r="156" spans="1:56" ht="20.25" customHeight="1">
      <c r="A156" s="18" t="s">
        <v>7262</v>
      </c>
      <c r="B156" s="19">
        <v>155</v>
      </c>
      <c r="C156" s="18" t="str">
        <f t="shared" si="49"/>
        <v>FIP155</v>
      </c>
      <c r="D156" s="18">
        <v>72182</v>
      </c>
      <c r="E156" s="20">
        <v>44982</v>
      </c>
      <c r="F156" s="20">
        <v>44982</v>
      </c>
      <c r="G156" s="18" t="s">
        <v>7454</v>
      </c>
      <c r="I156" s="18" t="s">
        <v>7663</v>
      </c>
      <c r="J156" s="18" t="s">
        <v>7341</v>
      </c>
      <c r="K156" s="18" t="s">
        <v>7267</v>
      </c>
      <c r="L156" s="18" t="s">
        <v>7303</v>
      </c>
      <c r="M156" s="21" t="s">
        <v>7278</v>
      </c>
      <c r="N156" s="21" t="str">
        <f t="shared" si="32"/>
        <v>B</v>
      </c>
      <c r="O156" s="18" t="s">
        <v>7305</v>
      </c>
      <c r="P156" s="18" t="str">
        <f>IFERROR(VLOOKUP(L156,[1]Sheet3!A:B,2,0),"")</f>
        <v>Mykare</v>
      </c>
      <c r="Q156" s="22" t="s">
        <v>7285</v>
      </c>
      <c r="R156" s="22" t="s">
        <v>7271</v>
      </c>
      <c r="S156" s="22">
        <v>40000</v>
      </c>
      <c r="T156" s="22">
        <v>0</v>
      </c>
      <c r="U156" s="22">
        <v>5000</v>
      </c>
      <c r="V156" s="22">
        <v>0</v>
      </c>
      <c r="W156" s="22">
        <f t="shared" si="30"/>
        <v>45000</v>
      </c>
      <c r="X156" s="22">
        <v>0</v>
      </c>
      <c r="Y156" s="22">
        <v>35</v>
      </c>
      <c r="Z156" s="22">
        <v>65</v>
      </c>
      <c r="AA156" s="40">
        <f>W156-AD156</f>
        <v>31500</v>
      </c>
      <c r="AB156" s="22">
        <f t="shared" si="17"/>
        <v>11440.677966101695</v>
      </c>
      <c r="AC156" s="22">
        <f t="shared" si="18"/>
        <v>2059.3220338983051</v>
      </c>
      <c r="AD156" s="22">
        <v>13500</v>
      </c>
      <c r="AE156" s="22">
        <v>0</v>
      </c>
      <c r="AF156" s="22">
        <v>0</v>
      </c>
      <c r="AG156" s="22">
        <v>4248</v>
      </c>
      <c r="AH156" s="22">
        <v>0</v>
      </c>
      <c r="AI156" s="22">
        <v>0</v>
      </c>
      <c r="AJ156" s="22">
        <f t="shared" si="40"/>
        <v>0</v>
      </c>
      <c r="AK156" s="22">
        <f t="shared" si="5"/>
        <v>4248</v>
      </c>
      <c r="AL156" s="22">
        <f t="shared" si="6"/>
        <v>9252</v>
      </c>
      <c r="AM156" s="22">
        <f t="array" ref="AM156">IF(P156="Mykare",(INDEX('[1]EMI &amp; Reimbursement'!Q:Q,MATCH(Finance!C156,'[1]EMI &amp; Reimbursement'!B:B,0),0)),0)</f>
        <v>35752</v>
      </c>
      <c r="AN156" s="22">
        <f t="shared" si="7"/>
        <v>0</v>
      </c>
      <c r="AO156" s="22">
        <f t="shared" si="8"/>
        <v>0</v>
      </c>
      <c r="AP156" s="22">
        <f t="shared" si="9"/>
        <v>31500</v>
      </c>
      <c r="AQ156" s="18" t="s">
        <v>7272</v>
      </c>
      <c r="AR156" s="18" t="s">
        <v>7639</v>
      </c>
      <c r="AS156" s="23">
        <v>44986</v>
      </c>
      <c r="AT156" s="24" t="b">
        <v>1</v>
      </c>
      <c r="AU156" s="24" t="b">
        <v>1</v>
      </c>
      <c r="AV156" s="24" t="b">
        <v>1</v>
      </c>
      <c r="AW156" s="24" t="b">
        <v>1</v>
      </c>
      <c r="AX156" s="24" t="b">
        <v>1</v>
      </c>
      <c r="AY156" s="24" t="b">
        <v>1</v>
      </c>
      <c r="BB156" s="24" t="b">
        <v>1</v>
      </c>
      <c r="BC156" s="22">
        <f t="shared" si="41"/>
        <v>0</v>
      </c>
      <c r="BD156" s="26">
        <f t="shared" si="11"/>
        <v>0.68533333333333335</v>
      </c>
    </row>
    <row r="157" spans="1:56" ht="20.25" customHeight="1">
      <c r="A157" s="18" t="s">
        <v>7262</v>
      </c>
      <c r="B157" s="19">
        <v>156</v>
      </c>
      <c r="C157" s="18" t="str">
        <f t="shared" si="49"/>
        <v>FIP156</v>
      </c>
      <c r="D157" s="18">
        <v>288472</v>
      </c>
      <c r="E157" s="20">
        <v>44982</v>
      </c>
      <c r="F157" s="20">
        <v>44982</v>
      </c>
      <c r="G157" s="18" t="s">
        <v>7449</v>
      </c>
      <c r="I157" s="18" t="s">
        <v>7664</v>
      </c>
      <c r="J157" s="18" t="s">
        <v>7266</v>
      </c>
      <c r="K157" s="18" t="s">
        <v>7267</v>
      </c>
      <c r="L157" s="18" t="s">
        <v>7308</v>
      </c>
      <c r="M157" s="21" t="s">
        <v>7304</v>
      </c>
      <c r="N157" s="21" t="str">
        <f t="shared" si="32"/>
        <v>A</v>
      </c>
      <c r="P157" s="18" t="str">
        <f>IFERROR(VLOOKUP(L157,[1]Sheet3!A:B,2,0),"")</f>
        <v>Hospital</v>
      </c>
      <c r="Q157" s="22" t="s">
        <v>7285</v>
      </c>
      <c r="R157" s="22" t="s">
        <v>7271</v>
      </c>
      <c r="S157" s="22">
        <v>22000</v>
      </c>
      <c r="T157" s="22">
        <v>0</v>
      </c>
      <c r="U157" s="22">
        <v>0</v>
      </c>
      <c r="V157" s="22">
        <v>0</v>
      </c>
      <c r="W157" s="22">
        <f t="shared" si="30"/>
        <v>22000</v>
      </c>
      <c r="X157" s="22">
        <v>0</v>
      </c>
      <c r="Y157" s="22">
        <v>60</v>
      </c>
      <c r="Z157" s="22">
        <v>40</v>
      </c>
      <c r="AA157" s="22">
        <f t="shared" ref="AA157:AA161" si="50">W157*Z157%</f>
        <v>8800</v>
      </c>
      <c r="AB157" s="22">
        <f t="shared" si="17"/>
        <v>11186.4406779661</v>
      </c>
      <c r="AC157" s="22">
        <f t="shared" si="18"/>
        <v>2013.5593220338983</v>
      </c>
      <c r="AD157" s="22">
        <f t="shared" ref="AD157:AD164" si="51">W157*Y157%</f>
        <v>13200</v>
      </c>
      <c r="AE157" s="22">
        <v>0</v>
      </c>
      <c r="AF157" s="22">
        <v>5000</v>
      </c>
      <c r="AG157" s="22">
        <v>0</v>
      </c>
      <c r="AH157" s="22">
        <v>0</v>
      </c>
      <c r="AI157" s="22">
        <v>0</v>
      </c>
      <c r="AJ157" s="22">
        <f t="shared" si="40"/>
        <v>0</v>
      </c>
      <c r="AK157" s="22">
        <f t="shared" si="5"/>
        <v>5000</v>
      </c>
      <c r="AL157" s="22">
        <f t="shared" si="6"/>
        <v>8200</v>
      </c>
      <c r="AM157" s="22">
        <f t="array" ref="AM157">IF(P157="Mykare",(INDEX('[1]EMI &amp; Reimbursement'!Q:Q,MATCH(Finance!C157,'[1]EMI &amp; Reimbursement'!B:B,0),0)),0)</f>
        <v>0</v>
      </c>
      <c r="AN157" s="22">
        <f t="shared" si="7"/>
        <v>0</v>
      </c>
      <c r="AO157" s="22">
        <f t="shared" si="8"/>
        <v>13200</v>
      </c>
      <c r="AP157" s="22">
        <f t="shared" si="9"/>
        <v>0</v>
      </c>
      <c r="AQ157" s="18" t="s">
        <v>7272</v>
      </c>
      <c r="AR157" s="18" t="s">
        <v>7648</v>
      </c>
      <c r="AS157" s="23">
        <v>44986</v>
      </c>
      <c r="AT157" s="24" t="b">
        <v>1</v>
      </c>
      <c r="AW157" s="24" t="b">
        <v>1</v>
      </c>
      <c r="AY157" s="24" t="b">
        <v>1</v>
      </c>
      <c r="BA157" s="24" t="b">
        <v>1</v>
      </c>
      <c r="BB157" s="24" t="b">
        <v>1</v>
      </c>
      <c r="BC157" s="22">
        <f t="shared" si="41"/>
        <v>0</v>
      </c>
      <c r="BD157" s="26">
        <f t="shared" si="11"/>
        <v>0.62121212121212122</v>
      </c>
    </row>
    <row r="158" spans="1:56" ht="20.25" customHeight="1">
      <c r="A158" s="18" t="s">
        <v>7262</v>
      </c>
      <c r="B158" s="19">
        <v>157</v>
      </c>
      <c r="C158" s="18" t="str">
        <f t="shared" si="49"/>
        <v>FIP157</v>
      </c>
      <c r="D158" s="18">
        <v>281551</v>
      </c>
      <c r="E158" s="20">
        <v>44982</v>
      </c>
      <c r="F158" s="20">
        <v>44982</v>
      </c>
      <c r="G158" s="18" t="s">
        <v>7665</v>
      </c>
      <c r="I158" s="18" t="s">
        <v>7666</v>
      </c>
      <c r="J158" s="18" t="s">
        <v>7351</v>
      </c>
      <c r="K158" s="18" t="s">
        <v>5048</v>
      </c>
      <c r="L158" s="18" t="s">
        <v>7290</v>
      </c>
      <c r="M158" s="21" t="s">
        <v>7278</v>
      </c>
      <c r="N158" s="21" t="str">
        <f t="shared" si="32"/>
        <v>B</v>
      </c>
      <c r="P158" s="18" t="str">
        <f>IFERROR(VLOOKUP(L158,[1]Sheet3!A:B,2,0),"")</f>
        <v>Hospital</v>
      </c>
      <c r="Q158" s="22" t="s">
        <v>7279</v>
      </c>
      <c r="R158" s="22" t="s">
        <v>7271</v>
      </c>
      <c r="S158" s="22">
        <v>25000</v>
      </c>
      <c r="T158" s="22">
        <v>38194</v>
      </c>
      <c r="U158" s="22">
        <v>1900</v>
      </c>
      <c r="V158" s="22">
        <v>0</v>
      </c>
      <c r="W158" s="22">
        <f t="shared" si="30"/>
        <v>40094</v>
      </c>
      <c r="X158" s="22">
        <v>0</v>
      </c>
      <c r="Y158" s="22">
        <v>33</v>
      </c>
      <c r="Z158" s="22">
        <v>67</v>
      </c>
      <c r="AA158" s="22">
        <f t="shared" si="50"/>
        <v>26862.980000000003</v>
      </c>
      <c r="AB158" s="22">
        <f t="shared" si="17"/>
        <v>11212.728813559323</v>
      </c>
      <c r="AC158" s="22">
        <f t="shared" si="18"/>
        <v>2018.2911864406778</v>
      </c>
      <c r="AD158" s="22">
        <f t="shared" si="51"/>
        <v>13231.02</v>
      </c>
      <c r="AE158" s="22">
        <v>160</v>
      </c>
      <c r="AF158" s="22">
        <v>0</v>
      </c>
      <c r="AG158" s="22">
        <v>0</v>
      </c>
      <c r="AH158" s="22">
        <v>0</v>
      </c>
      <c r="AI158" s="22">
        <v>0</v>
      </c>
      <c r="AJ158" s="22">
        <f t="shared" si="40"/>
        <v>0</v>
      </c>
      <c r="AK158" s="22">
        <f t="shared" si="5"/>
        <v>160</v>
      </c>
      <c r="AL158" s="22">
        <f t="shared" si="6"/>
        <v>13071.02</v>
      </c>
      <c r="AM158" s="22">
        <f t="array" ref="AM158">IF(P158="Mykare",(INDEX('[1]EMI &amp; Reimbursement'!Q:Q,MATCH(Finance!C158,'[1]EMI &amp; Reimbursement'!B:B,0),0)),0)</f>
        <v>0</v>
      </c>
      <c r="AN158" s="22">
        <f t="shared" si="7"/>
        <v>0</v>
      </c>
      <c r="AO158" s="22">
        <f t="shared" si="8"/>
        <v>13231.02</v>
      </c>
      <c r="AP158" s="22">
        <f t="shared" si="9"/>
        <v>0</v>
      </c>
      <c r="AQ158" s="18" t="s">
        <v>7272</v>
      </c>
      <c r="AR158" s="18" t="s">
        <v>7667</v>
      </c>
      <c r="AS158" s="23">
        <v>44986</v>
      </c>
      <c r="AT158" s="24" t="b">
        <v>1</v>
      </c>
      <c r="AW158" s="24" t="b">
        <v>1</v>
      </c>
      <c r="AY158" s="24" t="b">
        <v>1</v>
      </c>
      <c r="BB158" s="24" t="b">
        <v>1</v>
      </c>
      <c r="BC158" s="22">
        <f t="shared" si="41"/>
        <v>0</v>
      </c>
      <c r="BD158" s="26">
        <f t="shared" si="11"/>
        <v>0.98790720594481751</v>
      </c>
    </row>
    <row r="159" spans="1:56" ht="20.25" customHeight="1">
      <c r="A159" s="18" t="s">
        <v>7262</v>
      </c>
      <c r="B159" s="19">
        <v>158</v>
      </c>
      <c r="C159" s="18" t="str">
        <f t="shared" si="49"/>
        <v>FIP158</v>
      </c>
      <c r="D159" s="18">
        <v>294913</v>
      </c>
      <c r="E159" s="20">
        <v>44980</v>
      </c>
      <c r="F159" s="20">
        <v>44980</v>
      </c>
      <c r="G159" s="18" t="s">
        <v>7668</v>
      </c>
      <c r="I159" s="18" t="s">
        <v>7669</v>
      </c>
      <c r="J159" s="18" t="s">
        <v>7670</v>
      </c>
      <c r="K159" s="18" t="s">
        <v>7267</v>
      </c>
      <c r="L159" s="18" t="s">
        <v>7308</v>
      </c>
      <c r="M159" s="21" t="s">
        <v>7278</v>
      </c>
      <c r="N159" s="21" t="str">
        <f t="shared" si="32"/>
        <v>B</v>
      </c>
      <c r="P159" s="18" t="str">
        <f>IFERROR(VLOOKUP(L159,[1]Sheet3!A:B,2,0),"")</f>
        <v>Hospital</v>
      </c>
      <c r="Q159" s="22" t="s">
        <v>7285</v>
      </c>
      <c r="R159" s="22" t="s">
        <v>7271</v>
      </c>
      <c r="S159" s="22">
        <v>54000</v>
      </c>
      <c r="T159" s="22">
        <v>0</v>
      </c>
      <c r="U159" s="22">
        <v>0</v>
      </c>
      <c r="V159" s="22">
        <v>0</v>
      </c>
      <c r="W159" s="22">
        <f t="shared" si="30"/>
        <v>54000</v>
      </c>
      <c r="X159" s="22">
        <v>0</v>
      </c>
      <c r="Y159" s="22">
        <v>20</v>
      </c>
      <c r="Z159" s="22">
        <v>80</v>
      </c>
      <c r="AA159" s="22">
        <f t="shared" si="50"/>
        <v>43200</v>
      </c>
      <c r="AB159" s="22">
        <f t="shared" si="17"/>
        <v>9152.5423728813566</v>
      </c>
      <c r="AC159" s="22">
        <f t="shared" si="18"/>
        <v>1647.4576271186443</v>
      </c>
      <c r="AD159" s="22">
        <f t="shared" si="51"/>
        <v>10800</v>
      </c>
      <c r="AE159" s="22">
        <v>0</v>
      </c>
      <c r="AF159" s="22">
        <v>0</v>
      </c>
      <c r="AG159" s="22">
        <v>0</v>
      </c>
      <c r="AH159" s="22">
        <v>0</v>
      </c>
      <c r="AI159" s="22">
        <v>0</v>
      </c>
      <c r="AJ159" s="22">
        <f t="shared" si="40"/>
        <v>0</v>
      </c>
      <c r="AK159" s="22">
        <f t="shared" si="5"/>
        <v>0</v>
      </c>
      <c r="AL159" s="22">
        <f t="shared" si="6"/>
        <v>10800</v>
      </c>
      <c r="AM159" s="22">
        <f t="array" ref="AM159">IF(P159="Mykare",(INDEX('[1]EMI &amp; Reimbursement'!Q:Q,MATCH(Finance!C159,'[1]EMI &amp; Reimbursement'!B:B,0),0)),0)</f>
        <v>0</v>
      </c>
      <c r="AN159" s="22">
        <f t="shared" si="7"/>
        <v>0</v>
      </c>
      <c r="AO159" s="22">
        <f t="shared" si="8"/>
        <v>10800</v>
      </c>
      <c r="AP159" s="22">
        <f t="shared" si="9"/>
        <v>0</v>
      </c>
      <c r="AQ159" s="18" t="s">
        <v>7286</v>
      </c>
      <c r="AT159" s="24" t="b">
        <v>1</v>
      </c>
      <c r="AW159" s="24" t="b">
        <v>0</v>
      </c>
      <c r="AY159" s="24" t="b">
        <v>1</v>
      </c>
      <c r="BB159" s="24" t="b">
        <v>0</v>
      </c>
      <c r="BC159" s="22">
        <f t="shared" si="41"/>
        <v>0</v>
      </c>
      <c r="BD159" s="26">
        <f t="shared" si="11"/>
        <v>1</v>
      </c>
    </row>
    <row r="160" spans="1:56" ht="20.25" customHeight="1">
      <c r="A160" s="18" t="s">
        <v>7262</v>
      </c>
      <c r="B160" s="27">
        <v>159</v>
      </c>
      <c r="C160" s="28" t="str">
        <f t="shared" si="49"/>
        <v>FIP159</v>
      </c>
      <c r="D160" s="28">
        <v>232873</v>
      </c>
      <c r="E160" s="29"/>
      <c r="F160" s="29">
        <v>44983</v>
      </c>
      <c r="G160" s="28" t="s">
        <v>7671</v>
      </c>
      <c r="H160" s="28"/>
      <c r="I160" s="28" t="s">
        <v>7672</v>
      </c>
      <c r="J160" s="28" t="s">
        <v>7351</v>
      </c>
      <c r="K160" s="28" t="s">
        <v>7267</v>
      </c>
      <c r="L160" s="28" t="s">
        <v>7268</v>
      </c>
      <c r="M160" s="30" t="s">
        <v>7673</v>
      </c>
      <c r="N160" s="30" t="str">
        <f t="shared" si="32"/>
        <v>A</v>
      </c>
      <c r="O160" s="28"/>
      <c r="P160" s="28" t="str">
        <f>IFERROR(VLOOKUP(L160,[1]Sheet3!A:B,2,0),"")</f>
        <v>Mykare</v>
      </c>
      <c r="Q160" s="31" t="s">
        <v>7456</v>
      </c>
      <c r="R160" s="31" t="s">
        <v>7271</v>
      </c>
      <c r="S160" s="31"/>
      <c r="T160" s="31"/>
      <c r="U160" s="31">
        <v>0</v>
      </c>
      <c r="V160" s="31">
        <v>0</v>
      </c>
      <c r="W160" s="31">
        <f t="shared" si="30"/>
        <v>0</v>
      </c>
      <c r="X160" s="31">
        <v>0</v>
      </c>
      <c r="Y160" s="31">
        <v>60</v>
      </c>
      <c r="Z160" s="31">
        <v>40</v>
      </c>
      <c r="AA160" s="31">
        <f t="shared" si="50"/>
        <v>0</v>
      </c>
      <c r="AB160" s="31">
        <f t="shared" si="17"/>
        <v>0</v>
      </c>
      <c r="AC160" s="31">
        <f t="shared" si="18"/>
        <v>0</v>
      </c>
      <c r="AD160" s="31">
        <f t="shared" si="51"/>
        <v>0</v>
      </c>
      <c r="AE160" s="31">
        <v>0</v>
      </c>
      <c r="AF160" s="31">
        <v>9000</v>
      </c>
      <c r="AG160" s="31">
        <v>0</v>
      </c>
      <c r="AH160" s="31">
        <v>0</v>
      </c>
      <c r="AI160" s="31">
        <v>0</v>
      </c>
      <c r="AJ160" s="31">
        <f t="shared" si="40"/>
        <v>0</v>
      </c>
      <c r="AK160" s="31">
        <f t="shared" si="5"/>
        <v>9000</v>
      </c>
      <c r="AL160" s="31">
        <f t="shared" si="6"/>
        <v>-9000</v>
      </c>
      <c r="AM160" s="31" t="e">
        <f t="array" ref="AM160">IF(P160="Mykare",(INDEX('[1]EMI &amp; Reimbursement'!Q:Q,MATCH(Finance!C160,'[1]EMI &amp; Reimbursement'!B:B,0),0)),0)</f>
        <v>#N/A</v>
      </c>
      <c r="AN160" s="31" t="e">
        <f t="shared" si="7"/>
        <v>#N/A</v>
      </c>
      <c r="AO160" s="31">
        <f t="shared" si="8"/>
        <v>0</v>
      </c>
      <c r="AP160" s="31">
        <f t="shared" si="9"/>
        <v>0</v>
      </c>
      <c r="AQ160" s="28" t="s">
        <v>7674</v>
      </c>
      <c r="AR160" s="28"/>
      <c r="AS160" s="32"/>
      <c r="AT160" s="33" t="b">
        <v>1</v>
      </c>
      <c r="AU160" s="28"/>
      <c r="AV160" s="28"/>
      <c r="AW160" s="33" t="b">
        <v>1</v>
      </c>
      <c r="AX160" s="28"/>
      <c r="AY160" s="33" t="b">
        <v>1</v>
      </c>
      <c r="AZ160" s="28"/>
      <c r="BA160" s="33" t="b">
        <v>1</v>
      </c>
      <c r="BB160" s="33" t="b">
        <v>0</v>
      </c>
      <c r="BC160" s="31">
        <f t="shared" si="41"/>
        <v>0</v>
      </c>
      <c r="BD160" s="34" t="e">
        <f t="shared" si="11"/>
        <v>#DIV/0!</v>
      </c>
    </row>
    <row r="161" spans="1:56" ht="20.25" customHeight="1">
      <c r="A161" s="18" t="s">
        <v>7262</v>
      </c>
      <c r="B161" s="19">
        <v>160</v>
      </c>
      <c r="C161" s="18" t="str">
        <f t="shared" si="49"/>
        <v>FIP160</v>
      </c>
      <c r="D161" s="18">
        <v>191700</v>
      </c>
      <c r="E161" s="20">
        <v>44963</v>
      </c>
      <c r="F161" s="20">
        <v>44963</v>
      </c>
      <c r="G161" s="18" t="s">
        <v>7282</v>
      </c>
      <c r="I161" s="18" t="s">
        <v>7675</v>
      </c>
      <c r="J161" s="18" t="s">
        <v>7341</v>
      </c>
      <c r="K161" s="18" t="s">
        <v>7277</v>
      </c>
      <c r="L161" s="18" t="s">
        <v>7308</v>
      </c>
      <c r="M161" s="21" t="s">
        <v>7278</v>
      </c>
      <c r="N161" s="21" t="str">
        <f t="shared" si="32"/>
        <v>B</v>
      </c>
      <c r="P161" s="18" t="str">
        <f>IFERROR(VLOOKUP(L161,[1]Sheet3!A:B,2,0),"")</f>
        <v>Hospital</v>
      </c>
      <c r="Q161" s="22" t="s">
        <v>7285</v>
      </c>
      <c r="R161" s="22" t="s">
        <v>7271</v>
      </c>
      <c r="S161" s="22">
        <v>4988</v>
      </c>
      <c r="T161" s="22">
        <v>0</v>
      </c>
      <c r="U161" s="22">
        <v>0</v>
      </c>
      <c r="V161" s="22">
        <v>0</v>
      </c>
      <c r="W161" s="22">
        <f t="shared" si="30"/>
        <v>4988</v>
      </c>
      <c r="X161" s="22">
        <v>0</v>
      </c>
      <c r="Y161" s="22">
        <v>33</v>
      </c>
      <c r="Z161" s="22">
        <v>67</v>
      </c>
      <c r="AA161" s="22">
        <f t="shared" si="50"/>
        <v>3341.96</v>
      </c>
      <c r="AB161" s="22">
        <f t="shared" si="17"/>
        <v>1394.9491525423732</v>
      </c>
      <c r="AC161" s="22">
        <f t="shared" si="18"/>
        <v>251.09084745762715</v>
      </c>
      <c r="AD161" s="22">
        <f t="shared" si="51"/>
        <v>1646.0400000000002</v>
      </c>
      <c r="AE161" s="22">
        <v>0</v>
      </c>
      <c r="AF161" s="22">
        <v>0</v>
      </c>
      <c r="AG161" s="22">
        <v>0</v>
      </c>
      <c r="AH161" s="22">
        <v>0</v>
      </c>
      <c r="AI161" s="22">
        <v>0</v>
      </c>
      <c r="AJ161" s="22">
        <f t="shared" si="40"/>
        <v>0</v>
      </c>
      <c r="AK161" s="22">
        <f t="shared" si="5"/>
        <v>0</v>
      </c>
      <c r="AL161" s="22">
        <f t="shared" si="6"/>
        <v>1646.0400000000002</v>
      </c>
      <c r="AM161" s="22">
        <f t="array" ref="AM161">IF(P161="Mykare",(INDEX('[1]EMI &amp; Reimbursement'!Q:Q,MATCH(Finance!C161,'[1]EMI &amp; Reimbursement'!B:B,0),0)),0)</f>
        <v>0</v>
      </c>
      <c r="AN161" s="22">
        <f t="shared" si="7"/>
        <v>0</v>
      </c>
      <c r="AO161" s="22">
        <f t="shared" si="8"/>
        <v>1646.0400000000002</v>
      </c>
      <c r="AP161" s="22">
        <f t="shared" si="9"/>
        <v>0</v>
      </c>
      <c r="AQ161" s="18" t="s">
        <v>7272</v>
      </c>
      <c r="AR161" s="18" t="s">
        <v>7632</v>
      </c>
      <c r="AS161" s="23">
        <v>44986</v>
      </c>
      <c r="AT161" s="24" t="b">
        <v>1</v>
      </c>
      <c r="AW161" s="24" t="b">
        <v>1</v>
      </c>
      <c r="AY161" s="24" t="b">
        <v>1</v>
      </c>
      <c r="BB161" s="24" t="b">
        <v>1</v>
      </c>
      <c r="BC161" s="22">
        <f t="shared" si="41"/>
        <v>0</v>
      </c>
      <c r="BD161" s="26">
        <f t="shared" si="11"/>
        <v>1</v>
      </c>
    </row>
    <row r="162" spans="1:56" ht="20.25" customHeight="1">
      <c r="A162" s="18" t="s">
        <v>7262</v>
      </c>
      <c r="B162" s="19">
        <v>161</v>
      </c>
      <c r="C162" s="18" t="str">
        <f t="shared" si="49"/>
        <v>FIP161</v>
      </c>
      <c r="D162" s="18">
        <v>261599</v>
      </c>
      <c r="E162" s="20">
        <v>44984</v>
      </c>
      <c r="F162" s="20">
        <v>44984</v>
      </c>
      <c r="G162" s="18" t="s">
        <v>7543</v>
      </c>
      <c r="I162" s="18" t="s">
        <v>7676</v>
      </c>
      <c r="J162" s="18" t="s">
        <v>7266</v>
      </c>
      <c r="K162" s="18" t="s">
        <v>7636</v>
      </c>
      <c r="L162" s="18" t="s">
        <v>7290</v>
      </c>
      <c r="M162" s="21" t="s">
        <v>7677</v>
      </c>
      <c r="N162" s="21" t="str">
        <f t="shared" si="32"/>
        <v>A</v>
      </c>
      <c r="P162" s="18" t="str">
        <f>IFERROR(VLOOKUP(L162,[1]Sheet3!A:B,2,0),"")</f>
        <v>Hospital</v>
      </c>
      <c r="Q162" s="22" t="s">
        <v>7546</v>
      </c>
      <c r="R162" s="22" t="s">
        <v>7271</v>
      </c>
      <c r="S162" s="22">
        <v>25000</v>
      </c>
      <c r="T162" s="22">
        <v>32291</v>
      </c>
      <c r="U162" s="22">
        <v>1200</v>
      </c>
      <c r="V162" s="22">
        <v>500</v>
      </c>
      <c r="W162" s="22">
        <f t="shared" si="30"/>
        <v>33991</v>
      </c>
      <c r="X162" s="22">
        <v>0</v>
      </c>
      <c r="Y162" s="22">
        <v>60</v>
      </c>
      <c r="Z162" s="22">
        <v>40</v>
      </c>
      <c r="AA162" s="22">
        <f>W162-AD162</f>
        <v>13596.400000000001</v>
      </c>
      <c r="AB162" s="22">
        <f t="shared" si="17"/>
        <v>17283.5593220339</v>
      </c>
      <c r="AC162" s="22">
        <f t="shared" si="18"/>
        <v>3111.0406779661016</v>
      </c>
      <c r="AD162" s="22">
        <f t="shared" si="51"/>
        <v>20394.599999999999</v>
      </c>
      <c r="AE162" s="22">
        <v>0</v>
      </c>
      <c r="AF162" s="22">
        <v>5000</v>
      </c>
      <c r="AG162" s="22">
        <v>0</v>
      </c>
      <c r="AH162" s="22">
        <v>0</v>
      </c>
      <c r="AI162" s="22">
        <v>0</v>
      </c>
      <c r="AJ162" s="22">
        <f t="shared" si="40"/>
        <v>0</v>
      </c>
      <c r="AK162" s="22">
        <f t="shared" si="5"/>
        <v>5000</v>
      </c>
      <c r="AL162" s="22">
        <f t="shared" si="6"/>
        <v>15394.599999999999</v>
      </c>
      <c r="AM162" s="22">
        <f t="array" ref="AM162">IF(P162="Mykare",(INDEX('[1]EMI &amp; Reimbursement'!Q:Q,MATCH(Finance!C162,'[1]EMI &amp; Reimbursement'!B:B,0),0)),0)</f>
        <v>0</v>
      </c>
      <c r="AN162" s="22">
        <f t="shared" si="7"/>
        <v>0</v>
      </c>
      <c r="AO162" s="22">
        <f t="shared" si="8"/>
        <v>20394.599999999999</v>
      </c>
      <c r="AP162" s="22">
        <f t="shared" si="9"/>
        <v>0</v>
      </c>
      <c r="AQ162" s="18" t="s">
        <v>7272</v>
      </c>
      <c r="AR162" s="18" t="s">
        <v>7637</v>
      </c>
      <c r="AS162" s="23">
        <v>44986</v>
      </c>
      <c r="AT162" s="24" t="b">
        <v>1</v>
      </c>
      <c r="AW162" s="24" t="b">
        <v>1</v>
      </c>
      <c r="AY162" s="24" t="b">
        <v>1</v>
      </c>
      <c r="BA162" s="24" t="b">
        <v>1</v>
      </c>
      <c r="BB162" s="24" t="b">
        <v>1</v>
      </c>
      <c r="BC162" s="22">
        <f t="shared" si="41"/>
        <v>0</v>
      </c>
      <c r="BD162" s="26">
        <f t="shared" si="11"/>
        <v>0.75483706471320833</v>
      </c>
    </row>
    <row r="163" spans="1:56" ht="20.25" customHeight="1">
      <c r="A163" s="18" t="s">
        <v>7262</v>
      </c>
      <c r="B163" s="19">
        <v>162</v>
      </c>
      <c r="C163" s="18" t="str">
        <f t="shared" si="49"/>
        <v>FIP162</v>
      </c>
      <c r="D163" s="18">
        <v>70583</v>
      </c>
      <c r="E163" s="20">
        <v>44985</v>
      </c>
      <c r="F163" s="20">
        <v>44985</v>
      </c>
      <c r="G163" s="18" t="s">
        <v>7671</v>
      </c>
      <c r="I163" s="18" t="s">
        <v>7678</v>
      </c>
      <c r="J163" s="18" t="s">
        <v>7341</v>
      </c>
      <c r="K163" s="18" t="s">
        <v>7267</v>
      </c>
      <c r="L163" s="18" t="s">
        <v>7290</v>
      </c>
      <c r="M163" s="21" t="s">
        <v>7673</v>
      </c>
      <c r="N163" s="21" t="str">
        <f t="shared" si="32"/>
        <v>A</v>
      </c>
      <c r="P163" s="18" t="str">
        <f>IFERROR(VLOOKUP(L163,[1]Sheet3!A:B,2,0),"")</f>
        <v>Hospital</v>
      </c>
      <c r="Q163" s="22" t="s">
        <v>7456</v>
      </c>
      <c r="R163" s="22" t="s">
        <v>7271</v>
      </c>
      <c r="S163" s="22">
        <v>60000</v>
      </c>
      <c r="T163" s="22">
        <v>68456</v>
      </c>
      <c r="U163" s="22">
        <v>1000</v>
      </c>
      <c r="V163" s="22">
        <v>0</v>
      </c>
      <c r="W163" s="22">
        <f t="shared" si="30"/>
        <v>69456</v>
      </c>
      <c r="X163" s="22">
        <v>0</v>
      </c>
      <c r="Y163" s="22">
        <v>60</v>
      </c>
      <c r="Z163" s="22">
        <v>40</v>
      </c>
      <c r="AA163" s="22">
        <f t="shared" ref="AA163:AA164" si="52">W163*Z163%</f>
        <v>27782.400000000001</v>
      </c>
      <c r="AB163" s="22">
        <f t="shared" si="17"/>
        <v>35316.610169491527</v>
      </c>
      <c r="AC163" s="22">
        <f t="shared" si="18"/>
        <v>6356.9898305084744</v>
      </c>
      <c r="AD163" s="22">
        <f t="shared" si="51"/>
        <v>41673.599999999999</v>
      </c>
      <c r="AE163" s="22">
        <v>0</v>
      </c>
      <c r="AF163" s="22">
        <f>AB163*25%</f>
        <v>8829.1525423728817</v>
      </c>
      <c r="AG163" s="22">
        <v>0</v>
      </c>
      <c r="AH163" s="22">
        <v>0</v>
      </c>
      <c r="AI163" s="22">
        <v>0</v>
      </c>
      <c r="AJ163" s="22">
        <f t="shared" si="40"/>
        <v>0</v>
      </c>
      <c r="AK163" s="22">
        <f t="shared" si="5"/>
        <v>8829.1525423728817</v>
      </c>
      <c r="AL163" s="22">
        <f t="shared" si="6"/>
        <v>32844.447457627117</v>
      </c>
      <c r="AM163" s="22">
        <f t="array" ref="AM163">IF(P163="Mykare",(INDEX('[1]EMI &amp; Reimbursement'!Q:Q,MATCH(Finance!C163,'[1]EMI &amp; Reimbursement'!B:B,0),0)),0)</f>
        <v>0</v>
      </c>
      <c r="AN163" s="22">
        <f t="shared" si="7"/>
        <v>0</v>
      </c>
      <c r="AO163" s="22">
        <f t="shared" si="8"/>
        <v>41673.599999999999</v>
      </c>
      <c r="AP163" s="22">
        <f t="shared" si="9"/>
        <v>0</v>
      </c>
      <c r="AQ163" s="18" t="s">
        <v>7272</v>
      </c>
      <c r="AR163" s="18" t="s">
        <v>7679</v>
      </c>
      <c r="AS163" s="23">
        <v>45047</v>
      </c>
      <c r="AT163" s="24" t="b">
        <v>1</v>
      </c>
      <c r="AW163" s="24" t="b">
        <v>1</v>
      </c>
      <c r="AY163" s="24" t="b">
        <v>1</v>
      </c>
      <c r="BA163" s="24" t="b">
        <v>1</v>
      </c>
      <c r="BB163" s="24" t="b">
        <v>1</v>
      </c>
      <c r="BC163" s="22">
        <f t="shared" si="41"/>
        <v>0</v>
      </c>
      <c r="BD163" s="26">
        <f t="shared" si="11"/>
        <v>0.78813559322033899</v>
      </c>
    </row>
    <row r="164" spans="1:56" ht="20.25" customHeight="1">
      <c r="A164" s="18" t="s">
        <v>7262</v>
      </c>
      <c r="B164" s="19">
        <v>163</v>
      </c>
      <c r="C164" s="18" t="str">
        <f t="shared" si="49"/>
        <v>FIP163</v>
      </c>
      <c r="D164" s="18">
        <v>298909</v>
      </c>
      <c r="E164" s="20">
        <v>44987</v>
      </c>
      <c r="F164" s="20">
        <v>44987</v>
      </c>
      <c r="G164" s="18" t="s">
        <v>7680</v>
      </c>
      <c r="I164" s="18" t="s">
        <v>7681</v>
      </c>
      <c r="J164" s="18" t="s">
        <v>7635</v>
      </c>
      <c r="K164" s="18" t="s">
        <v>7342</v>
      </c>
      <c r="L164" s="18" t="s">
        <v>7290</v>
      </c>
      <c r="M164" s="21" t="s">
        <v>7278</v>
      </c>
      <c r="N164" s="21" t="str">
        <f t="shared" si="32"/>
        <v>B</v>
      </c>
      <c r="P164" s="18" t="str">
        <f>IFERROR(VLOOKUP(L164,[1]Sheet3!A:B,2,0),"")</f>
        <v>Hospital</v>
      </c>
      <c r="Q164" s="22" t="s">
        <v>7326</v>
      </c>
      <c r="R164" s="22" t="s">
        <v>7271</v>
      </c>
      <c r="S164" s="22">
        <v>25000</v>
      </c>
      <c r="T164" s="22">
        <v>58815</v>
      </c>
      <c r="U164" s="22">
        <v>2500</v>
      </c>
      <c r="V164" s="22">
        <v>0</v>
      </c>
      <c r="W164" s="22">
        <f t="shared" si="30"/>
        <v>61315</v>
      </c>
      <c r="X164" s="22">
        <v>0</v>
      </c>
      <c r="Y164" s="22">
        <v>35</v>
      </c>
      <c r="Z164" s="22">
        <v>65</v>
      </c>
      <c r="AA164" s="22">
        <f t="shared" si="52"/>
        <v>39854.75</v>
      </c>
      <c r="AB164" s="22">
        <f t="shared" si="17"/>
        <v>18186.652542372882</v>
      </c>
      <c r="AC164" s="22">
        <f t="shared" si="18"/>
        <v>3273.5974576271183</v>
      </c>
      <c r="AD164" s="22">
        <f t="shared" si="51"/>
        <v>21460.25</v>
      </c>
      <c r="AE164" s="22">
        <v>130</v>
      </c>
      <c r="AF164" s="22">
        <v>0</v>
      </c>
      <c r="AG164" s="22">
        <v>0</v>
      </c>
      <c r="AH164" s="22">
        <v>0</v>
      </c>
      <c r="AI164" s="22">
        <v>0</v>
      </c>
      <c r="AJ164" s="22">
        <f t="shared" si="40"/>
        <v>0</v>
      </c>
      <c r="AK164" s="22">
        <f t="shared" si="5"/>
        <v>130</v>
      </c>
      <c r="AL164" s="22">
        <f t="shared" si="6"/>
        <v>21330.25</v>
      </c>
      <c r="AM164" s="22">
        <f t="array" ref="AM164">IF(P164="Mykare",(INDEX('[1]EMI &amp; Reimbursement'!Q:Q,MATCH(Finance!C164,'[1]EMI &amp; Reimbursement'!B:B,0),0)),0)</f>
        <v>0</v>
      </c>
      <c r="AN164" s="22">
        <f t="shared" si="7"/>
        <v>0</v>
      </c>
      <c r="AO164" s="22">
        <f t="shared" si="8"/>
        <v>21460.25</v>
      </c>
      <c r="AP164" s="22">
        <f t="shared" si="9"/>
        <v>0</v>
      </c>
      <c r="AQ164" s="18" t="s">
        <v>7272</v>
      </c>
      <c r="AR164" s="18" t="s">
        <v>7682</v>
      </c>
      <c r="AS164" s="23">
        <v>45080</v>
      </c>
      <c r="AT164" s="24" t="b">
        <v>1</v>
      </c>
      <c r="AW164" s="24" t="b">
        <v>1</v>
      </c>
      <c r="AY164" s="24" t="b">
        <v>1</v>
      </c>
      <c r="BB164" s="24" t="b">
        <v>1</v>
      </c>
      <c r="BC164" s="22">
        <f t="shared" si="41"/>
        <v>0</v>
      </c>
      <c r="BD164" s="26">
        <f t="shared" si="11"/>
        <v>0.99394228864994583</v>
      </c>
    </row>
    <row r="165" spans="1:56" ht="20.25" customHeight="1">
      <c r="A165" s="18" t="s">
        <v>7262</v>
      </c>
      <c r="B165" s="19">
        <v>164</v>
      </c>
      <c r="C165" s="18" t="str">
        <f t="shared" ref="C165:C241" si="53">"F"&amp;R165&amp;B165</f>
        <v>FIP164</v>
      </c>
      <c r="D165" s="18">
        <v>256389</v>
      </c>
      <c r="E165" s="20">
        <v>44987</v>
      </c>
      <c r="F165" s="20">
        <v>44987</v>
      </c>
      <c r="G165" s="18" t="s">
        <v>7323</v>
      </c>
      <c r="I165" s="18" t="s">
        <v>3560</v>
      </c>
      <c r="J165" s="18" t="s">
        <v>7266</v>
      </c>
      <c r="K165" s="18" t="s">
        <v>7297</v>
      </c>
      <c r="L165" s="18" t="s">
        <v>7308</v>
      </c>
      <c r="M165" s="21" t="s">
        <v>7278</v>
      </c>
      <c r="N165" s="21" t="str">
        <f t="shared" si="32"/>
        <v>B</v>
      </c>
      <c r="P165" s="18" t="str">
        <f>IFERROR(VLOOKUP(L165,[1]Sheet3!A:B,2,0),"")</f>
        <v>Hospital</v>
      </c>
      <c r="Q165" s="22" t="s">
        <v>7326</v>
      </c>
      <c r="R165" s="22" t="s">
        <v>7271</v>
      </c>
      <c r="S165" s="22">
        <v>25000</v>
      </c>
      <c r="T165" s="22">
        <v>0</v>
      </c>
      <c r="U165" s="22">
        <v>0</v>
      </c>
      <c r="V165" s="22">
        <v>500</v>
      </c>
      <c r="W165" s="22">
        <f t="shared" si="30"/>
        <v>25500</v>
      </c>
      <c r="X165" s="22">
        <v>0</v>
      </c>
      <c r="Y165" s="22">
        <v>37.254901960784316</v>
      </c>
      <c r="Z165" s="22">
        <v>62.745098039215684</v>
      </c>
      <c r="AA165" s="22">
        <v>16000</v>
      </c>
      <c r="AB165" s="22">
        <f t="shared" si="17"/>
        <v>8050.8474576271183</v>
      </c>
      <c r="AC165" s="22">
        <f t="shared" si="18"/>
        <v>1449.1525423728813</v>
      </c>
      <c r="AD165" s="22">
        <v>9500</v>
      </c>
      <c r="AE165" s="22">
        <v>0</v>
      </c>
      <c r="AF165" s="22">
        <v>0</v>
      </c>
      <c r="AG165" s="22">
        <v>0</v>
      </c>
      <c r="AH165" s="22">
        <v>0</v>
      </c>
      <c r="AI165" s="22">
        <v>0</v>
      </c>
      <c r="AJ165" s="22">
        <f t="shared" si="40"/>
        <v>0</v>
      </c>
      <c r="AK165" s="22">
        <f t="shared" si="5"/>
        <v>0</v>
      </c>
      <c r="AL165" s="22">
        <f t="shared" si="6"/>
        <v>9500</v>
      </c>
      <c r="AM165" s="22">
        <f t="array" ref="AM165">IF(P165="Mykare",(INDEX('[1]EMI &amp; Reimbursement'!Q:Q,MATCH(Finance!C165,'[1]EMI &amp; Reimbursement'!B:B,0),0)),0)</f>
        <v>0</v>
      </c>
      <c r="AN165" s="22">
        <f t="shared" si="7"/>
        <v>0</v>
      </c>
      <c r="AO165" s="22">
        <f t="shared" si="8"/>
        <v>9500</v>
      </c>
      <c r="AP165" s="22">
        <f t="shared" si="9"/>
        <v>0</v>
      </c>
      <c r="AQ165" s="18" t="s">
        <v>7272</v>
      </c>
      <c r="AR165" s="18" t="s">
        <v>7683</v>
      </c>
      <c r="AS165" s="23">
        <v>45017</v>
      </c>
      <c r="AT165" s="24" t="b">
        <v>1</v>
      </c>
      <c r="AW165" s="24" t="b">
        <v>1</v>
      </c>
      <c r="AY165" s="24" t="b">
        <v>1</v>
      </c>
      <c r="BB165" s="24" t="b">
        <v>1</v>
      </c>
      <c r="BC165" s="22">
        <f t="shared" si="41"/>
        <v>0</v>
      </c>
      <c r="BD165" s="26">
        <f t="shared" si="11"/>
        <v>1</v>
      </c>
    </row>
    <row r="166" spans="1:56" ht="20.25" customHeight="1">
      <c r="A166" s="18" t="s">
        <v>7262</v>
      </c>
      <c r="B166" s="19">
        <v>165</v>
      </c>
      <c r="C166" s="18" t="str">
        <f t="shared" si="53"/>
        <v>FIP165</v>
      </c>
      <c r="D166" s="18">
        <v>279065</v>
      </c>
      <c r="E166" s="20">
        <v>44987</v>
      </c>
      <c r="F166" s="20">
        <v>44987</v>
      </c>
      <c r="G166" s="18" t="s">
        <v>7449</v>
      </c>
      <c r="I166" s="18" t="s">
        <v>7684</v>
      </c>
      <c r="J166" s="18" t="s">
        <v>7341</v>
      </c>
      <c r="K166" s="18" t="s">
        <v>7267</v>
      </c>
      <c r="L166" s="18" t="s">
        <v>7308</v>
      </c>
      <c r="M166" s="21" t="s">
        <v>7304</v>
      </c>
      <c r="N166" s="21" t="str">
        <f t="shared" si="32"/>
        <v>A</v>
      </c>
      <c r="P166" s="18" t="str">
        <f>IFERROR(VLOOKUP(L166,[1]Sheet3!A:B,2,0),"")</f>
        <v>Hospital</v>
      </c>
      <c r="Q166" s="22" t="s">
        <v>7285</v>
      </c>
      <c r="R166" s="22" t="s">
        <v>7271</v>
      </c>
      <c r="S166" s="22">
        <v>50000</v>
      </c>
      <c r="T166" s="22">
        <v>0</v>
      </c>
      <c r="U166" s="22">
        <v>0</v>
      </c>
      <c r="V166" s="22">
        <v>0</v>
      </c>
      <c r="W166" s="22">
        <f t="shared" si="30"/>
        <v>50000</v>
      </c>
      <c r="X166" s="22">
        <v>0</v>
      </c>
      <c r="Y166" s="22">
        <v>60</v>
      </c>
      <c r="Z166" s="22">
        <v>40</v>
      </c>
      <c r="AA166" s="22">
        <f t="shared" ref="AA166:AA168" si="54">W166*Z166%</f>
        <v>20000</v>
      </c>
      <c r="AB166" s="22">
        <f t="shared" si="17"/>
        <v>25423.728813559323</v>
      </c>
      <c r="AC166" s="22">
        <f t="shared" si="18"/>
        <v>4576.2711864406783</v>
      </c>
      <c r="AD166" s="22">
        <f t="shared" ref="AD166:AD168" si="55">W166*Y166%</f>
        <v>30000</v>
      </c>
      <c r="AE166" s="22">
        <v>920</v>
      </c>
      <c r="AF166" s="22">
        <v>11000</v>
      </c>
      <c r="AG166" s="22">
        <v>0</v>
      </c>
      <c r="AH166" s="22">
        <v>0</v>
      </c>
      <c r="AI166" s="22">
        <v>0</v>
      </c>
      <c r="AJ166" s="22">
        <f t="shared" si="40"/>
        <v>0</v>
      </c>
      <c r="AK166" s="22">
        <f t="shared" si="5"/>
        <v>11920</v>
      </c>
      <c r="AL166" s="22">
        <f t="shared" si="6"/>
        <v>18080</v>
      </c>
      <c r="AM166" s="22">
        <f t="array" ref="AM166">IF(P166="Mykare",(INDEX('[1]EMI &amp; Reimbursement'!Q:Q,MATCH(Finance!C166,'[1]EMI &amp; Reimbursement'!B:B,0),0)),0)</f>
        <v>0</v>
      </c>
      <c r="AN166" s="22">
        <f t="shared" si="7"/>
        <v>0</v>
      </c>
      <c r="AO166" s="22">
        <f t="shared" si="8"/>
        <v>30000</v>
      </c>
      <c r="AP166" s="22">
        <f t="shared" si="9"/>
        <v>0</v>
      </c>
      <c r="AQ166" s="18" t="s">
        <v>7272</v>
      </c>
      <c r="AR166" s="18" t="s">
        <v>7685</v>
      </c>
      <c r="AS166" s="23">
        <v>45017</v>
      </c>
      <c r="AT166" s="24" t="b">
        <v>1</v>
      </c>
      <c r="AW166" s="24" t="b">
        <v>1</v>
      </c>
      <c r="AY166" s="24" t="b">
        <v>1</v>
      </c>
      <c r="BA166" s="24" t="b">
        <v>1</v>
      </c>
      <c r="BB166" s="24" t="b">
        <v>1</v>
      </c>
      <c r="BC166" s="22">
        <f t="shared" si="41"/>
        <v>0</v>
      </c>
      <c r="BD166" s="26">
        <f t="shared" si="11"/>
        <v>0.60266666666666668</v>
      </c>
    </row>
    <row r="167" spans="1:56" ht="20.25" customHeight="1">
      <c r="A167" s="18" t="s">
        <v>7262</v>
      </c>
      <c r="B167" s="19">
        <v>166</v>
      </c>
      <c r="C167" s="18" t="str">
        <f t="shared" si="53"/>
        <v>FIP166</v>
      </c>
      <c r="D167" s="18">
        <v>292173</v>
      </c>
      <c r="E167" s="20">
        <v>44988</v>
      </c>
      <c r="F167" s="20">
        <v>44988</v>
      </c>
      <c r="G167" s="18" t="s">
        <v>7367</v>
      </c>
      <c r="I167" s="18" t="s">
        <v>7686</v>
      </c>
      <c r="J167" s="18" t="s">
        <v>7369</v>
      </c>
      <c r="K167" s="18" t="s">
        <v>7342</v>
      </c>
      <c r="L167" s="18" t="s">
        <v>7308</v>
      </c>
      <c r="M167" s="21" t="s">
        <v>7278</v>
      </c>
      <c r="N167" s="21" t="str">
        <f t="shared" si="32"/>
        <v>B</v>
      </c>
      <c r="P167" s="18" t="str">
        <f>IFERROR(VLOOKUP(L167,[1]Sheet3!A:B,2,0),"")</f>
        <v>Hospital</v>
      </c>
      <c r="Q167" s="22" t="s">
        <v>7326</v>
      </c>
      <c r="R167" s="22" t="s">
        <v>7271</v>
      </c>
      <c r="S167" s="22">
        <v>35000</v>
      </c>
      <c r="T167" s="22">
        <v>0</v>
      </c>
      <c r="U167" s="22">
        <v>0</v>
      </c>
      <c r="V167" s="22">
        <v>0</v>
      </c>
      <c r="W167" s="22">
        <f t="shared" si="30"/>
        <v>35000</v>
      </c>
      <c r="X167" s="22">
        <v>0</v>
      </c>
      <c r="Y167" s="22">
        <v>30</v>
      </c>
      <c r="Z167" s="22">
        <v>70</v>
      </c>
      <c r="AA167" s="22">
        <f t="shared" si="54"/>
        <v>24500</v>
      </c>
      <c r="AB167" s="22">
        <f t="shared" si="17"/>
        <v>8898.3050847457635</v>
      </c>
      <c r="AC167" s="22">
        <f t="shared" si="18"/>
        <v>1601.6949152542375</v>
      </c>
      <c r="AD167" s="22">
        <f t="shared" si="55"/>
        <v>10500</v>
      </c>
      <c r="AE167" s="22">
        <v>287</v>
      </c>
      <c r="AF167" s="22">
        <v>0</v>
      </c>
      <c r="AG167" s="22">
        <v>0</v>
      </c>
      <c r="AH167" s="22">
        <v>0</v>
      </c>
      <c r="AI167" s="22">
        <v>0</v>
      </c>
      <c r="AJ167" s="22">
        <f t="shared" si="40"/>
        <v>0</v>
      </c>
      <c r="AK167" s="22">
        <f t="shared" si="5"/>
        <v>287</v>
      </c>
      <c r="AL167" s="22">
        <f t="shared" si="6"/>
        <v>10213</v>
      </c>
      <c r="AM167" s="22">
        <f t="array" ref="AM167">IF(P167="Mykare",(INDEX('[1]EMI &amp; Reimbursement'!Q:Q,MATCH(Finance!C167,'[1]EMI &amp; Reimbursement'!B:B,0),0)),0)</f>
        <v>0</v>
      </c>
      <c r="AN167" s="22">
        <f t="shared" si="7"/>
        <v>0</v>
      </c>
      <c r="AO167" s="22">
        <f t="shared" si="8"/>
        <v>10500</v>
      </c>
      <c r="AP167" s="22">
        <f t="shared" si="9"/>
        <v>0</v>
      </c>
      <c r="AQ167" s="18" t="s">
        <v>7272</v>
      </c>
      <c r="AR167" s="18" t="s">
        <v>7687</v>
      </c>
      <c r="AS167" s="23">
        <v>45017</v>
      </c>
      <c r="AT167" s="24" t="b">
        <v>1</v>
      </c>
      <c r="AW167" s="24" t="b">
        <v>1</v>
      </c>
      <c r="AY167" s="24" t="b">
        <v>1</v>
      </c>
      <c r="BB167" s="24" t="b">
        <v>1</v>
      </c>
      <c r="BC167" s="22">
        <f t="shared" si="41"/>
        <v>0</v>
      </c>
      <c r="BD167" s="26">
        <f t="shared" si="11"/>
        <v>0.97266666666666668</v>
      </c>
    </row>
    <row r="168" spans="1:56" ht="20.25" customHeight="1">
      <c r="A168" s="18" t="s">
        <v>7262</v>
      </c>
      <c r="B168" s="19">
        <v>167</v>
      </c>
      <c r="C168" s="18" t="str">
        <f t="shared" si="53"/>
        <v>FIP167</v>
      </c>
      <c r="D168" s="18">
        <v>273827</v>
      </c>
      <c r="E168" s="20">
        <v>44988</v>
      </c>
      <c r="F168" s="20">
        <v>44988</v>
      </c>
      <c r="G168" s="18" t="s">
        <v>7501</v>
      </c>
      <c r="I168" s="18" t="s">
        <v>7688</v>
      </c>
      <c r="J168" s="18" t="s">
        <v>7369</v>
      </c>
      <c r="K168" s="18" t="s">
        <v>7289</v>
      </c>
      <c r="L168" s="18" t="s">
        <v>7290</v>
      </c>
      <c r="M168" s="21" t="s">
        <v>7278</v>
      </c>
      <c r="N168" s="21" t="str">
        <f t="shared" si="32"/>
        <v>B</v>
      </c>
      <c r="P168" s="18" t="str">
        <f>IFERROR(VLOOKUP(L168,[1]Sheet3!A:B,2,0),"")</f>
        <v>Hospital</v>
      </c>
      <c r="Q168" s="22" t="s">
        <v>7270</v>
      </c>
      <c r="R168" s="22" t="s">
        <v>7271</v>
      </c>
      <c r="S168" s="22">
        <v>55000</v>
      </c>
      <c r="T168" s="22">
        <v>85000</v>
      </c>
      <c r="U168" s="22">
        <v>0</v>
      </c>
      <c r="V168" s="22">
        <v>0</v>
      </c>
      <c r="W168" s="22">
        <f t="shared" si="30"/>
        <v>85000</v>
      </c>
      <c r="X168" s="22">
        <v>0</v>
      </c>
      <c r="Y168" s="22">
        <v>30</v>
      </c>
      <c r="Z168" s="22">
        <v>70</v>
      </c>
      <c r="AA168" s="22">
        <f t="shared" si="54"/>
        <v>59499.999999999993</v>
      </c>
      <c r="AB168" s="22">
        <f t="shared" si="17"/>
        <v>21610.169491525423</v>
      </c>
      <c r="AC168" s="22">
        <f t="shared" si="18"/>
        <v>3889.8305084745762</v>
      </c>
      <c r="AD168" s="22">
        <f t="shared" si="55"/>
        <v>25500</v>
      </c>
      <c r="AE168" s="22">
        <v>807</v>
      </c>
      <c r="AF168" s="22">
        <v>0</v>
      </c>
      <c r="AG168" s="22">
        <v>0</v>
      </c>
      <c r="AH168" s="22">
        <v>0</v>
      </c>
      <c r="AI168" s="22">
        <v>0</v>
      </c>
      <c r="AJ168" s="22">
        <f t="shared" si="40"/>
        <v>0</v>
      </c>
      <c r="AK168" s="22">
        <f t="shared" si="5"/>
        <v>807</v>
      </c>
      <c r="AL168" s="22">
        <f t="shared" si="6"/>
        <v>24693</v>
      </c>
      <c r="AM168" s="22">
        <f t="array" ref="AM168">IF(P168="Mykare",(INDEX('[1]EMI &amp; Reimbursement'!Q:Q,MATCH(Finance!C168,'[1]EMI &amp; Reimbursement'!B:B,0),0)),0)</f>
        <v>0</v>
      </c>
      <c r="AN168" s="22">
        <f t="shared" si="7"/>
        <v>0</v>
      </c>
      <c r="AO168" s="22">
        <f t="shared" si="8"/>
        <v>25500</v>
      </c>
      <c r="AP168" s="22">
        <f t="shared" si="9"/>
        <v>0</v>
      </c>
      <c r="AQ168" s="18" t="s">
        <v>7272</v>
      </c>
      <c r="AR168" s="18" t="s">
        <v>7689</v>
      </c>
      <c r="AS168" s="23">
        <v>45017</v>
      </c>
      <c r="AT168" s="24" t="b">
        <v>1</v>
      </c>
      <c r="AW168" s="24" t="b">
        <v>1</v>
      </c>
      <c r="AY168" s="24" t="b">
        <v>1</v>
      </c>
      <c r="BB168" s="24" t="b">
        <v>1</v>
      </c>
      <c r="BC168" s="22">
        <f t="shared" si="41"/>
        <v>0</v>
      </c>
      <c r="BD168" s="26">
        <f t="shared" si="11"/>
        <v>0.96835294117647064</v>
      </c>
    </row>
    <row r="169" spans="1:56" ht="20.25" customHeight="1">
      <c r="A169" s="18" t="s">
        <v>7262</v>
      </c>
      <c r="B169" s="19">
        <v>168</v>
      </c>
      <c r="C169" s="18" t="str">
        <f t="shared" si="53"/>
        <v>FIP168</v>
      </c>
      <c r="D169" s="18">
        <v>291071</v>
      </c>
      <c r="E169" s="20">
        <v>44988</v>
      </c>
      <c r="F169" s="20">
        <v>44988</v>
      </c>
      <c r="G169" s="18" t="s">
        <v>7690</v>
      </c>
      <c r="I169" s="18" t="s">
        <v>7691</v>
      </c>
      <c r="J169" s="18" t="s">
        <v>7266</v>
      </c>
      <c r="K169" s="18" t="s">
        <v>7636</v>
      </c>
      <c r="L169" s="18" t="s">
        <v>7290</v>
      </c>
      <c r="M169" s="21" t="s">
        <v>7545</v>
      </c>
      <c r="N169" s="21" t="str">
        <f t="shared" si="32"/>
        <v>A</v>
      </c>
      <c r="P169" s="18" t="str">
        <f>IFERROR(VLOOKUP(L169,[1]Sheet3!A:B,2,0),"")</f>
        <v>Hospital</v>
      </c>
      <c r="Q169" s="22" t="s">
        <v>7546</v>
      </c>
      <c r="R169" s="22" t="s">
        <v>7271</v>
      </c>
      <c r="S169" s="22">
        <v>35000</v>
      </c>
      <c r="T169" s="22">
        <v>74819</v>
      </c>
      <c r="U169" s="22">
        <v>0</v>
      </c>
      <c r="V169" s="22">
        <v>500</v>
      </c>
      <c r="W169" s="22">
        <v>45829</v>
      </c>
      <c r="X169" s="22">
        <v>0</v>
      </c>
      <c r="Y169" s="22">
        <v>65</v>
      </c>
      <c r="Z169" s="22">
        <v>35</v>
      </c>
      <c r="AA169" s="22">
        <f>W169-AD169</f>
        <v>33185.599999999999</v>
      </c>
      <c r="AB169" s="22">
        <f t="shared" si="17"/>
        <v>10714.745762711864</v>
      </c>
      <c r="AC169" s="22">
        <f t="shared" si="18"/>
        <v>1928.6542372881356</v>
      </c>
      <c r="AD169" s="22">
        <v>12643.4</v>
      </c>
      <c r="AE169" s="22">
        <v>1018</v>
      </c>
      <c r="AF169" s="22">
        <v>5000</v>
      </c>
      <c r="AG169" s="22">
        <v>0</v>
      </c>
      <c r="AH169" s="22">
        <v>0</v>
      </c>
      <c r="AI169" s="22">
        <v>0</v>
      </c>
      <c r="AJ169" s="22">
        <f t="shared" si="40"/>
        <v>0</v>
      </c>
      <c r="AK169" s="22">
        <f t="shared" si="5"/>
        <v>6018</v>
      </c>
      <c r="AL169" s="22">
        <f t="shared" si="6"/>
        <v>6625.4</v>
      </c>
      <c r="AM169" s="22">
        <f t="array" ref="AM169">IF(P169="Mykare",(INDEX('[1]EMI &amp; Reimbursement'!Q:Q,MATCH(Finance!C169,'[1]EMI &amp; Reimbursement'!B:B,0),0)),0)</f>
        <v>0</v>
      </c>
      <c r="AN169" s="22">
        <f t="shared" si="7"/>
        <v>0</v>
      </c>
      <c r="AO169" s="22">
        <f t="shared" si="8"/>
        <v>12643.4</v>
      </c>
      <c r="AP169" s="22">
        <f t="shared" si="9"/>
        <v>0</v>
      </c>
      <c r="AQ169" s="18" t="s">
        <v>7272</v>
      </c>
      <c r="AR169" s="18" t="s">
        <v>7692</v>
      </c>
      <c r="AS169" s="23">
        <v>45080</v>
      </c>
      <c r="AT169" s="24" t="b">
        <v>1</v>
      </c>
      <c r="AW169" s="24" t="b">
        <v>1</v>
      </c>
      <c r="AY169" s="24" t="b">
        <v>1</v>
      </c>
      <c r="BA169" s="24" t="b">
        <v>1</v>
      </c>
      <c r="BB169" s="24" t="b">
        <v>1</v>
      </c>
      <c r="BC169" s="22">
        <f t="shared" si="41"/>
        <v>0</v>
      </c>
      <c r="BD169" s="26">
        <f t="shared" si="11"/>
        <v>0.52402043754053496</v>
      </c>
    </row>
    <row r="170" spans="1:56" ht="20.25" customHeight="1">
      <c r="A170" s="18" t="s">
        <v>7262</v>
      </c>
      <c r="B170" s="19">
        <v>169</v>
      </c>
      <c r="C170" s="18" t="str">
        <f t="shared" si="53"/>
        <v>FIP169</v>
      </c>
      <c r="D170" s="18">
        <v>301452</v>
      </c>
      <c r="E170" s="20">
        <v>44989</v>
      </c>
      <c r="F170" s="20">
        <v>44989</v>
      </c>
      <c r="G170" s="18" t="s">
        <v>7282</v>
      </c>
      <c r="H170" s="54"/>
      <c r="I170" s="54" t="s">
        <v>7693</v>
      </c>
      <c r="J170" s="54" t="s">
        <v>7266</v>
      </c>
      <c r="K170" s="18" t="s">
        <v>7267</v>
      </c>
      <c r="L170" s="18" t="s">
        <v>7308</v>
      </c>
      <c r="M170" s="21" t="s">
        <v>7278</v>
      </c>
      <c r="N170" s="21" t="str">
        <f t="shared" si="32"/>
        <v>B</v>
      </c>
      <c r="P170" s="18" t="str">
        <f>IFERROR(VLOOKUP(L170,[1]Sheet3!A:B,2,0),"")</f>
        <v>Hospital</v>
      </c>
      <c r="Q170" s="22" t="s">
        <v>7285</v>
      </c>
      <c r="R170" s="22" t="s">
        <v>7271</v>
      </c>
      <c r="S170" s="22">
        <v>25000</v>
      </c>
      <c r="T170" s="22">
        <v>0</v>
      </c>
      <c r="U170" s="22">
        <v>0</v>
      </c>
      <c r="V170" s="22">
        <v>0</v>
      </c>
      <c r="W170" s="22">
        <f>IF(T170=0,S170,T170)+U170+V170</f>
        <v>25000</v>
      </c>
      <c r="X170" s="22">
        <v>0</v>
      </c>
      <c r="Y170" s="22">
        <v>33</v>
      </c>
      <c r="Z170" s="22">
        <v>67</v>
      </c>
      <c r="AA170" s="22">
        <f t="shared" ref="AA170:AA173" si="56">W170*Z170%</f>
        <v>16750</v>
      </c>
      <c r="AB170" s="22">
        <f t="shared" si="17"/>
        <v>6991.5254237288136</v>
      </c>
      <c r="AC170" s="22">
        <f t="shared" si="18"/>
        <v>1258.4745762711864</v>
      </c>
      <c r="AD170" s="22">
        <f t="shared" ref="AD170:AD173" si="57">W170*Y170%</f>
        <v>8250</v>
      </c>
      <c r="AE170" s="22">
        <v>0</v>
      </c>
      <c r="AF170" s="22">
        <v>0</v>
      </c>
      <c r="AG170" s="22">
        <v>0</v>
      </c>
      <c r="AH170" s="22">
        <v>0</v>
      </c>
      <c r="AI170" s="22">
        <v>0</v>
      </c>
      <c r="AJ170" s="22">
        <f t="shared" si="40"/>
        <v>0</v>
      </c>
      <c r="AK170" s="22">
        <f t="shared" si="5"/>
        <v>0</v>
      </c>
      <c r="AL170" s="22">
        <f t="shared" si="6"/>
        <v>8250</v>
      </c>
      <c r="AM170" s="22">
        <f t="array" ref="AM170">IF(P170="Mykare",(INDEX('[1]EMI &amp; Reimbursement'!Q:Q,MATCH(Finance!C170,'[1]EMI &amp; Reimbursement'!B:B,0),0)),0)</f>
        <v>0</v>
      </c>
      <c r="AN170" s="22">
        <f t="shared" si="7"/>
        <v>0</v>
      </c>
      <c r="AO170" s="22">
        <f t="shared" si="8"/>
        <v>8250</v>
      </c>
      <c r="AP170" s="22">
        <f t="shared" si="9"/>
        <v>0</v>
      </c>
      <c r="AQ170" s="18" t="s">
        <v>7272</v>
      </c>
      <c r="AR170" s="18" t="s">
        <v>7694</v>
      </c>
      <c r="AS170" s="23">
        <v>45017</v>
      </c>
      <c r="AT170" s="24" t="b">
        <v>1</v>
      </c>
      <c r="AW170" s="24" t="b">
        <v>1</v>
      </c>
      <c r="AY170" s="24" t="b">
        <v>1</v>
      </c>
      <c r="BB170" s="24" t="b">
        <v>1</v>
      </c>
      <c r="BC170" s="22">
        <f t="shared" si="41"/>
        <v>0</v>
      </c>
      <c r="BD170" s="26">
        <f t="shared" si="11"/>
        <v>1</v>
      </c>
    </row>
    <row r="171" spans="1:56" ht="20.25" customHeight="1">
      <c r="A171" s="18" t="s">
        <v>7262</v>
      </c>
      <c r="B171" s="19">
        <v>170</v>
      </c>
      <c r="C171" s="18" t="str">
        <f t="shared" si="53"/>
        <v>FIP170</v>
      </c>
      <c r="D171" s="18">
        <v>301513</v>
      </c>
      <c r="E171" s="20">
        <v>44989</v>
      </c>
      <c r="F171" s="20">
        <v>44989</v>
      </c>
      <c r="G171" s="18" t="s">
        <v>7380</v>
      </c>
      <c r="H171" s="54"/>
      <c r="I171" s="54" t="s">
        <v>7695</v>
      </c>
      <c r="J171" s="54" t="s">
        <v>7266</v>
      </c>
      <c r="K171" s="18" t="s">
        <v>7297</v>
      </c>
      <c r="L171" s="18" t="s">
        <v>7290</v>
      </c>
      <c r="M171" s="21" t="s">
        <v>7278</v>
      </c>
      <c r="N171" s="21" t="str">
        <f t="shared" si="32"/>
        <v>B</v>
      </c>
      <c r="P171" s="18" t="str">
        <f>IFERROR(VLOOKUP(L171,[1]Sheet3!A:B,2,0),"")</f>
        <v>Hospital</v>
      </c>
      <c r="Q171" s="22" t="s">
        <v>7326</v>
      </c>
      <c r="R171" s="22" t="s">
        <v>7271</v>
      </c>
      <c r="S171" s="22">
        <v>25000</v>
      </c>
      <c r="T171" s="22">
        <v>59989</v>
      </c>
      <c r="U171" s="22">
        <v>0</v>
      </c>
      <c r="V171" s="22">
        <v>0</v>
      </c>
      <c r="W171" s="22">
        <v>48489</v>
      </c>
      <c r="X171" s="22">
        <v>0</v>
      </c>
      <c r="Y171" s="22">
        <v>30</v>
      </c>
      <c r="Z171" s="22">
        <v>70</v>
      </c>
      <c r="AA171" s="22">
        <f t="shared" si="56"/>
        <v>33942.299999999996</v>
      </c>
      <c r="AB171" s="22">
        <f t="shared" si="17"/>
        <v>12327.711864406778</v>
      </c>
      <c r="AC171" s="22">
        <f t="shared" si="18"/>
        <v>2218.9881355932202</v>
      </c>
      <c r="AD171" s="22">
        <f t="shared" si="57"/>
        <v>14546.699999999999</v>
      </c>
      <c r="AE171" s="22">
        <v>1375</v>
      </c>
      <c r="AF171" s="22">
        <v>0</v>
      </c>
      <c r="AG171" s="22">
        <v>0</v>
      </c>
      <c r="AH171" s="22">
        <v>0</v>
      </c>
      <c r="AI171" s="22">
        <v>0</v>
      </c>
      <c r="AJ171" s="22">
        <f t="shared" si="40"/>
        <v>0</v>
      </c>
      <c r="AK171" s="22">
        <f t="shared" si="5"/>
        <v>1375</v>
      </c>
      <c r="AL171" s="22">
        <f t="shared" si="6"/>
        <v>13171.699999999999</v>
      </c>
      <c r="AM171" s="22">
        <f t="array" ref="AM171">IF(P171="Mykare",(INDEX('[1]EMI &amp; Reimbursement'!Q:Q,MATCH(Finance!C171,'[1]EMI &amp; Reimbursement'!B:B,0),0)),0)</f>
        <v>0</v>
      </c>
      <c r="AN171" s="22">
        <f t="shared" si="7"/>
        <v>0</v>
      </c>
      <c r="AO171" s="22">
        <f t="shared" si="8"/>
        <v>14546.699999999999</v>
      </c>
      <c r="AP171" s="22">
        <f t="shared" si="9"/>
        <v>0</v>
      </c>
      <c r="AQ171" s="18" t="s">
        <v>7272</v>
      </c>
      <c r="AR171" s="18" t="s">
        <v>7696</v>
      </c>
      <c r="AS171" s="23">
        <v>45017</v>
      </c>
      <c r="AT171" s="24" t="b">
        <v>1</v>
      </c>
      <c r="AW171" s="24" t="b">
        <v>1</v>
      </c>
      <c r="AY171" s="24" t="b">
        <v>1</v>
      </c>
      <c r="BB171" s="24" t="b">
        <v>1</v>
      </c>
      <c r="BC171" s="22">
        <f t="shared" si="41"/>
        <v>0</v>
      </c>
      <c r="BD171" s="26">
        <f t="shared" si="11"/>
        <v>0.90547684354527147</v>
      </c>
    </row>
    <row r="172" spans="1:56" ht="20.25" customHeight="1">
      <c r="A172" s="18" t="s">
        <v>7262</v>
      </c>
      <c r="B172" s="19">
        <v>171</v>
      </c>
      <c r="C172" s="18" t="str">
        <f t="shared" si="53"/>
        <v>FIP171</v>
      </c>
      <c r="D172" s="18">
        <v>303604</v>
      </c>
      <c r="E172" s="20">
        <v>44990</v>
      </c>
      <c r="F172" s="20">
        <v>44990</v>
      </c>
      <c r="G172" s="18" t="s">
        <v>7367</v>
      </c>
      <c r="H172" s="55"/>
      <c r="I172" s="55" t="s">
        <v>7697</v>
      </c>
      <c r="J172" s="54" t="s">
        <v>7369</v>
      </c>
      <c r="K172" s="18" t="s">
        <v>7297</v>
      </c>
      <c r="L172" s="18" t="s">
        <v>7290</v>
      </c>
      <c r="M172" s="21" t="s">
        <v>7278</v>
      </c>
      <c r="N172" s="21" t="str">
        <f t="shared" si="32"/>
        <v>B</v>
      </c>
      <c r="P172" s="18" t="str">
        <f>IFERROR(VLOOKUP(L172,[1]Sheet3!A:B,2,0),"")</f>
        <v>Hospital</v>
      </c>
      <c r="Q172" s="22" t="s">
        <v>7326</v>
      </c>
      <c r="R172" s="22" t="s">
        <v>7271</v>
      </c>
      <c r="S172" s="22">
        <v>60000</v>
      </c>
      <c r="T172" s="22">
        <v>54141</v>
      </c>
      <c r="U172" s="22">
        <v>0</v>
      </c>
      <c r="V172" s="22">
        <v>0</v>
      </c>
      <c r="W172" s="22">
        <f t="shared" ref="W172:W176" si="58">IF(T172=0,S172,T172)+U172+V172</f>
        <v>54141</v>
      </c>
      <c r="X172" s="22">
        <v>0</v>
      </c>
      <c r="Y172" s="22">
        <v>30</v>
      </c>
      <c r="Z172" s="22">
        <v>70</v>
      </c>
      <c r="AA172" s="22">
        <f t="shared" si="56"/>
        <v>37898.699999999997</v>
      </c>
      <c r="AB172" s="22">
        <f t="shared" si="17"/>
        <v>13764.661016949151</v>
      </c>
      <c r="AC172" s="22">
        <f t="shared" si="18"/>
        <v>2477.6389830508469</v>
      </c>
      <c r="AD172" s="22">
        <f t="shared" si="57"/>
        <v>16242.3</v>
      </c>
      <c r="AE172" s="22">
        <v>1022</v>
      </c>
      <c r="AF172" s="22">
        <v>0</v>
      </c>
      <c r="AG172" s="22">
        <v>0</v>
      </c>
      <c r="AH172" s="22">
        <v>0</v>
      </c>
      <c r="AI172" s="22">
        <v>0</v>
      </c>
      <c r="AJ172" s="22">
        <f t="shared" si="40"/>
        <v>0</v>
      </c>
      <c r="AK172" s="22">
        <f t="shared" si="5"/>
        <v>1022</v>
      </c>
      <c r="AL172" s="22">
        <f t="shared" si="6"/>
        <v>15220.3</v>
      </c>
      <c r="AM172" s="22">
        <f t="array" ref="AM172">IF(P172="Mykare",(INDEX('[1]EMI &amp; Reimbursement'!Q:Q,MATCH(Finance!C172,'[1]EMI &amp; Reimbursement'!B:B,0),0)),0)</f>
        <v>0</v>
      </c>
      <c r="AN172" s="22">
        <f t="shared" si="7"/>
        <v>0</v>
      </c>
      <c r="AO172" s="22">
        <f t="shared" si="8"/>
        <v>16242.3</v>
      </c>
      <c r="AP172" s="22">
        <f t="shared" si="9"/>
        <v>0</v>
      </c>
      <c r="AQ172" s="18" t="s">
        <v>7272</v>
      </c>
      <c r="AR172" s="18" t="s">
        <v>7687</v>
      </c>
      <c r="AS172" s="23">
        <v>45017</v>
      </c>
      <c r="AT172" s="24" t="b">
        <v>0</v>
      </c>
      <c r="AW172" s="24" t="b">
        <v>1</v>
      </c>
      <c r="AY172" s="24" t="b">
        <v>1</v>
      </c>
      <c r="BB172" s="24" t="b">
        <v>1</v>
      </c>
      <c r="BC172" s="22">
        <f t="shared" si="41"/>
        <v>0</v>
      </c>
      <c r="BD172" s="26">
        <f t="shared" si="11"/>
        <v>0.93707787690167033</v>
      </c>
    </row>
    <row r="173" spans="1:56" ht="20.25" customHeight="1">
      <c r="A173" s="18" t="s">
        <v>7262</v>
      </c>
      <c r="B173" s="19">
        <v>172</v>
      </c>
      <c r="C173" s="18" t="str">
        <f t="shared" si="53"/>
        <v>FIP172</v>
      </c>
      <c r="D173" s="18">
        <v>288695</v>
      </c>
      <c r="E173" s="20">
        <v>44993</v>
      </c>
      <c r="F173" s="20">
        <v>44993</v>
      </c>
      <c r="G173" s="18" t="s">
        <v>7481</v>
      </c>
      <c r="H173" s="54"/>
      <c r="I173" s="54" t="s">
        <v>7698</v>
      </c>
      <c r="J173" s="54" t="s">
        <v>7341</v>
      </c>
      <c r="K173" s="18" t="s">
        <v>7267</v>
      </c>
      <c r="L173" s="18" t="s">
        <v>7290</v>
      </c>
      <c r="M173" s="21" t="s">
        <v>7278</v>
      </c>
      <c r="N173" s="21"/>
      <c r="P173" s="18" t="str">
        <f>IFERROR(VLOOKUP(L173,[1]Sheet3!A:B,2,0),"")</f>
        <v>Hospital</v>
      </c>
      <c r="Q173" s="22" t="s">
        <v>7456</v>
      </c>
      <c r="R173" s="22" t="s">
        <v>7271</v>
      </c>
      <c r="S173" s="22">
        <v>75000</v>
      </c>
      <c r="T173" s="22">
        <v>56411</v>
      </c>
      <c r="U173" s="22">
        <v>0</v>
      </c>
      <c r="V173" s="22">
        <v>0</v>
      </c>
      <c r="W173" s="22">
        <f t="shared" si="58"/>
        <v>56411</v>
      </c>
      <c r="X173" s="22">
        <v>0</v>
      </c>
      <c r="Y173" s="22">
        <v>40</v>
      </c>
      <c r="Z173" s="22">
        <v>60</v>
      </c>
      <c r="AA173" s="22">
        <f t="shared" si="56"/>
        <v>33846.6</v>
      </c>
      <c r="AB173" s="22">
        <f t="shared" si="17"/>
        <v>19122.372881355936</v>
      </c>
      <c r="AC173" s="22">
        <f t="shared" si="18"/>
        <v>3442.0271186440682</v>
      </c>
      <c r="AD173" s="22">
        <f t="shared" si="57"/>
        <v>22564.400000000001</v>
      </c>
      <c r="AE173" s="22">
        <v>0</v>
      </c>
      <c r="AF173" s="22">
        <v>0</v>
      </c>
      <c r="AG173" s="22">
        <v>0</v>
      </c>
      <c r="AH173" s="22">
        <v>0</v>
      </c>
      <c r="AI173" s="22">
        <v>0</v>
      </c>
      <c r="AJ173" s="22">
        <f t="shared" si="40"/>
        <v>0</v>
      </c>
      <c r="AK173" s="22">
        <f t="shared" si="5"/>
        <v>0</v>
      </c>
      <c r="AL173" s="22">
        <f t="shared" si="6"/>
        <v>22564.400000000001</v>
      </c>
      <c r="AM173" s="22">
        <f t="array" ref="AM173">IF(P173="Mykare",(INDEX('[1]EMI &amp; Reimbursement'!Q:Q,MATCH(Finance!C173,'[1]EMI &amp; Reimbursement'!B:B,0),0)),0)</f>
        <v>0</v>
      </c>
      <c r="AN173" s="22">
        <f t="shared" si="7"/>
        <v>0</v>
      </c>
      <c r="AO173" s="22">
        <f t="shared" si="8"/>
        <v>22564.400000000001</v>
      </c>
      <c r="AP173" s="22">
        <f t="shared" si="9"/>
        <v>0</v>
      </c>
      <c r="AQ173" s="18" t="s">
        <v>7272</v>
      </c>
      <c r="AR173" s="18" t="s">
        <v>7699</v>
      </c>
      <c r="AS173" s="23">
        <v>45017</v>
      </c>
      <c r="AT173" s="24" t="b">
        <v>1</v>
      </c>
      <c r="AW173" s="24" t="b">
        <v>1</v>
      </c>
      <c r="AY173" s="24" t="b">
        <v>1</v>
      </c>
      <c r="BB173" s="24" t="b">
        <v>1</v>
      </c>
      <c r="BC173" s="22">
        <f t="shared" si="41"/>
        <v>0</v>
      </c>
      <c r="BD173" s="26">
        <f t="shared" si="11"/>
        <v>1</v>
      </c>
    </row>
    <row r="174" spans="1:56" ht="20.25" customHeight="1">
      <c r="A174" s="18" t="s">
        <v>7262</v>
      </c>
      <c r="B174" s="19">
        <v>173</v>
      </c>
      <c r="C174" s="18" t="str">
        <f t="shared" si="53"/>
        <v>FIP173</v>
      </c>
      <c r="D174" s="18">
        <v>306916</v>
      </c>
      <c r="E174" s="20">
        <v>44991</v>
      </c>
      <c r="F174" s="20">
        <v>44991</v>
      </c>
      <c r="G174" s="18" t="s">
        <v>7313</v>
      </c>
      <c r="H174" s="54"/>
      <c r="I174" s="54" t="s">
        <v>7700</v>
      </c>
      <c r="J174" s="54" t="s">
        <v>7341</v>
      </c>
      <c r="K174" s="18" t="s">
        <v>7277</v>
      </c>
      <c r="L174" s="18" t="s">
        <v>7290</v>
      </c>
      <c r="M174" s="21" t="s">
        <v>7278</v>
      </c>
      <c r="N174" s="21"/>
      <c r="P174" s="18" t="str">
        <f>IFERROR(VLOOKUP(L174,[1]Sheet3!A:B,2,0),"")</f>
        <v>Hospital</v>
      </c>
      <c r="Q174" s="22" t="s">
        <v>7285</v>
      </c>
      <c r="R174" s="22" t="s">
        <v>7271</v>
      </c>
      <c r="S174" s="22">
        <v>75000</v>
      </c>
      <c r="T174" s="22">
        <v>84696</v>
      </c>
      <c r="U174" s="22">
        <v>5000</v>
      </c>
      <c r="V174" s="22">
        <v>0</v>
      </c>
      <c r="W174" s="22">
        <f t="shared" si="58"/>
        <v>89696</v>
      </c>
      <c r="X174" s="22">
        <v>0</v>
      </c>
      <c r="Y174" s="22">
        <v>30</v>
      </c>
      <c r="Z174" s="22"/>
      <c r="AA174" s="22">
        <f>W174-AD174</f>
        <v>65817</v>
      </c>
      <c r="AB174" s="22">
        <f t="shared" si="17"/>
        <v>20236.4406779661</v>
      </c>
      <c r="AC174" s="22">
        <f t="shared" si="18"/>
        <v>3642.5593220338983</v>
      </c>
      <c r="AD174" s="22">
        <v>23879</v>
      </c>
      <c r="AE174" s="22">
        <v>0</v>
      </c>
      <c r="AF174" s="22">
        <v>0</v>
      </c>
      <c r="AG174" s="22">
        <v>0</v>
      </c>
      <c r="AH174" s="22">
        <v>0</v>
      </c>
      <c r="AI174" s="22">
        <v>0</v>
      </c>
      <c r="AJ174" s="22">
        <f t="shared" si="40"/>
        <v>0</v>
      </c>
      <c r="AK174" s="22">
        <f t="shared" si="5"/>
        <v>0</v>
      </c>
      <c r="AL174" s="22">
        <f t="shared" si="6"/>
        <v>23879</v>
      </c>
      <c r="AM174" s="22">
        <f t="array" ref="AM174">IF(P174="Mykare",(INDEX('[1]EMI &amp; Reimbursement'!Q:Q,MATCH(Finance!C174,'[1]EMI &amp; Reimbursement'!B:B,0),0)),0)</f>
        <v>0</v>
      </c>
      <c r="AN174" s="22">
        <f t="shared" si="7"/>
        <v>0</v>
      </c>
      <c r="AO174" s="22">
        <f t="shared" si="8"/>
        <v>23879</v>
      </c>
      <c r="AP174" s="22">
        <f t="shared" si="9"/>
        <v>0</v>
      </c>
      <c r="AQ174" s="18" t="s">
        <v>7272</v>
      </c>
      <c r="AR174" s="18" t="s">
        <v>7316</v>
      </c>
      <c r="AS174" s="23">
        <v>45017</v>
      </c>
      <c r="AT174" s="24" t="b">
        <v>1</v>
      </c>
      <c r="AW174" s="24" t="b">
        <v>1</v>
      </c>
      <c r="AY174" s="24" t="b">
        <v>1</v>
      </c>
      <c r="BB174" s="24" t="b">
        <v>1</v>
      </c>
      <c r="BC174" s="22">
        <f t="shared" si="41"/>
        <v>0</v>
      </c>
      <c r="BD174" s="26">
        <f t="shared" si="11"/>
        <v>1</v>
      </c>
    </row>
    <row r="175" spans="1:56" ht="20.25" customHeight="1">
      <c r="A175" s="18" t="s">
        <v>7262</v>
      </c>
      <c r="B175" s="19">
        <v>174</v>
      </c>
      <c r="C175" s="18" t="str">
        <f t="shared" si="53"/>
        <v>FIP174</v>
      </c>
      <c r="D175" s="18">
        <v>279983</v>
      </c>
      <c r="E175" s="20">
        <v>44992</v>
      </c>
      <c r="F175" s="20">
        <v>44992</v>
      </c>
      <c r="G175" s="18" t="s">
        <v>7501</v>
      </c>
      <c r="I175" s="18" t="s">
        <v>7701</v>
      </c>
      <c r="J175" s="18" t="s">
        <v>7351</v>
      </c>
      <c r="K175" s="18" t="s">
        <v>5048</v>
      </c>
      <c r="L175" s="18" t="s">
        <v>7290</v>
      </c>
      <c r="M175" s="21" t="s">
        <v>7278</v>
      </c>
      <c r="N175" s="21" t="str">
        <f t="shared" ref="N175:N340" si="59">IF(M175="Hospital Provided","B","A")</f>
        <v>B</v>
      </c>
      <c r="P175" s="18" t="str">
        <f>IFERROR(VLOOKUP(L175,[1]Sheet3!A:B,2,0),"")</f>
        <v>Hospital</v>
      </c>
      <c r="Q175" s="22" t="s">
        <v>7270</v>
      </c>
      <c r="R175" s="22" t="s">
        <v>7271</v>
      </c>
      <c r="S175" s="22">
        <v>21784</v>
      </c>
      <c r="T175" s="22">
        <v>21784</v>
      </c>
      <c r="U175" s="22">
        <v>0</v>
      </c>
      <c r="V175" s="22">
        <v>0</v>
      </c>
      <c r="W175" s="22">
        <f t="shared" si="58"/>
        <v>21784</v>
      </c>
      <c r="X175" s="22">
        <v>0</v>
      </c>
      <c r="Y175" s="22">
        <v>30</v>
      </c>
      <c r="Z175" s="22">
        <v>70</v>
      </c>
      <c r="AA175" s="22">
        <f t="shared" ref="AA175:AA189" si="60">W175*Z175%</f>
        <v>15248.8</v>
      </c>
      <c r="AB175" s="22">
        <f t="shared" si="17"/>
        <v>5538.3050847457625</v>
      </c>
      <c r="AC175" s="22">
        <f t="shared" si="18"/>
        <v>996.89491525423728</v>
      </c>
      <c r="AD175" s="22">
        <f t="shared" ref="AD175:AD189" si="61">W175*Y175%</f>
        <v>6535.2</v>
      </c>
      <c r="AE175" s="22">
        <v>0</v>
      </c>
      <c r="AF175" s="22">
        <v>0</v>
      </c>
      <c r="AG175" s="22">
        <v>0</v>
      </c>
      <c r="AH175" s="22">
        <v>0</v>
      </c>
      <c r="AI175" s="22">
        <v>0</v>
      </c>
      <c r="AJ175" s="22">
        <f t="shared" si="40"/>
        <v>0</v>
      </c>
      <c r="AK175" s="22">
        <f t="shared" si="5"/>
        <v>0</v>
      </c>
      <c r="AL175" s="22">
        <f t="shared" si="6"/>
        <v>6535.2</v>
      </c>
      <c r="AM175" s="22">
        <f t="array" ref="AM175">IF(P175="Mykare",(INDEX('[1]EMI &amp; Reimbursement'!Q:Q,MATCH(Finance!C175,'[1]EMI &amp; Reimbursement'!B:B,0),0)),0)</f>
        <v>0</v>
      </c>
      <c r="AN175" s="22">
        <f t="shared" si="7"/>
        <v>0</v>
      </c>
      <c r="AO175" s="22">
        <f t="shared" si="8"/>
        <v>6535.2</v>
      </c>
      <c r="AP175" s="22">
        <f t="shared" si="9"/>
        <v>0</v>
      </c>
      <c r="AQ175" s="18" t="s">
        <v>7272</v>
      </c>
      <c r="AR175" s="18" t="s">
        <v>7689</v>
      </c>
      <c r="AS175" s="23">
        <v>45017</v>
      </c>
      <c r="AT175" s="24" t="b">
        <v>1</v>
      </c>
      <c r="AW175" s="24" t="b">
        <v>1</v>
      </c>
      <c r="AY175" s="24" t="b">
        <v>1</v>
      </c>
      <c r="BB175" s="24" t="b">
        <v>1</v>
      </c>
      <c r="BC175" s="22">
        <f t="shared" si="41"/>
        <v>0</v>
      </c>
      <c r="BD175" s="26">
        <f t="shared" si="11"/>
        <v>1</v>
      </c>
    </row>
    <row r="176" spans="1:56" ht="20.25" customHeight="1">
      <c r="A176" s="18" t="s">
        <v>7262</v>
      </c>
      <c r="B176" s="19">
        <v>175</v>
      </c>
      <c r="C176" s="18" t="str">
        <f t="shared" si="53"/>
        <v>FIP175</v>
      </c>
      <c r="D176" s="18">
        <v>307549</v>
      </c>
      <c r="E176" s="20">
        <v>44992</v>
      </c>
      <c r="F176" s="20">
        <v>44992</v>
      </c>
      <c r="G176" s="18" t="s">
        <v>7501</v>
      </c>
      <c r="I176" s="18" t="s">
        <v>7702</v>
      </c>
      <c r="J176" s="18" t="s">
        <v>7266</v>
      </c>
      <c r="K176" s="18" t="s">
        <v>5048</v>
      </c>
      <c r="L176" s="18" t="s">
        <v>7308</v>
      </c>
      <c r="M176" s="21" t="s">
        <v>7278</v>
      </c>
      <c r="N176" s="21" t="str">
        <f t="shared" si="59"/>
        <v>B</v>
      </c>
      <c r="P176" s="18" t="str">
        <f>IFERROR(VLOOKUP(L176,[1]Sheet3!A:B,2,0),"")</f>
        <v>Hospital</v>
      </c>
      <c r="Q176" s="22" t="s">
        <v>7270</v>
      </c>
      <c r="R176" s="22" t="s">
        <v>7271</v>
      </c>
      <c r="S176" s="22">
        <v>32000</v>
      </c>
      <c r="T176" s="22">
        <v>0</v>
      </c>
      <c r="U176" s="22">
        <v>0</v>
      </c>
      <c r="V176" s="22">
        <v>0</v>
      </c>
      <c r="W176" s="22">
        <f t="shared" si="58"/>
        <v>32000</v>
      </c>
      <c r="X176" s="22">
        <v>0</v>
      </c>
      <c r="Y176" s="22">
        <v>30</v>
      </c>
      <c r="Z176" s="22">
        <v>70</v>
      </c>
      <c r="AA176" s="22">
        <f t="shared" si="60"/>
        <v>22400</v>
      </c>
      <c r="AB176" s="22">
        <f t="shared" si="17"/>
        <v>8135.593220338983</v>
      </c>
      <c r="AC176" s="22">
        <f t="shared" si="18"/>
        <v>1464.4067796610168</v>
      </c>
      <c r="AD176" s="22">
        <f t="shared" si="61"/>
        <v>9600</v>
      </c>
      <c r="AE176" s="22">
        <v>0</v>
      </c>
      <c r="AF176" s="22">
        <v>0</v>
      </c>
      <c r="AG176" s="22">
        <v>0</v>
      </c>
      <c r="AH176" s="22">
        <v>0</v>
      </c>
      <c r="AI176" s="22">
        <v>0</v>
      </c>
      <c r="AJ176" s="22">
        <f t="shared" si="40"/>
        <v>0</v>
      </c>
      <c r="AK176" s="22">
        <f t="shared" si="5"/>
        <v>0</v>
      </c>
      <c r="AL176" s="22">
        <f t="shared" si="6"/>
        <v>9600</v>
      </c>
      <c r="AM176" s="22">
        <f t="array" ref="AM176">IF(P176="Mykare",(INDEX('[1]EMI &amp; Reimbursement'!Q:Q,MATCH(Finance!C176,'[1]EMI &amp; Reimbursement'!B:B,0),0)),0)</f>
        <v>0</v>
      </c>
      <c r="AN176" s="22">
        <f t="shared" si="7"/>
        <v>0</v>
      </c>
      <c r="AO176" s="22">
        <f t="shared" si="8"/>
        <v>9600</v>
      </c>
      <c r="AP176" s="22">
        <f t="shared" si="9"/>
        <v>0</v>
      </c>
      <c r="AQ176" s="18" t="s">
        <v>7272</v>
      </c>
      <c r="AR176" s="18" t="s">
        <v>7689</v>
      </c>
      <c r="AS176" s="23">
        <v>45017</v>
      </c>
      <c r="AT176" s="24" t="b">
        <v>1</v>
      </c>
      <c r="AW176" s="24" t="b">
        <v>1</v>
      </c>
      <c r="AY176" s="24" t="b">
        <v>1</v>
      </c>
      <c r="BB176" s="24" t="b">
        <v>1</v>
      </c>
      <c r="BC176" s="22">
        <f t="shared" si="41"/>
        <v>0</v>
      </c>
      <c r="BD176" s="26">
        <f t="shared" si="11"/>
        <v>1</v>
      </c>
    </row>
    <row r="177" spans="1:56" ht="20.25" customHeight="1">
      <c r="A177" s="18" t="s">
        <v>7262</v>
      </c>
      <c r="B177" s="19">
        <v>176</v>
      </c>
      <c r="C177" s="18" t="str">
        <f t="shared" si="53"/>
        <v>FIP176</v>
      </c>
      <c r="D177" s="18">
        <v>294270</v>
      </c>
      <c r="E177" s="20">
        <v>44993</v>
      </c>
      <c r="F177" s="20">
        <v>44993</v>
      </c>
      <c r="G177" s="18" t="s">
        <v>7703</v>
      </c>
      <c r="I177" s="18" t="s">
        <v>7704</v>
      </c>
      <c r="J177" s="18" t="s">
        <v>7635</v>
      </c>
      <c r="K177" s="18" t="s">
        <v>7289</v>
      </c>
      <c r="L177" s="18" t="s">
        <v>7290</v>
      </c>
      <c r="M177" s="21" t="s">
        <v>7278</v>
      </c>
      <c r="N177" s="21" t="str">
        <f t="shared" si="59"/>
        <v>B</v>
      </c>
      <c r="P177" s="18" t="str">
        <f>IFERROR(VLOOKUP(L177,[1]Sheet3!A:B,2,0),"")</f>
        <v>Hospital</v>
      </c>
      <c r="Q177" s="22" t="s">
        <v>7270</v>
      </c>
      <c r="R177" s="22" t="s">
        <v>7271</v>
      </c>
      <c r="S177" s="22">
        <v>25000</v>
      </c>
      <c r="T177" s="22">
        <v>98462</v>
      </c>
      <c r="U177" s="22">
        <v>0</v>
      </c>
      <c r="V177" s="22">
        <v>0</v>
      </c>
      <c r="W177" s="22">
        <v>93539</v>
      </c>
      <c r="X177" s="22">
        <v>0</v>
      </c>
      <c r="Y177" s="22">
        <v>35</v>
      </c>
      <c r="Z177" s="22">
        <v>65</v>
      </c>
      <c r="AA177" s="22">
        <f t="shared" si="60"/>
        <v>60800.35</v>
      </c>
      <c r="AB177" s="22">
        <f t="shared" si="17"/>
        <v>27744.618644067792</v>
      </c>
      <c r="AC177" s="22">
        <f t="shared" si="18"/>
        <v>4994.031355932203</v>
      </c>
      <c r="AD177" s="22">
        <f t="shared" si="61"/>
        <v>32738.649999999998</v>
      </c>
      <c r="AE177" s="22">
        <v>401</v>
      </c>
      <c r="AF177" s="22">
        <v>0</v>
      </c>
      <c r="AG177" s="22">
        <v>0</v>
      </c>
      <c r="AH177" s="22">
        <v>0</v>
      </c>
      <c r="AI177" s="22">
        <v>0</v>
      </c>
      <c r="AJ177" s="22">
        <f t="shared" si="40"/>
        <v>0</v>
      </c>
      <c r="AK177" s="22">
        <f t="shared" si="5"/>
        <v>401</v>
      </c>
      <c r="AL177" s="22">
        <f t="shared" si="6"/>
        <v>32337.649999999998</v>
      </c>
      <c r="AM177" s="22">
        <f t="array" ref="AM177">IF(P177="Mykare",(INDEX('[1]EMI &amp; Reimbursement'!Q:Q,MATCH(Finance!C177,'[1]EMI &amp; Reimbursement'!B:B,0),0)),0)</f>
        <v>0</v>
      </c>
      <c r="AN177" s="22">
        <f t="shared" si="7"/>
        <v>0</v>
      </c>
      <c r="AO177" s="22">
        <f t="shared" si="8"/>
        <v>32738.649999999998</v>
      </c>
      <c r="AP177" s="22">
        <f t="shared" si="9"/>
        <v>0</v>
      </c>
      <c r="AQ177" s="18" t="s">
        <v>7272</v>
      </c>
      <c r="AR177" s="18" t="s">
        <v>7705</v>
      </c>
      <c r="AS177" s="23">
        <v>45080</v>
      </c>
      <c r="AT177" s="24" t="b">
        <v>1</v>
      </c>
      <c r="AW177" s="24" t="b">
        <v>1</v>
      </c>
      <c r="AY177" s="24" t="b">
        <v>1</v>
      </c>
      <c r="BB177" s="24" t="b">
        <v>1</v>
      </c>
      <c r="BC177" s="22">
        <f t="shared" si="41"/>
        <v>0</v>
      </c>
      <c r="BD177" s="26">
        <f t="shared" si="11"/>
        <v>0.98775148028400683</v>
      </c>
    </row>
    <row r="178" spans="1:56" ht="20.25" customHeight="1">
      <c r="A178" s="18" t="s">
        <v>7262</v>
      </c>
      <c r="B178" s="19">
        <v>177</v>
      </c>
      <c r="C178" s="18" t="str">
        <f t="shared" si="53"/>
        <v>FIP177</v>
      </c>
      <c r="D178" s="18">
        <v>283291</v>
      </c>
      <c r="E178" s="20">
        <v>44993</v>
      </c>
      <c r="F178" s="20">
        <v>44993</v>
      </c>
      <c r="G178" s="18" t="s">
        <v>7706</v>
      </c>
      <c r="I178" s="18" t="s">
        <v>7707</v>
      </c>
      <c r="J178" s="18" t="s">
        <v>7635</v>
      </c>
      <c r="K178" s="18" t="s">
        <v>5048</v>
      </c>
      <c r="L178" s="18" t="s">
        <v>7290</v>
      </c>
      <c r="M178" s="21" t="s">
        <v>7278</v>
      </c>
      <c r="N178" s="21" t="str">
        <f t="shared" si="59"/>
        <v>B</v>
      </c>
      <c r="P178" s="18" t="str">
        <f>IFERROR(VLOOKUP(L178,[1]Sheet3!A:B,2,0),"")</f>
        <v>Hospital</v>
      </c>
      <c r="Q178" s="22" t="s">
        <v>7279</v>
      </c>
      <c r="R178" s="22" t="s">
        <v>7271</v>
      </c>
      <c r="S178" s="22">
        <v>25000</v>
      </c>
      <c r="T178" s="22">
        <v>56300</v>
      </c>
      <c r="U178" s="22">
        <v>0</v>
      </c>
      <c r="V178" s="22">
        <v>0</v>
      </c>
      <c r="W178" s="22">
        <f t="shared" ref="W178:W197" si="62">IF(T178=0,S178,T178)+U178+V178</f>
        <v>56300</v>
      </c>
      <c r="X178" s="22">
        <v>0</v>
      </c>
      <c r="Y178" s="22">
        <v>40</v>
      </c>
      <c r="Z178" s="22">
        <v>60</v>
      </c>
      <c r="AA178" s="22">
        <f t="shared" si="60"/>
        <v>33780</v>
      </c>
      <c r="AB178" s="22">
        <f t="shared" si="17"/>
        <v>19084.745762711864</v>
      </c>
      <c r="AC178" s="22">
        <f t="shared" si="18"/>
        <v>3435.2542372881358</v>
      </c>
      <c r="AD178" s="22">
        <f t="shared" si="61"/>
        <v>22520</v>
      </c>
      <c r="AE178" s="22">
        <v>256</v>
      </c>
      <c r="AF178" s="22">
        <v>0</v>
      </c>
      <c r="AG178" s="22">
        <v>0</v>
      </c>
      <c r="AH178" s="22">
        <v>0</v>
      </c>
      <c r="AI178" s="22">
        <v>0</v>
      </c>
      <c r="AJ178" s="22">
        <f t="shared" si="40"/>
        <v>0</v>
      </c>
      <c r="AK178" s="22">
        <f t="shared" si="5"/>
        <v>256</v>
      </c>
      <c r="AL178" s="22">
        <f t="shared" si="6"/>
        <v>22264</v>
      </c>
      <c r="AM178" s="22">
        <f t="array" ref="AM178">IF(P178="Mykare",(INDEX('[1]EMI &amp; Reimbursement'!Q:Q,MATCH(Finance!C178,'[1]EMI &amp; Reimbursement'!B:B,0),0)),0)</f>
        <v>0</v>
      </c>
      <c r="AN178" s="22">
        <f t="shared" si="7"/>
        <v>0</v>
      </c>
      <c r="AO178" s="22">
        <f t="shared" si="8"/>
        <v>22520</v>
      </c>
      <c r="AP178" s="22">
        <f t="shared" si="9"/>
        <v>0</v>
      </c>
      <c r="AQ178" s="18" t="s">
        <v>7272</v>
      </c>
      <c r="AR178" s="18" t="s">
        <v>7708</v>
      </c>
      <c r="AS178" s="23">
        <v>45017</v>
      </c>
      <c r="AT178" s="24" t="b">
        <v>1</v>
      </c>
      <c r="AW178" s="24" t="b">
        <v>1</v>
      </c>
      <c r="AY178" s="24" t="b">
        <v>1</v>
      </c>
      <c r="BB178" s="24" t="b">
        <v>1</v>
      </c>
      <c r="BC178" s="22">
        <f t="shared" si="41"/>
        <v>0</v>
      </c>
      <c r="BD178" s="26">
        <f t="shared" si="11"/>
        <v>0.98863232682060387</v>
      </c>
    </row>
    <row r="179" spans="1:56" ht="20.25" customHeight="1">
      <c r="A179" s="18" t="s">
        <v>7262</v>
      </c>
      <c r="B179" s="19">
        <v>178</v>
      </c>
      <c r="C179" s="18" t="str">
        <f t="shared" si="53"/>
        <v>FIP178</v>
      </c>
      <c r="D179" s="18">
        <v>306388</v>
      </c>
      <c r="E179" s="20">
        <v>44995</v>
      </c>
      <c r="F179" s="20">
        <v>44995</v>
      </c>
      <c r="G179" s="18" t="s">
        <v>7275</v>
      </c>
      <c r="I179" s="18" t="s">
        <v>4897</v>
      </c>
      <c r="J179" s="18" t="s">
        <v>7266</v>
      </c>
      <c r="K179" s="18" t="s">
        <v>5048</v>
      </c>
      <c r="L179" s="18" t="s">
        <v>7303</v>
      </c>
      <c r="M179" s="21" t="s">
        <v>7278</v>
      </c>
      <c r="N179" s="21" t="str">
        <f t="shared" si="59"/>
        <v>B</v>
      </c>
      <c r="O179" s="18" t="s">
        <v>7305</v>
      </c>
      <c r="P179" s="18" t="str">
        <f>IFERROR(VLOOKUP(L179,[1]Sheet3!A:B,2,0),"")</f>
        <v>Mykare</v>
      </c>
      <c r="Q179" s="22" t="s">
        <v>7279</v>
      </c>
      <c r="R179" s="22" t="s">
        <v>7271</v>
      </c>
      <c r="S179" s="22">
        <v>28000</v>
      </c>
      <c r="T179" s="22">
        <v>0</v>
      </c>
      <c r="U179" s="22">
        <v>1000</v>
      </c>
      <c r="V179" s="22">
        <v>0</v>
      </c>
      <c r="W179" s="22">
        <f t="shared" si="62"/>
        <v>29000</v>
      </c>
      <c r="X179" s="22">
        <v>0</v>
      </c>
      <c r="Y179" s="22">
        <v>30</v>
      </c>
      <c r="Z179" s="22">
        <v>70</v>
      </c>
      <c r="AA179" s="22">
        <f t="shared" si="60"/>
        <v>20300</v>
      </c>
      <c r="AB179" s="22">
        <f t="shared" si="17"/>
        <v>7372.8813559322034</v>
      </c>
      <c r="AC179" s="22">
        <f t="shared" si="18"/>
        <v>1327.1186440677966</v>
      </c>
      <c r="AD179" s="22">
        <f t="shared" si="61"/>
        <v>8700</v>
      </c>
      <c r="AE179" s="22">
        <v>0</v>
      </c>
      <c r="AF179" s="22">
        <v>0</v>
      </c>
      <c r="AG179" s="22">
        <v>2048.48</v>
      </c>
      <c r="AH179" s="22">
        <v>0</v>
      </c>
      <c r="AI179" s="22">
        <v>0</v>
      </c>
      <c r="AJ179" s="22">
        <f t="shared" si="40"/>
        <v>-4.5474735088646412E-13</v>
      </c>
      <c r="AK179" s="22">
        <f t="shared" si="5"/>
        <v>2048.4799999999996</v>
      </c>
      <c r="AL179" s="22">
        <f t="shared" si="6"/>
        <v>6651.52</v>
      </c>
      <c r="AM179" s="22">
        <f t="array" ref="AM179">IF(P179="Mykare",(INDEX('[1]EMI &amp; Reimbursement'!Q:Q,MATCH(Finance!C179,'[1]EMI &amp; Reimbursement'!B:B,0),0)),0)</f>
        <v>25951.52</v>
      </c>
      <c r="AN179" s="22">
        <f t="shared" si="7"/>
        <v>-4.5474735088646412E-13</v>
      </c>
      <c r="AO179" s="22">
        <f t="shared" si="8"/>
        <v>0</v>
      </c>
      <c r="AP179" s="22">
        <f t="shared" si="9"/>
        <v>20300</v>
      </c>
      <c r="AQ179" s="18" t="s">
        <v>7272</v>
      </c>
      <c r="AR179" s="18" t="s">
        <v>7709</v>
      </c>
      <c r="AS179" s="23">
        <v>45017</v>
      </c>
      <c r="AT179" s="24" t="b">
        <v>1</v>
      </c>
      <c r="AU179" s="24" t="b">
        <v>1</v>
      </c>
      <c r="AV179" s="24" t="b">
        <v>1</v>
      </c>
      <c r="AW179" s="24" t="b">
        <v>1</v>
      </c>
      <c r="AX179" s="24" t="b">
        <v>1</v>
      </c>
      <c r="AY179" s="24" t="b">
        <v>1</v>
      </c>
      <c r="BB179" s="24" t="b">
        <v>1</v>
      </c>
      <c r="BC179" s="22">
        <f t="shared" si="41"/>
        <v>0</v>
      </c>
      <c r="BD179" s="26">
        <f t="shared" si="11"/>
        <v>0.76454252873563222</v>
      </c>
    </row>
    <row r="180" spans="1:56" ht="20.25" customHeight="1">
      <c r="A180" s="18" t="s">
        <v>7262</v>
      </c>
      <c r="B180" s="19">
        <v>179</v>
      </c>
      <c r="C180" s="18" t="str">
        <f t="shared" si="53"/>
        <v>FIP179</v>
      </c>
      <c r="D180" s="18">
        <v>273979</v>
      </c>
      <c r="E180" s="20">
        <v>44995</v>
      </c>
      <c r="F180" s="20">
        <v>44995</v>
      </c>
      <c r="G180" s="18" t="s">
        <v>7275</v>
      </c>
      <c r="I180" s="18" t="s">
        <v>7710</v>
      </c>
      <c r="J180" s="18" t="s">
        <v>7635</v>
      </c>
      <c r="K180" s="18" t="s">
        <v>7289</v>
      </c>
      <c r="L180" s="18" t="s">
        <v>7308</v>
      </c>
      <c r="M180" s="21" t="s">
        <v>7278</v>
      </c>
      <c r="N180" s="21" t="str">
        <f t="shared" si="59"/>
        <v>B</v>
      </c>
      <c r="P180" s="18" t="str">
        <f>IFERROR(VLOOKUP(L180,[1]Sheet3!A:B,2,0),"")</f>
        <v>Hospital</v>
      </c>
      <c r="Q180" s="22" t="s">
        <v>7279</v>
      </c>
      <c r="R180" s="22" t="s">
        <v>7271</v>
      </c>
      <c r="S180" s="22">
        <v>14000</v>
      </c>
      <c r="T180" s="22">
        <v>0</v>
      </c>
      <c r="U180" s="22">
        <v>0</v>
      </c>
      <c r="V180" s="22">
        <v>0</v>
      </c>
      <c r="W180" s="22">
        <f t="shared" si="62"/>
        <v>14000</v>
      </c>
      <c r="X180" s="22">
        <v>0</v>
      </c>
      <c r="Y180" s="22">
        <v>30</v>
      </c>
      <c r="Z180" s="22">
        <v>70</v>
      </c>
      <c r="AA180" s="22">
        <f t="shared" si="60"/>
        <v>9800</v>
      </c>
      <c r="AB180" s="22">
        <f t="shared" si="17"/>
        <v>3559.3220338983051</v>
      </c>
      <c r="AC180" s="22">
        <f t="shared" si="18"/>
        <v>640.67796610169489</v>
      </c>
      <c r="AD180" s="22">
        <f t="shared" si="61"/>
        <v>4200</v>
      </c>
      <c r="AE180" s="22">
        <v>0</v>
      </c>
      <c r="AF180" s="22">
        <v>0</v>
      </c>
      <c r="AG180" s="22">
        <v>0</v>
      </c>
      <c r="AH180" s="22">
        <v>0</v>
      </c>
      <c r="AI180" s="22">
        <v>0</v>
      </c>
      <c r="AJ180" s="22">
        <f t="shared" si="40"/>
        <v>0</v>
      </c>
      <c r="AK180" s="22">
        <f t="shared" si="5"/>
        <v>0</v>
      </c>
      <c r="AL180" s="22">
        <f t="shared" si="6"/>
        <v>4200</v>
      </c>
      <c r="AM180" s="22">
        <f t="array" ref="AM180">IF(P180="Mykare",(INDEX('[1]EMI &amp; Reimbursement'!Q:Q,MATCH(Finance!C180,'[1]EMI &amp; Reimbursement'!B:B,0),0)),0)</f>
        <v>0</v>
      </c>
      <c r="AN180" s="22">
        <f t="shared" si="7"/>
        <v>0</v>
      </c>
      <c r="AO180" s="22">
        <f t="shared" si="8"/>
        <v>4200</v>
      </c>
      <c r="AP180" s="22">
        <f t="shared" si="9"/>
        <v>0</v>
      </c>
      <c r="AQ180" s="18" t="s">
        <v>7272</v>
      </c>
      <c r="AR180" s="18" t="s">
        <v>7709</v>
      </c>
      <c r="AS180" s="23">
        <v>45017</v>
      </c>
      <c r="AT180" s="24" t="b">
        <v>1</v>
      </c>
      <c r="AW180" s="24" t="b">
        <v>1</v>
      </c>
      <c r="AY180" s="24" t="b">
        <v>1</v>
      </c>
      <c r="BB180" s="24" t="b">
        <v>1</v>
      </c>
      <c r="BC180" s="22">
        <f t="shared" si="41"/>
        <v>0</v>
      </c>
      <c r="BD180" s="26">
        <f t="shared" si="11"/>
        <v>1</v>
      </c>
    </row>
    <row r="181" spans="1:56" ht="20.25" customHeight="1">
      <c r="A181" s="18" t="s">
        <v>7262</v>
      </c>
      <c r="B181" s="19">
        <v>180</v>
      </c>
      <c r="C181" s="18" t="str">
        <f t="shared" si="53"/>
        <v>FIP180</v>
      </c>
      <c r="D181" s="18">
        <v>311599</v>
      </c>
      <c r="E181" s="20">
        <v>44995</v>
      </c>
      <c r="F181" s="20">
        <v>44995</v>
      </c>
      <c r="G181" s="18" t="s">
        <v>7513</v>
      </c>
      <c r="I181" s="18" t="s">
        <v>7711</v>
      </c>
      <c r="J181" s="18" t="s">
        <v>7266</v>
      </c>
      <c r="K181" s="18" t="s">
        <v>7289</v>
      </c>
      <c r="L181" s="18" t="s">
        <v>7308</v>
      </c>
      <c r="M181" s="21" t="s">
        <v>7278</v>
      </c>
      <c r="N181" s="21" t="str">
        <f t="shared" si="59"/>
        <v>B</v>
      </c>
      <c r="P181" s="18" t="str">
        <f>IFERROR(VLOOKUP(L181,[1]Sheet3!A:B,2,0),"")</f>
        <v>Hospital</v>
      </c>
      <c r="Q181" s="22" t="s">
        <v>7270</v>
      </c>
      <c r="R181" s="22" t="s">
        <v>7271</v>
      </c>
      <c r="S181" s="22">
        <v>0</v>
      </c>
      <c r="T181" s="22">
        <v>0</v>
      </c>
      <c r="U181" s="22">
        <v>2600</v>
      </c>
      <c r="V181" s="22">
        <v>30000</v>
      </c>
      <c r="W181" s="22">
        <f t="shared" si="62"/>
        <v>32600</v>
      </c>
      <c r="X181" s="22">
        <v>0</v>
      </c>
      <c r="Y181" s="22">
        <v>40</v>
      </c>
      <c r="Z181" s="22">
        <v>60</v>
      </c>
      <c r="AA181" s="22">
        <f t="shared" si="60"/>
        <v>19560</v>
      </c>
      <c r="AB181" s="22">
        <f t="shared" si="17"/>
        <v>11050.847457627118</v>
      </c>
      <c r="AC181" s="22">
        <f t="shared" si="18"/>
        <v>1989.1525423728813</v>
      </c>
      <c r="AD181" s="22">
        <f t="shared" si="61"/>
        <v>13040</v>
      </c>
      <c r="AE181" s="22">
        <v>0</v>
      </c>
      <c r="AF181" s="22">
        <v>0</v>
      </c>
      <c r="AG181" s="22">
        <v>0</v>
      </c>
      <c r="AH181" s="22">
        <v>0</v>
      </c>
      <c r="AI181" s="22">
        <v>0</v>
      </c>
      <c r="AJ181" s="22">
        <f t="shared" si="40"/>
        <v>0</v>
      </c>
      <c r="AK181" s="22">
        <f t="shared" si="5"/>
        <v>0</v>
      </c>
      <c r="AL181" s="22">
        <f t="shared" si="6"/>
        <v>13040</v>
      </c>
      <c r="AM181" s="22">
        <f t="array" ref="AM181">IF(P181="Mykare",(INDEX('[1]EMI &amp; Reimbursement'!Q:Q,MATCH(Finance!C181,'[1]EMI &amp; Reimbursement'!B:B,0),0)),0)</f>
        <v>0</v>
      </c>
      <c r="AN181" s="22">
        <f t="shared" si="7"/>
        <v>0</v>
      </c>
      <c r="AO181" s="22">
        <f t="shared" si="8"/>
        <v>13040</v>
      </c>
      <c r="AP181" s="22">
        <f t="shared" si="9"/>
        <v>0</v>
      </c>
      <c r="AQ181" s="18" t="s">
        <v>7272</v>
      </c>
      <c r="AR181" s="18" t="s">
        <v>7712</v>
      </c>
      <c r="AS181" s="23">
        <v>45017</v>
      </c>
      <c r="AT181" s="24" t="b">
        <v>1</v>
      </c>
      <c r="AW181" s="24" t="b">
        <v>1</v>
      </c>
      <c r="AY181" s="24" t="b">
        <v>1</v>
      </c>
      <c r="BB181" s="24" t="b">
        <v>1</v>
      </c>
      <c r="BC181" s="22">
        <f t="shared" si="41"/>
        <v>0</v>
      </c>
      <c r="BD181" s="26">
        <f t="shared" si="11"/>
        <v>1</v>
      </c>
    </row>
    <row r="182" spans="1:56" ht="20.25" customHeight="1">
      <c r="A182" s="18" t="s">
        <v>7262</v>
      </c>
      <c r="B182" s="19">
        <v>181</v>
      </c>
      <c r="C182" s="18" t="str">
        <f t="shared" si="53"/>
        <v>FIP181</v>
      </c>
      <c r="D182" s="18">
        <v>301436</v>
      </c>
      <c r="E182" s="20">
        <v>44996</v>
      </c>
      <c r="F182" s="20">
        <v>44996</v>
      </c>
      <c r="G182" s="18" t="s">
        <v>7713</v>
      </c>
      <c r="I182" s="18" t="s">
        <v>7714</v>
      </c>
      <c r="J182" s="18" t="s">
        <v>7369</v>
      </c>
      <c r="K182" s="18" t="s">
        <v>7636</v>
      </c>
      <c r="L182" s="18" t="s">
        <v>7303</v>
      </c>
      <c r="M182" s="21" t="s">
        <v>7278</v>
      </c>
      <c r="N182" s="21" t="str">
        <f t="shared" si="59"/>
        <v>B</v>
      </c>
      <c r="O182" s="18" t="s">
        <v>7305</v>
      </c>
      <c r="P182" s="18" t="str">
        <f>IFERROR(VLOOKUP(L182,[1]Sheet3!A:B,2,0),"")</f>
        <v>Mykare</v>
      </c>
      <c r="Q182" s="22" t="s">
        <v>7546</v>
      </c>
      <c r="R182" s="22" t="s">
        <v>7271</v>
      </c>
      <c r="S182" s="22">
        <v>40000</v>
      </c>
      <c r="T182" s="22">
        <v>0</v>
      </c>
      <c r="U182" s="22">
        <v>0</v>
      </c>
      <c r="V182" s="22">
        <v>1500</v>
      </c>
      <c r="W182" s="22">
        <f t="shared" si="62"/>
        <v>41500</v>
      </c>
      <c r="X182" s="22">
        <v>0</v>
      </c>
      <c r="Y182" s="22">
        <v>40</v>
      </c>
      <c r="Z182" s="22">
        <v>60</v>
      </c>
      <c r="AA182" s="22">
        <f t="shared" si="60"/>
        <v>24900</v>
      </c>
      <c r="AB182" s="22">
        <f t="shared" si="17"/>
        <v>14067.796610169493</v>
      </c>
      <c r="AC182" s="22">
        <f t="shared" si="18"/>
        <v>2532.2033898305085</v>
      </c>
      <c r="AD182" s="22">
        <f t="shared" si="61"/>
        <v>16600</v>
      </c>
      <c r="AE182" s="22">
        <v>185</v>
      </c>
      <c r="AF182" s="22">
        <v>0</v>
      </c>
      <c r="AG182" s="22">
        <v>5192</v>
      </c>
      <c r="AH182" s="22">
        <v>0</v>
      </c>
      <c r="AI182" s="22">
        <v>0</v>
      </c>
      <c r="AJ182" s="22">
        <f t="shared" si="40"/>
        <v>0</v>
      </c>
      <c r="AK182" s="22">
        <f t="shared" si="5"/>
        <v>5377</v>
      </c>
      <c r="AL182" s="22">
        <f t="shared" si="6"/>
        <v>11223</v>
      </c>
      <c r="AM182" s="22">
        <f t="array" ref="AM182">IF(P182="Mykare",(INDEX('[1]EMI &amp; Reimbursement'!Q:Q,MATCH(Finance!C182,'[1]EMI &amp; Reimbursement'!B:B,0),0)),0)</f>
        <v>34808</v>
      </c>
      <c r="AN182" s="22">
        <f t="shared" si="7"/>
        <v>0</v>
      </c>
      <c r="AO182" s="22">
        <f t="shared" si="8"/>
        <v>0</v>
      </c>
      <c r="AP182" s="22">
        <f t="shared" si="9"/>
        <v>24900</v>
      </c>
      <c r="AQ182" s="18" t="s">
        <v>7272</v>
      </c>
      <c r="AR182" s="18" t="s">
        <v>7715</v>
      </c>
      <c r="AS182" s="23">
        <v>45017</v>
      </c>
      <c r="AT182" s="24" t="b">
        <v>1</v>
      </c>
      <c r="AU182" s="24" t="b">
        <v>1</v>
      </c>
      <c r="AV182" s="24" t="b">
        <v>1</v>
      </c>
      <c r="AW182" s="24" t="b">
        <v>1</v>
      </c>
      <c r="AX182" s="24" t="b">
        <v>1</v>
      </c>
      <c r="AY182" s="24" t="b">
        <v>1</v>
      </c>
      <c r="BA182" s="24"/>
      <c r="BB182" s="24" t="b">
        <v>1</v>
      </c>
      <c r="BC182" s="22">
        <f t="shared" si="41"/>
        <v>0</v>
      </c>
      <c r="BD182" s="26">
        <f t="shared" si="11"/>
        <v>0.67608433734939755</v>
      </c>
    </row>
    <row r="183" spans="1:56" ht="20.25" customHeight="1">
      <c r="A183" s="18" t="s">
        <v>7262</v>
      </c>
      <c r="B183" s="19">
        <v>182</v>
      </c>
      <c r="C183" s="18" t="str">
        <f t="shared" si="53"/>
        <v>FIP182</v>
      </c>
      <c r="D183" s="18">
        <v>311534</v>
      </c>
      <c r="E183" s="20">
        <v>44997</v>
      </c>
      <c r="F183" s="20">
        <v>44997</v>
      </c>
      <c r="G183" s="18" t="s">
        <v>7522</v>
      </c>
      <c r="I183" s="18" t="s">
        <v>7716</v>
      </c>
      <c r="J183" s="18" t="s">
        <v>7351</v>
      </c>
      <c r="K183" s="18" t="s">
        <v>7717</v>
      </c>
      <c r="L183" s="18" t="s">
        <v>7308</v>
      </c>
      <c r="M183" s="21" t="s">
        <v>7278</v>
      </c>
      <c r="N183" s="21" t="str">
        <f t="shared" si="59"/>
        <v>B</v>
      </c>
      <c r="P183" s="18" t="str">
        <f>IFERROR(VLOOKUP(L183,[1]Sheet3!A:B,2,0),"")</f>
        <v>Hospital</v>
      </c>
      <c r="Q183" s="22" t="s">
        <v>7337</v>
      </c>
      <c r="R183" s="22" t="s">
        <v>7271</v>
      </c>
      <c r="S183" s="22">
        <v>7600</v>
      </c>
      <c r="T183" s="22">
        <v>0</v>
      </c>
      <c r="U183" s="22">
        <v>0</v>
      </c>
      <c r="V183" s="22">
        <v>0</v>
      </c>
      <c r="W183" s="22">
        <f t="shared" si="62"/>
        <v>7600</v>
      </c>
      <c r="X183" s="22">
        <v>0</v>
      </c>
      <c r="Y183" s="22">
        <v>40</v>
      </c>
      <c r="Z183" s="22">
        <v>60</v>
      </c>
      <c r="AA183" s="22">
        <f t="shared" si="60"/>
        <v>4560</v>
      </c>
      <c r="AB183" s="22">
        <f t="shared" si="17"/>
        <v>2576.2711864406779</v>
      </c>
      <c r="AC183" s="22">
        <f t="shared" si="18"/>
        <v>463.72881355932202</v>
      </c>
      <c r="AD183" s="22">
        <f t="shared" si="61"/>
        <v>3040</v>
      </c>
      <c r="AE183" s="22">
        <v>1131</v>
      </c>
      <c r="AF183" s="22">
        <v>0</v>
      </c>
      <c r="AG183" s="22">
        <v>0</v>
      </c>
      <c r="AH183" s="22">
        <v>0</v>
      </c>
      <c r="AI183" s="22">
        <v>0</v>
      </c>
      <c r="AJ183" s="22">
        <f t="shared" si="40"/>
        <v>0</v>
      </c>
      <c r="AK183" s="22">
        <f t="shared" si="5"/>
        <v>1131</v>
      </c>
      <c r="AL183" s="22">
        <f t="shared" si="6"/>
        <v>1909</v>
      </c>
      <c r="AM183" s="22">
        <f t="array" ref="AM183">IF(P183="Mykare",(INDEX('[1]EMI &amp; Reimbursement'!Q:Q,MATCH(Finance!C183,'[1]EMI &amp; Reimbursement'!B:B,0),0)),0)</f>
        <v>0</v>
      </c>
      <c r="AN183" s="22">
        <f t="shared" si="7"/>
        <v>0</v>
      </c>
      <c r="AO183" s="22">
        <f t="shared" si="8"/>
        <v>3040</v>
      </c>
      <c r="AP183" s="22">
        <f t="shared" si="9"/>
        <v>0</v>
      </c>
      <c r="AQ183" s="18" t="s">
        <v>7272</v>
      </c>
      <c r="AR183" s="18" t="s">
        <v>7718</v>
      </c>
      <c r="AS183" s="23">
        <v>45017</v>
      </c>
      <c r="AT183" s="24" t="b">
        <v>1</v>
      </c>
      <c r="AW183" s="24" t="b">
        <v>1</v>
      </c>
      <c r="AY183" s="24" t="b">
        <v>1</v>
      </c>
      <c r="BB183" s="24" t="b">
        <v>1</v>
      </c>
      <c r="BC183" s="22">
        <f t="shared" si="41"/>
        <v>0</v>
      </c>
      <c r="BD183" s="26">
        <f t="shared" si="11"/>
        <v>0.62796052631578947</v>
      </c>
    </row>
    <row r="184" spans="1:56" ht="20.25" customHeight="1">
      <c r="A184" s="18" t="s">
        <v>7262</v>
      </c>
      <c r="B184" s="19">
        <v>183</v>
      </c>
      <c r="C184" s="18" t="str">
        <f t="shared" si="53"/>
        <v>FIP183</v>
      </c>
      <c r="D184" s="18">
        <v>295568</v>
      </c>
      <c r="E184" s="20">
        <v>44999</v>
      </c>
      <c r="F184" s="20">
        <v>44999</v>
      </c>
      <c r="G184" s="18" t="s">
        <v>7644</v>
      </c>
      <c r="I184" s="18" t="s">
        <v>7719</v>
      </c>
      <c r="J184" s="18" t="s">
        <v>7266</v>
      </c>
      <c r="K184" s="18" t="s">
        <v>7342</v>
      </c>
      <c r="L184" s="18" t="s">
        <v>7308</v>
      </c>
      <c r="M184" s="21" t="s">
        <v>7278</v>
      </c>
      <c r="N184" s="21" t="str">
        <f t="shared" si="59"/>
        <v>B</v>
      </c>
      <c r="P184" s="18" t="str">
        <f>IFERROR(VLOOKUP(L184,[1]Sheet3!A:B,2,0),"")</f>
        <v>Hospital</v>
      </c>
      <c r="Q184" s="22" t="s">
        <v>7337</v>
      </c>
      <c r="R184" s="22" t="s">
        <v>7271</v>
      </c>
      <c r="S184" s="22">
        <v>20000</v>
      </c>
      <c r="T184" s="22">
        <v>0</v>
      </c>
      <c r="U184" s="22">
        <v>0</v>
      </c>
      <c r="V184" s="22">
        <v>0</v>
      </c>
      <c r="W184" s="22">
        <f t="shared" si="62"/>
        <v>20000</v>
      </c>
      <c r="X184" s="22">
        <v>0</v>
      </c>
      <c r="Y184" s="22">
        <v>40</v>
      </c>
      <c r="Z184" s="22">
        <v>60</v>
      </c>
      <c r="AA184" s="22">
        <f t="shared" si="60"/>
        <v>12000</v>
      </c>
      <c r="AB184" s="22">
        <f t="shared" si="17"/>
        <v>6779.6610169491532</v>
      </c>
      <c r="AC184" s="22">
        <f t="shared" si="18"/>
        <v>1220.3389830508474</v>
      </c>
      <c r="AD184" s="22">
        <f t="shared" si="61"/>
        <v>8000</v>
      </c>
      <c r="AE184" s="22">
        <v>0</v>
      </c>
      <c r="AF184" s="22">
        <v>0</v>
      </c>
      <c r="AG184" s="22">
        <v>0</v>
      </c>
      <c r="AH184" s="22">
        <v>0</v>
      </c>
      <c r="AI184" s="22">
        <v>0</v>
      </c>
      <c r="AJ184" s="22">
        <f t="shared" si="40"/>
        <v>0</v>
      </c>
      <c r="AK184" s="22">
        <f t="shared" si="5"/>
        <v>0</v>
      </c>
      <c r="AL184" s="22">
        <f t="shared" si="6"/>
        <v>8000</v>
      </c>
      <c r="AM184" s="22">
        <f t="array" ref="AM184">IF(P184="Mykare",(INDEX('[1]EMI &amp; Reimbursement'!Q:Q,MATCH(Finance!C184,'[1]EMI &amp; Reimbursement'!B:B,0),0)),0)</f>
        <v>0</v>
      </c>
      <c r="AN184" s="22">
        <f t="shared" si="7"/>
        <v>0</v>
      </c>
      <c r="AO184" s="22">
        <f t="shared" si="8"/>
        <v>8000</v>
      </c>
      <c r="AP184" s="22">
        <f t="shared" si="9"/>
        <v>0</v>
      </c>
      <c r="AQ184" s="18" t="s">
        <v>7272</v>
      </c>
      <c r="AR184" s="18" t="s">
        <v>7646</v>
      </c>
      <c r="AS184" s="23">
        <v>45017</v>
      </c>
      <c r="AT184" s="24" t="b">
        <v>1</v>
      </c>
      <c r="AW184" s="24" t="b">
        <v>1</v>
      </c>
      <c r="AY184" s="24" t="b">
        <v>1</v>
      </c>
      <c r="BB184" s="24" t="b">
        <v>1</v>
      </c>
      <c r="BC184" s="22">
        <f t="shared" si="41"/>
        <v>0</v>
      </c>
      <c r="BD184" s="26">
        <f t="shared" si="11"/>
        <v>1</v>
      </c>
    </row>
    <row r="185" spans="1:56" ht="20.25" customHeight="1">
      <c r="A185" s="18" t="s">
        <v>7262</v>
      </c>
      <c r="B185" s="19">
        <v>184</v>
      </c>
      <c r="C185" s="18" t="str">
        <f t="shared" si="53"/>
        <v>FIP184</v>
      </c>
      <c r="D185" s="18">
        <v>17092</v>
      </c>
      <c r="E185" s="20">
        <v>44999</v>
      </c>
      <c r="F185" s="20">
        <v>44999</v>
      </c>
      <c r="G185" s="18" t="s">
        <v>7720</v>
      </c>
      <c r="I185" s="18" t="s">
        <v>7721</v>
      </c>
      <c r="J185" s="18" t="s">
        <v>7369</v>
      </c>
      <c r="K185" s="18" t="s">
        <v>7717</v>
      </c>
      <c r="L185" s="18" t="s">
        <v>7290</v>
      </c>
      <c r="M185" s="21" t="s">
        <v>7519</v>
      </c>
      <c r="N185" s="21" t="str">
        <f t="shared" si="59"/>
        <v>A</v>
      </c>
      <c r="P185" s="18" t="str">
        <f>IFERROR(VLOOKUP(L185,[1]Sheet3!A:B,2,0),"")</f>
        <v>Hospital</v>
      </c>
      <c r="Q185" s="22" t="s">
        <v>7298</v>
      </c>
      <c r="R185" s="22" t="s">
        <v>7271</v>
      </c>
      <c r="S185" s="22">
        <v>50000</v>
      </c>
      <c r="T185" s="22">
        <v>64802</v>
      </c>
      <c r="U185" s="22">
        <v>0</v>
      </c>
      <c r="V185" s="22">
        <v>0</v>
      </c>
      <c r="W185" s="22">
        <f t="shared" si="62"/>
        <v>64802</v>
      </c>
      <c r="X185" s="22">
        <v>0</v>
      </c>
      <c r="Y185" s="22">
        <v>60</v>
      </c>
      <c r="Z185" s="22">
        <v>40</v>
      </c>
      <c r="AA185" s="22">
        <f t="shared" si="60"/>
        <v>25920.800000000003</v>
      </c>
      <c r="AB185" s="22">
        <f t="shared" si="17"/>
        <v>32950.169491525427</v>
      </c>
      <c r="AC185" s="22">
        <f t="shared" si="18"/>
        <v>5931.030508474576</v>
      </c>
      <c r="AD185" s="22">
        <f t="shared" si="61"/>
        <v>38881.199999999997</v>
      </c>
      <c r="AE185" s="22">
        <v>1090</v>
      </c>
      <c r="AF185" s="22">
        <v>7000</v>
      </c>
      <c r="AG185" s="22">
        <v>0</v>
      </c>
      <c r="AH185" s="22">
        <v>0</v>
      </c>
      <c r="AI185" s="22">
        <v>0</v>
      </c>
      <c r="AJ185" s="22">
        <f t="shared" si="40"/>
        <v>0</v>
      </c>
      <c r="AK185" s="22">
        <f t="shared" si="5"/>
        <v>8090</v>
      </c>
      <c r="AL185" s="22">
        <f t="shared" si="6"/>
        <v>30791.199999999997</v>
      </c>
      <c r="AM185" s="22">
        <f t="array" ref="AM185">IF(P185="Mykare",(INDEX('[1]EMI &amp; Reimbursement'!Q:Q,MATCH(Finance!C185,'[1]EMI &amp; Reimbursement'!B:B,0),0)),0)</f>
        <v>0</v>
      </c>
      <c r="AN185" s="22">
        <f t="shared" si="7"/>
        <v>0</v>
      </c>
      <c r="AO185" s="22">
        <f t="shared" si="8"/>
        <v>38881.199999999997</v>
      </c>
      <c r="AP185" s="22">
        <f t="shared" si="9"/>
        <v>0</v>
      </c>
      <c r="AQ185" s="18" t="s">
        <v>7272</v>
      </c>
      <c r="AR185" s="18" t="s">
        <v>7722</v>
      </c>
      <c r="AS185" s="23">
        <v>45017</v>
      </c>
      <c r="AT185" s="24" t="b">
        <v>1</v>
      </c>
      <c r="AW185" s="24" t="b">
        <v>1</v>
      </c>
      <c r="AY185" s="24" t="b">
        <v>1</v>
      </c>
      <c r="BA185" s="24" t="b">
        <v>1</v>
      </c>
      <c r="BB185" s="24" t="b">
        <v>1</v>
      </c>
      <c r="BC185" s="22">
        <f t="shared" si="41"/>
        <v>0</v>
      </c>
      <c r="BD185" s="26">
        <f t="shared" si="11"/>
        <v>0.79193029021738015</v>
      </c>
    </row>
    <row r="186" spans="1:56" ht="20.25" customHeight="1">
      <c r="A186" s="18" t="s">
        <v>7262</v>
      </c>
      <c r="B186" s="19">
        <v>185</v>
      </c>
      <c r="C186" s="18" t="str">
        <f t="shared" si="53"/>
        <v>FIP185</v>
      </c>
      <c r="D186" s="18">
        <v>274414</v>
      </c>
      <c r="E186" s="20">
        <v>45001</v>
      </c>
      <c r="F186" s="20">
        <v>45001</v>
      </c>
      <c r="G186" s="18" t="s">
        <v>7644</v>
      </c>
      <c r="I186" s="18" t="s">
        <v>7723</v>
      </c>
      <c r="J186" s="18" t="s">
        <v>7724</v>
      </c>
      <c r="K186" s="18" t="s">
        <v>7297</v>
      </c>
      <c r="L186" s="18" t="s">
        <v>7303</v>
      </c>
      <c r="M186" s="21" t="s">
        <v>7278</v>
      </c>
      <c r="N186" s="21" t="str">
        <f t="shared" si="59"/>
        <v>B</v>
      </c>
      <c r="O186" s="18" t="s">
        <v>7305</v>
      </c>
      <c r="P186" s="18" t="str">
        <f>IFERROR(VLOOKUP(L186,[1]Sheet3!A:B,2,0),"")</f>
        <v>Mykare</v>
      </c>
      <c r="Q186" s="22" t="s">
        <v>7337</v>
      </c>
      <c r="R186" s="22" t="s">
        <v>7271</v>
      </c>
      <c r="S186" s="22">
        <v>35500</v>
      </c>
      <c r="T186" s="22">
        <v>0</v>
      </c>
      <c r="U186" s="22">
        <v>0</v>
      </c>
      <c r="V186" s="22">
        <v>500</v>
      </c>
      <c r="W186" s="22">
        <f t="shared" si="62"/>
        <v>36000</v>
      </c>
      <c r="X186" s="22">
        <v>0</v>
      </c>
      <c r="Y186" s="22">
        <v>40</v>
      </c>
      <c r="Z186" s="22">
        <v>60</v>
      </c>
      <c r="AA186" s="22">
        <f t="shared" si="60"/>
        <v>21600</v>
      </c>
      <c r="AB186" s="22">
        <f t="shared" si="17"/>
        <v>12203.389830508475</v>
      </c>
      <c r="AC186" s="22">
        <f t="shared" si="18"/>
        <v>2196.6101694915255</v>
      </c>
      <c r="AD186" s="22">
        <f t="shared" si="61"/>
        <v>14400</v>
      </c>
      <c r="AE186" s="22">
        <v>0</v>
      </c>
      <c r="AF186" s="22">
        <v>0</v>
      </c>
      <c r="AG186" s="22">
        <v>4607.8999999999996</v>
      </c>
      <c r="AH186" s="22">
        <v>0</v>
      </c>
      <c r="AI186" s="22">
        <v>0</v>
      </c>
      <c r="AJ186" s="22">
        <f t="shared" si="40"/>
        <v>1.8189894035458565E-12</v>
      </c>
      <c r="AK186" s="22">
        <f t="shared" si="5"/>
        <v>4607.9000000000015</v>
      </c>
      <c r="AL186" s="22">
        <f t="shared" si="6"/>
        <v>9792.0999999999985</v>
      </c>
      <c r="AM186" s="22">
        <f t="array" ref="AM186">IF(P186="Mykare",(INDEX('[1]EMI &amp; Reimbursement'!Q:Q,MATCH(Finance!C186,'[1]EMI &amp; Reimbursement'!B:B,0),0)),0)</f>
        <v>30892.1</v>
      </c>
      <c r="AN186" s="22">
        <f t="shared" si="7"/>
        <v>1.8189894035458565E-12</v>
      </c>
      <c r="AO186" s="22">
        <f t="shared" si="8"/>
        <v>0</v>
      </c>
      <c r="AP186" s="22">
        <f t="shared" si="9"/>
        <v>21600</v>
      </c>
      <c r="AQ186" s="18" t="s">
        <v>7272</v>
      </c>
      <c r="AR186" s="18" t="s">
        <v>7646</v>
      </c>
      <c r="AS186" s="23">
        <v>45017</v>
      </c>
      <c r="AT186" s="24" t="b">
        <v>1</v>
      </c>
      <c r="AU186" s="24" t="b">
        <v>1</v>
      </c>
      <c r="AV186" s="24" t="b">
        <v>1</v>
      </c>
      <c r="AW186" s="24" t="b">
        <v>1</v>
      </c>
      <c r="AX186" s="24" t="b">
        <v>1</v>
      </c>
      <c r="AY186" s="24" t="b">
        <v>1</v>
      </c>
      <c r="BB186" s="24" t="b">
        <v>1</v>
      </c>
      <c r="BC186" s="22">
        <f t="shared" si="41"/>
        <v>0</v>
      </c>
      <c r="BD186" s="26">
        <f t="shared" si="11"/>
        <v>0.68000694444444432</v>
      </c>
    </row>
    <row r="187" spans="1:56" ht="20.25" customHeight="1">
      <c r="A187" s="18" t="s">
        <v>7262</v>
      </c>
      <c r="B187" s="19">
        <v>186</v>
      </c>
      <c r="C187" s="18" t="str">
        <f t="shared" si="53"/>
        <v>FIP186</v>
      </c>
      <c r="D187" s="18">
        <v>322344</v>
      </c>
      <c r="E187" s="20">
        <v>45001</v>
      </c>
      <c r="F187" s="20">
        <v>45001</v>
      </c>
      <c r="G187" s="18" t="s">
        <v>7644</v>
      </c>
      <c r="I187" s="18" t="s">
        <v>7725</v>
      </c>
      <c r="J187" s="18" t="s">
        <v>7266</v>
      </c>
      <c r="K187" s="18" t="s">
        <v>7342</v>
      </c>
      <c r="L187" s="18" t="s">
        <v>7308</v>
      </c>
      <c r="M187" s="21" t="s">
        <v>7278</v>
      </c>
      <c r="N187" s="21" t="str">
        <f t="shared" si="59"/>
        <v>B</v>
      </c>
      <c r="P187" s="18" t="str">
        <f>IFERROR(VLOOKUP(L187,[1]Sheet3!A:B,2,0),"")</f>
        <v>Hospital</v>
      </c>
      <c r="Q187" s="22" t="s">
        <v>7337</v>
      </c>
      <c r="R187" s="22" t="s">
        <v>7271</v>
      </c>
      <c r="S187" s="22">
        <v>24000</v>
      </c>
      <c r="T187" s="22">
        <v>0</v>
      </c>
      <c r="U187" s="22">
        <v>0</v>
      </c>
      <c r="V187" s="22">
        <v>0</v>
      </c>
      <c r="W187" s="22">
        <f t="shared" si="62"/>
        <v>24000</v>
      </c>
      <c r="X187" s="22">
        <v>0</v>
      </c>
      <c r="Y187" s="22">
        <v>40</v>
      </c>
      <c r="Z187" s="22">
        <v>60</v>
      </c>
      <c r="AA187" s="22">
        <f t="shared" si="60"/>
        <v>14400</v>
      </c>
      <c r="AB187" s="22">
        <f t="shared" si="17"/>
        <v>8135.593220338983</v>
      </c>
      <c r="AC187" s="22">
        <f t="shared" si="18"/>
        <v>1464.4067796610168</v>
      </c>
      <c r="AD187" s="22">
        <f t="shared" si="61"/>
        <v>9600</v>
      </c>
      <c r="AE187" s="22">
        <v>255</v>
      </c>
      <c r="AF187" s="22">
        <v>0</v>
      </c>
      <c r="AG187" s="22">
        <v>0</v>
      </c>
      <c r="AH187" s="22">
        <v>0</v>
      </c>
      <c r="AI187" s="22">
        <v>0</v>
      </c>
      <c r="AJ187" s="22">
        <f t="shared" si="40"/>
        <v>0</v>
      </c>
      <c r="AK187" s="22">
        <f t="shared" si="5"/>
        <v>255</v>
      </c>
      <c r="AL187" s="22">
        <f t="shared" si="6"/>
        <v>9345</v>
      </c>
      <c r="AM187" s="22">
        <f t="array" ref="AM187">IF(P187="Mykare",(INDEX('[1]EMI &amp; Reimbursement'!Q:Q,MATCH(Finance!C187,'[1]EMI &amp; Reimbursement'!B:B,0),0)),0)</f>
        <v>0</v>
      </c>
      <c r="AN187" s="22">
        <f t="shared" si="7"/>
        <v>0</v>
      </c>
      <c r="AO187" s="22">
        <f t="shared" si="8"/>
        <v>9600</v>
      </c>
      <c r="AP187" s="22">
        <f t="shared" si="9"/>
        <v>0</v>
      </c>
      <c r="AQ187" s="18" t="s">
        <v>7272</v>
      </c>
      <c r="AR187" s="18" t="s">
        <v>7646</v>
      </c>
      <c r="AS187" s="23">
        <v>45017</v>
      </c>
      <c r="AT187" s="24" t="b">
        <v>1</v>
      </c>
      <c r="AW187" s="24" t="b">
        <v>1</v>
      </c>
      <c r="AY187" s="24" t="b">
        <v>1</v>
      </c>
      <c r="BB187" s="24" t="b">
        <v>1</v>
      </c>
      <c r="BC187" s="22">
        <f t="shared" si="41"/>
        <v>0</v>
      </c>
      <c r="BD187" s="26">
        <f t="shared" si="11"/>
        <v>0.97343749999999996</v>
      </c>
    </row>
    <row r="188" spans="1:56" ht="20.25" customHeight="1">
      <c r="A188" s="18" t="s">
        <v>7262</v>
      </c>
      <c r="B188" s="19">
        <v>187</v>
      </c>
      <c r="C188" s="18" t="str">
        <f t="shared" si="53"/>
        <v>FIP187</v>
      </c>
      <c r="D188" s="18">
        <v>219138</v>
      </c>
      <c r="E188" s="20">
        <v>45002</v>
      </c>
      <c r="F188" s="20">
        <v>45002</v>
      </c>
      <c r="G188" s="18" t="s">
        <v>7501</v>
      </c>
      <c r="I188" s="18" t="s">
        <v>7726</v>
      </c>
      <c r="J188" s="18" t="s">
        <v>7266</v>
      </c>
      <c r="K188" s="18" t="s">
        <v>7289</v>
      </c>
      <c r="L188" s="18" t="s">
        <v>7303</v>
      </c>
      <c r="M188" s="21" t="s">
        <v>7278</v>
      </c>
      <c r="N188" s="21" t="str">
        <f t="shared" si="59"/>
        <v>B</v>
      </c>
      <c r="O188" s="18" t="s">
        <v>7305</v>
      </c>
      <c r="P188" s="18" t="str">
        <f>IFERROR(VLOOKUP(L188,[1]Sheet3!A:B,2,0),"")</f>
        <v>Mykare</v>
      </c>
      <c r="Q188" s="22" t="s">
        <v>7270</v>
      </c>
      <c r="R188" s="22" t="s">
        <v>7271</v>
      </c>
      <c r="S188" s="22">
        <v>26000</v>
      </c>
      <c r="T188" s="22">
        <v>0</v>
      </c>
      <c r="U188" s="22">
        <v>0</v>
      </c>
      <c r="V188" s="22">
        <v>0</v>
      </c>
      <c r="W188" s="22">
        <f t="shared" si="62"/>
        <v>26000</v>
      </c>
      <c r="X188" s="22">
        <v>0</v>
      </c>
      <c r="Y188" s="22">
        <v>30</v>
      </c>
      <c r="Z188" s="22">
        <v>70</v>
      </c>
      <c r="AA188" s="22">
        <f t="shared" si="60"/>
        <v>18200</v>
      </c>
      <c r="AB188" s="22">
        <f t="shared" si="17"/>
        <v>6610.1694915254238</v>
      </c>
      <c r="AC188" s="22">
        <f t="shared" si="18"/>
        <v>1189.8305084745764</v>
      </c>
      <c r="AD188" s="22">
        <f t="shared" si="61"/>
        <v>7800</v>
      </c>
      <c r="AE188" s="22">
        <v>390</v>
      </c>
      <c r="AF188" s="22">
        <v>0</v>
      </c>
      <c r="AG188" s="22">
        <v>2761.2</v>
      </c>
      <c r="AH188" s="22">
        <v>0</v>
      </c>
      <c r="AI188" s="22">
        <v>0</v>
      </c>
      <c r="AJ188" s="22">
        <f t="shared" si="40"/>
        <v>9.0949470177292824E-13</v>
      </c>
      <c r="AK188" s="22">
        <f t="shared" si="5"/>
        <v>3151.2000000000007</v>
      </c>
      <c r="AL188" s="22">
        <f t="shared" si="6"/>
        <v>4648.7999999999993</v>
      </c>
      <c r="AM188" s="22">
        <f t="array" ref="AM188">IF(P188="Mykare",(INDEX('[1]EMI &amp; Reimbursement'!Q:Q,MATCH(Finance!C188,'[1]EMI &amp; Reimbursement'!B:B,0),0)),0)</f>
        <v>23238.799999999999</v>
      </c>
      <c r="AN188" s="22">
        <f t="shared" si="7"/>
        <v>9.0949470177292824E-13</v>
      </c>
      <c r="AO188" s="22">
        <f t="shared" si="8"/>
        <v>0</v>
      </c>
      <c r="AP188" s="22">
        <f t="shared" si="9"/>
        <v>18200</v>
      </c>
      <c r="AQ188" s="18" t="s">
        <v>7272</v>
      </c>
      <c r="AR188" s="18" t="s">
        <v>7689</v>
      </c>
      <c r="AS188" s="23">
        <v>45017</v>
      </c>
      <c r="AT188" s="24" t="b">
        <v>1</v>
      </c>
      <c r="AU188" s="24" t="b">
        <v>1</v>
      </c>
      <c r="AV188" s="24" t="b">
        <v>1</v>
      </c>
      <c r="AW188" s="24" t="b">
        <v>1</v>
      </c>
      <c r="AX188" s="24" t="b">
        <v>1</v>
      </c>
      <c r="AY188" s="24" t="b">
        <v>1</v>
      </c>
      <c r="BB188" s="24" t="b">
        <v>1</v>
      </c>
      <c r="BC188" s="22">
        <f t="shared" si="41"/>
        <v>0</v>
      </c>
      <c r="BD188" s="26">
        <f t="shared" si="11"/>
        <v>0.59599999999999986</v>
      </c>
    </row>
    <row r="189" spans="1:56" ht="20.25" customHeight="1">
      <c r="A189" s="18" t="s">
        <v>7262</v>
      </c>
      <c r="B189" s="19">
        <v>188</v>
      </c>
      <c r="C189" s="18" t="str">
        <f t="shared" si="53"/>
        <v>FIP188</v>
      </c>
      <c r="D189" s="18">
        <v>306668</v>
      </c>
      <c r="E189" s="20">
        <v>45003</v>
      </c>
      <c r="F189" s="20">
        <v>45003</v>
      </c>
      <c r="G189" s="18" t="s">
        <v>7509</v>
      </c>
      <c r="I189" s="18" t="s">
        <v>7727</v>
      </c>
      <c r="J189" s="18" t="s">
        <v>7266</v>
      </c>
      <c r="K189" s="18" t="s">
        <v>7297</v>
      </c>
      <c r="L189" s="18" t="s">
        <v>7290</v>
      </c>
      <c r="M189" s="21" t="s">
        <v>7278</v>
      </c>
      <c r="N189" s="21" t="str">
        <f t="shared" si="59"/>
        <v>B</v>
      </c>
      <c r="P189" s="18" t="str">
        <f>IFERROR(VLOOKUP(L189,[1]Sheet3!A:B,2,0),"")</f>
        <v>Hospital</v>
      </c>
      <c r="Q189" s="22" t="s">
        <v>7337</v>
      </c>
      <c r="R189" s="22" t="s">
        <v>7271</v>
      </c>
      <c r="S189" s="22">
        <v>55754</v>
      </c>
      <c r="T189" s="22">
        <v>55754</v>
      </c>
      <c r="U189" s="22">
        <v>0</v>
      </c>
      <c r="V189" s="22">
        <v>0</v>
      </c>
      <c r="W189" s="22">
        <f t="shared" si="62"/>
        <v>55754</v>
      </c>
      <c r="X189" s="22">
        <v>0</v>
      </c>
      <c r="Y189" s="22">
        <v>30</v>
      </c>
      <c r="Z189" s="22">
        <v>70</v>
      </c>
      <c r="AA189" s="22">
        <f t="shared" si="60"/>
        <v>39027.799999999996</v>
      </c>
      <c r="AB189" s="22">
        <f t="shared" si="17"/>
        <v>14174.745762711866</v>
      </c>
      <c r="AC189" s="22">
        <f t="shared" si="18"/>
        <v>2551.4542372881356</v>
      </c>
      <c r="AD189" s="22">
        <f t="shared" si="61"/>
        <v>16726.2</v>
      </c>
      <c r="AE189" s="22">
        <v>1530</v>
      </c>
      <c r="AF189" s="22">
        <v>0</v>
      </c>
      <c r="AG189" s="22">
        <v>0</v>
      </c>
      <c r="AH189" s="22">
        <v>0</v>
      </c>
      <c r="AI189" s="22">
        <v>0</v>
      </c>
      <c r="AJ189" s="22">
        <f t="shared" si="40"/>
        <v>0</v>
      </c>
      <c r="AK189" s="22">
        <f t="shared" si="5"/>
        <v>1530</v>
      </c>
      <c r="AL189" s="22">
        <f t="shared" si="6"/>
        <v>15196.2</v>
      </c>
      <c r="AM189" s="22">
        <f t="array" ref="AM189">IF(P189="Mykare",(INDEX('[1]EMI &amp; Reimbursement'!Q:Q,MATCH(Finance!C189,'[1]EMI &amp; Reimbursement'!B:B,0),0)),0)</f>
        <v>0</v>
      </c>
      <c r="AN189" s="22">
        <f t="shared" si="7"/>
        <v>0</v>
      </c>
      <c r="AO189" s="22">
        <f t="shared" si="8"/>
        <v>16726.2</v>
      </c>
      <c r="AP189" s="22">
        <f t="shared" si="9"/>
        <v>0</v>
      </c>
      <c r="AQ189" s="18" t="s">
        <v>7272</v>
      </c>
      <c r="AR189" s="18" t="s">
        <v>7728</v>
      </c>
      <c r="AS189" s="23">
        <v>45017</v>
      </c>
      <c r="AT189" s="24" t="b">
        <v>1</v>
      </c>
      <c r="AW189" s="24" t="b">
        <v>1</v>
      </c>
      <c r="AY189" s="24" t="b">
        <v>1</v>
      </c>
      <c r="BB189" s="24" t="b">
        <v>1</v>
      </c>
      <c r="BC189" s="22">
        <f t="shared" si="41"/>
        <v>0</v>
      </c>
      <c r="BD189" s="26">
        <f t="shared" si="11"/>
        <v>0.90852674247587617</v>
      </c>
    </row>
    <row r="190" spans="1:56" ht="20.25" customHeight="1">
      <c r="A190" s="18" t="s">
        <v>7262</v>
      </c>
      <c r="B190" s="19">
        <v>189</v>
      </c>
      <c r="C190" s="18" t="str">
        <f t="shared" si="53"/>
        <v>FIP189</v>
      </c>
      <c r="D190" s="18">
        <v>288584</v>
      </c>
      <c r="E190" s="20">
        <v>45004</v>
      </c>
      <c r="F190" s="20">
        <v>45004</v>
      </c>
      <c r="G190" s="18" t="s">
        <v>7323</v>
      </c>
      <c r="I190" s="18" t="s">
        <v>7729</v>
      </c>
      <c r="J190" s="18" t="s">
        <v>7730</v>
      </c>
      <c r="K190" s="18" t="s">
        <v>7342</v>
      </c>
      <c r="L190" s="18" t="s">
        <v>7308</v>
      </c>
      <c r="M190" s="21" t="s">
        <v>7278</v>
      </c>
      <c r="N190" s="21" t="str">
        <f t="shared" si="59"/>
        <v>B</v>
      </c>
      <c r="P190" s="18" t="str">
        <f>IFERROR(VLOOKUP(L190,[1]Sheet3!A:B,2,0),"")</f>
        <v>Hospital</v>
      </c>
      <c r="Q190" s="22" t="s">
        <v>7326</v>
      </c>
      <c r="R190" s="22" t="s">
        <v>7271</v>
      </c>
      <c r="S190" s="22">
        <v>5100</v>
      </c>
      <c r="T190" s="22">
        <v>0</v>
      </c>
      <c r="U190" s="22">
        <v>0</v>
      </c>
      <c r="V190" s="22">
        <v>0</v>
      </c>
      <c r="W190" s="22">
        <f t="shared" si="62"/>
        <v>5100</v>
      </c>
      <c r="X190" s="22">
        <v>0</v>
      </c>
      <c r="Y190" s="22">
        <v>40</v>
      </c>
      <c r="Z190" s="22">
        <v>60</v>
      </c>
      <c r="AA190" s="22">
        <v>3060</v>
      </c>
      <c r="AB190" s="22">
        <f t="shared" si="17"/>
        <v>1728.8135593220338</v>
      </c>
      <c r="AC190" s="22">
        <f t="shared" si="18"/>
        <v>311.18644067796612</v>
      </c>
      <c r="AD190" s="22">
        <f>W190-AA190</f>
        <v>2040</v>
      </c>
      <c r="AE190" s="22">
        <v>0</v>
      </c>
      <c r="AF190" s="22">
        <v>0</v>
      </c>
      <c r="AG190" s="22">
        <v>0</v>
      </c>
      <c r="AH190" s="22">
        <v>0</v>
      </c>
      <c r="AI190" s="22">
        <v>0</v>
      </c>
      <c r="AJ190" s="22">
        <f t="shared" si="40"/>
        <v>0</v>
      </c>
      <c r="AK190" s="22">
        <f t="shared" si="5"/>
        <v>0</v>
      </c>
      <c r="AL190" s="22">
        <f t="shared" si="6"/>
        <v>2040</v>
      </c>
      <c r="AM190" s="22">
        <f t="array" ref="AM190">IF(P190="Mykare",(INDEX('[1]EMI &amp; Reimbursement'!Q:Q,MATCH(Finance!C190,'[1]EMI &amp; Reimbursement'!B:B,0),0)),0)</f>
        <v>0</v>
      </c>
      <c r="AN190" s="22">
        <f t="shared" si="7"/>
        <v>0</v>
      </c>
      <c r="AO190" s="22">
        <f t="shared" si="8"/>
        <v>2040</v>
      </c>
      <c r="AP190" s="22">
        <f t="shared" si="9"/>
        <v>0</v>
      </c>
      <c r="AQ190" s="18" t="s">
        <v>7272</v>
      </c>
      <c r="AR190" s="18" t="s">
        <v>7683</v>
      </c>
      <c r="AS190" s="23">
        <v>45017</v>
      </c>
      <c r="AT190" s="24" t="b">
        <v>1</v>
      </c>
      <c r="AW190" s="24" t="b">
        <v>1</v>
      </c>
      <c r="AY190" s="24" t="b">
        <v>1</v>
      </c>
      <c r="BB190" s="24" t="b">
        <v>1</v>
      </c>
      <c r="BC190" s="22">
        <f t="shared" si="41"/>
        <v>0</v>
      </c>
      <c r="BD190" s="26">
        <f t="shared" si="11"/>
        <v>1</v>
      </c>
    </row>
    <row r="191" spans="1:56" ht="20.25" customHeight="1">
      <c r="A191" s="18" t="s">
        <v>7262</v>
      </c>
      <c r="B191" s="19">
        <v>190</v>
      </c>
      <c r="C191" s="18" t="str">
        <f t="shared" si="53"/>
        <v>FIP190</v>
      </c>
      <c r="D191" s="18">
        <v>271109</v>
      </c>
      <c r="E191" s="20">
        <v>45005</v>
      </c>
      <c r="F191" s="20">
        <v>45005</v>
      </c>
      <c r="G191" s="18" t="s">
        <v>7449</v>
      </c>
      <c r="I191" s="18" t="s">
        <v>7731</v>
      </c>
      <c r="J191" s="18" t="s">
        <v>7369</v>
      </c>
      <c r="K191" s="18" t="s">
        <v>7277</v>
      </c>
      <c r="L191" s="18" t="s">
        <v>7290</v>
      </c>
      <c r="M191" s="21" t="s">
        <v>7304</v>
      </c>
      <c r="N191" s="21" t="str">
        <f t="shared" si="59"/>
        <v>A</v>
      </c>
      <c r="P191" s="18" t="str">
        <f>IFERROR(VLOOKUP(L191,[1]Sheet3!A:B,2,0),"")</f>
        <v>Hospital</v>
      </c>
      <c r="Q191" s="22" t="s">
        <v>7285</v>
      </c>
      <c r="R191" s="22" t="s">
        <v>7271</v>
      </c>
      <c r="S191" s="22">
        <v>50000</v>
      </c>
      <c r="T191" s="22">
        <v>78989</v>
      </c>
      <c r="U191" s="22">
        <v>0</v>
      </c>
      <c r="V191" s="22">
        <v>0</v>
      </c>
      <c r="W191" s="22">
        <f t="shared" si="62"/>
        <v>78989</v>
      </c>
      <c r="X191" s="22">
        <v>0</v>
      </c>
      <c r="Y191" s="22">
        <v>60</v>
      </c>
      <c r="Z191" s="22">
        <v>40</v>
      </c>
      <c r="AA191" s="22">
        <f t="shared" ref="AA191:AA193" si="63">W191*Z191%</f>
        <v>31595.600000000002</v>
      </c>
      <c r="AB191" s="22">
        <f t="shared" si="17"/>
        <v>40163.898305084746</v>
      </c>
      <c r="AC191" s="22">
        <f t="shared" si="18"/>
        <v>7229.5016949152541</v>
      </c>
      <c r="AD191" s="22">
        <f t="shared" ref="AD191:AD193" si="64">W191*Y191%</f>
        <v>47393.4</v>
      </c>
      <c r="AE191" s="22">
        <v>0</v>
      </c>
      <c r="AF191" s="22">
        <v>8000</v>
      </c>
      <c r="AG191" s="22">
        <v>0</v>
      </c>
      <c r="AH191" s="22">
        <v>0</v>
      </c>
      <c r="AI191" s="22">
        <v>0</v>
      </c>
      <c r="AJ191" s="22">
        <f t="shared" si="40"/>
        <v>0</v>
      </c>
      <c r="AK191" s="22">
        <f t="shared" si="5"/>
        <v>8000</v>
      </c>
      <c r="AL191" s="22">
        <f t="shared" si="6"/>
        <v>39393.4</v>
      </c>
      <c r="AM191" s="22">
        <f t="array" ref="AM191">IF(P191="Mykare",(INDEX('[1]EMI &amp; Reimbursement'!Q:Q,MATCH(Finance!C191,'[1]EMI &amp; Reimbursement'!B:B,0),0)),0)</f>
        <v>0</v>
      </c>
      <c r="AN191" s="22">
        <f t="shared" si="7"/>
        <v>0</v>
      </c>
      <c r="AO191" s="22">
        <f t="shared" si="8"/>
        <v>47393.4</v>
      </c>
      <c r="AP191" s="22">
        <f t="shared" si="9"/>
        <v>0</v>
      </c>
      <c r="AQ191" s="18" t="s">
        <v>7272</v>
      </c>
      <c r="AR191" s="18" t="s">
        <v>7685</v>
      </c>
      <c r="AS191" s="23">
        <v>45017</v>
      </c>
      <c r="AT191" s="24" t="b">
        <v>1</v>
      </c>
      <c r="AW191" s="24" t="b">
        <v>1</v>
      </c>
      <c r="AY191" s="24" t="b">
        <v>1</v>
      </c>
      <c r="BA191" s="24" t="b">
        <v>1</v>
      </c>
      <c r="BB191" s="24" t="b">
        <v>1</v>
      </c>
      <c r="BC191" s="22">
        <f t="shared" si="41"/>
        <v>0</v>
      </c>
      <c r="BD191" s="26">
        <f t="shared" si="11"/>
        <v>0.83120012491190753</v>
      </c>
    </row>
    <row r="192" spans="1:56" ht="20.25" customHeight="1">
      <c r="A192" s="18" t="s">
        <v>7262</v>
      </c>
      <c r="B192" s="19">
        <v>191</v>
      </c>
      <c r="C192" s="18" t="str">
        <f t="shared" si="53"/>
        <v>FIP191</v>
      </c>
      <c r="D192" s="18">
        <v>51152</v>
      </c>
      <c r="E192" s="20">
        <v>45007</v>
      </c>
      <c r="F192" s="20">
        <v>45007</v>
      </c>
      <c r="G192" s="18" t="s">
        <v>7703</v>
      </c>
      <c r="I192" s="18" t="s">
        <v>7732</v>
      </c>
      <c r="J192" s="18" t="s">
        <v>7641</v>
      </c>
      <c r="K192" s="18" t="s">
        <v>7289</v>
      </c>
      <c r="L192" s="18" t="s">
        <v>7290</v>
      </c>
      <c r="M192" s="21" t="s">
        <v>7278</v>
      </c>
      <c r="N192" s="21" t="str">
        <f t="shared" si="59"/>
        <v>B</v>
      </c>
      <c r="P192" s="18" t="str">
        <f>IFERROR(VLOOKUP(L192,[1]Sheet3!A:B,2,0),"")</f>
        <v>Hospital</v>
      </c>
      <c r="Q192" s="22" t="s">
        <v>7270</v>
      </c>
      <c r="R192" s="22" t="s">
        <v>7271</v>
      </c>
      <c r="S192" s="22">
        <v>50000</v>
      </c>
      <c r="T192" s="22">
        <v>50033</v>
      </c>
      <c r="U192" s="22">
        <v>0</v>
      </c>
      <c r="V192" s="22">
        <v>0</v>
      </c>
      <c r="W192" s="22">
        <f t="shared" si="62"/>
        <v>50033</v>
      </c>
      <c r="X192" s="22">
        <v>0</v>
      </c>
      <c r="Y192" s="22">
        <v>35</v>
      </c>
      <c r="Z192" s="22">
        <v>65</v>
      </c>
      <c r="AA192" s="22">
        <f t="shared" si="63"/>
        <v>32521.45</v>
      </c>
      <c r="AB192" s="22">
        <f t="shared" si="17"/>
        <v>14840.296610169491</v>
      </c>
      <c r="AC192" s="22">
        <f t="shared" si="18"/>
        <v>2671.2533898305082</v>
      </c>
      <c r="AD192" s="22">
        <f t="shared" si="64"/>
        <v>17511.55</v>
      </c>
      <c r="AE192" s="22">
        <v>0</v>
      </c>
      <c r="AF192" s="22">
        <v>0</v>
      </c>
      <c r="AG192" s="22">
        <v>0</v>
      </c>
      <c r="AH192" s="22">
        <v>0</v>
      </c>
      <c r="AI192" s="22">
        <v>0</v>
      </c>
      <c r="AJ192" s="22">
        <f t="shared" si="40"/>
        <v>0</v>
      </c>
      <c r="AK192" s="22">
        <f t="shared" si="5"/>
        <v>0</v>
      </c>
      <c r="AL192" s="22">
        <f t="shared" si="6"/>
        <v>17511.55</v>
      </c>
      <c r="AM192" s="22">
        <f t="array" ref="AM192">IF(P192="Mykare",(INDEX('[1]EMI &amp; Reimbursement'!Q:Q,MATCH(Finance!C192,'[1]EMI &amp; Reimbursement'!B:B,0),0)),0)</f>
        <v>0</v>
      </c>
      <c r="AN192" s="22">
        <f t="shared" si="7"/>
        <v>0</v>
      </c>
      <c r="AO192" s="22">
        <f t="shared" si="8"/>
        <v>17511.55</v>
      </c>
      <c r="AP192" s="22">
        <f t="shared" si="9"/>
        <v>0</v>
      </c>
      <c r="AQ192" s="18" t="s">
        <v>7272</v>
      </c>
      <c r="AR192" s="18" t="s">
        <v>7705</v>
      </c>
      <c r="AS192" s="23">
        <v>45080</v>
      </c>
      <c r="AT192" s="24" t="b">
        <v>1</v>
      </c>
      <c r="AW192" s="24" t="b">
        <v>1</v>
      </c>
      <c r="AY192" s="24" t="b">
        <v>1</v>
      </c>
      <c r="BB192" s="24" t="b">
        <v>1</v>
      </c>
      <c r="BC192" s="22">
        <f t="shared" si="41"/>
        <v>0</v>
      </c>
      <c r="BD192" s="26">
        <f t="shared" si="11"/>
        <v>1</v>
      </c>
    </row>
    <row r="193" spans="1:56" ht="20.25" customHeight="1">
      <c r="A193" s="18" t="s">
        <v>7262</v>
      </c>
      <c r="B193" s="19">
        <v>192</v>
      </c>
      <c r="C193" s="18" t="str">
        <f t="shared" si="53"/>
        <v>FIP192</v>
      </c>
      <c r="D193" s="18">
        <v>312653</v>
      </c>
      <c r="E193" s="20">
        <v>45009</v>
      </c>
      <c r="F193" s="20">
        <v>45009</v>
      </c>
      <c r="G193" s="18" t="s">
        <v>7501</v>
      </c>
      <c r="I193" s="18" t="s">
        <v>7733</v>
      </c>
      <c r="J193" s="18" t="s">
        <v>7266</v>
      </c>
      <c r="K193" s="18" t="s">
        <v>5048</v>
      </c>
      <c r="L193" s="18" t="s">
        <v>7290</v>
      </c>
      <c r="M193" s="21" t="s">
        <v>7278</v>
      </c>
      <c r="N193" s="21" t="str">
        <f t="shared" si="59"/>
        <v>B</v>
      </c>
      <c r="P193" s="18" t="str">
        <f>IFERROR(VLOOKUP(L193,[1]Sheet3!A:B,2,0),"")</f>
        <v>Hospital</v>
      </c>
      <c r="Q193" s="22" t="s">
        <v>7270</v>
      </c>
      <c r="R193" s="22" t="s">
        <v>7271</v>
      </c>
      <c r="S193" s="22">
        <v>31425</v>
      </c>
      <c r="T193" s="22">
        <v>31425</v>
      </c>
      <c r="U193" s="22">
        <v>0</v>
      </c>
      <c r="V193" s="22">
        <v>0</v>
      </c>
      <c r="W193" s="22">
        <f t="shared" si="62"/>
        <v>31425</v>
      </c>
      <c r="X193" s="22">
        <v>0</v>
      </c>
      <c r="Y193" s="22">
        <v>30</v>
      </c>
      <c r="Z193" s="22">
        <v>70</v>
      </c>
      <c r="AA193" s="22">
        <f t="shared" si="63"/>
        <v>21997.5</v>
      </c>
      <c r="AB193" s="22">
        <f t="shared" si="17"/>
        <v>7989.406779661017</v>
      </c>
      <c r="AC193" s="22">
        <f t="shared" si="18"/>
        <v>1438.0932203389832</v>
      </c>
      <c r="AD193" s="22">
        <f t="shared" si="64"/>
        <v>9427.5</v>
      </c>
      <c r="AE193" s="22">
        <v>0</v>
      </c>
      <c r="AF193" s="22">
        <v>0</v>
      </c>
      <c r="AG193" s="22">
        <v>0</v>
      </c>
      <c r="AH193" s="22">
        <v>0</v>
      </c>
      <c r="AI193" s="22">
        <v>0</v>
      </c>
      <c r="AJ193" s="22">
        <f t="shared" si="40"/>
        <v>0</v>
      </c>
      <c r="AK193" s="22">
        <f t="shared" si="5"/>
        <v>0</v>
      </c>
      <c r="AL193" s="22">
        <f t="shared" si="6"/>
        <v>9427.5</v>
      </c>
      <c r="AM193" s="22">
        <f t="array" ref="AM193">IF(P193="Mykare",(INDEX('[1]EMI &amp; Reimbursement'!Q:Q,MATCH(Finance!C193,'[1]EMI &amp; Reimbursement'!B:B,0),0)),0)</f>
        <v>0</v>
      </c>
      <c r="AN193" s="22">
        <f t="shared" si="7"/>
        <v>0</v>
      </c>
      <c r="AO193" s="22">
        <f t="shared" si="8"/>
        <v>9427.5</v>
      </c>
      <c r="AP193" s="22">
        <f t="shared" si="9"/>
        <v>0</v>
      </c>
      <c r="AQ193" s="18" t="s">
        <v>7272</v>
      </c>
      <c r="AR193" s="18" t="s">
        <v>7689</v>
      </c>
      <c r="AS193" s="23">
        <v>45017</v>
      </c>
      <c r="AT193" s="24" t="b">
        <v>1</v>
      </c>
      <c r="AW193" s="24" t="b">
        <v>1</v>
      </c>
      <c r="AY193" s="24" t="b">
        <v>1</v>
      </c>
      <c r="BB193" s="24" t="b">
        <v>1</v>
      </c>
      <c r="BC193" s="22">
        <f t="shared" si="41"/>
        <v>0</v>
      </c>
      <c r="BD193" s="26">
        <f t="shared" si="11"/>
        <v>1</v>
      </c>
    </row>
    <row r="194" spans="1:56" ht="20.25" customHeight="1">
      <c r="A194" s="18" t="s">
        <v>7262</v>
      </c>
      <c r="B194" s="45">
        <v>193</v>
      </c>
      <c r="C194" s="46" t="str">
        <f t="shared" si="53"/>
        <v>FIP193</v>
      </c>
      <c r="D194" s="46">
        <v>322380</v>
      </c>
      <c r="E194" s="47"/>
      <c r="F194" s="47">
        <v>45009</v>
      </c>
      <c r="G194" s="46" t="s">
        <v>7323</v>
      </c>
      <c r="H194" s="46"/>
      <c r="I194" s="46" t="s">
        <v>7734</v>
      </c>
      <c r="J194" s="46" t="s">
        <v>7735</v>
      </c>
      <c r="K194" s="46" t="s">
        <v>7342</v>
      </c>
      <c r="L194" s="46" t="s">
        <v>7268</v>
      </c>
      <c r="M194" s="48" t="s">
        <v>7278</v>
      </c>
      <c r="N194" s="48" t="str">
        <f t="shared" si="59"/>
        <v>B</v>
      </c>
      <c r="O194" s="46"/>
      <c r="P194" s="46" t="str">
        <f>IFERROR(VLOOKUP(L194,[1]Sheet3!A:B,2,0),"")</f>
        <v>Mykare</v>
      </c>
      <c r="Q194" s="49" t="s">
        <v>7326</v>
      </c>
      <c r="R194" s="49" t="s">
        <v>7271</v>
      </c>
      <c r="S194" s="49">
        <v>70000</v>
      </c>
      <c r="T194" s="49"/>
      <c r="U194" s="49">
        <v>0</v>
      </c>
      <c r="V194" s="49">
        <v>0</v>
      </c>
      <c r="W194" s="49">
        <f t="shared" si="62"/>
        <v>70000</v>
      </c>
      <c r="X194" s="49">
        <v>0</v>
      </c>
      <c r="Y194" s="49">
        <f>AD194/W194*100</f>
        <v>77.142857142857153</v>
      </c>
      <c r="Z194" s="49">
        <f>AA194/W194*100</f>
        <v>22.857142857142858</v>
      </c>
      <c r="AA194" s="49">
        <v>16000</v>
      </c>
      <c r="AB194" s="49">
        <f t="shared" si="17"/>
        <v>45762.711864406781</v>
      </c>
      <c r="AC194" s="49">
        <f t="shared" si="18"/>
        <v>8237.2881355932204</v>
      </c>
      <c r="AD194" s="49">
        <v>54000</v>
      </c>
      <c r="AE194" s="49">
        <v>0</v>
      </c>
      <c r="AF194" s="49">
        <v>0</v>
      </c>
      <c r="AG194" s="49">
        <v>0</v>
      </c>
      <c r="AH194" s="49">
        <v>0</v>
      </c>
      <c r="AI194" s="49">
        <v>0</v>
      </c>
      <c r="AJ194" s="49">
        <f t="shared" si="40"/>
        <v>0</v>
      </c>
      <c r="AK194" s="49">
        <f t="shared" si="5"/>
        <v>0</v>
      </c>
      <c r="AL194" s="49">
        <f t="shared" si="6"/>
        <v>54000</v>
      </c>
      <c r="AM194" s="49">
        <f t="array" ref="AM194">IF(P194="Mykare",(INDEX('[1]EMI &amp; Reimbursement'!Q:Q,MATCH(Finance!C194,'[1]EMI &amp; Reimbursement'!B:B,0),0)),0)</f>
        <v>0</v>
      </c>
      <c r="AN194" s="49">
        <f t="shared" si="7"/>
        <v>70000</v>
      </c>
      <c r="AO194" s="49">
        <f t="shared" si="8"/>
        <v>0</v>
      </c>
      <c r="AP194" s="49">
        <f t="shared" si="9"/>
        <v>16000</v>
      </c>
      <c r="AQ194" s="46" t="s">
        <v>7286</v>
      </c>
      <c r="AR194" s="46"/>
      <c r="AS194" s="50"/>
      <c r="AT194" s="51" t="b">
        <v>1</v>
      </c>
      <c r="AU194" s="51" t="b">
        <v>1</v>
      </c>
      <c r="AV194" s="51" t="b">
        <v>1</v>
      </c>
      <c r="AW194" s="51" t="b">
        <v>1</v>
      </c>
      <c r="AX194" s="51" t="b">
        <v>1</v>
      </c>
      <c r="AY194" s="51" t="b">
        <v>1</v>
      </c>
      <c r="AZ194" s="46"/>
      <c r="BA194" s="46"/>
      <c r="BB194" s="51" t="b">
        <v>0</v>
      </c>
      <c r="BC194" s="49">
        <f t="shared" si="41"/>
        <v>0</v>
      </c>
      <c r="BD194" s="52">
        <f t="shared" si="11"/>
        <v>1</v>
      </c>
    </row>
    <row r="195" spans="1:56" ht="20.25" customHeight="1">
      <c r="A195" s="18" t="s">
        <v>7262</v>
      </c>
      <c r="B195" s="19">
        <v>194</v>
      </c>
      <c r="C195" s="18" t="str">
        <f t="shared" si="53"/>
        <v>FIP194</v>
      </c>
      <c r="D195" s="18">
        <v>278185</v>
      </c>
      <c r="E195" s="20">
        <v>45011</v>
      </c>
      <c r="F195" s="20">
        <v>45011</v>
      </c>
      <c r="G195" s="18" t="s">
        <v>7543</v>
      </c>
      <c r="I195" s="18" t="s">
        <v>7736</v>
      </c>
      <c r="J195" s="18" t="s">
        <v>7351</v>
      </c>
      <c r="K195" s="18" t="s">
        <v>7636</v>
      </c>
      <c r="L195" s="18" t="s">
        <v>7290</v>
      </c>
      <c r="M195" s="21" t="s">
        <v>7737</v>
      </c>
      <c r="N195" s="21" t="str">
        <f t="shared" si="59"/>
        <v>A</v>
      </c>
      <c r="P195" s="18" t="str">
        <f>IFERROR(VLOOKUP(L195,[1]Sheet3!A:B,2,0),"")</f>
        <v>Hospital</v>
      </c>
      <c r="Q195" s="22" t="s">
        <v>7546</v>
      </c>
      <c r="R195" s="22" t="s">
        <v>7271</v>
      </c>
      <c r="S195" s="22">
        <v>25000</v>
      </c>
      <c r="T195" s="22">
        <v>63324</v>
      </c>
      <c r="U195" s="22">
        <v>0</v>
      </c>
      <c r="V195" s="22">
        <v>500</v>
      </c>
      <c r="W195" s="22">
        <f t="shared" si="62"/>
        <v>63824</v>
      </c>
      <c r="X195" s="22">
        <v>0</v>
      </c>
      <c r="Y195" s="22">
        <v>60</v>
      </c>
      <c r="Z195" s="22">
        <v>40</v>
      </c>
      <c r="AA195" s="22">
        <f>W195-AD195</f>
        <v>26167</v>
      </c>
      <c r="AB195" s="22">
        <f t="shared" si="17"/>
        <v>31912.711864406781</v>
      </c>
      <c r="AC195" s="22">
        <f t="shared" si="18"/>
        <v>5744.2881355932204</v>
      </c>
      <c r="AD195" s="22">
        <v>37657</v>
      </c>
      <c r="AE195" s="22">
        <v>543</v>
      </c>
      <c r="AF195" s="22">
        <v>2000</v>
      </c>
      <c r="AG195" s="22">
        <v>0</v>
      </c>
      <c r="AH195" s="22">
        <v>0</v>
      </c>
      <c r="AI195" s="22">
        <v>0</v>
      </c>
      <c r="AJ195" s="22">
        <f t="shared" si="40"/>
        <v>0</v>
      </c>
      <c r="AK195" s="22">
        <f t="shared" si="5"/>
        <v>2543</v>
      </c>
      <c r="AL195" s="22">
        <f t="shared" si="6"/>
        <v>35114</v>
      </c>
      <c r="AM195" s="22">
        <f t="array" ref="AM195">IF(P195="Mykare",(INDEX('[1]EMI &amp; Reimbursement'!Q:Q,MATCH(Finance!C195,'[1]EMI &amp; Reimbursement'!B:B,0),0)),0)</f>
        <v>0</v>
      </c>
      <c r="AN195" s="22">
        <f t="shared" si="7"/>
        <v>0</v>
      </c>
      <c r="AO195" s="22">
        <f t="shared" si="8"/>
        <v>37657</v>
      </c>
      <c r="AP195" s="22">
        <f t="shared" si="9"/>
        <v>0</v>
      </c>
      <c r="AQ195" s="18" t="s">
        <v>7272</v>
      </c>
      <c r="AR195" s="18" t="s">
        <v>7738</v>
      </c>
      <c r="AS195" s="23">
        <v>45017</v>
      </c>
      <c r="AT195" s="24" t="b">
        <v>1</v>
      </c>
      <c r="AW195" s="24" t="b">
        <v>1</v>
      </c>
      <c r="AY195" s="24" t="b">
        <v>1</v>
      </c>
      <c r="BA195" s="24" t="b">
        <v>1</v>
      </c>
      <c r="BB195" s="24" t="b">
        <v>1</v>
      </c>
      <c r="BC195" s="22">
        <f t="shared" si="41"/>
        <v>0</v>
      </c>
      <c r="BD195" s="26">
        <f t="shared" si="11"/>
        <v>0.93246939480043556</v>
      </c>
    </row>
    <row r="196" spans="1:56" ht="20.25" customHeight="1">
      <c r="A196" s="18" t="s">
        <v>7262</v>
      </c>
      <c r="B196" s="19">
        <v>195</v>
      </c>
      <c r="C196" s="18" t="str">
        <f t="shared" si="53"/>
        <v>FIP195</v>
      </c>
      <c r="D196" s="18">
        <v>331852</v>
      </c>
      <c r="E196" s="20">
        <v>45011</v>
      </c>
      <c r="F196" s="20">
        <v>45011</v>
      </c>
      <c r="G196" s="18" t="s">
        <v>7509</v>
      </c>
      <c r="I196" s="18" t="s">
        <v>7739</v>
      </c>
      <c r="J196" s="18" t="s">
        <v>7369</v>
      </c>
      <c r="K196" s="18" t="s">
        <v>7297</v>
      </c>
      <c r="L196" s="18" t="s">
        <v>7308</v>
      </c>
      <c r="M196" s="21" t="s">
        <v>7278</v>
      </c>
      <c r="N196" s="21" t="str">
        <f t="shared" si="59"/>
        <v>B</v>
      </c>
      <c r="P196" s="18" t="str">
        <f>IFERROR(VLOOKUP(L196,[1]Sheet3!A:B,2,0),"")</f>
        <v>Hospital</v>
      </c>
      <c r="Q196" s="22" t="s">
        <v>7337</v>
      </c>
      <c r="R196" s="22" t="s">
        <v>7271</v>
      </c>
      <c r="S196" s="22">
        <v>34500</v>
      </c>
      <c r="T196" s="22">
        <v>0</v>
      </c>
      <c r="U196" s="22">
        <v>0</v>
      </c>
      <c r="V196" s="22">
        <v>500</v>
      </c>
      <c r="W196" s="22">
        <f t="shared" si="62"/>
        <v>35000</v>
      </c>
      <c r="X196" s="22">
        <v>0</v>
      </c>
      <c r="Y196" s="22">
        <v>30</v>
      </c>
      <c r="Z196" s="22">
        <v>70</v>
      </c>
      <c r="AA196" s="22">
        <f t="shared" ref="AA196:AA202" si="65">W196*Z196%</f>
        <v>24500</v>
      </c>
      <c r="AB196" s="22">
        <f t="shared" si="17"/>
        <v>8898.3050847457635</v>
      </c>
      <c r="AC196" s="22">
        <f t="shared" si="18"/>
        <v>1601.6949152542375</v>
      </c>
      <c r="AD196" s="22">
        <f t="shared" ref="AD196:AD202" si="66">W196*Y196%</f>
        <v>10500</v>
      </c>
      <c r="AE196" s="22">
        <v>0</v>
      </c>
      <c r="AF196" s="22">
        <v>0</v>
      </c>
      <c r="AG196" s="22">
        <v>0</v>
      </c>
      <c r="AH196" s="22">
        <v>0</v>
      </c>
      <c r="AI196" s="22">
        <v>0</v>
      </c>
      <c r="AJ196" s="22">
        <f t="shared" si="40"/>
        <v>0</v>
      </c>
      <c r="AK196" s="22">
        <f t="shared" si="5"/>
        <v>0</v>
      </c>
      <c r="AL196" s="22">
        <f t="shared" si="6"/>
        <v>10500</v>
      </c>
      <c r="AM196" s="22">
        <f t="array" ref="AM196">IF(P196="Mykare",(INDEX('[1]EMI &amp; Reimbursement'!Q:Q,MATCH(Finance!C196,'[1]EMI &amp; Reimbursement'!B:B,0),0)),0)</f>
        <v>0</v>
      </c>
      <c r="AN196" s="22">
        <f t="shared" si="7"/>
        <v>0</v>
      </c>
      <c r="AO196" s="22">
        <f t="shared" si="8"/>
        <v>10500</v>
      </c>
      <c r="AP196" s="22">
        <f t="shared" si="9"/>
        <v>0</v>
      </c>
      <c r="AQ196" s="18" t="s">
        <v>7272</v>
      </c>
      <c r="AR196" s="18" t="s">
        <v>7728</v>
      </c>
      <c r="AS196" s="23">
        <v>45017</v>
      </c>
      <c r="AT196" s="24" t="b">
        <v>1</v>
      </c>
      <c r="AW196" s="24" t="b">
        <v>1</v>
      </c>
      <c r="AY196" s="24" t="b">
        <v>1</v>
      </c>
      <c r="BB196" s="24" t="b">
        <v>1</v>
      </c>
      <c r="BC196" s="22">
        <f t="shared" si="41"/>
        <v>0</v>
      </c>
      <c r="BD196" s="26">
        <f t="shared" si="11"/>
        <v>1</v>
      </c>
    </row>
    <row r="197" spans="1:56" ht="20.25" customHeight="1">
      <c r="A197" s="18" t="s">
        <v>7262</v>
      </c>
      <c r="B197" s="19">
        <v>196</v>
      </c>
      <c r="C197" s="18" t="str">
        <f t="shared" si="53"/>
        <v>FIP196</v>
      </c>
      <c r="D197" s="18">
        <v>304098</v>
      </c>
      <c r="E197" s="20">
        <v>45012</v>
      </c>
      <c r="F197" s="20">
        <v>45012</v>
      </c>
      <c r="G197" s="18" t="s">
        <v>7449</v>
      </c>
      <c r="I197" s="18" t="s">
        <v>7740</v>
      </c>
      <c r="J197" s="18" t="s">
        <v>7351</v>
      </c>
      <c r="K197" s="18" t="s">
        <v>7267</v>
      </c>
      <c r="L197" s="18" t="s">
        <v>7290</v>
      </c>
      <c r="M197" s="21" t="s">
        <v>7278</v>
      </c>
      <c r="N197" s="21" t="str">
        <f t="shared" si="59"/>
        <v>B</v>
      </c>
      <c r="P197" s="18" t="str">
        <f>IFERROR(VLOOKUP(L197,[1]Sheet3!A:B,2,0),"")</f>
        <v>Hospital</v>
      </c>
      <c r="Q197" s="22" t="s">
        <v>7285</v>
      </c>
      <c r="R197" s="22" t="s">
        <v>7271</v>
      </c>
      <c r="S197" s="22">
        <v>25000</v>
      </c>
      <c r="T197" s="22">
        <v>32919</v>
      </c>
      <c r="U197" s="22">
        <v>0</v>
      </c>
      <c r="V197" s="22">
        <v>0</v>
      </c>
      <c r="W197" s="22">
        <f t="shared" si="62"/>
        <v>32919</v>
      </c>
      <c r="X197" s="22">
        <v>0</v>
      </c>
      <c r="Y197" s="22">
        <v>40</v>
      </c>
      <c r="Z197" s="22">
        <v>60</v>
      </c>
      <c r="AA197" s="22">
        <f t="shared" si="65"/>
        <v>19751.399999999998</v>
      </c>
      <c r="AB197" s="22">
        <f t="shared" si="17"/>
        <v>11158.983050847457</v>
      </c>
      <c r="AC197" s="22">
        <f t="shared" si="18"/>
        <v>2008.6169491525425</v>
      </c>
      <c r="AD197" s="22">
        <f t="shared" si="66"/>
        <v>13167.6</v>
      </c>
      <c r="AE197" s="22">
        <v>0</v>
      </c>
      <c r="AF197" s="22">
        <v>0</v>
      </c>
      <c r="AG197" s="22">
        <v>0</v>
      </c>
      <c r="AH197" s="22">
        <v>0</v>
      </c>
      <c r="AI197" s="22">
        <v>0</v>
      </c>
      <c r="AJ197" s="22">
        <f t="shared" si="40"/>
        <v>0</v>
      </c>
      <c r="AK197" s="22">
        <f t="shared" si="5"/>
        <v>0</v>
      </c>
      <c r="AL197" s="22">
        <f t="shared" si="6"/>
        <v>13167.6</v>
      </c>
      <c r="AM197" s="22">
        <f t="array" ref="AM197">IF(P197="Mykare",(INDEX('[1]EMI &amp; Reimbursement'!Q:Q,MATCH(Finance!C197,'[1]EMI &amp; Reimbursement'!B:B,0),0)),0)</f>
        <v>0</v>
      </c>
      <c r="AN197" s="22">
        <f t="shared" si="7"/>
        <v>0</v>
      </c>
      <c r="AO197" s="22">
        <f t="shared" si="8"/>
        <v>13167.6</v>
      </c>
      <c r="AP197" s="22">
        <f t="shared" si="9"/>
        <v>0</v>
      </c>
      <c r="AQ197" s="18" t="s">
        <v>7272</v>
      </c>
      <c r="AR197" s="18" t="s">
        <v>7685</v>
      </c>
      <c r="AS197" s="23">
        <v>45017</v>
      </c>
      <c r="AT197" s="24" t="b">
        <v>1</v>
      </c>
      <c r="AW197" s="24" t="b">
        <v>1</v>
      </c>
      <c r="AY197" s="24" t="b">
        <v>1</v>
      </c>
      <c r="BB197" s="24" t="b">
        <v>1</v>
      </c>
      <c r="BC197" s="22">
        <f t="shared" si="41"/>
        <v>0</v>
      </c>
      <c r="BD197" s="26">
        <f t="shared" si="11"/>
        <v>1</v>
      </c>
    </row>
    <row r="198" spans="1:56" ht="20.25" customHeight="1">
      <c r="A198" s="18" t="s">
        <v>7262</v>
      </c>
      <c r="B198" s="19">
        <v>197</v>
      </c>
      <c r="C198" s="18" t="str">
        <f t="shared" si="53"/>
        <v>FIP197</v>
      </c>
      <c r="D198" s="18">
        <v>334149</v>
      </c>
      <c r="E198" s="20">
        <v>45012</v>
      </c>
      <c r="F198" s="20">
        <v>45012</v>
      </c>
      <c r="G198" s="18" t="s">
        <v>7367</v>
      </c>
      <c r="I198" s="18" t="s">
        <v>7741</v>
      </c>
      <c r="J198" s="18" t="s">
        <v>7529</v>
      </c>
      <c r="K198" s="18" t="s">
        <v>7297</v>
      </c>
      <c r="L198" s="18" t="s">
        <v>7290</v>
      </c>
      <c r="M198" s="21" t="s">
        <v>7278</v>
      </c>
      <c r="N198" s="21" t="str">
        <f t="shared" si="59"/>
        <v>B</v>
      </c>
      <c r="P198" s="18" t="str">
        <f>IFERROR(VLOOKUP(L198,[1]Sheet3!A:B,2,0),"")</f>
        <v>Hospital</v>
      </c>
      <c r="Q198" s="22" t="s">
        <v>7326</v>
      </c>
      <c r="R198" s="22" t="s">
        <v>7271</v>
      </c>
      <c r="S198" s="22">
        <v>175384</v>
      </c>
      <c r="T198" s="22">
        <v>175384</v>
      </c>
      <c r="U198" s="22">
        <v>5000</v>
      </c>
      <c r="V198" s="22">
        <v>0</v>
      </c>
      <c r="W198" s="22">
        <v>136946</v>
      </c>
      <c r="X198" s="22">
        <v>0</v>
      </c>
      <c r="Y198" s="22">
        <v>30</v>
      </c>
      <c r="Z198" s="22">
        <v>70</v>
      </c>
      <c r="AA198" s="22">
        <f t="shared" si="65"/>
        <v>95862.2</v>
      </c>
      <c r="AB198" s="22">
        <f t="shared" si="17"/>
        <v>34816.779661016946</v>
      </c>
      <c r="AC198" s="22">
        <f t="shared" si="18"/>
        <v>6267.0203389830494</v>
      </c>
      <c r="AD198" s="22">
        <f t="shared" si="66"/>
        <v>41083.799999999996</v>
      </c>
      <c r="AE198" s="22">
        <v>216</v>
      </c>
      <c r="AF198" s="22">
        <v>0</v>
      </c>
      <c r="AG198" s="22">
        <v>0</v>
      </c>
      <c r="AH198" s="22">
        <v>0</v>
      </c>
      <c r="AI198" s="22">
        <v>0</v>
      </c>
      <c r="AJ198" s="22">
        <f t="shared" si="40"/>
        <v>0</v>
      </c>
      <c r="AK198" s="22">
        <f t="shared" si="5"/>
        <v>216</v>
      </c>
      <c r="AL198" s="22">
        <f t="shared" si="6"/>
        <v>40867.799999999996</v>
      </c>
      <c r="AM198" s="22">
        <f t="array" ref="AM198">IF(P198="Mykare",(INDEX('[1]EMI &amp; Reimbursement'!Q:Q,MATCH(Finance!C198,'[1]EMI &amp; Reimbursement'!B:B,0),0)),0)</f>
        <v>0</v>
      </c>
      <c r="AN198" s="22">
        <f t="shared" si="7"/>
        <v>0</v>
      </c>
      <c r="AO198" s="22">
        <f t="shared" si="8"/>
        <v>41083.799999999996</v>
      </c>
      <c r="AP198" s="22">
        <f t="shared" si="9"/>
        <v>0</v>
      </c>
      <c r="AQ198" s="18" t="s">
        <v>7272</v>
      </c>
      <c r="AR198" s="18" t="s">
        <v>7687</v>
      </c>
      <c r="AS198" s="23">
        <v>45017</v>
      </c>
      <c r="AT198" s="24" t="b">
        <v>1</v>
      </c>
      <c r="AW198" s="24" t="b">
        <v>1</v>
      </c>
      <c r="AY198" s="24" t="b">
        <v>1</v>
      </c>
      <c r="BB198" s="24" t="b">
        <v>1</v>
      </c>
      <c r="BC198" s="22">
        <f t="shared" si="41"/>
        <v>0</v>
      </c>
      <c r="BD198" s="26">
        <f t="shared" si="11"/>
        <v>0.9947424532297402</v>
      </c>
    </row>
    <row r="199" spans="1:56" ht="20.25" customHeight="1">
      <c r="A199" s="18" t="s">
        <v>7262</v>
      </c>
      <c r="B199" s="19">
        <v>198</v>
      </c>
      <c r="C199" s="18" t="str">
        <f t="shared" si="53"/>
        <v>FIP198</v>
      </c>
      <c r="D199" s="18">
        <v>303996</v>
      </c>
      <c r="E199" s="20">
        <v>45013</v>
      </c>
      <c r="F199" s="20">
        <v>45013</v>
      </c>
      <c r="G199" s="18" t="s">
        <v>7590</v>
      </c>
      <c r="I199" s="18" t="s">
        <v>7742</v>
      </c>
      <c r="J199" s="18" t="s">
        <v>7266</v>
      </c>
      <c r="K199" s="18" t="s">
        <v>7743</v>
      </c>
      <c r="L199" s="18" t="s">
        <v>7290</v>
      </c>
      <c r="M199" s="21" t="s">
        <v>7519</v>
      </c>
      <c r="N199" s="21" t="str">
        <f t="shared" si="59"/>
        <v>A</v>
      </c>
      <c r="P199" s="18" t="str">
        <f>IFERROR(VLOOKUP(L199,[1]Sheet3!A:B,2,0),"")</f>
        <v>Hospital</v>
      </c>
      <c r="Q199" s="22" t="s">
        <v>7298</v>
      </c>
      <c r="R199" s="22" t="s">
        <v>7271</v>
      </c>
      <c r="S199" s="22">
        <v>35000</v>
      </c>
      <c r="T199" s="22">
        <v>23998</v>
      </c>
      <c r="U199" s="22">
        <v>0</v>
      </c>
      <c r="V199" s="22">
        <v>0</v>
      </c>
      <c r="W199" s="22">
        <f t="shared" ref="W199:W222" si="67">IF(T199=0,S199,T199)+U199+V199</f>
        <v>23998</v>
      </c>
      <c r="X199" s="22">
        <v>0</v>
      </c>
      <c r="Y199" s="22">
        <v>60</v>
      </c>
      <c r="Z199" s="22">
        <v>40</v>
      </c>
      <c r="AA199" s="22">
        <f t="shared" si="65"/>
        <v>9599.2000000000007</v>
      </c>
      <c r="AB199" s="22">
        <f t="shared" si="17"/>
        <v>12202.372881355932</v>
      </c>
      <c r="AC199" s="22">
        <f t="shared" si="18"/>
        <v>2196.4271186440678</v>
      </c>
      <c r="AD199" s="22">
        <f t="shared" si="66"/>
        <v>14398.8</v>
      </c>
      <c r="AE199" s="22">
        <v>202</v>
      </c>
      <c r="AF199" s="22">
        <v>5000</v>
      </c>
      <c r="AG199" s="22">
        <v>0</v>
      </c>
      <c r="AH199" s="22">
        <v>0</v>
      </c>
      <c r="AI199" s="22">
        <v>0</v>
      </c>
      <c r="AJ199" s="22">
        <f t="shared" si="40"/>
        <v>0</v>
      </c>
      <c r="AK199" s="22">
        <f t="shared" si="5"/>
        <v>5202</v>
      </c>
      <c r="AL199" s="22">
        <f t="shared" si="6"/>
        <v>9196.7999999999993</v>
      </c>
      <c r="AM199" s="22">
        <f t="array" ref="AM199">IF(P199="Mykare",(INDEX('[1]EMI &amp; Reimbursement'!Q:Q,MATCH(Finance!C199,'[1]EMI &amp; Reimbursement'!B:B,0),0)),0)</f>
        <v>0</v>
      </c>
      <c r="AN199" s="22">
        <f t="shared" si="7"/>
        <v>0</v>
      </c>
      <c r="AO199" s="22">
        <f t="shared" si="8"/>
        <v>14398.8</v>
      </c>
      <c r="AP199" s="22">
        <f t="shared" si="9"/>
        <v>0</v>
      </c>
      <c r="AQ199" s="18" t="s">
        <v>7272</v>
      </c>
      <c r="AR199" s="18" t="s">
        <v>7744</v>
      </c>
      <c r="AS199" s="23">
        <v>45017</v>
      </c>
      <c r="AT199" s="24" t="b">
        <v>1</v>
      </c>
      <c r="AW199" s="24" t="b">
        <v>1</v>
      </c>
      <c r="AY199" s="24" t="b">
        <v>1</v>
      </c>
      <c r="BA199" s="24" t="b">
        <v>1</v>
      </c>
      <c r="BB199" s="24" t="b">
        <v>1</v>
      </c>
      <c r="BC199" s="22">
        <f t="shared" si="41"/>
        <v>0</v>
      </c>
      <c r="BD199" s="26">
        <f t="shared" si="11"/>
        <v>0.63871989332444368</v>
      </c>
    </row>
    <row r="200" spans="1:56" ht="20.25" customHeight="1">
      <c r="A200" s="18" t="s">
        <v>7262</v>
      </c>
      <c r="B200" s="19">
        <v>199</v>
      </c>
      <c r="C200" s="18" t="str">
        <f t="shared" si="53"/>
        <v>FIP199</v>
      </c>
      <c r="D200" s="18">
        <v>318573</v>
      </c>
      <c r="E200" s="20">
        <v>45013</v>
      </c>
      <c r="F200" s="20">
        <v>45013</v>
      </c>
      <c r="G200" s="18" t="s">
        <v>7745</v>
      </c>
      <c r="I200" s="18" t="s">
        <v>7746</v>
      </c>
      <c r="J200" s="18" t="s">
        <v>7266</v>
      </c>
      <c r="K200" s="18" t="s">
        <v>7717</v>
      </c>
      <c r="L200" s="18" t="s">
        <v>7308</v>
      </c>
      <c r="M200" s="21" t="s">
        <v>7278</v>
      </c>
      <c r="N200" s="21" t="str">
        <f t="shared" si="59"/>
        <v>B</v>
      </c>
      <c r="P200" s="18" t="str">
        <f>IFERROR(VLOOKUP(L200,[1]Sheet3!A:B,2,0),"")</f>
        <v>Hospital</v>
      </c>
      <c r="Q200" s="22" t="s">
        <v>7337</v>
      </c>
      <c r="R200" s="22" t="s">
        <v>7271</v>
      </c>
      <c r="S200" s="22">
        <v>26000</v>
      </c>
      <c r="T200" s="22">
        <v>0</v>
      </c>
      <c r="U200" s="22">
        <v>0</v>
      </c>
      <c r="V200" s="22">
        <v>0</v>
      </c>
      <c r="W200" s="22">
        <f t="shared" si="67"/>
        <v>26000</v>
      </c>
      <c r="X200" s="22">
        <v>0</v>
      </c>
      <c r="Y200" s="22">
        <v>35</v>
      </c>
      <c r="Z200" s="22">
        <v>65</v>
      </c>
      <c r="AA200" s="22">
        <f t="shared" si="65"/>
        <v>16900</v>
      </c>
      <c r="AB200" s="22">
        <f t="shared" si="17"/>
        <v>7711.8644067796613</v>
      </c>
      <c r="AC200" s="22">
        <f t="shared" si="18"/>
        <v>1388.1355932203389</v>
      </c>
      <c r="AD200" s="22">
        <f t="shared" si="66"/>
        <v>9100</v>
      </c>
      <c r="AE200" s="22">
        <v>0</v>
      </c>
      <c r="AF200" s="22">
        <v>0</v>
      </c>
      <c r="AG200" s="22">
        <v>0</v>
      </c>
      <c r="AH200" s="22">
        <v>0</v>
      </c>
      <c r="AI200" s="22">
        <v>0</v>
      </c>
      <c r="AJ200" s="22">
        <f t="shared" si="40"/>
        <v>0</v>
      </c>
      <c r="AK200" s="22">
        <f t="shared" si="5"/>
        <v>0</v>
      </c>
      <c r="AL200" s="22">
        <f t="shared" si="6"/>
        <v>9100</v>
      </c>
      <c r="AM200" s="22">
        <f t="array" ref="AM200">IF(P200="Mykare",(INDEX('[1]EMI &amp; Reimbursement'!Q:Q,MATCH(Finance!C200,'[1]EMI &amp; Reimbursement'!B:B,0),0)),0)</f>
        <v>0</v>
      </c>
      <c r="AN200" s="22">
        <f t="shared" si="7"/>
        <v>0</v>
      </c>
      <c r="AO200" s="22">
        <f t="shared" si="8"/>
        <v>9100</v>
      </c>
      <c r="AP200" s="22">
        <f t="shared" si="9"/>
        <v>0</v>
      </c>
      <c r="AQ200" s="18" t="s">
        <v>7272</v>
      </c>
      <c r="AR200" s="18" t="s">
        <v>7747</v>
      </c>
      <c r="AS200" s="23">
        <v>45080</v>
      </c>
      <c r="AT200" s="24" t="b">
        <v>1</v>
      </c>
      <c r="AW200" s="24" t="b">
        <v>1</v>
      </c>
      <c r="AY200" s="24" t="b">
        <v>1</v>
      </c>
      <c r="BB200" s="24" t="b">
        <v>1</v>
      </c>
      <c r="BC200" s="22">
        <f t="shared" si="41"/>
        <v>0</v>
      </c>
      <c r="BD200" s="26">
        <f t="shared" si="11"/>
        <v>1</v>
      </c>
    </row>
    <row r="201" spans="1:56" ht="20.25" customHeight="1">
      <c r="A201" s="18" t="s">
        <v>7262</v>
      </c>
      <c r="B201" s="19">
        <v>200</v>
      </c>
      <c r="C201" s="18" t="str">
        <f t="shared" si="53"/>
        <v>FIP200</v>
      </c>
      <c r="D201" s="18">
        <v>325541</v>
      </c>
      <c r="E201" s="20">
        <v>45015</v>
      </c>
      <c r="F201" s="20">
        <v>45015</v>
      </c>
      <c r="G201" s="18" t="s">
        <v>7275</v>
      </c>
      <c r="I201" s="18" t="s">
        <v>7748</v>
      </c>
      <c r="J201" s="18" t="s">
        <v>7351</v>
      </c>
      <c r="K201" s="18" t="s">
        <v>5048</v>
      </c>
      <c r="L201" s="18" t="s">
        <v>7290</v>
      </c>
      <c r="M201" s="21" t="s">
        <v>7278</v>
      </c>
      <c r="N201" s="21" t="str">
        <f t="shared" si="59"/>
        <v>B</v>
      </c>
      <c r="P201" s="18" t="str">
        <f>IFERROR(VLOOKUP(L201,[1]Sheet3!A:B,2,0),"")</f>
        <v>Hospital</v>
      </c>
      <c r="Q201" s="22" t="s">
        <v>7279</v>
      </c>
      <c r="R201" s="22" t="s">
        <v>7271</v>
      </c>
      <c r="S201" s="22">
        <v>25000</v>
      </c>
      <c r="T201" s="22">
        <v>29616</v>
      </c>
      <c r="U201" s="22">
        <v>0</v>
      </c>
      <c r="V201" s="22">
        <v>0</v>
      </c>
      <c r="W201" s="22">
        <f t="shared" si="67"/>
        <v>29616</v>
      </c>
      <c r="X201" s="22">
        <v>0</v>
      </c>
      <c r="Y201" s="22">
        <v>30</v>
      </c>
      <c r="Z201" s="22">
        <v>70</v>
      </c>
      <c r="AA201" s="22">
        <f t="shared" si="65"/>
        <v>20731.199999999997</v>
      </c>
      <c r="AB201" s="22">
        <f t="shared" si="17"/>
        <v>7529.4915254237285</v>
      </c>
      <c r="AC201" s="22">
        <f t="shared" si="18"/>
        <v>1355.308474576271</v>
      </c>
      <c r="AD201" s="22">
        <f t="shared" si="66"/>
        <v>8884.7999999999993</v>
      </c>
      <c r="AE201" s="22">
        <v>190</v>
      </c>
      <c r="AF201" s="22">
        <v>0</v>
      </c>
      <c r="AG201" s="22">
        <v>0</v>
      </c>
      <c r="AH201" s="22">
        <v>0</v>
      </c>
      <c r="AI201" s="22">
        <v>0</v>
      </c>
      <c r="AJ201" s="22">
        <f t="shared" si="40"/>
        <v>0</v>
      </c>
      <c r="AK201" s="22">
        <f t="shared" si="5"/>
        <v>190</v>
      </c>
      <c r="AL201" s="22">
        <f t="shared" si="6"/>
        <v>8694.7999999999993</v>
      </c>
      <c r="AM201" s="22">
        <f t="array" ref="AM201">IF(P201="Mykare",(INDEX('[1]EMI &amp; Reimbursement'!Q:Q,MATCH(Finance!C201,'[1]EMI &amp; Reimbursement'!B:B,0),0)),0)</f>
        <v>0</v>
      </c>
      <c r="AN201" s="22">
        <f t="shared" si="7"/>
        <v>0</v>
      </c>
      <c r="AO201" s="22">
        <f t="shared" si="8"/>
        <v>8884.7999999999993</v>
      </c>
      <c r="AP201" s="22">
        <f t="shared" si="9"/>
        <v>0</v>
      </c>
      <c r="AQ201" s="18" t="s">
        <v>7272</v>
      </c>
      <c r="AR201" s="18" t="s">
        <v>7709</v>
      </c>
      <c r="AS201" s="23">
        <v>45017</v>
      </c>
      <c r="AT201" s="24" t="b">
        <v>1</v>
      </c>
      <c r="AW201" s="24" t="b">
        <v>1</v>
      </c>
      <c r="AY201" s="24" t="b">
        <v>1</v>
      </c>
      <c r="BB201" s="24" t="b">
        <v>1</v>
      </c>
      <c r="BC201" s="22">
        <f t="shared" si="41"/>
        <v>0</v>
      </c>
      <c r="BD201" s="26">
        <f t="shared" si="11"/>
        <v>0.97861516297496853</v>
      </c>
    </row>
    <row r="202" spans="1:56" ht="20.25" customHeight="1">
      <c r="A202" s="18" t="s">
        <v>7262</v>
      </c>
      <c r="B202" s="19">
        <v>201</v>
      </c>
      <c r="C202" s="18" t="str">
        <f t="shared" si="53"/>
        <v>FIP201</v>
      </c>
      <c r="D202" s="18">
        <v>24529</v>
      </c>
      <c r="E202" s="20">
        <v>45016</v>
      </c>
      <c r="F202" s="20">
        <v>45016</v>
      </c>
      <c r="G202" s="18" t="s">
        <v>7590</v>
      </c>
      <c r="I202" s="18" t="s">
        <v>7749</v>
      </c>
      <c r="J202" s="18" t="s">
        <v>7341</v>
      </c>
      <c r="K202" s="18" t="s">
        <v>7743</v>
      </c>
      <c r="L202" s="18" t="s">
        <v>7290</v>
      </c>
      <c r="M202" s="21" t="s">
        <v>7278</v>
      </c>
      <c r="N202" s="21" t="str">
        <f t="shared" si="59"/>
        <v>B</v>
      </c>
      <c r="P202" s="18" t="str">
        <f>IFERROR(VLOOKUP(L202,[1]Sheet3!A:B,2,0),"")</f>
        <v>Hospital</v>
      </c>
      <c r="Q202" s="22" t="s">
        <v>7298</v>
      </c>
      <c r="R202" s="22" t="s">
        <v>7271</v>
      </c>
      <c r="S202" s="22">
        <v>75000</v>
      </c>
      <c r="T202" s="22">
        <v>26334</v>
      </c>
      <c r="U202" s="22">
        <v>0</v>
      </c>
      <c r="V202" s="22">
        <v>0</v>
      </c>
      <c r="W202" s="22">
        <f t="shared" si="67"/>
        <v>26334</v>
      </c>
      <c r="X202" s="22">
        <v>0</v>
      </c>
      <c r="Y202" s="22">
        <v>35</v>
      </c>
      <c r="Z202" s="22">
        <v>65</v>
      </c>
      <c r="AA202" s="22">
        <f t="shared" si="65"/>
        <v>17117.100000000002</v>
      </c>
      <c r="AB202" s="22">
        <f t="shared" si="17"/>
        <v>7810.9322033898306</v>
      </c>
      <c r="AC202" s="22">
        <f t="shared" si="18"/>
        <v>1405.9677966101694</v>
      </c>
      <c r="AD202" s="22">
        <f t="shared" si="66"/>
        <v>9216.9</v>
      </c>
      <c r="AE202" s="22">
        <v>356</v>
      </c>
      <c r="AF202" s="22">
        <v>0</v>
      </c>
      <c r="AG202" s="22">
        <v>0</v>
      </c>
      <c r="AH202" s="22">
        <v>0</v>
      </c>
      <c r="AI202" s="22">
        <v>0</v>
      </c>
      <c r="AJ202" s="22">
        <f t="shared" si="40"/>
        <v>0</v>
      </c>
      <c r="AK202" s="22">
        <f t="shared" si="5"/>
        <v>356</v>
      </c>
      <c r="AL202" s="22">
        <f t="shared" si="6"/>
        <v>8860.9</v>
      </c>
      <c r="AM202" s="22">
        <f t="array" ref="AM202">IF(P202="Mykare",(INDEX('[1]EMI &amp; Reimbursement'!Q:Q,MATCH(Finance!C202,'[1]EMI &amp; Reimbursement'!B:B,0),0)),0)</f>
        <v>0</v>
      </c>
      <c r="AN202" s="22">
        <f t="shared" si="7"/>
        <v>0</v>
      </c>
      <c r="AO202" s="22">
        <f t="shared" si="8"/>
        <v>9216.9</v>
      </c>
      <c r="AP202" s="22">
        <f t="shared" si="9"/>
        <v>0</v>
      </c>
      <c r="AQ202" s="18" t="s">
        <v>7272</v>
      </c>
      <c r="AR202" s="18" t="s">
        <v>7744</v>
      </c>
      <c r="AS202" s="23">
        <v>45017</v>
      </c>
      <c r="AT202" s="24" t="b">
        <v>1</v>
      </c>
      <c r="AW202" s="24" t="b">
        <v>1</v>
      </c>
      <c r="AY202" s="24" t="b">
        <v>1</v>
      </c>
      <c r="BB202" s="24" t="b">
        <v>1</v>
      </c>
      <c r="BC202" s="22">
        <f t="shared" si="41"/>
        <v>0</v>
      </c>
      <c r="BD202" s="26">
        <f t="shared" si="11"/>
        <v>0.96137529972116442</v>
      </c>
    </row>
    <row r="203" spans="1:56" ht="20.25" customHeight="1">
      <c r="A203" s="18" t="s">
        <v>7262</v>
      </c>
      <c r="B203" s="19">
        <v>202</v>
      </c>
      <c r="C203" s="18" t="str">
        <f t="shared" si="53"/>
        <v>FIP202</v>
      </c>
      <c r="D203" s="18">
        <v>335584</v>
      </c>
      <c r="E203" s="20">
        <v>45107</v>
      </c>
      <c r="F203" s="20">
        <v>45016</v>
      </c>
      <c r="G203" s="18" t="s">
        <v>7323</v>
      </c>
      <c r="I203" s="18" t="s">
        <v>7750</v>
      </c>
      <c r="J203" s="18" t="s">
        <v>7735</v>
      </c>
      <c r="K203" s="18" t="s">
        <v>7342</v>
      </c>
      <c r="L203" s="18" t="s">
        <v>7268</v>
      </c>
      <c r="M203" s="21" t="s">
        <v>7278</v>
      </c>
      <c r="N203" s="21" t="str">
        <f t="shared" si="59"/>
        <v>B</v>
      </c>
      <c r="P203" s="18" t="str">
        <f>IFERROR(VLOOKUP(L203,[1]Sheet3!A:B,2,0),"")</f>
        <v>Mykare</v>
      </c>
      <c r="Q203" s="22" t="s">
        <v>7326</v>
      </c>
      <c r="R203" s="22" t="s">
        <v>7271</v>
      </c>
      <c r="S203" s="22">
        <v>50000</v>
      </c>
      <c r="T203" s="22">
        <v>31000</v>
      </c>
      <c r="U203" s="22">
        <v>0</v>
      </c>
      <c r="V203" s="22">
        <v>0</v>
      </c>
      <c r="W203" s="22">
        <f t="shared" si="67"/>
        <v>31000</v>
      </c>
      <c r="X203" s="22">
        <v>0</v>
      </c>
      <c r="Y203" s="22">
        <f>AD203/T203*100</f>
        <v>48.387096774193552</v>
      </c>
      <c r="Z203" s="22">
        <f>AA203/T203*100</f>
        <v>51.612903225806448</v>
      </c>
      <c r="AA203" s="22">
        <v>16000</v>
      </c>
      <c r="AB203" s="22">
        <f t="shared" si="17"/>
        <v>12711.864406779661</v>
      </c>
      <c r="AC203" s="22">
        <f t="shared" si="18"/>
        <v>2288.1355932203392</v>
      </c>
      <c r="AD203" s="22">
        <v>15000</v>
      </c>
      <c r="AE203" s="22">
        <v>987</v>
      </c>
      <c r="AF203" s="22">
        <v>0</v>
      </c>
      <c r="AG203" s="22">
        <v>0</v>
      </c>
      <c r="AH203" s="22">
        <v>0</v>
      </c>
      <c r="AI203" s="22">
        <v>0</v>
      </c>
      <c r="AJ203" s="22" t="e">
        <f t="shared" si="40"/>
        <v>#N/A</v>
      </c>
      <c r="AK203" s="22" t="e">
        <f t="shared" si="5"/>
        <v>#N/A</v>
      </c>
      <c r="AL203" s="22" t="e">
        <f t="shared" si="6"/>
        <v>#N/A</v>
      </c>
      <c r="AM203" s="22" t="e">
        <f t="array" ref="AM203">IF(P203="Mykare",(INDEX('[1]EMI &amp; Reimbursement'!Q:Q,MATCH(Finance!C203,'[1]EMI &amp; Reimbursement'!B:B,0),0)),0)</f>
        <v>#N/A</v>
      </c>
      <c r="AN203" s="22" t="e">
        <f t="shared" si="7"/>
        <v>#N/A</v>
      </c>
      <c r="AO203" s="22">
        <f t="shared" si="8"/>
        <v>0</v>
      </c>
      <c r="AP203" s="22">
        <f t="shared" si="9"/>
        <v>16000</v>
      </c>
      <c r="AQ203" s="18" t="s">
        <v>7272</v>
      </c>
      <c r="AR203" s="18" t="s">
        <v>7751</v>
      </c>
      <c r="AS203" s="23">
        <v>45226</v>
      </c>
      <c r="AT203" s="24" t="b">
        <v>1</v>
      </c>
      <c r="AW203" s="24" t="b">
        <v>1</v>
      </c>
      <c r="AY203" s="24" t="b">
        <v>1</v>
      </c>
      <c r="BB203" s="24" t="b">
        <v>0</v>
      </c>
      <c r="BC203" s="22">
        <f t="shared" si="41"/>
        <v>0</v>
      </c>
      <c r="BD203" s="26" t="e">
        <f t="shared" si="11"/>
        <v>#N/A</v>
      </c>
    </row>
    <row r="204" spans="1:56" ht="20.25" customHeight="1">
      <c r="A204" s="18" t="s">
        <v>7262</v>
      </c>
      <c r="B204" s="19">
        <v>203</v>
      </c>
      <c r="C204" s="18" t="str">
        <f t="shared" si="53"/>
        <v>FIP203</v>
      </c>
      <c r="D204" s="18">
        <v>250039</v>
      </c>
      <c r="E204" s="20">
        <v>45017</v>
      </c>
      <c r="F204" s="20">
        <v>45017</v>
      </c>
      <c r="G204" s="18" t="s">
        <v>7282</v>
      </c>
      <c r="I204" s="18" t="s">
        <v>7752</v>
      </c>
      <c r="J204" s="18" t="s">
        <v>7341</v>
      </c>
      <c r="K204" s="18" t="s">
        <v>7277</v>
      </c>
      <c r="L204" s="18" t="s">
        <v>7303</v>
      </c>
      <c r="M204" s="21" t="s">
        <v>7304</v>
      </c>
      <c r="N204" s="21" t="str">
        <f t="shared" si="59"/>
        <v>A</v>
      </c>
      <c r="O204" s="18" t="s">
        <v>7305</v>
      </c>
      <c r="P204" s="18" t="str">
        <f>IFERROR(VLOOKUP(L204,[1]Sheet3!A:B,2,0),"")</f>
        <v>Mykare</v>
      </c>
      <c r="Q204" s="22" t="s">
        <v>7285</v>
      </c>
      <c r="R204" s="22" t="s">
        <v>7271</v>
      </c>
      <c r="S204" s="22">
        <v>55000</v>
      </c>
      <c r="T204" s="22">
        <v>0</v>
      </c>
      <c r="U204" s="22">
        <v>0</v>
      </c>
      <c r="V204" s="22">
        <v>0</v>
      </c>
      <c r="W204" s="22">
        <f t="shared" si="67"/>
        <v>55000</v>
      </c>
      <c r="X204" s="22">
        <v>0</v>
      </c>
      <c r="Y204" s="22">
        <v>60</v>
      </c>
      <c r="Z204" s="22">
        <v>40</v>
      </c>
      <c r="AA204" s="22">
        <f t="shared" ref="AA204:AA224" si="68">W204*Z204%</f>
        <v>22000</v>
      </c>
      <c r="AB204" s="22">
        <f t="shared" si="17"/>
        <v>27966.101694915254</v>
      </c>
      <c r="AC204" s="22">
        <f t="shared" si="18"/>
        <v>5033.8983050847455</v>
      </c>
      <c r="AD204" s="22">
        <f t="shared" ref="AD204:AD206" si="69">W204*Y204%</f>
        <v>33000</v>
      </c>
      <c r="AE204" s="22">
        <v>0</v>
      </c>
      <c r="AF204" s="22">
        <v>11000</v>
      </c>
      <c r="AG204" s="22">
        <v>7139</v>
      </c>
      <c r="AH204" s="22">
        <v>0</v>
      </c>
      <c r="AI204" s="22">
        <v>1470</v>
      </c>
      <c r="AJ204" s="22">
        <f t="shared" si="40"/>
        <v>0</v>
      </c>
      <c r="AK204" s="22">
        <f t="shared" si="5"/>
        <v>19609</v>
      </c>
      <c r="AL204" s="22">
        <f t="shared" si="6"/>
        <v>13391</v>
      </c>
      <c r="AM204" s="22">
        <f t="array" ref="AM204">IF(P204="Mykare",(INDEX('[1]EMI &amp; Reimbursement'!Q:Q,MATCH(Finance!C204,'[1]EMI &amp; Reimbursement'!B:B,0),0)),0)</f>
        <v>47861</v>
      </c>
      <c r="AN204" s="22">
        <f t="shared" si="7"/>
        <v>0</v>
      </c>
      <c r="AO204" s="22">
        <f t="shared" si="8"/>
        <v>0</v>
      </c>
      <c r="AP204" s="22">
        <f t="shared" si="9"/>
        <v>22000</v>
      </c>
      <c r="AQ204" s="18" t="s">
        <v>7272</v>
      </c>
      <c r="AR204" s="18" t="s">
        <v>7753</v>
      </c>
      <c r="AS204" s="23">
        <v>45047</v>
      </c>
      <c r="AT204" s="56" t="b">
        <v>1</v>
      </c>
      <c r="AU204" s="56" t="b">
        <v>1</v>
      </c>
      <c r="AV204" s="56" t="b">
        <v>1</v>
      </c>
      <c r="AW204" s="56" t="b">
        <v>1</v>
      </c>
      <c r="AX204" s="56" t="b">
        <v>1</v>
      </c>
      <c r="AY204" s="56" t="b">
        <v>1</v>
      </c>
      <c r="AZ204" s="57"/>
      <c r="BA204" s="56" t="b">
        <v>1</v>
      </c>
      <c r="BB204" s="24" t="b">
        <v>1</v>
      </c>
      <c r="BC204" s="22">
        <f t="shared" si="41"/>
        <v>0</v>
      </c>
      <c r="BD204" s="26">
        <f t="shared" si="11"/>
        <v>0.40578787878787881</v>
      </c>
    </row>
    <row r="205" spans="1:56" ht="20.25" customHeight="1">
      <c r="A205" s="18" t="s">
        <v>7262</v>
      </c>
      <c r="B205" s="19">
        <v>204</v>
      </c>
      <c r="C205" s="18" t="str">
        <f t="shared" si="53"/>
        <v>FIP204</v>
      </c>
      <c r="D205" s="18">
        <v>294612</v>
      </c>
      <c r="E205" s="20">
        <v>45017</v>
      </c>
      <c r="F205" s="20">
        <v>45017</v>
      </c>
      <c r="G205" s="18" t="s">
        <v>7713</v>
      </c>
      <c r="I205" s="18" t="s">
        <v>7754</v>
      </c>
      <c r="J205" s="18" t="s">
        <v>7341</v>
      </c>
      <c r="K205" s="18" t="s">
        <v>7636</v>
      </c>
      <c r="L205" s="18" t="s">
        <v>7303</v>
      </c>
      <c r="M205" s="21" t="s">
        <v>7278</v>
      </c>
      <c r="N205" s="21" t="str">
        <f t="shared" si="59"/>
        <v>B</v>
      </c>
      <c r="O205" s="18" t="s">
        <v>7305</v>
      </c>
      <c r="P205" s="18" t="str">
        <f>IFERROR(VLOOKUP(L205,[1]Sheet3!A:B,2,0),"")</f>
        <v>Mykare</v>
      </c>
      <c r="Q205" s="22" t="s">
        <v>7546</v>
      </c>
      <c r="R205" s="22" t="s">
        <v>7271</v>
      </c>
      <c r="S205" s="22">
        <v>51000</v>
      </c>
      <c r="T205" s="22">
        <v>0</v>
      </c>
      <c r="U205" s="22">
        <v>0</v>
      </c>
      <c r="V205" s="22">
        <v>1000</v>
      </c>
      <c r="W205" s="22">
        <f t="shared" si="67"/>
        <v>52000</v>
      </c>
      <c r="X205" s="22">
        <v>0</v>
      </c>
      <c r="Y205" s="22">
        <v>30</v>
      </c>
      <c r="Z205" s="22">
        <v>70</v>
      </c>
      <c r="AA205" s="22">
        <f t="shared" si="68"/>
        <v>36400</v>
      </c>
      <c r="AB205" s="22">
        <f t="shared" si="17"/>
        <v>13220.338983050848</v>
      </c>
      <c r="AC205" s="22">
        <f t="shared" si="18"/>
        <v>2379.6610169491528</v>
      </c>
      <c r="AD205" s="22">
        <f t="shared" si="69"/>
        <v>15600</v>
      </c>
      <c r="AE205" s="22">
        <v>942</v>
      </c>
      <c r="AF205" s="22">
        <v>0</v>
      </c>
      <c r="AG205" s="22">
        <v>6619.8</v>
      </c>
      <c r="AH205" s="22">
        <v>0</v>
      </c>
      <c r="AI205" s="22">
        <v>0</v>
      </c>
      <c r="AJ205" s="22">
        <f t="shared" si="40"/>
        <v>2.7284841053187847E-12</v>
      </c>
      <c r="AK205" s="22">
        <f t="shared" si="5"/>
        <v>7561.8000000000029</v>
      </c>
      <c r="AL205" s="22">
        <f t="shared" si="6"/>
        <v>8038.1999999999971</v>
      </c>
      <c r="AM205" s="22">
        <f t="array" ref="AM205">IF(P205="Mykare",(INDEX('[1]EMI &amp; Reimbursement'!Q:Q,MATCH(Finance!C205,'[1]EMI &amp; Reimbursement'!B:B,0),0)),0)</f>
        <v>44380.2</v>
      </c>
      <c r="AN205" s="22">
        <f t="shared" si="7"/>
        <v>2.7284841053187847E-12</v>
      </c>
      <c r="AO205" s="22">
        <f t="shared" si="8"/>
        <v>0</v>
      </c>
      <c r="AP205" s="22">
        <f t="shared" si="9"/>
        <v>36400</v>
      </c>
      <c r="AQ205" s="18" t="s">
        <v>7272</v>
      </c>
      <c r="AR205" s="18" t="s">
        <v>7755</v>
      </c>
      <c r="AS205" s="23">
        <v>45047</v>
      </c>
      <c r="AT205" s="56" t="b">
        <v>1</v>
      </c>
      <c r="AU205" s="56" t="b">
        <v>1</v>
      </c>
      <c r="AV205" s="56" t="b">
        <v>1</v>
      </c>
      <c r="AW205" s="56" t="b">
        <v>1</v>
      </c>
      <c r="AX205" s="56" t="b">
        <v>1</v>
      </c>
      <c r="AY205" s="56" t="b">
        <v>1</v>
      </c>
      <c r="AZ205" s="57"/>
      <c r="BA205" s="57"/>
      <c r="BB205" s="24" t="b">
        <v>1</v>
      </c>
      <c r="BC205" s="22">
        <f t="shared" si="41"/>
        <v>0</v>
      </c>
      <c r="BD205" s="26">
        <f t="shared" si="11"/>
        <v>0.51526923076923059</v>
      </c>
    </row>
    <row r="206" spans="1:56" ht="20.25" customHeight="1">
      <c r="A206" s="18" t="s">
        <v>7262</v>
      </c>
      <c r="B206" s="19">
        <v>205</v>
      </c>
      <c r="C206" s="18" t="str">
        <f t="shared" si="53"/>
        <v>FIP205</v>
      </c>
      <c r="D206" s="18">
        <v>1194</v>
      </c>
      <c r="E206" s="58">
        <v>45018</v>
      </c>
      <c r="F206" s="20">
        <v>45018</v>
      </c>
      <c r="G206" s="18" t="s">
        <v>7501</v>
      </c>
      <c r="I206" s="18" t="s">
        <v>7756</v>
      </c>
      <c r="J206" s="18" t="s">
        <v>7266</v>
      </c>
      <c r="K206" s="18" t="s">
        <v>5048</v>
      </c>
      <c r="L206" s="18" t="s">
        <v>7308</v>
      </c>
      <c r="M206" s="21" t="s">
        <v>7278</v>
      </c>
      <c r="N206" s="21" t="str">
        <f t="shared" si="59"/>
        <v>B</v>
      </c>
      <c r="P206" s="18" t="str">
        <f>IFERROR(VLOOKUP(L206,[1]Sheet3!A:B,2,0),"")</f>
        <v>Hospital</v>
      </c>
      <c r="Q206" s="22" t="s">
        <v>7270</v>
      </c>
      <c r="R206" s="22" t="s">
        <v>7271</v>
      </c>
      <c r="S206" s="22">
        <v>24000</v>
      </c>
      <c r="T206" s="22">
        <v>0</v>
      </c>
      <c r="U206" s="22">
        <v>0</v>
      </c>
      <c r="V206" s="22">
        <v>0</v>
      </c>
      <c r="W206" s="22">
        <f t="shared" si="67"/>
        <v>24000</v>
      </c>
      <c r="X206" s="22">
        <v>0</v>
      </c>
      <c r="Y206" s="22">
        <v>30</v>
      </c>
      <c r="Z206" s="22">
        <v>70</v>
      </c>
      <c r="AA206" s="22">
        <f t="shared" si="68"/>
        <v>16800</v>
      </c>
      <c r="AB206" s="22">
        <f t="shared" si="17"/>
        <v>6101.6949152542375</v>
      </c>
      <c r="AC206" s="22">
        <f t="shared" si="18"/>
        <v>1098.3050847457628</v>
      </c>
      <c r="AD206" s="22">
        <f t="shared" si="69"/>
        <v>7200</v>
      </c>
      <c r="AE206" s="22">
        <v>0</v>
      </c>
      <c r="AF206" s="22">
        <v>0</v>
      </c>
      <c r="AG206" s="22">
        <v>0</v>
      </c>
      <c r="AH206" s="22">
        <v>0</v>
      </c>
      <c r="AI206" s="22">
        <v>0</v>
      </c>
      <c r="AJ206" s="22">
        <f t="shared" si="40"/>
        <v>0</v>
      </c>
      <c r="AK206" s="22">
        <f t="shared" si="5"/>
        <v>0</v>
      </c>
      <c r="AL206" s="22">
        <f t="shared" si="6"/>
        <v>7200</v>
      </c>
      <c r="AM206" s="22">
        <f t="array" ref="AM206">IF(P206="Mykare",(INDEX('[1]EMI &amp; Reimbursement'!Q:Q,MATCH(Finance!C206,'[1]EMI &amp; Reimbursement'!B:B,0),0)),0)</f>
        <v>0</v>
      </c>
      <c r="AN206" s="22">
        <f t="shared" si="7"/>
        <v>0</v>
      </c>
      <c r="AO206" s="22">
        <f t="shared" si="8"/>
        <v>7200</v>
      </c>
      <c r="AP206" s="22">
        <f t="shared" si="9"/>
        <v>0</v>
      </c>
      <c r="AQ206" s="18" t="s">
        <v>7272</v>
      </c>
      <c r="AR206" s="18" t="s">
        <v>7757</v>
      </c>
      <c r="AS206" s="23">
        <v>45047</v>
      </c>
      <c r="AT206" s="56" t="b">
        <v>1</v>
      </c>
      <c r="AU206" s="56"/>
      <c r="AV206" s="56"/>
      <c r="AW206" s="56" t="b">
        <v>1</v>
      </c>
      <c r="AX206" s="56"/>
      <c r="AY206" s="56" t="b">
        <v>1</v>
      </c>
      <c r="AZ206" s="57"/>
      <c r="BA206" s="57"/>
      <c r="BB206" s="24" t="b">
        <v>1</v>
      </c>
      <c r="BC206" s="22">
        <f t="shared" si="41"/>
        <v>0</v>
      </c>
      <c r="BD206" s="26">
        <f t="shared" si="11"/>
        <v>1</v>
      </c>
    </row>
    <row r="207" spans="1:56" ht="20.25" customHeight="1">
      <c r="A207" s="18" t="s">
        <v>7262</v>
      </c>
      <c r="B207" s="19">
        <v>206</v>
      </c>
      <c r="C207" s="18" t="str">
        <f t="shared" si="53"/>
        <v>FIP206</v>
      </c>
      <c r="D207" s="18">
        <v>333224</v>
      </c>
      <c r="E207" s="20">
        <v>45019</v>
      </c>
      <c r="F207" s="20">
        <v>45019</v>
      </c>
      <c r="G207" s="18" t="s">
        <v>7323</v>
      </c>
      <c r="I207" s="18" t="s">
        <v>7758</v>
      </c>
      <c r="J207" s="18" t="s">
        <v>7730</v>
      </c>
      <c r="K207" s="18" t="s">
        <v>7297</v>
      </c>
      <c r="L207" s="18" t="s">
        <v>7308</v>
      </c>
      <c r="M207" s="21" t="s">
        <v>7278</v>
      </c>
      <c r="N207" s="21" t="str">
        <f t="shared" si="59"/>
        <v>B</v>
      </c>
      <c r="P207" s="18" t="str">
        <f>IFERROR(VLOOKUP(L207,[1]Sheet3!A:B,2,0),"")</f>
        <v>Hospital</v>
      </c>
      <c r="Q207" s="22" t="s">
        <v>7326</v>
      </c>
      <c r="R207" s="22" t="s">
        <v>7271</v>
      </c>
      <c r="S207" s="22">
        <v>14500</v>
      </c>
      <c r="T207" s="22">
        <v>0</v>
      </c>
      <c r="U207" s="22">
        <v>0</v>
      </c>
      <c r="V207" s="22">
        <v>500</v>
      </c>
      <c r="W207" s="22">
        <f t="shared" si="67"/>
        <v>15000</v>
      </c>
      <c r="X207" s="22">
        <v>0</v>
      </c>
      <c r="Y207" s="22">
        <v>40</v>
      </c>
      <c r="Z207" s="22">
        <v>60</v>
      </c>
      <c r="AA207" s="22">
        <f t="shared" si="68"/>
        <v>9000</v>
      </c>
      <c r="AB207" s="22">
        <f t="shared" si="17"/>
        <v>5084.7457627118647</v>
      </c>
      <c r="AC207" s="22">
        <f t="shared" si="18"/>
        <v>915.25423728813553</v>
      </c>
      <c r="AD207" s="22">
        <v>6000</v>
      </c>
      <c r="AE207" s="22">
        <f>X207*Z207%</f>
        <v>0</v>
      </c>
      <c r="AF207" s="22">
        <v>0</v>
      </c>
      <c r="AG207" s="22">
        <v>0</v>
      </c>
      <c r="AH207" s="22">
        <v>0</v>
      </c>
      <c r="AI207" s="22">
        <v>0</v>
      </c>
      <c r="AJ207" s="22">
        <f t="shared" si="40"/>
        <v>0</v>
      </c>
      <c r="AK207" s="22">
        <f t="shared" si="5"/>
        <v>0</v>
      </c>
      <c r="AL207" s="22">
        <f t="shared" si="6"/>
        <v>6000</v>
      </c>
      <c r="AM207" s="22">
        <f t="array" ref="AM207">IF(P207="Mykare",(INDEX('[1]EMI &amp; Reimbursement'!Q:Q,MATCH(Finance!C207,'[1]EMI &amp; Reimbursement'!B:B,0),0)),0)</f>
        <v>0</v>
      </c>
      <c r="AN207" s="22">
        <f t="shared" si="7"/>
        <v>0</v>
      </c>
      <c r="AO207" s="22">
        <f t="shared" si="8"/>
        <v>6000</v>
      </c>
      <c r="AP207" s="22">
        <f t="shared" si="9"/>
        <v>0</v>
      </c>
      <c r="AQ207" s="18" t="s">
        <v>7272</v>
      </c>
      <c r="AR207" s="18" t="s">
        <v>7759</v>
      </c>
      <c r="AS207" s="23">
        <v>45051</v>
      </c>
      <c r="AT207" s="56" t="b">
        <v>1</v>
      </c>
      <c r="AU207" s="56"/>
      <c r="AV207" s="56"/>
      <c r="AW207" s="56" t="b">
        <v>1</v>
      </c>
      <c r="AX207" s="56"/>
      <c r="AY207" s="56" t="b">
        <v>1</v>
      </c>
      <c r="AZ207" s="57"/>
      <c r="BA207" s="57"/>
      <c r="BB207" s="24" t="b">
        <v>1</v>
      </c>
      <c r="BC207" s="22">
        <f t="shared" si="41"/>
        <v>0</v>
      </c>
      <c r="BD207" s="26">
        <f t="shared" si="11"/>
        <v>1</v>
      </c>
    </row>
    <row r="208" spans="1:56" ht="20.25" customHeight="1">
      <c r="A208" s="18" t="s">
        <v>7262</v>
      </c>
      <c r="B208" s="19">
        <v>207</v>
      </c>
      <c r="C208" s="18" t="str">
        <f t="shared" si="53"/>
        <v>FIP207</v>
      </c>
      <c r="D208" s="18">
        <v>354948</v>
      </c>
      <c r="E208" s="20">
        <v>45021</v>
      </c>
      <c r="F208" s="20">
        <v>45021</v>
      </c>
      <c r="G208" s="18" t="s">
        <v>7459</v>
      </c>
      <c r="I208" s="18" t="s">
        <v>3293</v>
      </c>
      <c r="J208" s="18" t="s">
        <v>7266</v>
      </c>
      <c r="K208" s="18" t="s">
        <v>7342</v>
      </c>
      <c r="L208" s="18" t="s">
        <v>7308</v>
      </c>
      <c r="M208" s="21" t="s">
        <v>7278</v>
      </c>
      <c r="N208" s="21" t="str">
        <f t="shared" si="59"/>
        <v>B</v>
      </c>
      <c r="P208" s="18" t="str">
        <f>IFERROR(VLOOKUP(L208,[1]Sheet3!A:B,2,0),"")</f>
        <v>Hospital</v>
      </c>
      <c r="Q208" s="22" t="s">
        <v>7298</v>
      </c>
      <c r="R208" s="22" t="s">
        <v>7271</v>
      </c>
      <c r="S208" s="22">
        <v>25000</v>
      </c>
      <c r="T208" s="22">
        <v>0</v>
      </c>
      <c r="U208" s="22">
        <v>0</v>
      </c>
      <c r="V208" s="22">
        <v>0</v>
      </c>
      <c r="W208" s="22">
        <f t="shared" si="67"/>
        <v>25000</v>
      </c>
      <c r="X208" s="22">
        <v>0</v>
      </c>
      <c r="Y208" s="22">
        <v>33</v>
      </c>
      <c r="Z208" s="22">
        <v>67</v>
      </c>
      <c r="AA208" s="22">
        <f t="shared" si="68"/>
        <v>16750</v>
      </c>
      <c r="AB208" s="22">
        <f t="shared" si="17"/>
        <v>6991.5254237288136</v>
      </c>
      <c r="AC208" s="22">
        <f t="shared" si="18"/>
        <v>1258.4745762711864</v>
      </c>
      <c r="AD208" s="22">
        <f t="shared" ref="AD208:AD224" si="70">W208*Y208%</f>
        <v>8250</v>
      </c>
      <c r="AE208" s="22">
        <v>0</v>
      </c>
      <c r="AF208" s="22">
        <v>0</v>
      </c>
      <c r="AG208" s="22">
        <v>0</v>
      </c>
      <c r="AH208" s="22">
        <v>0</v>
      </c>
      <c r="AI208" s="22">
        <v>0</v>
      </c>
      <c r="AJ208" s="22">
        <f t="shared" si="40"/>
        <v>0</v>
      </c>
      <c r="AK208" s="22">
        <f t="shared" si="5"/>
        <v>0</v>
      </c>
      <c r="AL208" s="22">
        <f t="shared" si="6"/>
        <v>8250</v>
      </c>
      <c r="AM208" s="22">
        <f t="array" ref="AM208">IF(P208="Mykare",(INDEX('[1]EMI &amp; Reimbursement'!Q:Q,MATCH(Finance!C208,'[1]EMI &amp; Reimbursement'!B:B,0),0)),0)</f>
        <v>0</v>
      </c>
      <c r="AN208" s="22">
        <f t="shared" si="7"/>
        <v>0</v>
      </c>
      <c r="AO208" s="22">
        <f t="shared" si="8"/>
        <v>8250</v>
      </c>
      <c r="AP208" s="22">
        <f t="shared" si="9"/>
        <v>0</v>
      </c>
      <c r="AQ208" s="18" t="s">
        <v>7272</v>
      </c>
      <c r="AR208" s="18" t="s">
        <v>7760</v>
      </c>
      <c r="AS208" s="23">
        <v>45047</v>
      </c>
      <c r="AT208" s="56" t="b">
        <v>1</v>
      </c>
      <c r="AU208" s="56"/>
      <c r="AV208" s="56"/>
      <c r="AW208" s="56" t="b">
        <v>1</v>
      </c>
      <c r="AX208" s="56"/>
      <c r="AY208" s="56" t="b">
        <v>1</v>
      </c>
      <c r="AZ208" s="57"/>
      <c r="BA208" s="57"/>
      <c r="BB208" s="24" t="b">
        <v>1</v>
      </c>
      <c r="BC208" s="22">
        <f t="shared" si="41"/>
        <v>0</v>
      </c>
      <c r="BD208" s="26">
        <f t="shared" si="11"/>
        <v>1</v>
      </c>
    </row>
    <row r="209" spans="1:56" ht="20.25" customHeight="1">
      <c r="A209" s="18" t="s">
        <v>7262</v>
      </c>
      <c r="B209" s="19">
        <v>208</v>
      </c>
      <c r="C209" s="18" t="str">
        <f t="shared" si="53"/>
        <v>FIP208</v>
      </c>
      <c r="D209" s="18">
        <v>351676</v>
      </c>
      <c r="E209" s="20">
        <v>45022</v>
      </c>
      <c r="F209" s="20">
        <v>45022</v>
      </c>
      <c r="G209" s="18" t="s">
        <v>7380</v>
      </c>
      <c r="I209" s="18" t="s">
        <v>7761</v>
      </c>
      <c r="J209" s="18" t="s">
        <v>7369</v>
      </c>
      <c r="K209" s="18" t="s">
        <v>7297</v>
      </c>
      <c r="L209" s="18" t="s">
        <v>7290</v>
      </c>
      <c r="M209" s="21" t="s">
        <v>7278</v>
      </c>
      <c r="N209" s="21" t="str">
        <f t="shared" si="59"/>
        <v>B</v>
      </c>
      <c r="P209" s="18" t="str">
        <f>IFERROR(VLOOKUP(L209,[1]Sheet3!A:B,2,0),"")</f>
        <v>Hospital</v>
      </c>
      <c r="Q209" s="22" t="s">
        <v>7326</v>
      </c>
      <c r="R209" s="22" t="s">
        <v>7271</v>
      </c>
      <c r="S209" s="22">
        <v>25000</v>
      </c>
      <c r="T209" s="22">
        <v>100000</v>
      </c>
      <c r="U209" s="22">
        <v>0</v>
      </c>
      <c r="V209" s="22">
        <v>0</v>
      </c>
      <c r="W209" s="22">
        <f t="shared" si="67"/>
        <v>100000</v>
      </c>
      <c r="X209" s="22">
        <v>0</v>
      </c>
      <c r="Y209" s="22">
        <v>30</v>
      </c>
      <c r="Z209" s="22">
        <v>70</v>
      </c>
      <c r="AA209" s="22">
        <f t="shared" si="68"/>
        <v>70000</v>
      </c>
      <c r="AB209" s="22">
        <f t="shared" si="17"/>
        <v>25423.728813559323</v>
      </c>
      <c r="AC209" s="22">
        <f t="shared" si="18"/>
        <v>4576.2711864406783</v>
      </c>
      <c r="AD209" s="22">
        <f t="shared" si="70"/>
        <v>30000</v>
      </c>
      <c r="AE209" s="22">
        <v>566</v>
      </c>
      <c r="AF209" s="22">
        <v>0</v>
      </c>
      <c r="AG209" s="22">
        <v>0</v>
      </c>
      <c r="AH209" s="22">
        <v>0</v>
      </c>
      <c r="AI209" s="22">
        <v>0</v>
      </c>
      <c r="AJ209" s="22">
        <f t="shared" si="40"/>
        <v>0</v>
      </c>
      <c r="AK209" s="22">
        <f t="shared" si="5"/>
        <v>566</v>
      </c>
      <c r="AL209" s="22">
        <f t="shared" si="6"/>
        <v>29434</v>
      </c>
      <c r="AM209" s="22">
        <f t="array" ref="AM209">IF(P209="Mykare",(INDEX('[1]EMI &amp; Reimbursement'!Q:Q,MATCH(Finance!C209,'[1]EMI &amp; Reimbursement'!B:B,0),0)),0)</f>
        <v>0</v>
      </c>
      <c r="AN209" s="22">
        <f t="shared" si="7"/>
        <v>0</v>
      </c>
      <c r="AO209" s="22">
        <f t="shared" si="8"/>
        <v>30000</v>
      </c>
      <c r="AP209" s="22">
        <f t="shared" si="9"/>
        <v>0</v>
      </c>
      <c r="AQ209" s="18" t="s">
        <v>7272</v>
      </c>
      <c r="AR209" s="18" t="s">
        <v>7762</v>
      </c>
      <c r="AS209" s="23">
        <v>45047</v>
      </c>
      <c r="AT209" s="56" t="b">
        <v>1</v>
      </c>
      <c r="AU209" s="56"/>
      <c r="AV209" s="56"/>
      <c r="AW209" s="56" t="b">
        <v>1</v>
      </c>
      <c r="AX209" s="56"/>
      <c r="AY209" s="56" t="b">
        <v>1</v>
      </c>
      <c r="AZ209" s="57"/>
      <c r="BA209" s="57"/>
      <c r="BB209" s="24" t="b">
        <v>1</v>
      </c>
      <c r="BC209" s="22">
        <f t="shared" si="41"/>
        <v>0</v>
      </c>
      <c r="BD209" s="26">
        <f t="shared" si="11"/>
        <v>0.9811333333333333</v>
      </c>
    </row>
    <row r="210" spans="1:56" ht="20.25" customHeight="1">
      <c r="A210" s="18" t="s">
        <v>7262</v>
      </c>
      <c r="B210" s="19">
        <v>209</v>
      </c>
      <c r="C210" s="18" t="str">
        <f t="shared" si="53"/>
        <v>FIP209</v>
      </c>
      <c r="D210" s="18">
        <v>249482</v>
      </c>
      <c r="E210" s="20">
        <v>45022</v>
      </c>
      <c r="F210" s="20">
        <v>45022</v>
      </c>
      <c r="G210" s="18" t="s">
        <v>7454</v>
      </c>
      <c r="I210" s="18" t="s">
        <v>7763</v>
      </c>
      <c r="J210" s="18" t="s">
        <v>7341</v>
      </c>
      <c r="K210" s="18" t="s">
        <v>7277</v>
      </c>
      <c r="L210" s="18" t="s">
        <v>7308</v>
      </c>
      <c r="M210" s="21" t="s">
        <v>7278</v>
      </c>
      <c r="N210" s="21" t="str">
        <f t="shared" si="59"/>
        <v>B</v>
      </c>
      <c r="P210" s="18" t="str">
        <f>IFERROR(VLOOKUP(L210,[1]Sheet3!A:B,2,0),"")</f>
        <v>Hospital</v>
      </c>
      <c r="Q210" s="22" t="s">
        <v>7456</v>
      </c>
      <c r="R210" s="22" t="s">
        <v>7271</v>
      </c>
      <c r="S210" s="22">
        <v>55000</v>
      </c>
      <c r="T210" s="22">
        <v>0</v>
      </c>
      <c r="U210" s="22">
        <v>0</v>
      </c>
      <c r="V210" s="22">
        <v>0</v>
      </c>
      <c r="W210" s="22">
        <f t="shared" si="67"/>
        <v>55000</v>
      </c>
      <c r="X210" s="22">
        <v>0</v>
      </c>
      <c r="Y210" s="22">
        <v>35</v>
      </c>
      <c r="Z210" s="22">
        <v>65</v>
      </c>
      <c r="AA210" s="22">
        <f t="shared" si="68"/>
        <v>35750</v>
      </c>
      <c r="AB210" s="22">
        <f t="shared" si="17"/>
        <v>16313.5593220339</v>
      </c>
      <c r="AC210" s="22">
        <f t="shared" si="18"/>
        <v>2936.4406779661017</v>
      </c>
      <c r="AD210" s="22">
        <f t="shared" si="70"/>
        <v>19250</v>
      </c>
      <c r="AE210" s="22">
        <v>0</v>
      </c>
      <c r="AF210" s="22">
        <v>0</v>
      </c>
      <c r="AG210" s="22">
        <v>0</v>
      </c>
      <c r="AH210" s="22">
        <v>0</v>
      </c>
      <c r="AI210" s="22">
        <v>1470</v>
      </c>
      <c r="AJ210" s="22">
        <f t="shared" si="40"/>
        <v>0</v>
      </c>
      <c r="AK210" s="22">
        <f t="shared" si="5"/>
        <v>1470</v>
      </c>
      <c r="AL210" s="22">
        <f t="shared" si="6"/>
        <v>17780</v>
      </c>
      <c r="AM210" s="22">
        <f t="array" ref="AM210">IF(P210="Mykare",(INDEX('[1]EMI &amp; Reimbursement'!Q:Q,MATCH(Finance!C210,'[1]EMI &amp; Reimbursement'!B:B,0),0)),0)</f>
        <v>0</v>
      </c>
      <c r="AN210" s="22">
        <f t="shared" si="7"/>
        <v>0</v>
      </c>
      <c r="AO210" s="22">
        <f t="shared" si="8"/>
        <v>19250</v>
      </c>
      <c r="AP210" s="22">
        <f t="shared" si="9"/>
        <v>0</v>
      </c>
      <c r="AQ210" s="18" t="s">
        <v>7272</v>
      </c>
      <c r="AR210" s="18" t="s">
        <v>7764</v>
      </c>
      <c r="AS210" s="23">
        <v>45047</v>
      </c>
      <c r="AT210" s="56" t="b">
        <v>1</v>
      </c>
      <c r="AU210" s="56"/>
      <c r="AV210" s="56"/>
      <c r="AW210" s="56" t="b">
        <v>1</v>
      </c>
      <c r="AX210" s="56"/>
      <c r="AY210" s="56" t="b">
        <v>1</v>
      </c>
      <c r="AZ210" s="57"/>
      <c r="BA210" s="57"/>
      <c r="BB210" s="24" t="b">
        <v>1</v>
      </c>
      <c r="BC210" s="22">
        <f t="shared" si="41"/>
        <v>0</v>
      </c>
      <c r="BD210" s="26">
        <f t="shared" si="11"/>
        <v>0.92363636363636359</v>
      </c>
    </row>
    <row r="211" spans="1:56" ht="20.25" customHeight="1">
      <c r="A211" s="18" t="s">
        <v>7262</v>
      </c>
      <c r="B211" s="19">
        <v>210</v>
      </c>
      <c r="C211" s="18" t="str">
        <f t="shared" si="53"/>
        <v>FIP210</v>
      </c>
      <c r="D211" s="18">
        <v>292747</v>
      </c>
      <c r="E211" s="20">
        <v>45023</v>
      </c>
      <c r="F211" s="20">
        <v>45023</v>
      </c>
      <c r="G211" s="18" t="s">
        <v>7522</v>
      </c>
      <c r="I211" s="18" t="s">
        <v>7765</v>
      </c>
      <c r="J211" s="18" t="s">
        <v>7266</v>
      </c>
      <c r="K211" s="18" t="s">
        <v>7342</v>
      </c>
      <c r="L211" s="18" t="s">
        <v>7303</v>
      </c>
      <c r="M211" s="21" t="s">
        <v>7278</v>
      </c>
      <c r="N211" s="21" t="str">
        <f t="shared" si="59"/>
        <v>B</v>
      </c>
      <c r="O211" s="18" t="s">
        <v>7305</v>
      </c>
      <c r="P211" s="18" t="str">
        <f>IFERROR(VLOOKUP(L211,[1]Sheet3!A:B,2,0),"")</f>
        <v>Mykare</v>
      </c>
      <c r="Q211" s="22" t="s">
        <v>7337</v>
      </c>
      <c r="R211" s="22" t="s">
        <v>7271</v>
      </c>
      <c r="S211" s="22">
        <v>24000</v>
      </c>
      <c r="T211" s="22">
        <v>0</v>
      </c>
      <c r="U211" s="22">
        <v>0</v>
      </c>
      <c r="V211" s="22">
        <v>0</v>
      </c>
      <c r="W211" s="22">
        <f t="shared" si="67"/>
        <v>24000</v>
      </c>
      <c r="X211" s="22">
        <v>0</v>
      </c>
      <c r="Y211" s="22">
        <v>40</v>
      </c>
      <c r="Z211" s="22">
        <v>60</v>
      </c>
      <c r="AA211" s="22">
        <f t="shared" si="68"/>
        <v>14400</v>
      </c>
      <c r="AB211" s="22">
        <f t="shared" si="17"/>
        <v>8135.593220338983</v>
      </c>
      <c r="AC211" s="22">
        <f t="shared" si="18"/>
        <v>1464.4067796610168</v>
      </c>
      <c r="AD211" s="22">
        <f t="shared" si="70"/>
        <v>9600</v>
      </c>
      <c r="AE211" s="22">
        <v>597</v>
      </c>
      <c r="AF211" s="22">
        <v>0</v>
      </c>
      <c r="AG211" s="22">
        <v>2548.8000000000002</v>
      </c>
      <c r="AH211" s="22">
        <v>0</v>
      </c>
      <c r="AI211" s="22">
        <v>0</v>
      </c>
      <c r="AJ211" s="22">
        <f t="shared" si="40"/>
        <v>-9.0949470177292824E-13</v>
      </c>
      <c r="AK211" s="22">
        <f t="shared" si="5"/>
        <v>3145.7999999999993</v>
      </c>
      <c r="AL211" s="22">
        <f t="shared" si="6"/>
        <v>6454.2000000000007</v>
      </c>
      <c r="AM211" s="22">
        <f t="array" ref="AM211">IF(P211="Mykare",(INDEX('[1]EMI &amp; Reimbursement'!Q:Q,MATCH(Finance!C211,'[1]EMI &amp; Reimbursement'!B:B,0),0)),0)</f>
        <v>21451.200000000001</v>
      </c>
      <c r="AN211" s="22">
        <f t="shared" si="7"/>
        <v>-9.0949470177292824E-13</v>
      </c>
      <c r="AO211" s="22">
        <f t="shared" si="8"/>
        <v>0</v>
      </c>
      <c r="AP211" s="22">
        <f t="shared" si="9"/>
        <v>14400</v>
      </c>
      <c r="AQ211" s="18" t="s">
        <v>7272</v>
      </c>
      <c r="AR211" s="18" t="s">
        <v>7766</v>
      </c>
      <c r="AS211" s="23">
        <v>45047</v>
      </c>
      <c r="AT211" s="56" t="b">
        <v>1</v>
      </c>
      <c r="AU211" s="56" t="b">
        <v>1</v>
      </c>
      <c r="AV211" s="56" t="b">
        <v>1</v>
      </c>
      <c r="AW211" s="56" t="b">
        <v>1</v>
      </c>
      <c r="AX211" s="56" t="b">
        <v>1</v>
      </c>
      <c r="AY211" s="56" t="b">
        <v>1</v>
      </c>
      <c r="AZ211" s="57"/>
      <c r="BA211" s="57"/>
      <c r="BB211" s="24" t="b">
        <v>1</v>
      </c>
      <c r="BC211" s="22">
        <f t="shared" si="41"/>
        <v>0</v>
      </c>
      <c r="BD211" s="26">
        <f t="shared" si="11"/>
        <v>0.67231250000000009</v>
      </c>
    </row>
    <row r="212" spans="1:56" ht="20.25" customHeight="1">
      <c r="A212" s="18" t="s">
        <v>7262</v>
      </c>
      <c r="B212" s="19">
        <v>211</v>
      </c>
      <c r="C212" s="18" t="str">
        <f t="shared" si="53"/>
        <v>FIP211</v>
      </c>
      <c r="D212" s="18">
        <v>358840</v>
      </c>
      <c r="E212" s="20">
        <v>45023</v>
      </c>
      <c r="F212" s="20">
        <v>45023</v>
      </c>
      <c r="G212" s="18" t="s">
        <v>7459</v>
      </c>
      <c r="I212" s="18" t="s">
        <v>7767</v>
      </c>
      <c r="J212" s="18" t="s">
        <v>7266</v>
      </c>
      <c r="K212" s="18" t="s">
        <v>7743</v>
      </c>
      <c r="L212" s="18" t="s">
        <v>7308</v>
      </c>
      <c r="M212" s="21" t="s">
        <v>7278</v>
      </c>
      <c r="N212" s="21" t="str">
        <f t="shared" si="59"/>
        <v>B</v>
      </c>
      <c r="P212" s="18" t="str">
        <f>IFERROR(VLOOKUP(L212,[1]Sheet3!A:B,2,0),"")</f>
        <v>Hospital</v>
      </c>
      <c r="Q212" s="22" t="s">
        <v>7298</v>
      </c>
      <c r="R212" s="22" t="s">
        <v>7271</v>
      </c>
      <c r="S212" s="22">
        <v>24000</v>
      </c>
      <c r="T212" s="22">
        <v>0</v>
      </c>
      <c r="U212" s="22">
        <v>0</v>
      </c>
      <c r="V212" s="22">
        <v>1000</v>
      </c>
      <c r="W212" s="22">
        <f t="shared" si="67"/>
        <v>25000</v>
      </c>
      <c r="X212" s="22">
        <v>0</v>
      </c>
      <c r="Y212" s="22">
        <v>33</v>
      </c>
      <c r="Z212" s="22">
        <v>67</v>
      </c>
      <c r="AA212" s="22">
        <f t="shared" si="68"/>
        <v>16750</v>
      </c>
      <c r="AB212" s="22">
        <f t="shared" si="17"/>
        <v>6991.5254237288136</v>
      </c>
      <c r="AC212" s="22">
        <f t="shared" si="18"/>
        <v>1258.4745762711864</v>
      </c>
      <c r="AD212" s="22">
        <f t="shared" si="70"/>
        <v>8250</v>
      </c>
      <c r="AE212" s="22">
        <v>1255</v>
      </c>
      <c r="AF212" s="22">
        <v>0</v>
      </c>
      <c r="AG212" s="22">
        <v>0</v>
      </c>
      <c r="AH212" s="22">
        <v>0</v>
      </c>
      <c r="AI212" s="22">
        <v>0</v>
      </c>
      <c r="AJ212" s="22">
        <f t="shared" si="40"/>
        <v>0</v>
      </c>
      <c r="AK212" s="22">
        <f t="shared" si="5"/>
        <v>1255</v>
      </c>
      <c r="AL212" s="22">
        <f t="shared" si="6"/>
        <v>6995</v>
      </c>
      <c r="AM212" s="22">
        <f t="array" ref="AM212">IF(P212="Mykare",(INDEX('[1]EMI &amp; Reimbursement'!Q:Q,MATCH(Finance!C212,'[1]EMI &amp; Reimbursement'!B:B,0),0)),0)</f>
        <v>0</v>
      </c>
      <c r="AN212" s="22">
        <f t="shared" si="7"/>
        <v>0</v>
      </c>
      <c r="AO212" s="22">
        <f t="shared" si="8"/>
        <v>8250</v>
      </c>
      <c r="AP212" s="22">
        <f t="shared" si="9"/>
        <v>0</v>
      </c>
      <c r="AQ212" s="18" t="s">
        <v>7272</v>
      </c>
      <c r="AR212" s="18" t="s">
        <v>7760</v>
      </c>
      <c r="AS212" s="23">
        <v>45047</v>
      </c>
      <c r="AT212" s="56" t="b">
        <v>1</v>
      </c>
      <c r="AU212" s="56"/>
      <c r="AV212" s="56"/>
      <c r="AW212" s="56" t="b">
        <v>1</v>
      </c>
      <c r="AX212" s="56"/>
      <c r="AY212" s="56" t="b">
        <v>1</v>
      </c>
      <c r="AZ212" s="57"/>
      <c r="BA212" s="57"/>
      <c r="BB212" s="24" t="b">
        <v>1</v>
      </c>
      <c r="BC212" s="22">
        <f t="shared" si="41"/>
        <v>0</v>
      </c>
      <c r="BD212" s="26">
        <f t="shared" si="11"/>
        <v>0.8478787878787879</v>
      </c>
    </row>
    <row r="213" spans="1:56" ht="20.25" customHeight="1">
      <c r="A213" s="18" t="s">
        <v>7262</v>
      </c>
      <c r="B213" s="19">
        <v>212</v>
      </c>
      <c r="C213" s="18" t="str">
        <f t="shared" si="53"/>
        <v>FIP212</v>
      </c>
      <c r="D213" s="18">
        <v>342044</v>
      </c>
      <c r="E213" s="20">
        <v>45023</v>
      </c>
      <c r="F213" s="20">
        <v>45023</v>
      </c>
      <c r="G213" s="18" t="s">
        <v>7367</v>
      </c>
      <c r="I213" s="18" t="s">
        <v>7768</v>
      </c>
      <c r="J213" s="18" t="s">
        <v>7529</v>
      </c>
      <c r="K213" s="18" t="s">
        <v>7342</v>
      </c>
      <c r="L213" s="18" t="s">
        <v>7290</v>
      </c>
      <c r="M213" s="21" t="s">
        <v>7278</v>
      </c>
      <c r="N213" s="21" t="str">
        <f t="shared" si="59"/>
        <v>B</v>
      </c>
      <c r="P213" s="18" t="str">
        <f>IFERROR(VLOOKUP(L213,[1]Sheet3!A:B,2,0),"")</f>
        <v>Hospital</v>
      </c>
      <c r="Q213" s="22" t="s">
        <v>7326</v>
      </c>
      <c r="R213" s="22" t="s">
        <v>7271</v>
      </c>
      <c r="S213" s="22">
        <v>75000</v>
      </c>
      <c r="T213" s="22">
        <v>80616</v>
      </c>
      <c r="U213" s="22">
        <v>0</v>
      </c>
      <c r="V213" s="22">
        <v>0</v>
      </c>
      <c r="W213" s="22">
        <f t="shared" si="67"/>
        <v>80616</v>
      </c>
      <c r="X213" s="22">
        <v>0</v>
      </c>
      <c r="Y213" s="22">
        <v>30</v>
      </c>
      <c r="Z213" s="22">
        <v>70</v>
      </c>
      <c r="AA213" s="22">
        <f t="shared" si="68"/>
        <v>56431.199999999997</v>
      </c>
      <c r="AB213" s="22">
        <f t="shared" si="17"/>
        <v>20495.593220338982</v>
      </c>
      <c r="AC213" s="22">
        <f t="shared" si="18"/>
        <v>3689.2067796610172</v>
      </c>
      <c r="AD213" s="22">
        <f t="shared" si="70"/>
        <v>24184.799999999999</v>
      </c>
      <c r="AE213" s="22">
        <v>411</v>
      </c>
      <c r="AF213" s="22">
        <v>0</v>
      </c>
      <c r="AG213" s="22">
        <v>0</v>
      </c>
      <c r="AH213" s="22">
        <v>0</v>
      </c>
      <c r="AI213" s="22">
        <v>0</v>
      </c>
      <c r="AJ213" s="22">
        <f t="shared" si="40"/>
        <v>0</v>
      </c>
      <c r="AK213" s="22">
        <f t="shared" si="5"/>
        <v>411</v>
      </c>
      <c r="AL213" s="22">
        <f t="shared" si="6"/>
        <v>23773.8</v>
      </c>
      <c r="AM213" s="22">
        <f t="array" ref="AM213">IF(P213="Mykare",(INDEX('[1]EMI &amp; Reimbursement'!Q:Q,MATCH(Finance!C213,'[1]EMI &amp; Reimbursement'!B:B,0),0)),0)</f>
        <v>0</v>
      </c>
      <c r="AN213" s="22">
        <f t="shared" si="7"/>
        <v>0</v>
      </c>
      <c r="AO213" s="22">
        <f t="shared" si="8"/>
        <v>24184.799999999999</v>
      </c>
      <c r="AP213" s="22">
        <f t="shared" si="9"/>
        <v>0</v>
      </c>
      <c r="AQ213" s="18" t="s">
        <v>7272</v>
      </c>
      <c r="AR213" s="18" t="s">
        <v>7769</v>
      </c>
      <c r="AS213" s="23">
        <v>45047</v>
      </c>
      <c r="AT213" s="56" t="b">
        <v>1</v>
      </c>
      <c r="AU213" s="56"/>
      <c r="AV213" s="56"/>
      <c r="AW213" s="56" t="b">
        <v>1</v>
      </c>
      <c r="AX213" s="56"/>
      <c r="AY213" s="56" t="b">
        <v>1</v>
      </c>
      <c r="AZ213" s="57"/>
      <c r="BA213" s="57"/>
      <c r="BB213" s="24" t="b">
        <v>1</v>
      </c>
      <c r="BC213" s="22">
        <f t="shared" si="41"/>
        <v>0</v>
      </c>
      <c r="BD213" s="26">
        <f t="shared" si="11"/>
        <v>0.98300585491713799</v>
      </c>
    </row>
    <row r="214" spans="1:56" ht="20.25" customHeight="1">
      <c r="A214" s="18" t="s">
        <v>7262</v>
      </c>
      <c r="B214" s="19">
        <v>213</v>
      </c>
      <c r="C214" s="18" t="str">
        <f t="shared" si="53"/>
        <v>FIP213</v>
      </c>
      <c r="D214" s="18">
        <v>283304</v>
      </c>
      <c r="E214" s="20">
        <v>45024</v>
      </c>
      <c r="F214" s="20">
        <v>45024</v>
      </c>
      <c r="G214" s="18" t="s">
        <v>7770</v>
      </c>
      <c r="I214" s="18" t="s">
        <v>7771</v>
      </c>
      <c r="J214" s="18" t="s">
        <v>7369</v>
      </c>
      <c r="K214" s="18" t="s">
        <v>5048</v>
      </c>
      <c r="L214" s="18" t="s">
        <v>7303</v>
      </c>
      <c r="M214" s="21" t="s">
        <v>7278</v>
      </c>
      <c r="N214" s="21" t="str">
        <f t="shared" si="59"/>
        <v>B</v>
      </c>
      <c r="O214" s="18" t="s">
        <v>7305</v>
      </c>
      <c r="P214" s="18" t="str">
        <f>IFERROR(VLOOKUP(L214,[1]Sheet3!A:B,2,0),"")</f>
        <v>Mykare</v>
      </c>
      <c r="Q214" s="22" t="s">
        <v>7270</v>
      </c>
      <c r="R214" s="22" t="s">
        <v>7271</v>
      </c>
      <c r="S214" s="22">
        <v>40000</v>
      </c>
      <c r="T214" s="22">
        <v>0</v>
      </c>
      <c r="U214" s="22">
        <v>3000</v>
      </c>
      <c r="V214" s="22">
        <v>0</v>
      </c>
      <c r="W214" s="22">
        <f t="shared" si="67"/>
        <v>43000</v>
      </c>
      <c r="X214" s="22">
        <v>0</v>
      </c>
      <c r="Y214" s="22">
        <v>40</v>
      </c>
      <c r="Z214" s="22">
        <v>60</v>
      </c>
      <c r="AA214" s="22">
        <f t="shared" si="68"/>
        <v>25800</v>
      </c>
      <c r="AB214" s="22">
        <f t="shared" si="17"/>
        <v>14576.271186440677</v>
      </c>
      <c r="AC214" s="22">
        <f t="shared" si="18"/>
        <v>2623.7288135593221</v>
      </c>
      <c r="AD214" s="22">
        <f t="shared" si="70"/>
        <v>17200</v>
      </c>
      <c r="AE214" s="22">
        <v>0</v>
      </c>
      <c r="AF214" s="22">
        <v>0</v>
      </c>
      <c r="AG214" s="22">
        <v>5192</v>
      </c>
      <c r="AH214" s="22">
        <v>0</v>
      </c>
      <c r="AI214" s="22">
        <v>0</v>
      </c>
      <c r="AJ214" s="22">
        <f t="shared" si="40"/>
        <v>0</v>
      </c>
      <c r="AK214" s="22">
        <f t="shared" si="5"/>
        <v>5192</v>
      </c>
      <c r="AL214" s="22">
        <f t="shared" si="6"/>
        <v>12008</v>
      </c>
      <c r="AM214" s="22">
        <f t="array" ref="AM214">IF(P214="Mykare",(INDEX('[1]EMI &amp; Reimbursement'!Q:Q,MATCH(Finance!C214,'[1]EMI &amp; Reimbursement'!B:B,0),0)),0)</f>
        <v>34808</v>
      </c>
      <c r="AN214" s="22">
        <f t="shared" si="7"/>
        <v>0</v>
      </c>
      <c r="AO214" s="22">
        <f t="shared" si="8"/>
        <v>0</v>
      </c>
      <c r="AP214" s="22">
        <f t="shared" si="9"/>
        <v>25800</v>
      </c>
      <c r="AQ214" s="18" t="s">
        <v>7272</v>
      </c>
      <c r="AR214" s="18" t="s">
        <v>7772</v>
      </c>
      <c r="AS214" s="23">
        <v>45063</v>
      </c>
      <c r="AT214" s="56" t="b">
        <v>0</v>
      </c>
      <c r="AU214" s="56" t="b">
        <v>1</v>
      </c>
      <c r="AV214" s="56" t="b">
        <v>1</v>
      </c>
      <c r="AW214" s="56" t="b">
        <v>1</v>
      </c>
      <c r="AX214" s="56" t="b">
        <v>1</v>
      </c>
      <c r="AY214" s="56" t="b">
        <v>1</v>
      </c>
      <c r="AZ214" s="57"/>
      <c r="BA214" s="57"/>
      <c r="BB214" s="24" t="b">
        <v>1</v>
      </c>
      <c r="BC214" s="22">
        <f t="shared" si="41"/>
        <v>0</v>
      </c>
      <c r="BD214" s="26">
        <f t="shared" si="11"/>
        <v>0.69813953488372094</v>
      </c>
    </row>
    <row r="215" spans="1:56" ht="20.25" customHeight="1">
      <c r="A215" s="18" t="s">
        <v>7262</v>
      </c>
      <c r="B215" s="19">
        <v>214</v>
      </c>
      <c r="C215" s="18" t="str">
        <f t="shared" si="53"/>
        <v>FIP214</v>
      </c>
      <c r="D215" s="18">
        <v>353772</v>
      </c>
      <c r="E215" s="20">
        <v>45024</v>
      </c>
      <c r="F215" s="20">
        <v>45024</v>
      </c>
      <c r="G215" s="18" t="s">
        <v>7644</v>
      </c>
      <c r="I215" s="18" t="s">
        <v>7773</v>
      </c>
      <c r="J215" s="18" t="s">
        <v>7369</v>
      </c>
      <c r="K215" s="18" t="s">
        <v>7297</v>
      </c>
      <c r="L215" s="18" t="s">
        <v>7308</v>
      </c>
      <c r="M215" s="21" t="s">
        <v>7278</v>
      </c>
      <c r="N215" s="21" t="str">
        <f t="shared" si="59"/>
        <v>B</v>
      </c>
      <c r="P215" s="18" t="str">
        <f>IFERROR(VLOOKUP(L215,[1]Sheet3!A:B,2,0),"")</f>
        <v>Hospital</v>
      </c>
      <c r="Q215" s="22" t="s">
        <v>7337</v>
      </c>
      <c r="R215" s="22" t="s">
        <v>7271</v>
      </c>
      <c r="S215" s="22">
        <v>30000</v>
      </c>
      <c r="T215" s="22">
        <v>0</v>
      </c>
      <c r="U215" s="22">
        <v>0</v>
      </c>
      <c r="V215" s="22">
        <v>0</v>
      </c>
      <c r="W215" s="22">
        <f t="shared" si="67"/>
        <v>30000</v>
      </c>
      <c r="X215" s="22">
        <v>0</v>
      </c>
      <c r="Y215" s="22">
        <v>40</v>
      </c>
      <c r="Z215" s="22">
        <v>60</v>
      </c>
      <c r="AA215" s="22">
        <f t="shared" si="68"/>
        <v>18000</v>
      </c>
      <c r="AB215" s="22">
        <f t="shared" si="17"/>
        <v>10169.491525423729</v>
      </c>
      <c r="AC215" s="22">
        <f t="shared" si="18"/>
        <v>1830.5084745762711</v>
      </c>
      <c r="AD215" s="22">
        <f t="shared" si="70"/>
        <v>12000</v>
      </c>
      <c r="AE215" s="22">
        <v>0</v>
      </c>
      <c r="AF215" s="22">
        <v>0</v>
      </c>
      <c r="AG215" s="22">
        <v>0</v>
      </c>
      <c r="AH215" s="22">
        <v>0</v>
      </c>
      <c r="AI215" s="22">
        <v>0</v>
      </c>
      <c r="AJ215" s="22">
        <f t="shared" si="40"/>
        <v>0</v>
      </c>
      <c r="AK215" s="22">
        <f t="shared" si="5"/>
        <v>0</v>
      </c>
      <c r="AL215" s="22">
        <f t="shared" si="6"/>
        <v>12000</v>
      </c>
      <c r="AM215" s="22">
        <f t="array" ref="AM215">IF(P215="Mykare",(INDEX('[1]EMI &amp; Reimbursement'!Q:Q,MATCH(Finance!C215,'[1]EMI &amp; Reimbursement'!B:B,0),0)),0)</f>
        <v>0</v>
      </c>
      <c r="AN215" s="22">
        <f t="shared" si="7"/>
        <v>0</v>
      </c>
      <c r="AO215" s="22">
        <f t="shared" si="8"/>
        <v>12000</v>
      </c>
      <c r="AP215" s="22">
        <f t="shared" si="9"/>
        <v>0</v>
      </c>
      <c r="AQ215" s="18" t="s">
        <v>7272</v>
      </c>
      <c r="AR215" s="18" t="s">
        <v>7774</v>
      </c>
      <c r="AS215" s="23">
        <v>45047</v>
      </c>
      <c r="AT215" s="56" t="b">
        <v>1</v>
      </c>
      <c r="AU215" s="56"/>
      <c r="AV215" s="56"/>
      <c r="AW215" s="56" t="b">
        <v>1</v>
      </c>
      <c r="AX215" s="56"/>
      <c r="AY215" s="56" t="b">
        <v>1</v>
      </c>
      <c r="AZ215" s="57"/>
      <c r="BA215" s="57"/>
      <c r="BB215" s="24" t="b">
        <v>1</v>
      </c>
      <c r="BC215" s="22">
        <f t="shared" si="41"/>
        <v>0</v>
      </c>
      <c r="BD215" s="26">
        <f t="shared" si="11"/>
        <v>1</v>
      </c>
    </row>
    <row r="216" spans="1:56" ht="20.25" customHeight="1">
      <c r="A216" s="18" t="s">
        <v>7262</v>
      </c>
      <c r="B216" s="19">
        <v>215</v>
      </c>
      <c r="C216" s="18" t="str">
        <f t="shared" si="53"/>
        <v>FIP215</v>
      </c>
      <c r="D216" s="18">
        <v>360724</v>
      </c>
      <c r="E216" s="20">
        <v>45024</v>
      </c>
      <c r="F216" s="20">
        <v>45024</v>
      </c>
      <c r="G216" s="18" t="s">
        <v>7501</v>
      </c>
      <c r="I216" s="18" t="s">
        <v>4818</v>
      </c>
      <c r="J216" s="18" t="s">
        <v>7266</v>
      </c>
      <c r="K216" s="18" t="s">
        <v>5048</v>
      </c>
      <c r="L216" s="18" t="s">
        <v>7290</v>
      </c>
      <c r="M216" s="21" t="s">
        <v>7278</v>
      </c>
      <c r="N216" s="21" t="str">
        <f t="shared" si="59"/>
        <v>B</v>
      </c>
      <c r="P216" s="18" t="str">
        <f>IFERROR(VLOOKUP(L216,[1]Sheet3!A:B,2,0),"")</f>
        <v>Hospital</v>
      </c>
      <c r="Q216" s="22" t="s">
        <v>7270</v>
      </c>
      <c r="R216" s="22" t="s">
        <v>7271</v>
      </c>
      <c r="S216" s="22">
        <v>25000</v>
      </c>
      <c r="T216" s="22">
        <v>18000</v>
      </c>
      <c r="U216" s="22">
        <v>10000</v>
      </c>
      <c r="V216" s="22">
        <v>0</v>
      </c>
      <c r="W216" s="22">
        <f t="shared" si="67"/>
        <v>28000</v>
      </c>
      <c r="X216" s="22">
        <v>0</v>
      </c>
      <c r="Y216" s="22">
        <v>30</v>
      </c>
      <c r="Z216" s="22">
        <v>70</v>
      </c>
      <c r="AA216" s="22">
        <f t="shared" si="68"/>
        <v>19600</v>
      </c>
      <c r="AB216" s="22">
        <f t="shared" si="17"/>
        <v>7118.6440677966102</v>
      </c>
      <c r="AC216" s="22">
        <f t="shared" si="18"/>
        <v>1281.3559322033898</v>
      </c>
      <c r="AD216" s="22">
        <f t="shared" si="70"/>
        <v>8400</v>
      </c>
      <c r="AE216" s="22">
        <v>0</v>
      </c>
      <c r="AF216" s="22">
        <v>0</v>
      </c>
      <c r="AG216" s="22">
        <v>0</v>
      </c>
      <c r="AH216" s="22">
        <v>0</v>
      </c>
      <c r="AI216" s="22">
        <v>0</v>
      </c>
      <c r="AJ216" s="22">
        <f t="shared" si="40"/>
        <v>0</v>
      </c>
      <c r="AK216" s="22">
        <f t="shared" si="5"/>
        <v>0</v>
      </c>
      <c r="AL216" s="22">
        <f t="shared" si="6"/>
        <v>8400</v>
      </c>
      <c r="AM216" s="22">
        <f t="array" ref="AM216">IF(P216="Mykare",(INDEX('[1]EMI &amp; Reimbursement'!Q:Q,MATCH(Finance!C216,'[1]EMI &amp; Reimbursement'!B:B,0),0)),0)</f>
        <v>0</v>
      </c>
      <c r="AN216" s="22">
        <f t="shared" si="7"/>
        <v>0</v>
      </c>
      <c r="AO216" s="22">
        <f t="shared" si="8"/>
        <v>8400</v>
      </c>
      <c r="AP216" s="22">
        <f t="shared" si="9"/>
        <v>0</v>
      </c>
      <c r="AQ216" s="18" t="s">
        <v>7272</v>
      </c>
      <c r="AR216" s="18" t="s">
        <v>7757</v>
      </c>
      <c r="AS216" s="23">
        <v>45047</v>
      </c>
      <c r="AT216" s="56" t="b">
        <v>1</v>
      </c>
      <c r="AU216" s="56"/>
      <c r="AV216" s="56"/>
      <c r="AW216" s="56" t="b">
        <v>1</v>
      </c>
      <c r="AX216" s="56"/>
      <c r="AY216" s="56" t="b">
        <v>1</v>
      </c>
      <c r="AZ216" s="57"/>
      <c r="BA216" s="57"/>
      <c r="BB216" s="24" t="b">
        <v>1</v>
      </c>
      <c r="BC216" s="22">
        <f t="shared" si="41"/>
        <v>0</v>
      </c>
      <c r="BD216" s="26">
        <f t="shared" si="11"/>
        <v>1</v>
      </c>
    </row>
    <row r="217" spans="1:56" ht="20.25" customHeight="1">
      <c r="A217" s="18" t="s">
        <v>7262</v>
      </c>
      <c r="B217" s="19">
        <v>216</v>
      </c>
      <c r="C217" s="18" t="str">
        <f t="shared" si="53"/>
        <v>FIP216</v>
      </c>
      <c r="D217" s="18">
        <v>331848</v>
      </c>
      <c r="E217" s="20">
        <v>45025</v>
      </c>
      <c r="F217" s="20">
        <v>45025</v>
      </c>
      <c r="G217" s="18" t="s">
        <v>7522</v>
      </c>
      <c r="I217" s="18" t="s">
        <v>7775</v>
      </c>
      <c r="J217" s="18" t="s">
        <v>7266</v>
      </c>
      <c r="K217" s="18" t="s">
        <v>7297</v>
      </c>
      <c r="L217" s="18" t="s">
        <v>7308</v>
      </c>
      <c r="M217" s="21" t="s">
        <v>7278</v>
      </c>
      <c r="N217" s="21" t="str">
        <f t="shared" si="59"/>
        <v>B</v>
      </c>
      <c r="P217" s="18" t="str">
        <f>IFERROR(VLOOKUP(L217,[1]Sheet3!A:B,2,0),"")</f>
        <v>Hospital</v>
      </c>
      <c r="Q217" s="22" t="s">
        <v>7337</v>
      </c>
      <c r="R217" s="22" t="s">
        <v>7271</v>
      </c>
      <c r="S217" s="22">
        <v>24000</v>
      </c>
      <c r="T217" s="22">
        <v>0</v>
      </c>
      <c r="U217" s="22">
        <v>0</v>
      </c>
      <c r="V217" s="22">
        <v>1000</v>
      </c>
      <c r="W217" s="22">
        <f t="shared" si="67"/>
        <v>25000</v>
      </c>
      <c r="X217" s="22">
        <v>0</v>
      </c>
      <c r="Y217" s="22">
        <v>40</v>
      </c>
      <c r="Z217" s="22">
        <v>60</v>
      </c>
      <c r="AA217" s="22">
        <f t="shared" si="68"/>
        <v>15000</v>
      </c>
      <c r="AB217" s="22">
        <f t="shared" si="17"/>
        <v>8474.5762711864409</v>
      </c>
      <c r="AC217" s="22">
        <f t="shared" si="18"/>
        <v>1525.4237288135591</v>
      </c>
      <c r="AD217" s="22">
        <f t="shared" si="70"/>
        <v>10000</v>
      </c>
      <c r="AE217" s="22">
        <v>0</v>
      </c>
      <c r="AF217" s="22">
        <v>0</v>
      </c>
      <c r="AG217" s="22">
        <v>0</v>
      </c>
      <c r="AH217" s="22">
        <v>0</v>
      </c>
      <c r="AI217" s="22">
        <v>0</v>
      </c>
      <c r="AJ217" s="22">
        <f t="shared" si="40"/>
        <v>0</v>
      </c>
      <c r="AK217" s="22">
        <f t="shared" si="5"/>
        <v>0</v>
      </c>
      <c r="AL217" s="22">
        <f t="shared" si="6"/>
        <v>10000</v>
      </c>
      <c r="AM217" s="22">
        <f t="array" ref="AM217">IF(P217="Mykare",(INDEX('[1]EMI &amp; Reimbursement'!Q:Q,MATCH(Finance!C217,'[1]EMI &amp; Reimbursement'!B:B,0),0)),0)</f>
        <v>0</v>
      </c>
      <c r="AN217" s="22">
        <f t="shared" si="7"/>
        <v>0</v>
      </c>
      <c r="AO217" s="22">
        <f t="shared" si="8"/>
        <v>10000</v>
      </c>
      <c r="AP217" s="22">
        <f t="shared" si="9"/>
        <v>0</v>
      </c>
      <c r="AQ217" s="18" t="s">
        <v>7272</v>
      </c>
      <c r="AR217" s="18" t="s">
        <v>7766</v>
      </c>
      <c r="AS217" s="23">
        <v>45047</v>
      </c>
      <c r="AT217" s="56" t="b">
        <v>1</v>
      </c>
      <c r="AU217" s="56"/>
      <c r="AV217" s="56"/>
      <c r="AW217" s="56" t="b">
        <v>1</v>
      </c>
      <c r="AX217" s="56"/>
      <c r="AY217" s="56" t="b">
        <v>1</v>
      </c>
      <c r="AZ217" s="57"/>
      <c r="BA217" s="57"/>
      <c r="BB217" s="24" t="b">
        <v>1</v>
      </c>
      <c r="BC217" s="22">
        <f t="shared" si="41"/>
        <v>0</v>
      </c>
      <c r="BD217" s="26">
        <f t="shared" si="11"/>
        <v>1</v>
      </c>
    </row>
    <row r="218" spans="1:56" ht="20.25" customHeight="1">
      <c r="A218" s="18" t="s">
        <v>7262</v>
      </c>
      <c r="B218" s="19">
        <v>217</v>
      </c>
      <c r="C218" s="18" t="str">
        <f t="shared" si="53"/>
        <v>FIP217</v>
      </c>
      <c r="D218" s="18">
        <v>363674</v>
      </c>
      <c r="E218" s="20">
        <v>45026</v>
      </c>
      <c r="F218" s="20">
        <v>45026</v>
      </c>
      <c r="G218" s="18" t="s">
        <v>7459</v>
      </c>
      <c r="I218" s="18" t="s">
        <v>7776</v>
      </c>
      <c r="J218" s="18" t="s">
        <v>7351</v>
      </c>
      <c r="K218" s="18" t="s">
        <v>7717</v>
      </c>
      <c r="L218" s="18" t="s">
        <v>7308</v>
      </c>
      <c r="M218" s="21" t="s">
        <v>7278</v>
      </c>
      <c r="N218" s="21" t="str">
        <f t="shared" si="59"/>
        <v>B</v>
      </c>
      <c r="P218" s="18" t="str">
        <f>IFERROR(VLOOKUP(L218,[1]Sheet3!A:B,2,0),"")</f>
        <v>Hospital</v>
      </c>
      <c r="Q218" s="22" t="s">
        <v>7298</v>
      </c>
      <c r="R218" s="22" t="s">
        <v>7271</v>
      </c>
      <c r="S218" s="22">
        <v>7000</v>
      </c>
      <c r="T218" s="22">
        <v>0</v>
      </c>
      <c r="U218" s="22">
        <v>0</v>
      </c>
      <c r="V218" s="22">
        <v>0</v>
      </c>
      <c r="W218" s="22">
        <f t="shared" si="67"/>
        <v>7000</v>
      </c>
      <c r="X218" s="22">
        <v>0</v>
      </c>
      <c r="Y218" s="22">
        <v>33</v>
      </c>
      <c r="Z218" s="22">
        <v>67</v>
      </c>
      <c r="AA218" s="22">
        <f t="shared" si="68"/>
        <v>4690</v>
      </c>
      <c r="AB218" s="22">
        <f t="shared" si="17"/>
        <v>1957.6271186440679</v>
      </c>
      <c r="AC218" s="22">
        <f t="shared" si="18"/>
        <v>352.37288135593224</v>
      </c>
      <c r="AD218" s="22">
        <f t="shared" si="70"/>
        <v>2310</v>
      </c>
      <c r="AE218" s="22">
        <v>0</v>
      </c>
      <c r="AF218" s="22">
        <v>0</v>
      </c>
      <c r="AG218" s="22">
        <v>0</v>
      </c>
      <c r="AH218" s="22">
        <v>0</v>
      </c>
      <c r="AI218" s="22">
        <v>0</v>
      </c>
      <c r="AJ218" s="22">
        <f t="shared" si="40"/>
        <v>0</v>
      </c>
      <c r="AK218" s="22">
        <f t="shared" si="5"/>
        <v>0</v>
      </c>
      <c r="AL218" s="22">
        <f t="shared" si="6"/>
        <v>2310</v>
      </c>
      <c r="AM218" s="22">
        <f t="array" ref="AM218">IF(P218="Mykare",(INDEX('[1]EMI &amp; Reimbursement'!Q:Q,MATCH(Finance!C218,'[1]EMI &amp; Reimbursement'!B:B,0),0)),0)</f>
        <v>0</v>
      </c>
      <c r="AN218" s="22">
        <f t="shared" si="7"/>
        <v>0</v>
      </c>
      <c r="AO218" s="22">
        <f t="shared" si="8"/>
        <v>2310</v>
      </c>
      <c r="AP218" s="22">
        <f t="shared" si="9"/>
        <v>0</v>
      </c>
      <c r="AQ218" s="18" t="s">
        <v>7272</v>
      </c>
      <c r="AR218" s="18" t="s">
        <v>7760</v>
      </c>
      <c r="AS218" s="23">
        <v>45047</v>
      </c>
      <c r="AT218" s="56" t="b">
        <v>1</v>
      </c>
      <c r="AU218" s="56"/>
      <c r="AV218" s="56"/>
      <c r="AW218" s="56" t="b">
        <v>1</v>
      </c>
      <c r="AX218" s="56"/>
      <c r="AY218" s="56" t="b">
        <v>1</v>
      </c>
      <c r="AZ218" s="57"/>
      <c r="BA218" s="57"/>
      <c r="BB218" s="24" t="b">
        <v>1</v>
      </c>
      <c r="BC218" s="22">
        <f t="shared" si="41"/>
        <v>0</v>
      </c>
      <c r="BD218" s="26">
        <f t="shared" si="11"/>
        <v>1</v>
      </c>
    </row>
    <row r="219" spans="1:56" ht="20.25" customHeight="1">
      <c r="A219" s="18" t="s">
        <v>7262</v>
      </c>
      <c r="B219" s="19">
        <v>218</v>
      </c>
      <c r="C219" s="18" t="str">
        <f t="shared" si="53"/>
        <v>FIP218</v>
      </c>
      <c r="D219" s="18">
        <v>362364</v>
      </c>
      <c r="E219" s="20">
        <v>45026</v>
      </c>
      <c r="F219" s="20">
        <v>45026</v>
      </c>
      <c r="G219" s="18" t="s">
        <v>7652</v>
      </c>
      <c r="I219" s="18" t="s">
        <v>7355</v>
      </c>
      <c r="J219" s="18" t="s">
        <v>7266</v>
      </c>
      <c r="K219" s="18" t="s">
        <v>5048</v>
      </c>
      <c r="L219" s="18" t="s">
        <v>7290</v>
      </c>
      <c r="M219" s="21" t="s">
        <v>7278</v>
      </c>
      <c r="N219" s="21" t="str">
        <f t="shared" si="59"/>
        <v>B</v>
      </c>
      <c r="P219" s="18" t="str">
        <f>IFERROR(VLOOKUP(L219,[1]Sheet3!A:B,2,0),"")</f>
        <v>Hospital</v>
      </c>
      <c r="Q219" s="22" t="s">
        <v>7270</v>
      </c>
      <c r="R219" s="22" t="s">
        <v>7271</v>
      </c>
      <c r="S219" s="22">
        <v>25000</v>
      </c>
      <c r="T219" s="22">
        <v>33497</v>
      </c>
      <c r="U219" s="22">
        <v>0</v>
      </c>
      <c r="V219" s="22">
        <v>0</v>
      </c>
      <c r="W219" s="22">
        <f t="shared" si="67"/>
        <v>33497</v>
      </c>
      <c r="X219" s="22">
        <v>0</v>
      </c>
      <c r="Y219" s="22">
        <v>40</v>
      </c>
      <c r="Z219" s="22">
        <v>60</v>
      </c>
      <c r="AA219" s="22">
        <f t="shared" si="68"/>
        <v>20098.2</v>
      </c>
      <c r="AB219" s="22">
        <f t="shared" si="17"/>
        <v>11354.91525423729</v>
      </c>
      <c r="AC219" s="22">
        <f t="shared" si="18"/>
        <v>2043.8847457627121</v>
      </c>
      <c r="AD219" s="22">
        <f t="shared" si="70"/>
        <v>13398.800000000001</v>
      </c>
      <c r="AE219" s="22">
        <v>363</v>
      </c>
      <c r="AF219" s="22">
        <v>0</v>
      </c>
      <c r="AG219" s="22">
        <v>0</v>
      </c>
      <c r="AH219" s="22">
        <v>0</v>
      </c>
      <c r="AI219" s="22">
        <v>0</v>
      </c>
      <c r="AJ219" s="22">
        <f t="shared" si="40"/>
        <v>0</v>
      </c>
      <c r="AK219" s="22">
        <f t="shared" si="5"/>
        <v>363</v>
      </c>
      <c r="AL219" s="22">
        <f t="shared" si="6"/>
        <v>13035.800000000001</v>
      </c>
      <c r="AM219" s="22">
        <f t="array" ref="AM219">IF(P219="Mykare",(INDEX('[1]EMI &amp; Reimbursement'!Q:Q,MATCH(Finance!C219,'[1]EMI &amp; Reimbursement'!B:B,0),0)),0)</f>
        <v>0</v>
      </c>
      <c r="AN219" s="22">
        <f t="shared" si="7"/>
        <v>0</v>
      </c>
      <c r="AO219" s="22">
        <f t="shared" si="8"/>
        <v>13398.800000000001</v>
      </c>
      <c r="AP219" s="22">
        <f t="shared" si="9"/>
        <v>0</v>
      </c>
      <c r="AQ219" s="18" t="s">
        <v>7272</v>
      </c>
      <c r="AR219" s="18" t="s">
        <v>7777</v>
      </c>
      <c r="AS219" s="23">
        <v>45047</v>
      </c>
      <c r="AT219" s="56" t="b">
        <v>1</v>
      </c>
      <c r="AU219" s="56"/>
      <c r="AV219" s="56"/>
      <c r="AW219" s="56" t="b">
        <v>1</v>
      </c>
      <c r="AX219" s="56"/>
      <c r="AY219" s="56" t="b">
        <v>1</v>
      </c>
      <c r="AZ219" s="57"/>
      <c r="BA219" s="57"/>
      <c r="BB219" s="24" t="b">
        <v>1</v>
      </c>
      <c r="BC219" s="22">
        <f t="shared" si="41"/>
        <v>0</v>
      </c>
      <c r="BD219" s="26">
        <f t="shared" si="11"/>
        <v>0.97290802161387591</v>
      </c>
    </row>
    <row r="220" spans="1:56" ht="20.25" customHeight="1">
      <c r="A220" s="18" t="s">
        <v>7262</v>
      </c>
      <c r="B220" s="19">
        <v>219</v>
      </c>
      <c r="C220" s="18" t="str">
        <f t="shared" si="53"/>
        <v>FIP219</v>
      </c>
      <c r="D220" s="18">
        <v>356270</v>
      </c>
      <c r="E220" s="20">
        <v>45026</v>
      </c>
      <c r="F220" s="20">
        <v>45026</v>
      </c>
      <c r="G220" s="18" t="s">
        <v>7644</v>
      </c>
      <c r="H220" s="37"/>
      <c r="I220" s="37" t="s">
        <v>7778</v>
      </c>
      <c r="J220" s="37" t="s">
        <v>7266</v>
      </c>
      <c r="K220" s="18" t="s">
        <v>7743</v>
      </c>
      <c r="L220" s="18" t="s">
        <v>7308</v>
      </c>
      <c r="M220" s="21" t="s">
        <v>7278</v>
      </c>
      <c r="N220" s="21" t="str">
        <f t="shared" si="59"/>
        <v>B</v>
      </c>
      <c r="P220" s="18" t="str">
        <f>IFERROR(VLOOKUP(L220,[1]Sheet3!A:B,2,0),"")</f>
        <v>Hospital</v>
      </c>
      <c r="Q220" s="22" t="s">
        <v>7337</v>
      </c>
      <c r="R220" s="22" t="s">
        <v>7271</v>
      </c>
      <c r="S220" s="22">
        <v>7500</v>
      </c>
      <c r="T220" s="22">
        <v>0</v>
      </c>
      <c r="U220" s="22">
        <v>0</v>
      </c>
      <c r="V220" s="22">
        <v>0</v>
      </c>
      <c r="W220" s="22">
        <f t="shared" si="67"/>
        <v>7500</v>
      </c>
      <c r="X220" s="22">
        <v>0</v>
      </c>
      <c r="Y220" s="22">
        <v>40</v>
      </c>
      <c r="Z220" s="22">
        <v>60</v>
      </c>
      <c r="AA220" s="22">
        <f t="shared" si="68"/>
        <v>4500</v>
      </c>
      <c r="AB220" s="22">
        <f t="shared" si="17"/>
        <v>2542.3728813559323</v>
      </c>
      <c r="AC220" s="22">
        <f t="shared" si="18"/>
        <v>457.62711864406776</v>
      </c>
      <c r="AD220" s="22">
        <f t="shared" si="70"/>
        <v>3000</v>
      </c>
      <c r="AE220" s="22">
        <v>0</v>
      </c>
      <c r="AF220" s="22">
        <v>0</v>
      </c>
      <c r="AG220" s="22">
        <v>0</v>
      </c>
      <c r="AH220" s="22">
        <v>0</v>
      </c>
      <c r="AI220" s="22">
        <v>0</v>
      </c>
      <c r="AJ220" s="22">
        <f t="shared" si="40"/>
        <v>0</v>
      </c>
      <c r="AK220" s="22">
        <f t="shared" si="5"/>
        <v>0</v>
      </c>
      <c r="AL220" s="22">
        <f t="shared" si="6"/>
        <v>3000</v>
      </c>
      <c r="AM220" s="22">
        <f t="array" ref="AM220">IF(P220="Mykare",(INDEX('[1]EMI &amp; Reimbursement'!Q:Q,MATCH(Finance!C220,'[1]EMI &amp; Reimbursement'!B:B,0),0)),0)</f>
        <v>0</v>
      </c>
      <c r="AN220" s="22">
        <f t="shared" si="7"/>
        <v>0</v>
      </c>
      <c r="AO220" s="22">
        <f t="shared" si="8"/>
        <v>3000</v>
      </c>
      <c r="AP220" s="22">
        <f t="shared" si="9"/>
        <v>0</v>
      </c>
      <c r="AQ220" s="18" t="s">
        <v>7272</v>
      </c>
      <c r="AR220" s="18" t="s">
        <v>7774</v>
      </c>
      <c r="AS220" s="23">
        <v>45047</v>
      </c>
      <c r="AT220" s="56" t="b">
        <v>1</v>
      </c>
      <c r="AU220" s="56"/>
      <c r="AV220" s="56"/>
      <c r="AW220" s="56" t="b">
        <v>1</v>
      </c>
      <c r="AX220" s="56"/>
      <c r="AY220" s="56" t="b">
        <v>1</v>
      </c>
      <c r="AZ220" s="57"/>
      <c r="BA220" s="57"/>
      <c r="BB220" s="24" t="b">
        <v>1</v>
      </c>
      <c r="BC220" s="22">
        <f t="shared" si="41"/>
        <v>0</v>
      </c>
      <c r="BD220" s="26">
        <f t="shared" si="11"/>
        <v>1</v>
      </c>
    </row>
    <row r="221" spans="1:56" ht="20.25" customHeight="1">
      <c r="A221" s="18" t="s">
        <v>7262</v>
      </c>
      <c r="B221" s="19">
        <v>220</v>
      </c>
      <c r="C221" s="18" t="str">
        <f t="shared" si="53"/>
        <v>FIP220</v>
      </c>
      <c r="D221" s="18">
        <v>352184</v>
      </c>
      <c r="E221" s="20">
        <v>45026</v>
      </c>
      <c r="F221" s="20">
        <v>45026</v>
      </c>
      <c r="G221" s="18" t="s">
        <v>7459</v>
      </c>
      <c r="H221" s="37"/>
      <c r="I221" s="37" t="s">
        <v>7779</v>
      </c>
      <c r="J221" s="37" t="s">
        <v>7351</v>
      </c>
      <c r="K221" s="18" t="s">
        <v>7342</v>
      </c>
      <c r="L221" s="18" t="s">
        <v>7308</v>
      </c>
      <c r="M221" s="21" t="s">
        <v>7278</v>
      </c>
      <c r="N221" s="21" t="str">
        <f t="shared" si="59"/>
        <v>B</v>
      </c>
      <c r="P221" s="18" t="str">
        <f>IFERROR(VLOOKUP(L221,[1]Sheet3!A:B,2,0),"")</f>
        <v>Hospital</v>
      </c>
      <c r="Q221" s="22" t="s">
        <v>7298</v>
      </c>
      <c r="R221" s="22" t="s">
        <v>7271</v>
      </c>
      <c r="S221" s="22">
        <v>6000</v>
      </c>
      <c r="T221" s="22">
        <v>0</v>
      </c>
      <c r="U221" s="22">
        <v>0</v>
      </c>
      <c r="V221" s="22">
        <v>0</v>
      </c>
      <c r="W221" s="22">
        <f t="shared" si="67"/>
        <v>6000</v>
      </c>
      <c r="X221" s="22">
        <v>0</v>
      </c>
      <c r="Y221" s="22">
        <v>33</v>
      </c>
      <c r="Z221" s="22">
        <v>67</v>
      </c>
      <c r="AA221" s="22">
        <f t="shared" si="68"/>
        <v>4020.0000000000005</v>
      </c>
      <c r="AB221" s="22">
        <f t="shared" si="17"/>
        <v>1677.9661016949153</v>
      </c>
      <c r="AC221" s="22">
        <f t="shared" si="18"/>
        <v>302.03389830508473</v>
      </c>
      <c r="AD221" s="22">
        <f t="shared" si="70"/>
        <v>1980</v>
      </c>
      <c r="AE221" s="22">
        <v>0</v>
      </c>
      <c r="AF221" s="22">
        <v>0</v>
      </c>
      <c r="AG221" s="22">
        <v>0</v>
      </c>
      <c r="AH221" s="22">
        <v>0</v>
      </c>
      <c r="AI221" s="22">
        <v>0</v>
      </c>
      <c r="AJ221" s="22">
        <f t="shared" si="40"/>
        <v>0</v>
      </c>
      <c r="AK221" s="22">
        <f t="shared" si="5"/>
        <v>0</v>
      </c>
      <c r="AL221" s="22">
        <f t="shared" si="6"/>
        <v>1980</v>
      </c>
      <c r="AM221" s="22">
        <f t="array" ref="AM221">IF(P221="Mykare",(INDEX('[1]EMI &amp; Reimbursement'!Q:Q,MATCH(Finance!C221,'[1]EMI &amp; Reimbursement'!B:B,0),0)),0)</f>
        <v>0</v>
      </c>
      <c r="AN221" s="22">
        <f t="shared" si="7"/>
        <v>0</v>
      </c>
      <c r="AO221" s="22">
        <f t="shared" si="8"/>
        <v>1980</v>
      </c>
      <c r="AP221" s="22">
        <f t="shared" si="9"/>
        <v>0</v>
      </c>
      <c r="AQ221" s="18" t="s">
        <v>7272</v>
      </c>
      <c r="AR221" s="18" t="s">
        <v>7760</v>
      </c>
      <c r="AS221" s="23">
        <v>45047</v>
      </c>
      <c r="AT221" s="56" t="b">
        <v>1</v>
      </c>
      <c r="AU221" s="56"/>
      <c r="AV221" s="56"/>
      <c r="AW221" s="56" t="b">
        <v>1</v>
      </c>
      <c r="AX221" s="56"/>
      <c r="AY221" s="56" t="b">
        <v>1</v>
      </c>
      <c r="AZ221" s="57"/>
      <c r="BA221" s="57"/>
      <c r="BB221" s="24" t="b">
        <v>1</v>
      </c>
      <c r="BC221" s="22">
        <f t="shared" si="41"/>
        <v>0</v>
      </c>
      <c r="BD221" s="26">
        <f t="shared" si="11"/>
        <v>1</v>
      </c>
    </row>
    <row r="222" spans="1:56" ht="20.25" customHeight="1">
      <c r="A222" s="18" t="s">
        <v>7262</v>
      </c>
      <c r="B222" s="19">
        <v>221</v>
      </c>
      <c r="C222" s="18" t="str">
        <f t="shared" si="53"/>
        <v>FIP221</v>
      </c>
      <c r="D222" s="18">
        <v>335491</v>
      </c>
      <c r="E222" s="20">
        <v>45026</v>
      </c>
      <c r="F222" s="20">
        <v>45026</v>
      </c>
      <c r="G222" s="18" t="s">
        <v>7459</v>
      </c>
      <c r="H222" s="59"/>
      <c r="I222" s="59" t="s">
        <v>7780</v>
      </c>
      <c r="J222" s="18" t="s">
        <v>7266</v>
      </c>
      <c r="K222" s="18" t="s">
        <v>7342</v>
      </c>
      <c r="L222" s="18" t="s">
        <v>7303</v>
      </c>
      <c r="M222" s="21" t="s">
        <v>7278</v>
      </c>
      <c r="N222" s="21" t="str">
        <f t="shared" si="59"/>
        <v>B</v>
      </c>
      <c r="O222" s="18" t="s">
        <v>7315</v>
      </c>
      <c r="P222" s="18" t="str">
        <f>IFERROR(VLOOKUP(L222,[1]Sheet3!A:B,2,0),"")</f>
        <v>Mykare</v>
      </c>
      <c r="Q222" s="22" t="s">
        <v>7298</v>
      </c>
      <c r="R222" s="22" t="s">
        <v>7271</v>
      </c>
      <c r="S222" s="22">
        <v>26000</v>
      </c>
      <c r="T222" s="22">
        <v>0</v>
      </c>
      <c r="U222" s="22">
        <v>0</v>
      </c>
      <c r="V222" s="22">
        <v>0</v>
      </c>
      <c r="W222" s="22">
        <f t="shared" si="67"/>
        <v>26000</v>
      </c>
      <c r="X222" s="22">
        <v>0</v>
      </c>
      <c r="Y222" s="22">
        <v>33</v>
      </c>
      <c r="Z222" s="22">
        <v>67</v>
      </c>
      <c r="AA222" s="22">
        <f t="shared" si="68"/>
        <v>17420</v>
      </c>
      <c r="AB222" s="22">
        <f t="shared" si="17"/>
        <v>7271.1864406779669</v>
      </c>
      <c r="AC222" s="22">
        <f t="shared" si="18"/>
        <v>1308.8135593220341</v>
      </c>
      <c r="AD222" s="22">
        <f t="shared" si="70"/>
        <v>8580</v>
      </c>
      <c r="AE222" s="22">
        <v>333</v>
      </c>
      <c r="AF222" s="22">
        <v>0</v>
      </c>
      <c r="AG222" s="22">
        <v>4181</v>
      </c>
      <c r="AH222" s="22">
        <v>0</v>
      </c>
      <c r="AI222" s="22">
        <v>0</v>
      </c>
      <c r="AJ222" s="22">
        <f t="shared" si="40"/>
        <v>0</v>
      </c>
      <c r="AK222" s="22">
        <f t="shared" si="5"/>
        <v>4514</v>
      </c>
      <c r="AL222" s="22">
        <f t="shared" si="6"/>
        <v>4066</v>
      </c>
      <c r="AM222" s="22">
        <f t="array" ref="AM222">IF(P222="Mykare",(INDEX('[1]EMI &amp; Reimbursement'!Q:Q,MATCH(Finance!C222,'[1]EMI &amp; Reimbursement'!B:B,0),0)),0)</f>
        <v>21819</v>
      </c>
      <c r="AN222" s="22">
        <f t="shared" si="7"/>
        <v>0</v>
      </c>
      <c r="AO222" s="22">
        <f t="shared" si="8"/>
        <v>0</v>
      </c>
      <c r="AP222" s="22">
        <f t="shared" si="9"/>
        <v>17420</v>
      </c>
      <c r="AQ222" s="18" t="s">
        <v>7272</v>
      </c>
      <c r="AR222" s="18" t="s">
        <v>7760</v>
      </c>
      <c r="AS222" s="23">
        <v>45047</v>
      </c>
      <c r="AT222" s="56" t="b">
        <v>1</v>
      </c>
      <c r="AU222" s="56" t="b">
        <v>1</v>
      </c>
      <c r="AV222" s="56" t="b">
        <v>1</v>
      </c>
      <c r="AW222" s="56" t="b">
        <v>1</v>
      </c>
      <c r="AX222" s="56" t="b">
        <v>1</v>
      </c>
      <c r="AY222" s="56" t="b">
        <v>1</v>
      </c>
      <c r="AZ222" s="57"/>
      <c r="BA222" s="57"/>
      <c r="BB222" s="24" t="b">
        <v>1</v>
      </c>
      <c r="BC222" s="22">
        <f t="shared" si="41"/>
        <v>0</v>
      </c>
      <c r="BD222" s="26">
        <f t="shared" si="11"/>
        <v>0.4738927738927739</v>
      </c>
    </row>
    <row r="223" spans="1:56" ht="20.25" customHeight="1">
      <c r="A223" s="18" t="s">
        <v>7262</v>
      </c>
      <c r="B223" s="19">
        <v>222</v>
      </c>
      <c r="C223" s="18" t="str">
        <f t="shared" si="53"/>
        <v>FIP222</v>
      </c>
      <c r="D223" s="18">
        <v>341010</v>
      </c>
      <c r="E223" s="20">
        <v>45027</v>
      </c>
      <c r="F223" s="20">
        <v>45027</v>
      </c>
      <c r="G223" s="18" t="s">
        <v>7481</v>
      </c>
      <c r="I223" s="18" t="s">
        <v>7781</v>
      </c>
      <c r="J223" s="18" t="s">
        <v>7351</v>
      </c>
      <c r="K223" s="18" t="s">
        <v>7277</v>
      </c>
      <c r="L223" s="18" t="s">
        <v>7290</v>
      </c>
      <c r="M223" s="21" t="s">
        <v>7278</v>
      </c>
      <c r="N223" s="21" t="str">
        <f t="shared" si="59"/>
        <v>B</v>
      </c>
      <c r="P223" s="18" t="str">
        <f>IFERROR(VLOOKUP(L223,[1]Sheet3!A:B,2,0),"")</f>
        <v>Hospital</v>
      </c>
      <c r="Q223" s="22" t="s">
        <v>7456</v>
      </c>
      <c r="R223" s="22" t="s">
        <v>7271</v>
      </c>
      <c r="S223" s="22">
        <v>25000</v>
      </c>
      <c r="T223" s="22">
        <v>33609</v>
      </c>
      <c r="U223" s="22">
        <v>0</v>
      </c>
      <c r="V223" s="22">
        <v>0</v>
      </c>
      <c r="W223" s="22">
        <v>30249</v>
      </c>
      <c r="X223" s="22">
        <v>0</v>
      </c>
      <c r="Y223" s="22">
        <v>40</v>
      </c>
      <c r="Z223" s="22">
        <v>60</v>
      </c>
      <c r="AA223" s="22">
        <f t="shared" si="68"/>
        <v>18149.399999999998</v>
      </c>
      <c r="AB223" s="22">
        <f t="shared" si="17"/>
        <v>10253.898305084746</v>
      </c>
      <c r="AC223" s="22">
        <f t="shared" si="18"/>
        <v>1845.7016949152544</v>
      </c>
      <c r="AD223" s="22">
        <f t="shared" si="70"/>
        <v>12099.6</v>
      </c>
      <c r="AE223" s="22">
        <v>1200</v>
      </c>
      <c r="AF223" s="22">
        <v>0</v>
      </c>
      <c r="AG223" s="22">
        <v>0</v>
      </c>
      <c r="AH223" s="22">
        <v>0</v>
      </c>
      <c r="AI223" s="22">
        <v>0</v>
      </c>
      <c r="AJ223" s="22">
        <f t="shared" si="40"/>
        <v>0</v>
      </c>
      <c r="AK223" s="22">
        <f t="shared" si="5"/>
        <v>1200</v>
      </c>
      <c r="AL223" s="22">
        <f t="shared" si="6"/>
        <v>10899.6</v>
      </c>
      <c r="AM223" s="22">
        <f t="array" ref="AM223">IF(P223="Mykare",(INDEX('[1]EMI &amp; Reimbursement'!Q:Q,MATCH(Finance!C223,'[1]EMI &amp; Reimbursement'!B:B,0),0)),0)</f>
        <v>0</v>
      </c>
      <c r="AN223" s="22">
        <f t="shared" si="7"/>
        <v>0</v>
      </c>
      <c r="AO223" s="22">
        <f t="shared" si="8"/>
        <v>12099.6</v>
      </c>
      <c r="AP223" s="22">
        <f t="shared" si="9"/>
        <v>0</v>
      </c>
      <c r="AQ223" s="18" t="s">
        <v>7272</v>
      </c>
      <c r="AR223" s="18" t="s">
        <v>7782</v>
      </c>
      <c r="AS223" s="23">
        <v>45047</v>
      </c>
      <c r="AT223" s="56" t="b">
        <v>1</v>
      </c>
      <c r="AU223" s="56"/>
      <c r="AV223" s="56"/>
      <c r="AW223" s="56" t="b">
        <v>1</v>
      </c>
      <c r="AX223" s="56"/>
      <c r="AY223" s="56" t="b">
        <v>1</v>
      </c>
      <c r="AZ223" s="57"/>
      <c r="BA223" s="57"/>
      <c r="BB223" s="24" t="b">
        <v>1</v>
      </c>
      <c r="BC223" s="22">
        <f t="shared" si="41"/>
        <v>0</v>
      </c>
      <c r="BD223" s="26">
        <f t="shared" si="11"/>
        <v>0.9008231677080234</v>
      </c>
    </row>
    <row r="224" spans="1:56" ht="20.25" customHeight="1">
      <c r="A224" s="18" t="s">
        <v>7262</v>
      </c>
      <c r="B224" s="19">
        <v>223</v>
      </c>
      <c r="C224" s="18" t="str">
        <f t="shared" si="53"/>
        <v>FIP223</v>
      </c>
      <c r="D224" s="18">
        <v>353103</v>
      </c>
      <c r="E224" s="20">
        <v>45028</v>
      </c>
      <c r="F224" s="20">
        <v>45028</v>
      </c>
      <c r="G224" s="18" t="s">
        <v>7501</v>
      </c>
      <c r="H224" s="37"/>
      <c r="I224" s="37" t="s">
        <v>7783</v>
      </c>
      <c r="J224" s="18" t="s">
        <v>7266</v>
      </c>
      <c r="K224" s="18" t="s">
        <v>5048</v>
      </c>
      <c r="L224" s="18" t="s">
        <v>7308</v>
      </c>
      <c r="M224" s="21" t="s">
        <v>7278</v>
      </c>
      <c r="N224" s="21" t="str">
        <f t="shared" si="59"/>
        <v>B</v>
      </c>
      <c r="P224" s="18" t="str">
        <f>IFERROR(VLOOKUP(L224,[1]Sheet3!A:B,2,0),"")</f>
        <v>Hospital</v>
      </c>
      <c r="Q224" s="22" t="s">
        <v>7270</v>
      </c>
      <c r="R224" s="22" t="s">
        <v>7271</v>
      </c>
      <c r="S224" s="22">
        <v>25500</v>
      </c>
      <c r="T224" s="22">
        <v>0</v>
      </c>
      <c r="U224" s="22">
        <v>0</v>
      </c>
      <c r="V224" s="22">
        <v>500</v>
      </c>
      <c r="W224" s="22">
        <f t="shared" ref="W224:W226" si="71">IF(T224=0,S224,T224)+U224+V224</f>
        <v>26000</v>
      </c>
      <c r="X224" s="22">
        <v>0</v>
      </c>
      <c r="Y224" s="22">
        <v>30</v>
      </c>
      <c r="Z224" s="22">
        <v>70</v>
      </c>
      <c r="AA224" s="22">
        <f t="shared" si="68"/>
        <v>18200</v>
      </c>
      <c r="AB224" s="22">
        <f t="shared" si="17"/>
        <v>6610.1694915254238</v>
      </c>
      <c r="AC224" s="22">
        <f t="shared" si="18"/>
        <v>1189.8305084745764</v>
      </c>
      <c r="AD224" s="22">
        <f t="shared" si="70"/>
        <v>7800</v>
      </c>
      <c r="AE224" s="22">
        <v>0</v>
      </c>
      <c r="AF224" s="22">
        <v>0</v>
      </c>
      <c r="AG224" s="22">
        <v>0</v>
      </c>
      <c r="AH224" s="22">
        <v>0</v>
      </c>
      <c r="AI224" s="22">
        <v>0</v>
      </c>
      <c r="AJ224" s="22">
        <f t="shared" si="40"/>
        <v>0</v>
      </c>
      <c r="AK224" s="22">
        <f t="shared" si="5"/>
        <v>0</v>
      </c>
      <c r="AL224" s="22">
        <f t="shared" si="6"/>
        <v>7800</v>
      </c>
      <c r="AM224" s="22">
        <f t="array" ref="AM224">IF(P224="Mykare",(INDEX('[1]EMI &amp; Reimbursement'!Q:Q,MATCH(Finance!C224,'[1]EMI &amp; Reimbursement'!B:B,0),0)),0)</f>
        <v>0</v>
      </c>
      <c r="AN224" s="22">
        <f t="shared" si="7"/>
        <v>0</v>
      </c>
      <c r="AO224" s="22">
        <f t="shared" si="8"/>
        <v>7800</v>
      </c>
      <c r="AP224" s="22">
        <f t="shared" si="9"/>
        <v>0</v>
      </c>
      <c r="AQ224" s="18" t="s">
        <v>7272</v>
      </c>
      <c r="AR224" s="18" t="s">
        <v>7757</v>
      </c>
      <c r="AS224" s="23">
        <v>45047</v>
      </c>
      <c r="AT224" s="56" t="b">
        <v>1</v>
      </c>
      <c r="AU224" s="56"/>
      <c r="AV224" s="56"/>
      <c r="AW224" s="56" t="b">
        <v>1</v>
      </c>
      <c r="AX224" s="56"/>
      <c r="AY224" s="56" t="b">
        <v>1</v>
      </c>
      <c r="AZ224" s="57"/>
      <c r="BA224" s="57"/>
      <c r="BB224" s="24" t="b">
        <v>1</v>
      </c>
      <c r="BC224" s="22">
        <f t="shared" si="41"/>
        <v>0</v>
      </c>
      <c r="BD224" s="26">
        <f t="shared" si="11"/>
        <v>1</v>
      </c>
    </row>
    <row r="225" spans="1:56" ht="20.25" customHeight="1">
      <c r="A225" s="18" t="s">
        <v>7262</v>
      </c>
      <c r="B225" s="19">
        <v>224</v>
      </c>
      <c r="C225" s="18" t="str">
        <f t="shared" si="53"/>
        <v>FIP224</v>
      </c>
      <c r="D225" s="18">
        <v>356802</v>
      </c>
      <c r="E225" s="20">
        <v>45028</v>
      </c>
      <c r="F225" s="20">
        <v>45028</v>
      </c>
      <c r="G225" s="18" t="s">
        <v>7543</v>
      </c>
      <c r="I225" s="18" t="s">
        <v>7784</v>
      </c>
      <c r="J225" s="18" t="s">
        <v>7266</v>
      </c>
      <c r="K225" s="18" t="s">
        <v>7636</v>
      </c>
      <c r="L225" s="18" t="s">
        <v>7290</v>
      </c>
      <c r="M225" s="21" t="s">
        <v>7677</v>
      </c>
      <c r="N225" s="21" t="str">
        <f t="shared" si="59"/>
        <v>A</v>
      </c>
      <c r="P225" s="18" t="str">
        <f>IFERROR(VLOOKUP(L225,[1]Sheet3!A:B,2,0),"")</f>
        <v>Hospital</v>
      </c>
      <c r="Q225" s="22" t="s">
        <v>7546</v>
      </c>
      <c r="R225" s="22" t="s">
        <v>7271</v>
      </c>
      <c r="S225" s="22">
        <v>25000</v>
      </c>
      <c r="T225" s="22">
        <v>34750</v>
      </c>
      <c r="U225" s="22">
        <v>0</v>
      </c>
      <c r="V225" s="22">
        <v>0</v>
      </c>
      <c r="W225" s="22">
        <f t="shared" si="71"/>
        <v>34750</v>
      </c>
      <c r="X225" s="22">
        <v>0</v>
      </c>
      <c r="Y225" s="22">
        <v>60</v>
      </c>
      <c r="Z225" s="22">
        <v>40</v>
      </c>
      <c r="AA225" s="22">
        <f>W225-AD225</f>
        <v>18688</v>
      </c>
      <c r="AB225" s="22">
        <f t="shared" si="17"/>
        <v>13611.864406779663</v>
      </c>
      <c r="AC225" s="22">
        <f t="shared" si="18"/>
        <v>2450.1355932203392</v>
      </c>
      <c r="AD225" s="22">
        <v>16062</v>
      </c>
      <c r="AE225" s="22">
        <v>1273</v>
      </c>
      <c r="AF225" s="22">
        <v>5000</v>
      </c>
      <c r="AG225" s="22">
        <v>0</v>
      </c>
      <c r="AH225" s="22">
        <v>0</v>
      </c>
      <c r="AI225" s="22">
        <v>0</v>
      </c>
      <c r="AJ225" s="22">
        <f t="shared" si="40"/>
        <v>0</v>
      </c>
      <c r="AK225" s="22">
        <f t="shared" si="5"/>
        <v>6273</v>
      </c>
      <c r="AL225" s="22">
        <f t="shared" si="6"/>
        <v>9789</v>
      </c>
      <c r="AM225" s="22">
        <f t="array" ref="AM225">IF(P225="Mykare",(INDEX('[1]EMI &amp; Reimbursement'!Q:Q,MATCH(Finance!C225,'[1]EMI &amp; Reimbursement'!B:B,0),0)),0)</f>
        <v>0</v>
      </c>
      <c r="AN225" s="22">
        <f t="shared" si="7"/>
        <v>0</v>
      </c>
      <c r="AO225" s="22">
        <f t="shared" si="8"/>
        <v>16062</v>
      </c>
      <c r="AP225" s="22">
        <f t="shared" si="9"/>
        <v>0</v>
      </c>
      <c r="AQ225" s="18" t="s">
        <v>7272</v>
      </c>
      <c r="AR225" s="18" t="s">
        <v>7785</v>
      </c>
      <c r="AS225" s="23">
        <v>45047</v>
      </c>
      <c r="AT225" s="56" t="b">
        <v>1</v>
      </c>
      <c r="AU225" s="56"/>
      <c r="AV225" s="56"/>
      <c r="AW225" s="56" t="b">
        <v>1</v>
      </c>
      <c r="AX225" s="56"/>
      <c r="AY225" s="56" t="b">
        <v>1</v>
      </c>
      <c r="AZ225" s="57"/>
      <c r="BA225" s="56" t="b">
        <v>1</v>
      </c>
      <c r="BB225" s="24" t="b">
        <v>1</v>
      </c>
      <c r="BC225" s="22">
        <f t="shared" si="41"/>
        <v>0</v>
      </c>
      <c r="BD225" s="26">
        <f t="shared" si="11"/>
        <v>0.60945087784833774</v>
      </c>
    </row>
    <row r="226" spans="1:56" ht="20.25" customHeight="1">
      <c r="A226" s="18" t="s">
        <v>7262</v>
      </c>
      <c r="B226" s="19">
        <v>225</v>
      </c>
      <c r="C226" s="18" t="str">
        <f t="shared" si="53"/>
        <v>FIP225</v>
      </c>
      <c r="D226" s="18">
        <v>353154</v>
      </c>
      <c r="E226" s="20">
        <v>45030</v>
      </c>
      <c r="F226" s="20">
        <v>45030</v>
      </c>
      <c r="G226" s="18" t="s">
        <v>7671</v>
      </c>
      <c r="I226" s="18" t="s">
        <v>7786</v>
      </c>
      <c r="J226" s="18" t="s">
        <v>7351</v>
      </c>
      <c r="K226" s="18" t="s">
        <v>7267</v>
      </c>
      <c r="L226" s="18" t="s">
        <v>7290</v>
      </c>
      <c r="M226" s="21" t="s">
        <v>7673</v>
      </c>
      <c r="N226" s="21" t="str">
        <f t="shared" si="59"/>
        <v>A</v>
      </c>
      <c r="P226" s="18" t="str">
        <f>IFERROR(VLOOKUP(L226,[1]Sheet3!A:B,2,0),"")</f>
        <v>Hospital</v>
      </c>
      <c r="Q226" s="22" t="s">
        <v>7456</v>
      </c>
      <c r="R226" s="22" t="s">
        <v>7271</v>
      </c>
      <c r="S226" s="22">
        <v>25000</v>
      </c>
      <c r="T226" s="22">
        <v>114654</v>
      </c>
      <c r="U226" s="22">
        <v>0</v>
      </c>
      <c r="V226" s="22">
        <v>0</v>
      </c>
      <c r="W226" s="22">
        <f t="shared" si="71"/>
        <v>114654</v>
      </c>
      <c r="X226" s="22">
        <v>0</v>
      </c>
      <c r="Y226" s="22">
        <v>60</v>
      </c>
      <c r="Z226" s="22">
        <v>40</v>
      </c>
      <c r="AA226" s="22">
        <f t="shared" ref="AA226:AA244" si="72">W226*Z226%</f>
        <v>45861.600000000006</v>
      </c>
      <c r="AB226" s="22">
        <f t="shared" si="17"/>
        <v>58298.644067796602</v>
      </c>
      <c r="AC226" s="22">
        <f t="shared" si="18"/>
        <v>10493.755932203389</v>
      </c>
      <c r="AD226" s="22">
        <f t="shared" ref="AD226:AD231" si="73">W226*Y226%</f>
        <v>68792.399999999994</v>
      </c>
      <c r="AE226" s="22">
        <v>0</v>
      </c>
      <c r="AF226" s="22">
        <f>AB226*25%</f>
        <v>14574.661016949151</v>
      </c>
      <c r="AG226" s="22">
        <v>0</v>
      </c>
      <c r="AH226" s="22">
        <v>0</v>
      </c>
      <c r="AI226" s="22">
        <v>0</v>
      </c>
      <c r="AJ226" s="22">
        <f t="shared" si="40"/>
        <v>0</v>
      </c>
      <c r="AK226" s="22">
        <f t="shared" si="5"/>
        <v>14574.661016949151</v>
      </c>
      <c r="AL226" s="22">
        <f t="shared" si="6"/>
        <v>54217.738983050847</v>
      </c>
      <c r="AM226" s="22">
        <f t="array" ref="AM226">IF(P226="Mykare",(INDEX('[1]EMI &amp; Reimbursement'!Q:Q,MATCH(Finance!C226,'[1]EMI &amp; Reimbursement'!B:B,0),0)),0)</f>
        <v>0</v>
      </c>
      <c r="AN226" s="22">
        <f t="shared" si="7"/>
        <v>0</v>
      </c>
      <c r="AO226" s="22">
        <f t="shared" si="8"/>
        <v>68792.399999999994</v>
      </c>
      <c r="AP226" s="22">
        <f t="shared" si="9"/>
        <v>0</v>
      </c>
      <c r="AQ226" s="18" t="s">
        <v>7272</v>
      </c>
      <c r="AR226" s="18" t="s">
        <v>7679</v>
      </c>
      <c r="AS226" s="23">
        <v>45047</v>
      </c>
      <c r="AT226" s="56" t="b">
        <v>1</v>
      </c>
      <c r="AU226" s="56"/>
      <c r="AV226" s="56"/>
      <c r="AW226" s="56" t="b">
        <v>1</v>
      </c>
      <c r="AX226" s="56"/>
      <c r="AY226" s="56" t="b">
        <v>1</v>
      </c>
      <c r="AZ226" s="57"/>
      <c r="BA226" s="56" t="b">
        <v>1</v>
      </c>
      <c r="BB226" s="24" t="b">
        <v>1</v>
      </c>
      <c r="BC226" s="22">
        <f t="shared" si="41"/>
        <v>0</v>
      </c>
      <c r="BD226" s="26">
        <f t="shared" si="11"/>
        <v>0.78813559322033899</v>
      </c>
    </row>
    <row r="227" spans="1:56" ht="20.25" customHeight="1">
      <c r="A227" s="18" t="s">
        <v>7262</v>
      </c>
      <c r="B227" s="19">
        <v>226</v>
      </c>
      <c r="C227" s="18" t="str">
        <f t="shared" si="53"/>
        <v>FIP226</v>
      </c>
      <c r="D227" s="18">
        <v>323741</v>
      </c>
      <c r="E227" s="20">
        <v>45030</v>
      </c>
      <c r="F227" s="20">
        <v>45030</v>
      </c>
      <c r="G227" s="18" t="s">
        <v>7652</v>
      </c>
      <c r="I227" s="18" t="s">
        <v>7787</v>
      </c>
      <c r="J227" s="18" t="s">
        <v>7266</v>
      </c>
      <c r="K227" s="18" t="s">
        <v>5048</v>
      </c>
      <c r="L227" s="18" t="s">
        <v>7290</v>
      </c>
      <c r="M227" s="21" t="s">
        <v>7278</v>
      </c>
      <c r="N227" s="21" t="str">
        <f t="shared" si="59"/>
        <v>B</v>
      </c>
      <c r="P227" s="18" t="str">
        <f>IFERROR(VLOOKUP(L227,[1]Sheet3!A:B,2,0),"")</f>
        <v>Hospital</v>
      </c>
      <c r="Q227" s="22" t="s">
        <v>7270</v>
      </c>
      <c r="R227" s="22" t="s">
        <v>7271</v>
      </c>
      <c r="S227" s="22">
        <v>25000</v>
      </c>
      <c r="T227" s="22">
        <v>45898</v>
      </c>
      <c r="U227" s="22">
        <v>0</v>
      </c>
      <c r="V227" s="22">
        <v>0</v>
      </c>
      <c r="W227" s="22">
        <v>40398</v>
      </c>
      <c r="X227" s="22">
        <v>0</v>
      </c>
      <c r="Y227" s="22">
        <v>40</v>
      </c>
      <c r="Z227" s="22">
        <v>60</v>
      </c>
      <c r="AA227" s="22">
        <f t="shared" si="72"/>
        <v>24238.799999999999</v>
      </c>
      <c r="AB227" s="22">
        <f t="shared" si="17"/>
        <v>13694.237288135593</v>
      </c>
      <c r="AC227" s="22">
        <f t="shared" si="18"/>
        <v>2464.9627118644066</v>
      </c>
      <c r="AD227" s="22">
        <f t="shared" si="73"/>
        <v>16159.2</v>
      </c>
      <c r="AE227" s="22">
        <v>0</v>
      </c>
      <c r="AF227" s="22">
        <v>0</v>
      </c>
      <c r="AG227" s="22">
        <v>0</v>
      </c>
      <c r="AH227" s="22">
        <v>0</v>
      </c>
      <c r="AI227" s="22">
        <v>0</v>
      </c>
      <c r="AJ227" s="22">
        <f t="shared" si="40"/>
        <v>0</v>
      </c>
      <c r="AK227" s="22">
        <f t="shared" si="5"/>
        <v>0</v>
      </c>
      <c r="AL227" s="22">
        <f t="shared" si="6"/>
        <v>16159.2</v>
      </c>
      <c r="AM227" s="22">
        <f t="array" ref="AM227">IF(P227="Mykare",(INDEX('[1]EMI &amp; Reimbursement'!Q:Q,MATCH(Finance!C227,'[1]EMI &amp; Reimbursement'!B:B,0),0)),0)</f>
        <v>0</v>
      </c>
      <c r="AN227" s="22">
        <f t="shared" si="7"/>
        <v>0</v>
      </c>
      <c r="AO227" s="22">
        <f t="shared" si="8"/>
        <v>16159.2</v>
      </c>
      <c r="AP227" s="22">
        <f t="shared" si="9"/>
        <v>0</v>
      </c>
      <c r="AQ227" s="18" t="s">
        <v>7272</v>
      </c>
      <c r="AR227" s="18" t="s">
        <v>7777</v>
      </c>
      <c r="AS227" s="23">
        <v>45047</v>
      </c>
      <c r="AT227" s="56" t="b">
        <v>1</v>
      </c>
      <c r="AU227" s="56"/>
      <c r="AV227" s="56"/>
      <c r="AW227" s="56" t="b">
        <v>1</v>
      </c>
      <c r="AX227" s="56"/>
      <c r="AY227" s="56" t="b">
        <v>1</v>
      </c>
      <c r="AZ227" s="57"/>
      <c r="BA227" s="57"/>
      <c r="BB227" s="24" t="b">
        <v>1</v>
      </c>
      <c r="BC227" s="22">
        <f t="shared" si="41"/>
        <v>0</v>
      </c>
      <c r="BD227" s="26">
        <f t="shared" si="11"/>
        <v>1</v>
      </c>
    </row>
    <row r="228" spans="1:56" ht="20.25" customHeight="1">
      <c r="A228" s="18" t="s">
        <v>7262</v>
      </c>
      <c r="B228" s="19">
        <v>227</v>
      </c>
      <c r="C228" s="18" t="str">
        <f t="shared" si="53"/>
        <v>FIP227</v>
      </c>
      <c r="D228" s="18">
        <v>267304</v>
      </c>
      <c r="E228" s="20">
        <v>45030</v>
      </c>
      <c r="F228" s="20">
        <v>45030</v>
      </c>
      <c r="G228" s="18" t="s">
        <v>7745</v>
      </c>
      <c r="I228" s="18" t="s">
        <v>7788</v>
      </c>
      <c r="J228" s="18" t="s">
        <v>7369</v>
      </c>
      <c r="K228" s="18" t="s">
        <v>7743</v>
      </c>
      <c r="L228" s="18" t="s">
        <v>7303</v>
      </c>
      <c r="M228" s="21" t="s">
        <v>7278</v>
      </c>
      <c r="N228" s="21" t="str">
        <f t="shared" si="59"/>
        <v>B</v>
      </c>
      <c r="O228" s="18" t="s">
        <v>7305</v>
      </c>
      <c r="P228" s="18" t="str">
        <f>IFERROR(VLOOKUP(L228,[1]Sheet3!A:B,2,0),"")</f>
        <v>Mykare</v>
      </c>
      <c r="Q228" s="22" t="s">
        <v>7337</v>
      </c>
      <c r="R228" s="22" t="s">
        <v>7271</v>
      </c>
      <c r="S228" s="22">
        <v>40000</v>
      </c>
      <c r="T228" s="22">
        <v>0</v>
      </c>
      <c r="U228" s="22">
        <v>0</v>
      </c>
      <c r="V228" s="22">
        <v>0</v>
      </c>
      <c r="W228" s="22">
        <f>IF(T228=0,S228,T228)+U228+V228</f>
        <v>40000</v>
      </c>
      <c r="X228" s="22">
        <v>0</v>
      </c>
      <c r="Y228" s="22">
        <v>35</v>
      </c>
      <c r="Z228" s="22">
        <v>65</v>
      </c>
      <c r="AA228" s="22">
        <f t="shared" si="72"/>
        <v>26000</v>
      </c>
      <c r="AB228" s="22">
        <f t="shared" si="17"/>
        <v>11864.406779661018</v>
      </c>
      <c r="AC228" s="22">
        <f t="shared" si="18"/>
        <v>2135.593220338983</v>
      </c>
      <c r="AD228" s="22">
        <f t="shared" si="73"/>
        <v>14000</v>
      </c>
      <c r="AE228" s="22">
        <v>372</v>
      </c>
      <c r="AF228" s="22">
        <v>0</v>
      </c>
      <c r="AG228" s="22">
        <v>5192</v>
      </c>
      <c r="AH228" s="22">
        <v>0</v>
      </c>
      <c r="AI228" s="22">
        <v>0</v>
      </c>
      <c r="AJ228" s="22">
        <f t="shared" si="40"/>
        <v>0</v>
      </c>
      <c r="AK228" s="22">
        <f t="shared" si="5"/>
        <v>5564</v>
      </c>
      <c r="AL228" s="22">
        <f t="shared" si="6"/>
        <v>8436</v>
      </c>
      <c r="AM228" s="22">
        <f t="array" ref="AM228">IF(P228="Mykare",(INDEX('[1]EMI &amp; Reimbursement'!Q:Q,MATCH(Finance!C228,'[1]EMI &amp; Reimbursement'!B:B,0),0)),0)</f>
        <v>34808</v>
      </c>
      <c r="AN228" s="22">
        <f t="shared" si="7"/>
        <v>0</v>
      </c>
      <c r="AO228" s="22">
        <f t="shared" si="8"/>
        <v>0</v>
      </c>
      <c r="AP228" s="22">
        <f t="shared" si="9"/>
        <v>26000</v>
      </c>
      <c r="AQ228" s="18" t="s">
        <v>7272</v>
      </c>
      <c r="AR228" s="18" t="s">
        <v>7747</v>
      </c>
      <c r="AS228" s="23">
        <v>45080</v>
      </c>
      <c r="AT228" s="56" t="b">
        <v>0</v>
      </c>
      <c r="AU228" s="56" t="b">
        <v>1</v>
      </c>
      <c r="AV228" s="56" t="b">
        <v>1</v>
      </c>
      <c r="AW228" s="56" t="b">
        <v>1</v>
      </c>
      <c r="AX228" s="56" t="b">
        <v>1</v>
      </c>
      <c r="AY228" s="56" t="b">
        <v>1</v>
      </c>
      <c r="AZ228" s="57"/>
      <c r="BA228" s="57"/>
      <c r="BB228" s="24" t="b">
        <v>1</v>
      </c>
      <c r="BC228" s="22">
        <f t="shared" si="41"/>
        <v>0</v>
      </c>
      <c r="BD228" s="26">
        <f t="shared" si="11"/>
        <v>0.60257142857142854</v>
      </c>
    </row>
    <row r="229" spans="1:56" ht="20.25" customHeight="1">
      <c r="A229" s="18" t="s">
        <v>7262</v>
      </c>
      <c r="B229" s="19">
        <v>228</v>
      </c>
      <c r="C229" s="18" t="str">
        <f t="shared" si="53"/>
        <v>FIP228</v>
      </c>
      <c r="D229" s="18">
        <v>364843</v>
      </c>
      <c r="E229" s="20">
        <v>45031</v>
      </c>
      <c r="F229" s="20">
        <v>45031</v>
      </c>
      <c r="G229" s="18" t="s">
        <v>7652</v>
      </c>
      <c r="I229" s="18" t="s">
        <v>7789</v>
      </c>
      <c r="J229" s="18" t="s">
        <v>7266</v>
      </c>
      <c r="K229" s="18" t="s">
        <v>5048</v>
      </c>
      <c r="L229" s="18" t="s">
        <v>7290</v>
      </c>
      <c r="M229" s="21" t="s">
        <v>7467</v>
      </c>
      <c r="N229" s="21" t="str">
        <f t="shared" si="59"/>
        <v>A</v>
      </c>
      <c r="P229" s="18" t="str">
        <f>IFERROR(VLOOKUP(L229,[1]Sheet3!A:B,2,0),"")</f>
        <v>Hospital</v>
      </c>
      <c r="Q229" s="22" t="s">
        <v>7270</v>
      </c>
      <c r="R229" s="22" t="s">
        <v>7271</v>
      </c>
      <c r="S229" s="22">
        <v>25000</v>
      </c>
      <c r="T229" s="22">
        <v>38985</v>
      </c>
      <c r="U229" s="22">
        <v>1500</v>
      </c>
      <c r="V229" s="22">
        <v>0</v>
      </c>
      <c r="W229" s="22">
        <v>35285</v>
      </c>
      <c r="X229" s="22">
        <v>0</v>
      </c>
      <c r="Y229" s="22">
        <v>60</v>
      </c>
      <c r="Z229" s="22">
        <v>40</v>
      </c>
      <c r="AA229" s="22">
        <f t="shared" si="72"/>
        <v>14114</v>
      </c>
      <c r="AB229" s="22">
        <f t="shared" si="17"/>
        <v>17941.525423728814</v>
      </c>
      <c r="AC229" s="22">
        <f t="shared" si="18"/>
        <v>3229.4745762711864</v>
      </c>
      <c r="AD229" s="22">
        <f t="shared" si="73"/>
        <v>21171</v>
      </c>
      <c r="AE229" s="22">
        <v>898</v>
      </c>
      <c r="AF229" s="22">
        <v>5000</v>
      </c>
      <c r="AG229" s="22">
        <v>0</v>
      </c>
      <c r="AH229" s="22">
        <v>0</v>
      </c>
      <c r="AI229" s="22">
        <v>0</v>
      </c>
      <c r="AJ229" s="22">
        <f t="shared" si="40"/>
        <v>0</v>
      </c>
      <c r="AK229" s="22">
        <f t="shared" si="5"/>
        <v>5898</v>
      </c>
      <c r="AL229" s="22">
        <f t="shared" si="6"/>
        <v>15273</v>
      </c>
      <c r="AM229" s="22">
        <f t="array" ref="AM229">IF(P229="Mykare",(INDEX('[1]EMI &amp; Reimbursement'!Q:Q,MATCH(Finance!C229,'[1]EMI &amp; Reimbursement'!B:B,0),0)),0)</f>
        <v>0</v>
      </c>
      <c r="AN229" s="22">
        <f t="shared" si="7"/>
        <v>0</v>
      </c>
      <c r="AO229" s="22">
        <f t="shared" si="8"/>
        <v>21171</v>
      </c>
      <c r="AP229" s="22">
        <f t="shared" si="9"/>
        <v>0</v>
      </c>
      <c r="AQ229" s="18" t="s">
        <v>7272</v>
      </c>
      <c r="AR229" s="18" t="s">
        <v>7777</v>
      </c>
      <c r="AS229" s="23">
        <v>45047</v>
      </c>
      <c r="AT229" s="56" t="b">
        <v>1</v>
      </c>
      <c r="AU229" s="56"/>
      <c r="AV229" s="56"/>
      <c r="AW229" s="56" t="b">
        <v>1</v>
      </c>
      <c r="AX229" s="56"/>
      <c r="AY229" s="56" t="b">
        <v>1</v>
      </c>
      <c r="AZ229" s="57"/>
      <c r="BA229" s="56" t="b">
        <v>1</v>
      </c>
      <c r="BB229" s="24" t="b">
        <v>1</v>
      </c>
      <c r="BC229" s="22">
        <f t="shared" si="41"/>
        <v>0</v>
      </c>
      <c r="BD229" s="26">
        <f t="shared" si="11"/>
        <v>0.72141136460252231</v>
      </c>
    </row>
    <row r="230" spans="1:56" ht="20.25" customHeight="1">
      <c r="A230" s="18" t="s">
        <v>7262</v>
      </c>
      <c r="B230" s="19">
        <v>229</v>
      </c>
      <c r="C230" s="18" t="str">
        <f t="shared" si="53"/>
        <v>FIP229</v>
      </c>
      <c r="D230" s="18">
        <v>347710</v>
      </c>
      <c r="E230" s="20">
        <v>45031</v>
      </c>
      <c r="F230" s="20">
        <v>45031</v>
      </c>
      <c r="G230" s="18" t="s">
        <v>7745</v>
      </c>
      <c r="I230" s="18" t="s">
        <v>7790</v>
      </c>
      <c r="J230" s="18" t="s">
        <v>7266</v>
      </c>
      <c r="K230" s="18" t="s">
        <v>7342</v>
      </c>
      <c r="L230" s="18" t="s">
        <v>7303</v>
      </c>
      <c r="M230" s="21" t="s">
        <v>7278</v>
      </c>
      <c r="N230" s="21" t="str">
        <f t="shared" si="59"/>
        <v>B</v>
      </c>
      <c r="O230" s="18" t="s">
        <v>7315</v>
      </c>
      <c r="P230" s="18" t="str">
        <f>IFERROR(VLOOKUP(L230,[1]Sheet3!A:B,2,0),"")</f>
        <v>Mykare</v>
      </c>
      <c r="Q230" s="22" t="s">
        <v>7337</v>
      </c>
      <c r="R230" s="22" t="s">
        <v>7271</v>
      </c>
      <c r="S230" s="22">
        <v>26000</v>
      </c>
      <c r="T230" s="22">
        <v>0</v>
      </c>
      <c r="U230" s="22">
        <v>0</v>
      </c>
      <c r="V230" s="22">
        <v>0</v>
      </c>
      <c r="W230" s="22">
        <f t="shared" ref="W230:W234" si="74">IF(T230=0,S230,T230)+U230+V230</f>
        <v>26000</v>
      </c>
      <c r="X230" s="22">
        <v>0</v>
      </c>
      <c r="Y230" s="22">
        <v>35</v>
      </c>
      <c r="Z230" s="22">
        <v>65</v>
      </c>
      <c r="AA230" s="22">
        <f t="shared" si="72"/>
        <v>16900</v>
      </c>
      <c r="AB230" s="22">
        <f t="shared" si="17"/>
        <v>7711.8644067796613</v>
      </c>
      <c r="AC230" s="22">
        <f t="shared" si="18"/>
        <v>1388.1355932203389</v>
      </c>
      <c r="AD230" s="22">
        <f t="shared" si="73"/>
        <v>9100</v>
      </c>
      <c r="AE230" s="22">
        <v>692</v>
      </c>
      <c r="AF230" s="22">
        <v>0</v>
      </c>
      <c r="AG230" s="22">
        <v>4181</v>
      </c>
      <c r="AH230" s="22">
        <v>0</v>
      </c>
      <c r="AI230" s="22">
        <v>0</v>
      </c>
      <c r="AJ230" s="22">
        <f t="shared" si="40"/>
        <v>0</v>
      </c>
      <c r="AK230" s="22">
        <f t="shared" si="5"/>
        <v>4873</v>
      </c>
      <c r="AL230" s="22">
        <f t="shared" si="6"/>
        <v>4227</v>
      </c>
      <c r="AM230" s="22">
        <f t="array" ref="AM230">IF(P230="Mykare",(INDEX('[1]EMI &amp; Reimbursement'!Q:Q,MATCH(Finance!C230,'[1]EMI &amp; Reimbursement'!B:B,0),0)),0)</f>
        <v>21819</v>
      </c>
      <c r="AN230" s="22">
        <f t="shared" si="7"/>
        <v>0</v>
      </c>
      <c r="AO230" s="22">
        <f t="shared" si="8"/>
        <v>0</v>
      </c>
      <c r="AP230" s="22">
        <f t="shared" si="9"/>
        <v>16900</v>
      </c>
      <c r="AQ230" s="18" t="s">
        <v>7272</v>
      </c>
      <c r="AR230" s="18" t="s">
        <v>7747</v>
      </c>
      <c r="AS230" s="23">
        <v>45080</v>
      </c>
      <c r="AT230" s="56" t="b">
        <v>0</v>
      </c>
      <c r="AU230" s="56" t="b">
        <v>1</v>
      </c>
      <c r="AV230" s="56" t="b">
        <v>1</v>
      </c>
      <c r="AW230" s="56" t="b">
        <v>1</v>
      </c>
      <c r="AX230" s="56" t="b">
        <v>1</v>
      </c>
      <c r="AY230" s="56" t="b">
        <v>1</v>
      </c>
      <c r="AZ230" s="57"/>
      <c r="BA230" s="57"/>
      <c r="BB230" s="24" t="b">
        <v>1</v>
      </c>
      <c r="BC230" s="22">
        <f t="shared" si="41"/>
        <v>0</v>
      </c>
      <c r="BD230" s="26">
        <f t="shared" si="11"/>
        <v>0.4645054945054945</v>
      </c>
    </row>
    <row r="231" spans="1:56" ht="20.25" customHeight="1">
      <c r="A231" s="18" t="s">
        <v>7262</v>
      </c>
      <c r="B231" s="19">
        <v>230</v>
      </c>
      <c r="C231" s="18" t="str">
        <f t="shared" si="53"/>
        <v>FIP230</v>
      </c>
      <c r="D231" s="18">
        <v>296623</v>
      </c>
      <c r="E231" s="20">
        <v>45031</v>
      </c>
      <c r="F231" s="20">
        <v>45031</v>
      </c>
      <c r="G231" s="18" t="s">
        <v>7745</v>
      </c>
      <c r="I231" s="18" t="s">
        <v>7791</v>
      </c>
      <c r="J231" s="18" t="s">
        <v>7341</v>
      </c>
      <c r="K231" s="18" t="s">
        <v>7717</v>
      </c>
      <c r="L231" s="18" t="s">
        <v>7303</v>
      </c>
      <c r="M231" s="21" t="s">
        <v>7278</v>
      </c>
      <c r="N231" s="21" t="str">
        <f t="shared" si="59"/>
        <v>B</v>
      </c>
      <c r="O231" s="18" t="s">
        <v>7305</v>
      </c>
      <c r="P231" s="18" t="str">
        <f>IFERROR(VLOOKUP(L231,[1]Sheet3!A:B,2,0),"")</f>
        <v>Mykare</v>
      </c>
      <c r="Q231" s="22" t="s">
        <v>7337</v>
      </c>
      <c r="R231" s="22" t="s">
        <v>7271</v>
      </c>
      <c r="S231" s="22">
        <v>45000</v>
      </c>
      <c r="T231" s="22">
        <v>0</v>
      </c>
      <c r="U231" s="22">
        <v>0</v>
      </c>
      <c r="V231" s="22">
        <v>0</v>
      </c>
      <c r="W231" s="22">
        <f t="shared" si="74"/>
        <v>45000</v>
      </c>
      <c r="X231" s="22">
        <v>0</v>
      </c>
      <c r="Y231" s="22">
        <v>35</v>
      </c>
      <c r="Z231" s="22">
        <v>65</v>
      </c>
      <c r="AA231" s="22">
        <f t="shared" si="72"/>
        <v>29250</v>
      </c>
      <c r="AB231" s="22">
        <f t="shared" si="17"/>
        <v>13347.457627118643</v>
      </c>
      <c r="AC231" s="22">
        <f t="shared" si="18"/>
        <v>2402.5423728813557</v>
      </c>
      <c r="AD231" s="22">
        <f t="shared" si="73"/>
        <v>15749.999999999998</v>
      </c>
      <c r="AE231" s="22">
        <v>454</v>
      </c>
      <c r="AF231" s="22">
        <v>0</v>
      </c>
      <c r="AG231" s="22">
        <v>5841</v>
      </c>
      <c r="AH231" s="22">
        <v>0</v>
      </c>
      <c r="AI231" s="22">
        <v>0</v>
      </c>
      <c r="AJ231" s="22">
        <f t="shared" si="40"/>
        <v>0</v>
      </c>
      <c r="AK231" s="22">
        <f t="shared" si="5"/>
        <v>6295</v>
      </c>
      <c r="AL231" s="22">
        <f t="shared" si="6"/>
        <v>9454.9999999999982</v>
      </c>
      <c r="AM231" s="22">
        <f t="array" ref="AM231">IF(P231="Mykare",(INDEX('[1]EMI &amp; Reimbursement'!Q:Q,MATCH(Finance!C231,'[1]EMI &amp; Reimbursement'!B:B,0),0)),0)</f>
        <v>39159</v>
      </c>
      <c r="AN231" s="22">
        <f t="shared" si="7"/>
        <v>0</v>
      </c>
      <c r="AO231" s="22">
        <f t="shared" si="8"/>
        <v>0</v>
      </c>
      <c r="AP231" s="22">
        <f t="shared" si="9"/>
        <v>29250</v>
      </c>
      <c r="AQ231" s="18" t="s">
        <v>7272</v>
      </c>
      <c r="AR231" s="18" t="s">
        <v>7747</v>
      </c>
      <c r="AS231" s="23">
        <v>45080</v>
      </c>
      <c r="AT231" s="56" t="b">
        <v>0</v>
      </c>
      <c r="AU231" s="56" t="b">
        <v>1</v>
      </c>
      <c r="AV231" s="56" t="b">
        <v>1</v>
      </c>
      <c r="AW231" s="56" t="b">
        <v>0</v>
      </c>
      <c r="AX231" s="56" t="b">
        <v>1</v>
      </c>
      <c r="AY231" s="56" t="b">
        <v>1</v>
      </c>
      <c r="AZ231" s="57"/>
      <c r="BA231" s="57"/>
      <c r="BB231" s="24" t="b">
        <v>1</v>
      </c>
      <c r="BC231" s="22">
        <f t="shared" si="41"/>
        <v>0</v>
      </c>
      <c r="BD231" s="26">
        <f t="shared" si="11"/>
        <v>0.60031746031746025</v>
      </c>
    </row>
    <row r="232" spans="1:56" ht="20.25" customHeight="1">
      <c r="A232" s="18" t="s">
        <v>7262</v>
      </c>
      <c r="B232" s="19">
        <v>231</v>
      </c>
      <c r="C232" s="18" t="str">
        <f t="shared" si="53"/>
        <v>FIP231</v>
      </c>
      <c r="D232" s="18">
        <v>372390</v>
      </c>
      <c r="E232" s="20">
        <v>45032</v>
      </c>
      <c r="F232" s="20">
        <v>45032</v>
      </c>
      <c r="G232" s="18" t="s">
        <v>7703</v>
      </c>
      <c r="I232" s="18" t="s">
        <v>7792</v>
      </c>
      <c r="J232" s="18" t="s">
        <v>7266</v>
      </c>
      <c r="K232" s="18" t="s">
        <v>7289</v>
      </c>
      <c r="L232" s="18" t="s">
        <v>7308</v>
      </c>
      <c r="M232" s="21" t="s">
        <v>7793</v>
      </c>
      <c r="N232" s="21" t="str">
        <f t="shared" si="59"/>
        <v>A</v>
      </c>
      <c r="P232" s="18" t="str">
        <f>IFERROR(VLOOKUP(L232,[1]Sheet3!A:B,2,0),"")</f>
        <v>Hospital</v>
      </c>
      <c r="Q232" s="22" t="s">
        <v>7270</v>
      </c>
      <c r="R232" s="22" t="s">
        <v>7271</v>
      </c>
      <c r="S232" s="22">
        <v>21000</v>
      </c>
      <c r="T232" s="22">
        <v>0</v>
      </c>
      <c r="U232" s="22">
        <v>0</v>
      </c>
      <c r="V232" s="22">
        <v>0</v>
      </c>
      <c r="W232" s="22">
        <f t="shared" si="74"/>
        <v>21000</v>
      </c>
      <c r="X232" s="22">
        <v>0</v>
      </c>
      <c r="Y232" s="22">
        <v>65</v>
      </c>
      <c r="Z232" s="22">
        <v>35</v>
      </c>
      <c r="AA232" s="22">
        <f t="shared" si="72"/>
        <v>7349.9999999999991</v>
      </c>
      <c r="AB232" s="22">
        <f t="shared" si="17"/>
        <v>9025.4237288135591</v>
      </c>
      <c r="AC232" s="22">
        <f t="shared" si="18"/>
        <v>1624.5762711864409</v>
      </c>
      <c r="AD232" s="22">
        <v>10650</v>
      </c>
      <c r="AE232" s="22">
        <v>1103</v>
      </c>
      <c r="AF232" s="22">
        <v>5000</v>
      </c>
      <c r="AG232" s="22">
        <v>0</v>
      </c>
      <c r="AH232" s="22">
        <v>0</v>
      </c>
      <c r="AI232" s="22">
        <v>0</v>
      </c>
      <c r="AJ232" s="22">
        <f t="shared" si="40"/>
        <v>0</v>
      </c>
      <c r="AK232" s="22">
        <f t="shared" si="5"/>
        <v>6103</v>
      </c>
      <c r="AL232" s="22">
        <f t="shared" si="6"/>
        <v>4547</v>
      </c>
      <c r="AM232" s="22">
        <f t="array" ref="AM232">IF(P232="Mykare",(INDEX('[1]EMI &amp; Reimbursement'!Q:Q,MATCH(Finance!C232,'[1]EMI &amp; Reimbursement'!B:B,0),0)),0)</f>
        <v>0</v>
      </c>
      <c r="AN232" s="22">
        <f t="shared" si="7"/>
        <v>0</v>
      </c>
      <c r="AO232" s="22">
        <f t="shared" si="8"/>
        <v>10650</v>
      </c>
      <c r="AP232" s="22">
        <f t="shared" si="9"/>
        <v>0</v>
      </c>
      <c r="AQ232" s="18" t="s">
        <v>7272</v>
      </c>
      <c r="AR232" s="18" t="s">
        <v>7705</v>
      </c>
      <c r="AS232" s="23">
        <v>45080</v>
      </c>
      <c r="AT232" s="56" t="b">
        <v>0</v>
      </c>
      <c r="AU232" s="56"/>
      <c r="AV232" s="56"/>
      <c r="AW232" s="56" t="b">
        <v>1</v>
      </c>
      <c r="AX232" s="56"/>
      <c r="AY232" s="56" t="b">
        <v>1</v>
      </c>
      <c r="AZ232" s="56"/>
      <c r="BA232" s="56" t="b">
        <v>1</v>
      </c>
      <c r="BB232" s="24" t="b">
        <v>1</v>
      </c>
      <c r="BC232" s="22">
        <f t="shared" si="41"/>
        <v>3000</v>
      </c>
      <c r="BD232" s="26">
        <f t="shared" si="11"/>
        <v>0.42694835680751175</v>
      </c>
    </row>
    <row r="233" spans="1:56" ht="20.25" customHeight="1">
      <c r="A233" s="18" t="s">
        <v>7262</v>
      </c>
      <c r="B233" s="19">
        <v>232</v>
      </c>
      <c r="C233" s="18" t="str">
        <f t="shared" si="53"/>
        <v>FIP232</v>
      </c>
      <c r="D233" s="18">
        <v>362745</v>
      </c>
      <c r="E233" s="20">
        <v>45032</v>
      </c>
      <c r="F233" s="20">
        <v>45032</v>
      </c>
      <c r="G233" s="18" t="s">
        <v>7501</v>
      </c>
      <c r="I233" s="18" t="s">
        <v>7794</v>
      </c>
      <c r="J233" s="18" t="s">
        <v>7351</v>
      </c>
      <c r="K233" s="18" t="s">
        <v>5048</v>
      </c>
      <c r="L233" s="18" t="s">
        <v>7308</v>
      </c>
      <c r="M233" s="21" t="s">
        <v>7278</v>
      </c>
      <c r="N233" s="21" t="str">
        <f t="shared" si="59"/>
        <v>B</v>
      </c>
      <c r="P233" s="18" t="str">
        <f>IFERROR(VLOOKUP(L233,[1]Sheet3!A:B,2,0),"")</f>
        <v>Hospital</v>
      </c>
      <c r="Q233" s="22" t="s">
        <v>7270</v>
      </c>
      <c r="R233" s="22" t="s">
        <v>7271</v>
      </c>
      <c r="S233" s="22">
        <v>10000</v>
      </c>
      <c r="T233" s="22">
        <v>0</v>
      </c>
      <c r="U233" s="22">
        <v>0</v>
      </c>
      <c r="V233" s="22">
        <v>0</v>
      </c>
      <c r="W233" s="22">
        <f t="shared" si="74"/>
        <v>10000</v>
      </c>
      <c r="X233" s="22">
        <v>0</v>
      </c>
      <c r="Y233" s="22">
        <v>30</v>
      </c>
      <c r="Z233" s="22">
        <v>70</v>
      </c>
      <c r="AA233" s="22">
        <f t="shared" si="72"/>
        <v>7000</v>
      </c>
      <c r="AB233" s="22">
        <f t="shared" si="17"/>
        <v>2542.3728813559323</v>
      </c>
      <c r="AC233" s="22">
        <f t="shared" si="18"/>
        <v>457.62711864406776</v>
      </c>
      <c r="AD233" s="22">
        <f t="shared" ref="AD233:AD244" si="75">W233*Y233%</f>
        <v>3000</v>
      </c>
      <c r="AE233" s="22">
        <v>0</v>
      </c>
      <c r="AF233" s="22">
        <v>0</v>
      </c>
      <c r="AG233" s="22">
        <v>0</v>
      </c>
      <c r="AH233" s="22">
        <v>0</v>
      </c>
      <c r="AI233" s="22">
        <v>0</v>
      </c>
      <c r="AJ233" s="22">
        <f t="shared" si="40"/>
        <v>0</v>
      </c>
      <c r="AK233" s="22">
        <f t="shared" si="5"/>
        <v>0</v>
      </c>
      <c r="AL233" s="22">
        <f t="shared" si="6"/>
        <v>3000</v>
      </c>
      <c r="AM233" s="22">
        <f t="array" ref="AM233">IF(P233="Mykare",(INDEX('[1]EMI &amp; Reimbursement'!Q:Q,MATCH(Finance!C233,'[1]EMI &amp; Reimbursement'!B:B,0),0)),0)</f>
        <v>0</v>
      </c>
      <c r="AN233" s="22">
        <f t="shared" si="7"/>
        <v>0</v>
      </c>
      <c r="AO233" s="22">
        <f t="shared" si="8"/>
        <v>3000</v>
      </c>
      <c r="AP233" s="22">
        <f t="shared" si="9"/>
        <v>0</v>
      </c>
      <c r="AQ233" s="18" t="s">
        <v>7272</v>
      </c>
      <c r="AR233" s="18" t="s">
        <v>7757</v>
      </c>
      <c r="AS233" s="23">
        <v>45047</v>
      </c>
      <c r="AT233" s="56" t="b">
        <v>1</v>
      </c>
      <c r="AU233" s="56"/>
      <c r="AV233" s="56"/>
      <c r="AW233" s="56" t="b">
        <v>1</v>
      </c>
      <c r="AX233" s="56"/>
      <c r="AY233" s="56" t="b">
        <v>1</v>
      </c>
      <c r="AZ233" s="57"/>
      <c r="BA233" s="57"/>
      <c r="BB233" s="24" t="b">
        <v>1</v>
      </c>
      <c r="BC233" s="22">
        <f t="shared" si="41"/>
        <v>0</v>
      </c>
      <c r="BD233" s="26">
        <f t="shared" si="11"/>
        <v>1</v>
      </c>
    </row>
    <row r="234" spans="1:56" ht="20.25" customHeight="1">
      <c r="A234" s="18" t="s">
        <v>7262</v>
      </c>
      <c r="B234" s="19">
        <v>233</v>
      </c>
      <c r="C234" s="18" t="str">
        <f t="shared" si="53"/>
        <v>FIP233</v>
      </c>
      <c r="D234" s="18">
        <v>359378</v>
      </c>
      <c r="E234" s="20">
        <v>45032</v>
      </c>
      <c r="F234" s="20">
        <v>45032</v>
      </c>
      <c r="G234" s="18" t="s">
        <v>7665</v>
      </c>
      <c r="I234" s="18" t="s">
        <v>7795</v>
      </c>
      <c r="J234" s="18" t="s">
        <v>7266</v>
      </c>
      <c r="K234" s="18" t="s">
        <v>5048</v>
      </c>
      <c r="L234" s="18" t="s">
        <v>7290</v>
      </c>
      <c r="M234" s="21" t="s">
        <v>7278</v>
      </c>
      <c r="N234" s="21" t="str">
        <f t="shared" si="59"/>
        <v>B</v>
      </c>
      <c r="P234" s="18" t="str">
        <f>IFERROR(VLOOKUP(L234,[1]Sheet3!A:B,2,0),"")</f>
        <v>Hospital</v>
      </c>
      <c r="Q234" s="22" t="s">
        <v>7279</v>
      </c>
      <c r="R234" s="22" t="s">
        <v>7271</v>
      </c>
      <c r="S234" s="22">
        <v>25000</v>
      </c>
      <c r="T234" s="40">
        <v>41573</v>
      </c>
      <c r="U234" s="22">
        <v>0</v>
      </c>
      <c r="V234" s="22">
        <v>0</v>
      </c>
      <c r="W234" s="22">
        <f t="shared" si="74"/>
        <v>41573</v>
      </c>
      <c r="X234" s="22">
        <v>0</v>
      </c>
      <c r="Y234" s="22">
        <v>33</v>
      </c>
      <c r="Z234" s="22">
        <v>67</v>
      </c>
      <c r="AA234" s="22">
        <f t="shared" si="72"/>
        <v>27853.91</v>
      </c>
      <c r="AB234" s="22">
        <f t="shared" si="17"/>
        <v>11626.34745762712</v>
      </c>
      <c r="AC234" s="22">
        <f t="shared" si="18"/>
        <v>2092.7425423728814</v>
      </c>
      <c r="AD234" s="22">
        <f t="shared" si="75"/>
        <v>13719.09</v>
      </c>
      <c r="AE234" s="22">
        <v>0</v>
      </c>
      <c r="AF234" s="22">
        <v>0</v>
      </c>
      <c r="AG234" s="22">
        <v>0</v>
      </c>
      <c r="AH234" s="22">
        <v>0</v>
      </c>
      <c r="AI234" s="22">
        <v>0</v>
      </c>
      <c r="AJ234" s="22">
        <f t="shared" si="40"/>
        <v>0</v>
      </c>
      <c r="AK234" s="22">
        <f t="shared" si="5"/>
        <v>0</v>
      </c>
      <c r="AL234" s="22">
        <f t="shared" si="6"/>
        <v>13719.09</v>
      </c>
      <c r="AM234" s="22">
        <f t="array" ref="AM234">IF(P234="Mykare",(INDEX('[1]EMI &amp; Reimbursement'!Q:Q,MATCH(Finance!C234,'[1]EMI &amp; Reimbursement'!B:B,0),0)),0)</f>
        <v>0</v>
      </c>
      <c r="AN234" s="22">
        <f t="shared" si="7"/>
        <v>0</v>
      </c>
      <c r="AO234" s="22">
        <f t="shared" si="8"/>
        <v>13719.09</v>
      </c>
      <c r="AP234" s="22">
        <f t="shared" si="9"/>
        <v>0</v>
      </c>
      <c r="AQ234" s="18" t="s">
        <v>7272</v>
      </c>
      <c r="AR234" s="18" t="s">
        <v>7796</v>
      </c>
      <c r="AS234" s="23">
        <v>45047</v>
      </c>
      <c r="AT234" s="56" t="b">
        <v>1</v>
      </c>
      <c r="AU234" s="56"/>
      <c r="AV234" s="56"/>
      <c r="AW234" s="56" t="b">
        <v>1</v>
      </c>
      <c r="AX234" s="56"/>
      <c r="AY234" s="56" t="b">
        <v>1</v>
      </c>
      <c r="AZ234" s="57"/>
      <c r="BA234" s="57"/>
      <c r="BB234" s="24" t="b">
        <v>1</v>
      </c>
      <c r="BC234" s="22">
        <f t="shared" si="41"/>
        <v>0</v>
      </c>
      <c r="BD234" s="26">
        <f t="shared" si="11"/>
        <v>1</v>
      </c>
    </row>
    <row r="235" spans="1:56" ht="20.25" customHeight="1">
      <c r="A235" s="18" t="s">
        <v>7262</v>
      </c>
      <c r="B235" s="19">
        <v>234</v>
      </c>
      <c r="C235" s="18" t="str">
        <f t="shared" si="53"/>
        <v>FIP234</v>
      </c>
      <c r="D235" s="18">
        <v>348739</v>
      </c>
      <c r="E235" s="20">
        <v>45032</v>
      </c>
      <c r="F235" s="20">
        <v>45032</v>
      </c>
      <c r="G235" s="18" t="s">
        <v>7703</v>
      </c>
      <c r="I235" s="18" t="s">
        <v>7797</v>
      </c>
      <c r="J235" s="18" t="s">
        <v>7266</v>
      </c>
      <c r="K235" s="18" t="s">
        <v>7289</v>
      </c>
      <c r="L235" s="18" t="s">
        <v>7290</v>
      </c>
      <c r="M235" s="21" t="s">
        <v>7793</v>
      </c>
      <c r="N235" s="21" t="str">
        <f t="shared" si="59"/>
        <v>A</v>
      </c>
      <c r="P235" s="18" t="str">
        <f>IFERROR(VLOOKUP(L235,[1]Sheet3!A:B,2,0),"")</f>
        <v>Hospital</v>
      </c>
      <c r="Q235" s="22" t="s">
        <v>7270</v>
      </c>
      <c r="R235" s="22" t="s">
        <v>7271</v>
      </c>
      <c r="S235" s="22">
        <v>25000</v>
      </c>
      <c r="T235" s="40">
        <v>33040</v>
      </c>
      <c r="U235" s="22">
        <v>0</v>
      </c>
      <c r="V235" s="22">
        <v>0</v>
      </c>
      <c r="W235" s="22">
        <v>31836</v>
      </c>
      <c r="X235" s="22">
        <v>0</v>
      </c>
      <c r="Y235" s="22">
        <v>65</v>
      </c>
      <c r="Z235" s="22">
        <v>35</v>
      </c>
      <c r="AA235" s="22">
        <f t="shared" si="72"/>
        <v>11142.599999999999</v>
      </c>
      <c r="AB235" s="22">
        <f t="shared" si="17"/>
        <v>17536.77966101695</v>
      </c>
      <c r="AC235" s="22">
        <f t="shared" si="18"/>
        <v>3156.6203389830512</v>
      </c>
      <c r="AD235" s="22">
        <f t="shared" si="75"/>
        <v>20693.400000000001</v>
      </c>
      <c r="AE235" s="22">
        <v>0</v>
      </c>
      <c r="AF235" s="22">
        <v>5000</v>
      </c>
      <c r="AG235" s="22">
        <v>0</v>
      </c>
      <c r="AH235" s="22">
        <v>0</v>
      </c>
      <c r="AI235" s="22">
        <v>0</v>
      </c>
      <c r="AJ235" s="22">
        <f t="shared" si="40"/>
        <v>0</v>
      </c>
      <c r="AK235" s="22">
        <f t="shared" si="5"/>
        <v>5000</v>
      </c>
      <c r="AL235" s="22">
        <f t="shared" si="6"/>
        <v>15693.400000000001</v>
      </c>
      <c r="AM235" s="22">
        <f t="array" ref="AM235">IF(P235="Mykare",(INDEX('[1]EMI &amp; Reimbursement'!Q:Q,MATCH(Finance!C235,'[1]EMI &amp; Reimbursement'!B:B,0),0)),0)</f>
        <v>0</v>
      </c>
      <c r="AN235" s="22">
        <f t="shared" si="7"/>
        <v>0</v>
      </c>
      <c r="AO235" s="22">
        <f t="shared" si="8"/>
        <v>20693.400000000001</v>
      </c>
      <c r="AP235" s="22">
        <f t="shared" si="9"/>
        <v>0</v>
      </c>
      <c r="AQ235" s="18" t="s">
        <v>7272</v>
      </c>
      <c r="AR235" s="18" t="s">
        <v>7705</v>
      </c>
      <c r="AS235" s="23">
        <v>45080</v>
      </c>
      <c r="AT235" s="56" t="b">
        <v>1</v>
      </c>
      <c r="AU235" s="56"/>
      <c r="AV235" s="56"/>
      <c r="AW235" s="56" t="b">
        <v>1</v>
      </c>
      <c r="AX235" s="56"/>
      <c r="AY235" s="56" t="b">
        <v>1</v>
      </c>
      <c r="AZ235" s="57"/>
      <c r="BA235" s="56" t="b">
        <v>1</v>
      </c>
      <c r="BB235" s="24" t="b">
        <v>1</v>
      </c>
      <c r="BC235" s="22">
        <f t="shared" si="41"/>
        <v>0</v>
      </c>
      <c r="BD235" s="26">
        <f t="shared" si="11"/>
        <v>0.75837706708419106</v>
      </c>
    </row>
    <row r="236" spans="1:56" ht="20.25" customHeight="1">
      <c r="A236" s="18" t="s">
        <v>7262</v>
      </c>
      <c r="B236" s="19">
        <v>235</v>
      </c>
      <c r="C236" s="18" t="str">
        <f t="shared" si="53"/>
        <v>FIP235</v>
      </c>
      <c r="D236" s="18">
        <v>67056</v>
      </c>
      <c r="E236" s="20">
        <v>45033</v>
      </c>
      <c r="F236" s="20">
        <v>45033</v>
      </c>
      <c r="G236" s="18" t="s">
        <v>7459</v>
      </c>
      <c r="I236" s="18" t="s">
        <v>7798</v>
      </c>
      <c r="J236" s="18" t="s">
        <v>7341</v>
      </c>
      <c r="K236" s="18" t="s">
        <v>7342</v>
      </c>
      <c r="L236" s="18" t="s">
        <v>7303</v>
      </c>
      <c r="M236" s="21" t="s">
        <v>7278</v>
      </c>
      <c r="N236" s="21" t="str">
        <f t="shared" si="59"/>
        <v>B</v>
      </c>
      <c r="O236" s="18" t="s">
        <v>7305</v>
      </c>
      <c r="P236" s="18" t="str">
        <f>IFERROR(VLOOKUP(L236,[1]Sheet3!A:B,2,0),"")</f>
        <v>Mykare</v>
      </c>
      <c r="Q236" s="22" t="s">
        <v>7298</v>
      </c>
      <c r="R236" s="22" t="s">
        <v>7271</v>
      </c>
      <c r="S236" s="22">
        <v>42500</v>
      </c>
      <c r="T236" s="22">
        <v>0</v>
      </c>
      <c r="U236" s="22">
        <v>0</v>
      </c>
      <c r="V236" s="22">
        <v>0</v>
      </c>
      <c r="W236" s="22">
        <f t="shared" ref="W236:W241" si="76">IF(T236=0,S236,T236)+U236+V236</f>
        <v>42500</v>
      </c>
      <c r="X236" s="22">
        <v>0</v>
      </c>
      <c r="Y236" s="22">
        <v>33</v>
      </c>
      <c r="Z236" s="22">
        <v>67</v>
      </c>
      <c r="AA236" s="22">
        <f t="shared" si="72"/>
        <v>28475</v>
      </c>
      <c r="AB236" s="22">
        <f t="shared" si="17"/>
        <v>11885.593220338982</v>
      </c>
      <c r="AC236" s="22">
        <f t="shared" si="18"/>
        <v>2139.406779661017</v>
      </c>
      <c r="AD236" s="22">
        <f t="shared" si="75"/>
        <v>14025</v>
      </c>
      <c r="AE236" s="22">
        <v>1114</v>
      </c>
      <c r="AF236" s="22">
        <v>0</v>
      </c>
      <c r="AG236" s="22">
        <v>5516.5</v>
      </c>
      <c r="AH236" s="22">
        <v>0</v>
      </c>
      <c r="AI236" s="22">
        <v>0</v>
      </c>
      <c r="AJ236" s="22">
        <f t="shared" si="40"/>
        <v>0</v>
      </c>
      <c r="AK236" s="22">
        <f t="shared" si="5"/>
        <v>6630.5</v>
      </c>
      <c r="AL236" s="22">
        <f t="shared" si="6"/>
        <v>7394.5</v>
      </c>
      <c r="AM236" s="22">
        <f t="array" ref="AM236">IF(P236="Mykare",(INDEX('[1]EMI &amp; Reimbursement'!Q:Q,MATCH(Finance!C236,'[1]EMI &amp; Reimbursement'!B:B,0),0)),0)</f>
        <v>36983.5</v>
      </c>
      <c r="AN236" s="22">
        <f t="shared" si="7"/>
        <v>0</v>
      </c>
      <c r="AO236" s="22">
        <f t="shared" si="8"/>
        <v>0</v>
      </c>
      <c r="AP236" s="22">
        <f t="shared" si="9"/>
        <v>28475</v>
      </c>
      <c r="AQ236" s="18" t="s">
        <v>7272</v>
      </c>
      <c r="AR236" s="18" t="s">
        <v>7760</v>
      </c>
      <c r="AS236" s="23">
        <v>45047</v>
      </c>
      <c r="AT236" s="56" t="b">
        <v>1</v>
      </c>
      <c r="AU236" s="56" t="b">
        <v>1</v>
      </c>
      <c r="AV236" s="56" t="b">
        <v>1</v>
      </c>
      <c r="AW236" s="56" t="b">
        <v>1</v>
      </c>
      <c r="AX236" s="56" t="b">
        <v>1</v>
      </c>
      <c r="AY236" s="56" t="b">
        <v>1</v>
      </c>
      <c r="AZ236" s="57"/>
      <c r="BA236" s="57"/>
      <c r="BB236" s="24" t="b">
        <v>1</v>
      </c>
      <c r="BC236" s="22">
        <f t="shared" si="41"/>
        <v>0</v>
      </c>
      <c r="BD236" s="26">
        <f t="shared" si="11"/>
        <v>0.52723707664884134</v>
      </c>
    </row>
    <row r="237" spans="1:56" ht="20.25" customHeight="1">
      <c r="A237" s="18" t="s">
        <v>7262</v>
      </c>
      <c r="B237" s="19">
        <v>236</v>
      </c>
      <c r="C237" s="18" t="str">
        <f t="shared" si="53"/>
        <v>FIP236</v>
      </c>
      <c r="D237" s="18">
        <v>311632</v>
      </c>
      <c r="E237" s="20">
        <v>45035</v>
      </c>
      <c r="F237" s="20">
        <v>45035</v>
      </c>
      <c r="G237" s="18" t="s">
        <v>7706</v>
      </c>
      <c r="H237" s="37"/>
      <c r="I237" s="37" t="s">
        <v>7799</v>
      </c>
      <c r="J237" s="18" t="s">
        <v>7266</v>
      </c>
      <c r="K237" s="18" t="s">
        <v>5048</v>
      </c>
      <c r="L237" s="18" t="s">
        <v>7308</v>
      </c>
      <c r="M237" s="21" t="s">
        <v>7278</v>
      </c>
      <c r="N237" s="21" t="str">
        <f t="shared" si="59"/>
        <v>B</v>
      </c>
      <c r="P237" s="18" t="str">
        <f>IFERROR(VLOOKUP(L237,[1]Sheet3!A:B,2,0),"")</f>
        <v>Hospital</v>
      </c>
      <c r="Q237" s="22" t="s">
        <v>7279</v>
      </c>
      <c r="R237" s="22" t="s">
        <v>7271</v>
      </c>
      <c r="S237" s="22">
        <v>7000</v>
      </c>
      <c r="T237" s="22">
        <v>0</v>
      </c>
      <c r="U237" s="22">
        <v>0</v>
      </c>
      <c r="V237" s="22">
        <v>2000</v>
      </c>
      <c r="W237" s="22">
        <f t="shared" si="76"/>
        <v>9000</v>
      </c>
      <c r="X237" s="22">
        <v>0</v>
      </c>
      <c r="Y237" s="22">
        <v>22.222000000000001</v>
      </c>
      <c r="Z237" s="22">
        <v>77.777999999999992</v>
      </c>
      <c r="AA237" s="22">
        <f t="shared" si="72"/>
        <v>7000.0199999999995</v>
      </c>
      <c r="AB237" s="22">
        <f t="shared" si="17"/>
        <v>1694.8983050847455</v>
      </c>
      <c r="AC237" s="22">
        <f t="shared" si="18"/>
        <v>305.08169491525422</v>
      </c>
      <c r="AD237" s="22">
        <f t="shared" si="75"/>
        <v>1999.98</v>
      </c>
      <c r="AE237" s="22">
        <v>0</v>
      </c>
      <c r="AF237" s="22">
        <v>0</v>
      </c>
      <c r="AG237" s="22">
        <v>0</v>
      </c>
      <c r="AH237" s="22">
        <v>0</v>
      </c>
      <c r="AI237" s="22">
        <v>0</v>
      </c>
      <c r="AJ237" s="22">
        <f t="shared" si="40"/>
        <v>0</v>
      </c>
      <c r="AK237" s="22">
        <f t="shared" si="5"/>
        <v>0</v>
      </c>
      <c r="AL237" s="22">
        <f t="shared" si="6"/>
        <v>1999.98</v>
      </c>
      <c r="AM237" s="22">
        <f t="array" ref="AM237">IF(P237="Mykare",(INDEX('[1]EMI &amp; Reimbursement'!Q:Q,MATCH(Finance!C237,'[1]EMI &amp; Reimbursement'!B:B,0),0)),0)</f>
        <v>0</v>
      </c>
      <c r="AN237" s="22">
        <f t="shared" si="7"/>
        <v>0</v>
      </c>
      <c r="AO237" s="22">
        <f t="shared" si="8"/>
        <v>1999.98</v>
      </c>
      <c r="AP237" s="22">
        <f t="shared" si="9"/>
        <v>0</v>
      </c>
      <c r="AQ237" s="18" t="s">
        <v>7272</v>
      </c>
      <c r="AR237" s="18" t="s">
        <v>7800</v>
      </c>
      <c r="AS237" s="23">
        <v>45047</v>
      </c>
      <c r="AT237" s="56" t="b">
        <v>1</v>
      </c>
      <c r="AU237" s="56"/>
      <c r="AV237" s="56"/>
      <c r="AW237" s="56" t="b">
        <v>1</v>
      </c>
      <c r="AX237" s="56"/>
      <c r="AY237" s="56" t="b">
        <v>1</v>
      </c>
      <c r="AZ237" s="57"/>
      <c r="BA237" s="57"/>
      <c r="BB237" s="24" t="b">
        <v>1</v>
      </c>
      <c r="BC237" s="22">
        <f t="shared" si="41"/>
        <v>0</v>
      </c>
      <c r="BD237" s="26">
        <f t="shared" si="11"/>
        <v>1</v>
      </c>
    </row>
    <row r="238" spans="1:56" ht="20.25" customHeight="1">
      <c r="A238" s="18" t="s">
        <v>7262</v>
      </c>
      <c r="B238" s="19">
        <v>237</v>
      </c>
      <c r="C238" s="18" t="str">
        <f t="shared" si="53"/>
        <v>FIP237</v>
      </c>
      <c r="D238" s="18">
        <v>377033</v>
      </c>
      <c r="E238" s="20">
        <v>45035</v>
      </c>
      <c r="F238" s="20">
        <v>45035</v>
      </c>
      <c r="G238" s="18" t="s">
        <v>7509</v>
      </c>
      <c r="I238" s="18" t="s">
        <v>7801</v>
      </c>
      <c r="J238" s="18" t="s">
        <v>7351</v>
      </c>
      <c r="K238" s="18" t="s">
        <v>7717</v>
      </c>
      <c r="L238" s="18" t="s">
        <v>7290</v>
      </c>
      <c r="M238" s="21" t="s">
        <v>7278</v>
      </c>
      <c r="N238" s="21" t="str">
        <f t="shared" si="59"/>
        <v>B</v>
      </c>
      <c r="P238" s="18" t="str">
        <f>IFERROR(VLOOKUP(L238,[1]Sheet3!A:B,2,0),"")</f>
        <v>Hospital</v>
      </c>
      <c r="Q238" s="22" t="s">
        <v>7337</v>
      </c>
      <c r="R238" s="22" t="s">
        <v>7271</v>
      </c>
      <c r="S238" s="22">
        <v>25000</v>
      </c>
      <c r="T238" s="40">
        <v>45266</v>
      </c>
      <c r="U238" s="22">
        <v>0</v>
      </c>
      <c r="V238" s="22">
        <v>0</v>
      </c>
      <c r="W238" s="22">
        <f t="shared" si="76"/>
        <v>45266</v>
      </c>
      <c r="X238" s="22">
        <v>0</v>
      </c>
      <c r="Y238" s="22">
        <v>30</v>
      </c>
      <c r="Z238" s="22">
        <v>70</v>
      </c>
      <c r="AA238" s="22">
        <f t="shared" si="72"/>
        <v>31686.199999999997</v>
      </c>
      <c r="AB238" s="22">
        <f t="shared" si="17"/>
        <v>11508.305084745763</v>
      </c>
      <c r="AC238" s="22">
        <f t="shared" si="18"/>
        <v>2071.4949152542372</v>
      </c>
      <c r="AD238" s="22">
        <f t="shared" si="75"/>
        <v>13579.8</v>
      </c>
      <c r="AE238" s="22">
        <v>0</v>
      </c>
      <c r="AF238" s="22">
        <v>0</v>
      </c>
      <c r="AG238" s="22">
        <v>0</v>
      </c>
      <c r="AH238" s="22">
        <v>0</v>
      </c>
      <c r="AI238" s="22">
        <v>0</v>
      </c>
      <c r="AJ238" s="22">
        <f t="shared" si="40"/>
        <v>0</v>
      </c>
      <c r="AK238" s="22">
        <f t="shared" si="5"/>
        <v>0</v>
      </c>
      <c r="AL238" s="22">
        <f t="shared" si="6"/>
        <v>13579.8</v>
      </c>
      <c r="AM238" s="22">
        <f t="array" ref="AM238">IF(P238="Mykare",(INDEX('[1]EMI &amp; Reimbursement'!Q:Q,MATCH(Finance!C238,'[1]EMI &amp; Reimbursement'!B:B,0),0)),0)</f>
        <v>0</v>
      </c>
      <c r="AN238" s="22">
        <f t="shared" si="7"/>
        <v>0</v>
      </c>
      <c r="AO238" s="22">
        <f t="shared" si="8"/>
        <v>13579.8</v>
      </c>
      <c r="AP238" s="22">
        <f t="shared" si="9"/>
        <v>0</v>
      </c>
      <c r="AQ238" s="18" t="s">
        <v>7272</v>
      </c>
      <c r="AR238" s="18" t="s">
        <v>7802</v>
      </c>
      <c r="AS238" s="23">
        <v>45047</v>
      </c>
      <c r="AT238" s="56" t="b">
        <v>1</v>
      </c>
      <c r="AU238" s="56"/>
      <c r="AV238" s="56"/>
      <c r="AW238" s="56" t="b">
        <v>1</v>
      </c>
      <c r="AX238" s="56"/>
      <c r="AY238" s="56" t="b">
        <v>1</v>
      </c>
      <c r="AZ238" s="57"/>
      <c r="BA238" s="57"/>
      <c r="BB238" s="24" t="b">
        <v>1</v>
      </c>
      <c r="BC238" s="22">
        <f t="shared" si="41"/>
        <v>0</v>
      </c>
      <c r="BD238" s="26">
        <f t="shared" si="11"/>
        <v>1</v>
      </c>
    </row>
    <row r="239" spans="1:56" ht="20.25" customHeight="1">
      <c r="A239" s="18" t="s">
        <v>7262</v>
      </c>
      <c r="B239" s="19">
        <v>238</v>
      </c>
      <c r="C239" s="18" t="str">
        <f t="shared" si="53"/>
        <v>FIP238</v>
      </c>
      <c r="D239" s="18">
        <v>380541</v>
      </c>
      <c r="E239" s="20">
        <v>45035</v>
      </c>
      <c r="F239" s="20">
        <v>45035</v>
      </c>
      <c r="G239" s="18" t="s">
        <v>7803</v>
      </c>
      <c r="I239" s="18" t="s">
        <v>7804</v>
      </c>
      <c r="J239" s="18" t="s">
        <v>7805</v>
      </c>
      <c r="K239" s="18" t="s">
        <v>7743</v>
      </c>
      <c r="L239" s="18" t="s">
        <v>7290</v>
      </c>
      <c r="M239" s="21" t="s">
        <v>7278</v>
      </c>
      <c r="N239" s="21" t="str">
        <f t="shared" si="59"/>
        <v>B</v>
      </c>
      <c r="P239" s="18" t="str">
        <f>IFERROR(VLOOKUP(L239,[1]Sheet3!A:B,2,0),"")</f>
        <v>Hospital</v>
      </c>
      <c r="Q239" s="22" t="s">
        <v>7337</v>
      </c>
      <c r="R239" s="22" t="s">
        <v>7271</v>
      </c>
      <c r="S239" s="22">
        <v>24000</v>
      </c>
      <c r="T239" s="40">
        <v>24000</v>
      </c>
      <c r="U239" s="22">
        <v>0</v>
      </c>
      <c r="V239" s="22">
        <v>0</v>
      </c>
      <c r="W239" s="22">
        <f t="shared" si="76"/>
        <v>24000</v>
      </c>
      <c r="X239" s="22">
        <v>0</v>
      </c>
      <c r="Y239" s="22"/>
      <c r="Z239" s="22"/>
      <c r="AA239" s="22">
        <f t="shared" si="72"/>
        <v>0</v>
      </c>
      <c r="AB239" s="22">
        <f t="shared" si="17"/>
        <v>0</v>
      </c>
      <c r="AC239" s="22">
        <f t="shared" si="18"/>
        <v>0</v>
      </c>
      <c r="AD239" s="22">
        <f t="shared" si="75"/>
        <v>0</v>
      </c>
      <c r="AE239" s="22">
        <v>0</v>
      </c>
      <c r="AF239" s="22">
        <v>0</v>
      </c>
      <c r="AG239" s="22">
        <v>0</v>
      </c>
      <c r="AH239" s="22">
        <v>0</v>
      </c>
      <c r="AI239" s="22">
        <v>0</v>
      </c>
      <c r="AJ239" s="22">
        <f t="shared" si="40"/>
        <v>0</v>
      </c>
      <c r="AK239" s="22">
        <f t="shared" si="5"/>
        <v>0</v>
      </c>
      <c r="AL239" s="22">
        <f t="shared" si="6"/>
        <v>0</v>
      </c>
      <c r="AM239" s="22">
        <f t="array" ref="AM239">IF(P239="Mykare",(INDEX('[1]EMI &amp; Reimbursement'!Q:Q,MATCH(Finance!C239,'[1]EMI &amp; Reimbursement'!B:B,0),0)),0)</f>
        <v>0</v>
      </c>
      <c r="AN239" s="22">
        <f t="shared" si="7"/>
        <v>0</v>
      </c>
      <c r="AO239" s="22">
        <f t="shared" si="8"/>
        <v>0</v>
      </c>
      <c r="AP239" s="22">
        <f t="shared" si="9"/>
        <v>0</v>
      </c>
      <c r="AQ239" s="18" t="s">
        <v>7286</v>
      </c>
      <c r="AT239" s="56" t="b">
        <v>0</v>
      </c>
      <c r="AU239" s="56"/>
      <c r="AV239" s="56"/>
      <c r="AW239" s="56" t="b">
        <v>0</v>
      </c>
      <c r="AX239" s="56"/>
      <c r="AY239" s="56" t="b">
        <v>1</v>
      </c>
      <c r="AZ239" s="57"/>
      <c r="BA239" s="57"/>
      <c r="BB239" s="24" t="b">
        <v>0</v>
      </c>
      <c r="BC239" s="22">
        <f t="shared" si="41"/>
        <v>24000</v>
      </c>
      <c r="BD239" s="26" t="e">
        <f t="shared" si="11"/>
        <v>#DIV/0!</v>
      </c>
    </row>
    <row r="240" spans="1:56" ht="20.25" customHeight="1">
      <c r="A240" s="18" t="s">
        <v>7262</v>
      </c>
      <c r="B240" s="19">
        <v>239</v>
      </c>
      <c r="C240" s="18" t="str">
        <f t="shared" si="53"/>
        <v>FIP239</v>
      </c>
      <c r="D240" s="18">
        <v>359855</v>
      </c>
      <c r="E240" s="20">
        <v>45036</v>
      </c>
      <c r="F240" s="20">
        <v>45036</v>
      </c>
      <c r="G240" s="18" t="s">
        <v>7806</v>
      </c>
      <c r="I240" s="18" t="s">
        <v>7807</v>
      </c>
      <c r="J240" s="18" t="s">
        <v>7266</v>
      </c>
      <c r="K240" s="18" t="s">
        <v>7636</v>
      </c>
      <c r="L240" s="18" t="s">
        <v>7290</v>
      </c>
      <c r="M240" s="21" t="s">
        <v>7278</v>
      </c>
      <c r="N240" s="21" t="str">
        <f t="shared" si="59"/>
        <v>B</v>
      </c>
      <c r="P240" s="18" t="str">
        <f>IFERROR(VLOOKUP(L240,[1]Sheet3!A:B,2,0),"")</f>
        <v>Hospital</v>
      </c>
      <c r="Q240" s="22" t="s">
        <v>7546</v>
      </c>
      <c r="R240" s="22" t="s">
        <v>7271</v>
      </c>
      <c r="S240" s="22">
        <v>25000</v>
      </c>
      <c r="T240" s="40">
        <v>30316</v>
      </c>
      <c r="U240" s="22">
        <v>0</v>
      </c>
      <c r="V240" s="22">
        <v>500</v>
      </c>
      <c r="W240" s="22">
        <f t="shared" si="76"/>
        <v>30816</v>
      </c>
      <c r="X240" s="22">
        <v>0</v>
      </c>
      <c r="Y240" s="22">
        <v>40</v>
      </c>
      <c r="Z240" s="22">
        <v>60</v>
      </c>
      <c r="AA240" s="22">
        <f t="shared" si="72"/>
        <v>18489.599999999999</v>
      </c>
      <c r="AB240" s="22">
        <f t="shared" si="17"/>
        <v>10446.101694915254</v>
      </c>
      <c r="AC240" s="22">
        <f t="shared" si="18"/>
        <v>1880.2983050847458</v>
      </c>
      <c r="AD240" s="22">
        <f t="shared" si="75"/>
        <v>12326.400000000001</v>
      </c>
      <c r="AE240" s="22">
        <v>895</v>
      </c>
      <c r="AF240" s="22">
        <v>0</v>
      </c>
      <c r="AG240" s="22">
        <v>0</v>
      </c>
      <c r="AH240" s="22">
        <v>0</v>
      </c>
      <c r="AI240" s="22">
        <v>0</v>
      </c>
      <c r="AJ240" s="22">
        <f t="shared" si="40"/>
        <v>0</v>
      </c>
      <c r="AK240" s="22">
        <f t="shared" si="5"/>
        <v>895</v>
      </c>
      <c r="AL240" s="22">
        <f t="shared" si="6"/>
        <v>11431.400000000001</v>
      </c>
      <c r="AM240" s="22">
        <f t="array" ref="AM240">IF(P240="Mykare",(INDEX('[1]EMI &amp; Reimbursement'!Q:Q,MATCH(Finance!C240,'[1]EMI &amp; Reimbursement'!B:B,0),0)),0)</f>
        <v>0</v>
      </c>
      <c r="AN240" s="22">
        <f t="shared" si="7"/>
        <v>0</v>
      </c>
      <c r="AO240" s="22">
        <f t="shared" si="8"/>
        <v>12326.400000000001</v>
      </c>
      <c r="AP240" s="22">
        <f t="shared" si="9"/>
        <v>0</v>
      </c>
      <c r="AQ240" s="18" t="s">
        <v>7272</v>
      </c>
      <c r="AR240" s="18" t="s">
        <v>7808</v>
      </c>
      <c r="AS240" s="23">
        <v>45080</v>
      </c>
      <c r="AT240" s="56" t="b">
        <v>0</v>
      </c>
      <c r="AU240" s="56"/>
      <c r="AV240" s="56"/>
      <c r="AW240" s="56" t="b">
        <v>1</v>
      </c>
      <c r="AX240" s="56"/>
      <c r="AY240" s="56" t="b">
        <v>1</v>
      </c>
      <c r="AZ240" s="57"/>
      <c r="BA240" s="57"/>
      <c r="BB240" s="24" t="b">
        <v>1</v>
      </c>
      <c r="BC240" s="22">
        <f t="shared" si="41"/>
        <v>0</v>
      </c>
      <c r="BD240" s="26">
        <f t="shared" si="11"/>
        <v>0.92739161474558673</v>
      </c>
    </row>
    <row r="241" spans="1:56" ht="20.25" customHeight="1">
      <c r="A241" s="18" t="s">
        <v>7262</v>
      </c>
      <c r="B241" s="19">
        <v>240</v>
      </c>
      <c r="C241" s="18" t="str">
        <f t="shared" si="53"/>
        <v>FIP240</v>
      </c>
      <c r="D241" s="18">
        <v>371565</v>
      </c>
      <c r="E241" s="20">
        <v>45037</v>
      </c>
      <c r="F241" s="20">
        <v>45037</v>
      </c>
      <c r="G241" s="18" t="s">
        <v>7665</v>
      </c>
      <c r="I241" s="18" t="s">
        <v>7809</v>
      </c>
      <c r="J241" s="18" t="s">
        <v>7266</v>
      </c>
      <c r="K241" s="18" t="s">
        <v>7289</v>
      </c>
      <c r="L241" s="18" t="s">
        <v>7290</v>
      </c>
      <c r="M241" s="21" t="s">
        <v>7278</v>
      </c>
      <c r="N241" s="21" t="str">
        <f t="shared" si="59"/>
        <v>B</v>
      </c>
      <c r="P241" s="18" t="str">
        <f>IFERROR(VLOOKUP(L241,[1]Sheet3!A:B,2,0),"")</f>
        <v>Hospital</v>
      </c>
      <c r="Q241" s="22" t="s">
        <v>7279</v>
      </c>
      <c r="R241" s="22" t="s">
        <v>7271</v>
      </c>
      <c r="S241" s="22">
        <v>25000</v>
      </c>
      <c r="T241" s="40">
        <v>20460</v>
      </c>
      <c r="U241" s="22">
        <v>0</v>
      </c>
      <c r="V241" s="22">
        <v>0</v>
      </c>
      <c r="W241" s="22">
        <f t="shared" si="76"/>
        <v>20460</v>
      </c>
      <c r="X241" s="22">
        <v>0</v>
      </c>
      <c r="Y241" s="22">
        <v>33</v>
      </c>
      <c r="Z241" s="22">
        <v>67</v>
      </c>
      <c r="AA241" s="22">
        <f t="shared" si="72"/>
        <v>13708.2</v>
      </c>
      <c r="AB241" s="22">
        <f t="shared" si="17"/>
        <v>5721.8644067796613</v>
      </c>
      <c r="AC241" s="22">
        <f t="shared" si="18"/>
        <v>1029.9355932203389</v>
      </c>
      <c r="AD241" s="22">
        <f t="shared" si="75"/>
        <v>6751.8</v>
      </c>
      <c r="AE241" s="22">
        <v>0</v>
      </c>
      <c r="AF241" s="22">
        <v>0</v>
      </c>
      <c r="AG241" s="22">
        <v>0</v>
      </c>
      <c r="AH241" s="22">
        <v>0</v>
      </c>
      <c r="AI241" s="22">
        <v>0</v>
      </c>
      <c r="AJ241" s="22">
        <f t="shared" si="40"/>
        <v>0</v>
      </c>
      <c r="AK241" s="22">
        <f t="shared" si="5"/>
        <v>0</v>
      </c>
      <c r="AL241" s="22">
        <f t="shared" si="6"/>
        <v>6751.8</v>
      </c>
      <c r="AM241" s="22">
        <f t="array" ref="AM241">IF(P241="Mykare",(INDEX('[1]EMI &amp; Reimbursement'!Q:Q,MATCH(Finance!C241,'[1]EMI &amp; Reimbursement'!B:B,0),0)),0)</f>
        <v>0</v>
      </c>
      <c r="AN241" s="22">
        <f t="shared" si="7"/>
        <v>0</v>
      </c>
      <c r="AO241" s="22">
        <f t="shared" si="8"/>
        <v>6751.8</v>
      </c>
      <c r="AP241" s="22">
        <f t="shared" si="9"/>
        <v>0</v>
      </c>
      <c r="AQ241" s="18" t="s">
        <v>7272</v>
      </c>
      <c r="AR241" s="18" t="s">
        <v>7796</v>
      </c>
      <c r="AS241" s="23">
        <v>45047</v>
      </c>
      <c r="AT241" s="56" t="b">
        <v>1</v>
      </c>
      <c r="AU241" s="56"/>
      <c r="AV241" s="56"/>
      <c r="AW241" s="56" t="b">
        <v>1</v>
      </c>
      <c r="AX241" s="56"/>
      <c r="AY241" s="56" t="b">
        <v>1</v>
      </c>
      <c r="AZ241" s="57"/>
      <c r="BA241" s="57"/>
      <c r="BB241" s="24" t="b">
        <v>1</v>
      </c>
      <c r="BC241" s="22">
        <f t="shared" si="41"/>
        <v>0</v>
      </c>
      <c r="BD241" s="26">
        <f t="shared" si="11"/>
        <v>1</v>
      </c>
    </row>
    <row r="242" spans="1:56" ht="20.25" customHeight="1">
      <c r="A242" s="18" t="s">
        <v>7262</v>
      </c>
      <c r="B242" s="19">
        <v>241</v>
      </c>
      <c r="C242" s="18" t="str">
        <f>"F"&amp;R244&amp;B242</f>
        <v>FIP241</v>
      </c>
      <c r="D242" s="18">
        <v>259486</v>
      </c>
      <c r="E242" s="20">
        <v>45038</v>
      </c>
      <c r="F242" s="20">
        <v>45038</v>
      </c>
      <c r="G242" s="18" t="s">
        <v>7481</v>
      </c>
      <c r="I242" s="18" t="s">
        <v>7810</v>
      </c>
      <c r="J242" s="18" t="s">
        <v>7266</v>
      </c>
      <c r="K242" s="18" t="s">
        <v>7277</v>
      </c>
      <c r="L242" s="37" t="s">
        <v>7290</v>
      </c>
      <c r="M242" s="21" t="s">
        <v>7278</v>
      </c>
      <c r="N242" s="21" t="str">
        <f t="shared" si="59"/>
        <v>B</v>
      </c>
      <c r="P242" s="18" t="str">
        <f>IFERROR(VLOOKUP(L242,[1]Sheet3!A:B,2,0),"")</f>
        <v>Hospital</v>
      </c>
      <c r="Q242" s="18" t="s">
        <v>7456</v>
      </c>
      <c r="R242" s="18" t="s">
        <v>7271</v>
      </c>
      <c r="S242" s="22">
        <v>25000</v>
      </c>
      <c r="T242" s="40">
        <v>44801</v>
      </c>
      <c r="U242" s="22">
        <v>70</v>
      </c>
      <c r="V242" s="22">
        <v>0</v>
      </c>
      <c r="W242" s="22">
        <v>40321</v>
      </c>
      <c r="X242" s="22">
        <v>0</v>
      </c>
      <c r="Y242" s="22">
        <v>40</v>
      </c>
      <c r="Z242" s="22">
        <v>60</v>
      </c>
      <c r="AA242" s="22">
        <f t="shared" si="72"/>
        <v>24192.6</v>
      </c>
      <c r="AB242" s="22">
        <f t="shared" si="17"/>
        <v>13668.135593220339</v>
      </c>
      <c r="AC242" s="22">
        <f t="shared" si="18"/>
        <v>2460.2644067796609</v>
      </c>
      <c r="AD242" s="22">
        <f t="shared" si="75"/>
        <v>16128.400000000001</v>
      </c>
      <c r="AE242" s="22">
        <v>0</v>
      </c>
      <c r="AF242" s="22">
        <v>0</v>
      </c>
      <c r="AG242" s="22">
        <v>0</v>
      </c>
      <c r="AH242" s="22">
        <v>0</v>
      </c>
      <c r="AI242" s="22">
        <v>0</v>
      </c>
      <c r="AJ242" s="22">
        <f t="shared" si="40"/>
        <v>0</v>
      </c>
      <c r="AK242" s="22">
        <f t="shared" si="5"/>
        <v>0</v>
      </c>
      <c r="AL242" s="22">
        <f t="shared" si="6"/>
        <v>16128.400000000001</v>
      </c>
      <c r="AM242" s="22">
        <f t="array" ref="AM242">IF(P244="Mykare",(INDEX('[1]EMI &amp; Reimbursement'!Q:Q,MATCH(Finance!C242,'[1]EMI &amp; Reimbursement'!B:B,0),0)),0)</f>
        <v>0</v>
      </c>
      <c r="AN242" s="22">
        <f>IF(P244="Mykare",W242-AM242-AG242-U242-V242,0)</f>
        <v>0</v>
      </c>
      <c r="AO242" s="22">
        <f>IF(P244="Hospital",AD242,0)</f>
        <v>16128.400000000001</v>
      </c>
      <c r="AP242" s="22">
        <f>IF(P244="Mykare",W242-AD242,0)</f>
        <v>0</v>
      </c>
      <c r="AQ242" s="18" t="s">
        <v>7272</v>
      </c>
      <c r="AR242" s="18" t="s">
        <v>7782</v>
      </c>
      <c r="AS242" s="23">
        <v>45047</v>
      </c>
      <c r="AT242" s="56" t="b">
        <v>1</v>
      </c>
      <c r="AU242" s="56"/>
      <c r="AV242" s="56"/>
      <c r="AW242" s="56" t="b">
        <v>1</v>
      </c>
      <c r="AX242" s="56"/>
      <c r="AY242" s="56" t="b">
        <v>1</v>
      </c>
      <c r="AZ242" s="57"/>
      <c r="BA242" s="57"/>
      <c r="BB242" s="24" t="b">
        <v>1</v>
      </c>
      <c r="BC242" s="22">
        <f t="shared" si="41"/>
        <v>0</v>
      </c>
      <c r="BD242" s="26">
        <f t="shared" si="11"/>
        <v>1</v>
      </c>
    </row>
    <row r="243" spans="1:56" ht="20.25" customHeight="1">
      <c r="A243" s="18" t="s">
        <v>7262</v>
      </c>
      <c r="B243" s="45">
        <v>242</v>
      </c>
      <c r="C243" s="46" t="str">
        <f t="shared" ref="C243:C443" si="77">"F"&amp;R243&amp;B243</f>
        <v>FIP242</v>
      </c>
      <c r="D243" s="46">
        <v>346397</v>
      </c>
      <c r="E243" s="47"/>
      <c r="F243" s="47">
        <v>45038</v>
      </c>
      <c r="G243" s="46" t="s">
        <v>7459</v>
      </c>
      <c r="H243" s="46"/>
      <c r="I243" s="46" t="s">
        <v>7811</v>
      </c>
      <c r="J243" s="46" t="s">
        <v>7266</v>
      </c>
      <c r="K243" s="46" t="s">
        <v>7342</v>
      </c>
      <c r="L243" s="46" t="s">
        <v>7268</v>
      </c>
      <c r="M243" s="48" t="s">
        <v>7278</v>
      </c>
      <c r="N243" s="48" t="str">
        <f t="shared" si="59"/>
        <v>B</v>
      </c>
      <c r="O243" s="46"/>
      <c r="P243" s="46" t="str">
        <f>IFERROR(VLOOKUP(L243,[1]Sheet3!A:B,2,0),"")</f>
        <v>Mykare</v>
      </c>
      <c r="Q243" s="49" t="s">
        <v>7298</v>
      </c>
      <c r="R243" s="49" t="s">
        <v>7271</v>
      </c>
      <c r="S243" s="49">
        <v>40000</v>
      </c>
      <c r="T243" s="49"/>
      <c r="U243" s="49">
        <v>0</v>
      </c>
      <c r="V243" s="49">
        <v>0</v>
      </c>
      <c r="W243" s="49">
        <f t="shared" ref="W243:W276" si="78">IF(T243=0,S243,T243)+U243+V243</f>
        <v>40000</v>
      </c>
      <c r="X243" s="49">
        <v>0</v>
      </c>
      <c r="Y243" s="49">
        <v>33</v>
      </c>
      <c r="Z243" s="49">
        <v>67</v>
      </c>
      <c r="AA243" s="49">
        <f t="shared" si="72"/>
        <v>26800</v>
      </c>
      <c r="AB243" s="49">
        <f t="shared" si="17"/>
        <v>11186.4406779661</v>
      </c>
      <c r="AC243" s="49">
        <f t="shared" si="18"/>
        <v>2013.5593220338983</v>
      </c>
      <c r="AD243" s="49">
        <f t="shared" si="75"/>
        <v>13200</v>
      </c>
      <c r="AE243" s="49">
        <v>850</v>
      </c>
      <c r="AF243" s="49">
        <v>0</v>
      </c>
      <c r="AG243" s="49">
        <v>0</v>
      </c>
      <c r="AH243" s="49">
        <v>0</v>
      </c>
      <c r="AI243" s="49">
        <v>0</v>
      </c>
      <c r="AJ243" s="49">
        <f t="shared" si="40"/>
        <v>0</v>
      </c>
      <c r="AK243" s="49">
        <f t="shared" si="5"/>
        <v>850</v>
      </c>
      <c r="AL243" s="49">
        <f t="shared" si="6"/>
        <v>12350</v>
      </c>
      <c r="AM243" s="49">
        <f t="array" ref="AM243">IF(P243="Mykare",(INDEX('[1]EMI &amp; Reimbursement'!Q:Q,MATCH(Finance!C243,'[1]EMI &amp; Reimbursement'!B:B,0),0)),0)</f>
        <v>0</v>
      </c>
      <c r="AN243" s="49">
        <f t="shared" ref="AN243:AN497" si="79">IF(P243="Mykare",W243-AM243-AG243-U243-V243,0)</f>
        <v>40000</v>
      </c>
      <c r="AO243" s="49">
        <f t="shared" ref="AO243:AO497" si="80">IF(P243="Hospital",AD243,0)</f>
        <v>0</v>
      </c>
      <c r="AP243" s="49">
        <f t="shared" ref="AP243:AP497" si="81">IF(P243="Mykare",W243-AD243,0)</f>
        <v>26800</v>
      </c>
      <c r="AQ243" s="46" t="s">
        <v>7286</v>
      </c>
      <c r="AR243" s="46"/>
      <c r="AS243" s="50"/>
      <c r="AT243" s="60" t="b">
        <v>0</v>
      </c>
      <c r="AU243" s="60" t="b">
        <v>0</v>
      </c>
      <c r="AV243" s="60" t="b">
        <v>0</v>
      </c>
      <c r="AW243" s="60" t="b">
        <v>0</v>
      </c>
      <c r="AX243" s="60" t="b">
        <v>0</v>
      </c>
      <c r="AY243" s="60" t="b">
        <v>1</v>
      </c>
      <c r="AZ243" s="61"/>
      <c r="BA243" s="61"/>
      <c r="BB243" s="51" t="b">
        <v>0</v>
      </c>
      <c r="BC243" s="49">
        <f t="shared" si="41"/>
        <v>0</v>
      </c>
      <c r="BD243" s="52">
        <f t="shared" si="11"/>
        <v>0.93560606060606055</v>
      </c>
    </row>
    <row r="244" spans="1:56" ht="20.25" customHeight="1">
      <c r="A244" s="18" t="s">
        <v>7262</v>
      </c>
      <c r="B244" s="19">
        <v>243</v>
      </c>
      <c r="C244" s="37" t="str">
        <f t="shared" si="77"/>
        <v>FIP243</v>
      </c>
      <c r="D244" s="18">
        <v>336353</v>
      </c>
      <c r="E244" s="20">
        <v>45038</v>
      </c>
      <c r="F244" s="20">
        <v>45039</v>
      </c>
      <c r="G244" s="18" t="s">
        <v>7380</v>
      </c>
      <c r="I244" s="18" t="s">
        <v>7812</v>
      </c>
      <c r="J244" s="18" t="s">
        <v>7351</v>
      </c>
      <c r="K244" s="18" t="s">
        <v>7342</v>
      </c>
      <c r="L244" s="37" t="s">
        <v>7290</v>
      </c>
      <c r="M244" s="21" t="s">
        <v>7278</v>
      </c>
      <c r="N244" s="21" t="str">
        <f t="shared" si="59"/>
        <v>B</v>
      </c>
      <c r="P244" s="18" t="str">
        <f>IFERROR(VLOOKUP(L244,[1]Sheet3!A:B,2,0),"")</f>
        <v>Hospital</v>
      </c>
      <c r="Q244" s="22" t="s">
        <v>7326</v>
      </c>
      <c r="R244" s="22" t="s">
        <v>7271</v>
      </c>
      <c r="S244" s="22">
        <v>25000</v>
      </c>
      <c r="T244" s="22">
        <v>103611</v>
      </c>
      <c r="U244" s="22">
        <v>0</v>
      </c>
      <c r="V244" s="22">
        <v>0</v>
      </c>
      <c r="W244" s="22">
        <f t="shared" si="78"/>
        <v>103611</v>
      </c>
      <c r="X244" s="22">
        <v>0</v>
      </c>
      <c r="Y244" s="22">
        <v>30</v>
      </c>
      <c r="Z244" s="22">
        <v>70</v>
      </c>
      <c r="AA244" s="22">
        <f t="shared" si="72"/>
        <v>72527.7</v>
      </c>
      <c r="AB244" s="22">
        <f t="shared" si="17"/>
        <v>26341.77966101695</v>
      </c>
      <c r="AC244" s="22">
        <f t="shared" si="18"/>
        <v>4741.5203389830513</v>
      </c>
      <c r="AD244" s="22">
        <f t="shared" si="75"/>
        <v>31083.3</v>
      </c>
      <c r="AE244" s="22">
        <v>2113</v>
      </c>
      <c r="AF244" s="22">
        <v>0</v>
      </c>
      <c r="AG244" s="22">
        <v>0</v>
      </c>
      <c r="AH244" s="22">
        <v>0</v>
      </c>
      <c r="AI244" s="22">
        <v>0</v>
      </c>
      <c r="AJ244" s="22">
        <f t="shared" si="40"/>
        <v>0</v>
      </c>
      <c r="AK244" s="22">
        <f t="shared" si="5"/>
        <v>2113</v>
      </c>
      <c r="AL244" s="22">
        <f t="shared" si="6"/>
        <v>28970.3</v>
      </c>
      <c r="AM244" s="22">
        <f t="array" ref="AM244">IF(P244="Mykare",(INDEX('[1]EMI &amp; Reimbursement'!Q:Q,MATCH(Finance!C244,'[1]EMI &amp; Reimbursement'!B:B,0),0)),0)</f>
        <v>0</v>
      </c>
      <c r="AN244" s="22">
        <f t="shared" si="79"/>
        <v>0</v>
      </c>
      <c r="AO244" s="22">
        <f t="shared" si="80"/>
        <v>31083.3</v>
      </c>
      <c r="AP244" s="22">
        <f t="shared" si="81"/>
        <v>0</v>
      </c>
      <c r="AQ244" s="18" t="s">
        <v>7272</v>
      </c>
      <c r="AR244" s="18" t="s">
        <v>7762</v>
      </c>
      <c r="AS244" s="23">
        <v>45047</v>
      </c>
      <c r="AT244" s="56" t="b">
        <v>1</v>
      </c>
      <c r="AU244" s="56"/>
      <c r="AV244" s="56"/>
      <c r="AW244" s="56" t="b">
        <v>1</v>
      </c>
      <c r="AX244" s="56"/>
      <c r="AY244" s="56" t="b">
        <v>1</v>
      </c>
      <c r="AZ244" s="57"/>
      <c r="BA244" s="57"/>
      <c r="BB244" s="24" t="b">
        <v>1</v>
      </c>
      <c r="BC244" s="22">
        <f t="shared" si="41"/>
        <v>0</v>
      </c>
      <c r="BD244" s="26">
        <f t="shared" si="11"/>
        <v>0.93202137482184966</v>
      </c>
    </row>
    <row r="245" spans="1:56" ht="20.25" customHeight="1">
      <c r="A245" s="18" t="s">
        <v>7262</v>
      </c>
      <c r="B245" s="19">
        <v>244</v>
      </c>
      <c r="C245" s="18" t="str">
        <f t="shared" si="77"/>
        <v>FIP244</v>
      </c>
      <c r="D245" s="18">
        <v>371525</v>
      </c>
      <c r="E245" s="20">
        <v>45040</v>
      </c>
      <c r="F245" s="20">
        <v>45040</v>
      </c>
      <c r="G245" s="18" t="s">
        <v>7543</v>
      </c>
      <c r="I245" s="18" t="s">
        <v>7813</v>
      </c>
      <c r="J245" s="18" t="s">
        <v>7266</v>
      </c>
      <c r="K245" s="18" t="s">
        <v>7636</v>
      </c>
      <c r="L245" s="37" t="s">
        <v>7290</v>
      </c>
      <c r="M245" s="21" t="s">
        <v>7545</v>
      </c>
      <c r="N245" s="21" t="str">
        <f t="shared" si="59"/>
        <v>A</v>
      </c>
      <c r="P245" s="18" t="str">
        <f>IFERROR(VLOOKUP(L245,[1]Sheet3!A:B,2,0),"")</f>
        <v>Hospital</v>
      </c>
      <c r="Q245" s="22" t="s">
        <v>7546</v>
      </c>
      <c r="R245" s="22" t="s">
        <v>7271</v>
      </c>
      <c r="S245" s="22">
        <v>37500</v>
      </c>
      <c r="T245" s="22">
        <v>37500</v>
      </c>
      <c r="U245" s="22">
        <v>0</v>
      </c>
      <c r="V245" s="22">
        <v>0</v>
      </c>
      <c r="W245" s="22">
        <f t="shared" si="78"/>
        <v>37500</v>
      </c>
      <c r="X245" s="22">
        <v>0</v>
      </c>
      <c r="Y245" s="22">
        <v>60</v>
      </c>
      <c r="Z245" s="22">
        <v>40</v>
      </c>
      <c r="AA245" s="22">
        <f>W245-AD245</f>
        <v>19788</v>
      </c>
      <c r="AB245" s="22">
        <f t="shared" si="17"/>
        <v>15010.169491525423</v>
      </c>
      <c r="AC245" s="22">
        <f t="shared" si="18"/>
        <v>2701.8305084745762</v>
      </c>
      <c r="AD245" s="22">
        <v>17712</v>
      </c>
      <c r="AE245" s="22">
        <v>751</v>
      </c>
      <c r="AF245" s="22">
        <v>5000</v>
      </c>
      <c r="AG245" s="22">
        <v>0</v>
      </c>
      <c r="AH245" s="22">
        <v>0</v>
      </c>
      <c r="AI245" s="22">
        <v>0</v>
      </c>
      <c r="AJ245" s="22">
        <f t="shared" si="40"/>
        <v>0</v>
      </c>
      <c r="AK245" s="22">
        <f t="shared" si="5"/>
        <v>5751</v>
      </c>
      <c r="AL245" s="22">
        <f t="shared" si="6"/>
        <v>11961</v>
      </c>
      <c r="AM245" s="22">
        <f t="array" ref="AM245">IF(P245="Mykare",(INDEX('[1]EMI &amp; Reimbursement'!Q:Q,MATCH(Finance!C245,'[1]EMI &amp; Reimbursement'!B:B,0),0)),0)</f>
        <v>0</v>
      </c>
      <c r="AN245" s="22">
        <f t="shared" si="79"/>
        <v>0</v>
      </c>
      <c r="AO245" s="22">
        <f t="shared" si="80"/>
        <v>17712</v>
      </c>
      <c r="AP245" s="22">
        <f t="shared" si="81"/>
        <v>0</v>
      </c>
      <c r="AQ245" s="18" t="s">
        <v>7272</v>
      </c>
      <c r="AR245" s="18" t="s">
        <v>7785</v>
      </c>
      <c r="AS245" s="23">
        <v>45047</v>
      </c>
      <c r="AT245" s="56" t="b">
        <v>0</v>
      </c>
      <c r="AU245" s="56"/>
      <c r="AV245" s="56"/>
      <c r="AW245" s="56" t="b">
        <v>1</v>
      </c>
      <c r="AX245" s="56"/>
      <c r="AY245" s="56" t="b">
        <v>1</v>
      </c>
      <c r="AZ245" s="57"/>
      <c r="BA245" s="56" t="b">
        <v>1</v>
      </c>
      <c r="BB245" s="24" t="b">
        <v>1</v>
      </c>
      <c r="BC245" s="22">
        <f t="shared" si="41"/>
        <v>0</v>
      </c>
      <c r="BD245" s="26">
        <f t="shared" si="11"/>
        <v>0.67530487804878048</v>
      </c>
    </row>
    <row r="246" spans="1:56" ht="20.25" customHeight="1">
      <c r="A246" s="18" t="s">
        <v>7262</v>
      </c>
      <c r="B246" s="19">
        <v>245</v>
      </c>
      <c r="C246" s="18" t="str">
        <f t="shared" si="77"/>
        <v>FIP245</v>
      </c>
      <c r="D246" s="18">
        <v>377745</v>
      </c>
      <c r="E246" s="20">
        <v>45040</v>
      </c>
      <c r="F246" s="20">
        <v>45040</v>
      </c>
      <c r="G246" s="18" t="s">
        <v>7720</v>
      </c>
      <c r="I246" s="18" t="s">
        <v>7814</v>
      </c>
      <c r="J246" s="18" t="s">
        <v>7369</v>
      </c>
      <c r="K246" s="18" t="s">
        <v>7743</v>
      </c>
      <c r="L246" s="37" t="s">
        <v>7290</v>
      </c>
      <c r="M246" s="21" t="s">
        <v>7519</v>
      </c>
      <c r="N246" s="21" t="str">
        <f t="shared" si="59"/>
        <v>A</v>
      </c>
      <c r="P246" s="18" t="str">
        <f>IFERROR(VLOOKUP(L246,[1]Sheet3!A:B,2,0),"")</f>
        <v>Hospital</v>
      </c>
      <c r="Q246" s="22" t="s">
        <v>7298</v>
      </c>
      <c r="R246" s="22" t="s">
        <v>7271</v>
      </c>
      <c r="S246" s="22">
        <v>64135</v>
      </c>
      <c r="T246" s="22">
        <v>64135</v>
      </c>
      <c r="U246" s="22">
        <v>0</v>
      </c>
      <c r="V246" s="22">
        <v>0</v>
      </c>
      <c r="W246" s="22">
        <f t="shared" si="78"/>
        <v>64135</v>
      </c>
      <c r="X246" s="22">
        <v>0</v>
      </c>
      <c r="Y246" s="22">
        <v>60</v>
      </c>
      <c r="Z246" s="22">
        <v>40</v>
      </c>
      <c r="AA246" s="22">
        <f t="shared" ref="AA246:AA247" si="82">W246*Z246%</f>
        <v>25654</v>
      </c>
      <c r="AB246" s="22">
        <f t="shared" si="17"/>
        <v>32611.016949152541</v>
      </c>
      <c r="AC246" s="22">
        <f t="shared" si="18"/>
        <v>5869.9830508474579</v>
      </c>
      <c r="AD246" s="22">
        <f t="shared" ref="AD246:AD247" si="83">W246*Y246%</f>
        <v>38481</v>
      </c>
      <c r="AE246" s="22">
        <v>188</v>
      </c>
      <c r="AF246" s="22">
        <v>7000</v>
      </c>
      <c r="AG246" s="22">
        <v>0</v>
      </c>
      <c r="AH246" s="22">
        <v>5000</v>
      </c>
      <c r="AI246" s="22">
        <v>0</v>
      </c>
      <c r="AJ246" s="22">
        <f t="shared" si="40"/>
        <v>0</v>
      </c>
      <c r="AK246" s="22">
        <f t="shared" si="5"/>
        <v>12188</v>
      </c>
      <c r="AL246" s="22">
        <f t="shared" si="6"/>
        <v>26293</v>
      </c>
      <c r="AM246" s="22">
        <f t="array" ref="AM246">IF(P246="Mykare",(INDEX('[1]EMI &amp; Reimbursement'!Q:Q,MATCH(Finance!C246,'[1]EMI &amp; Reimbursement'!B:B,0),0)),0)</f>
        <v>0</v>
      </c>
      <c r="AN246" s="22">
        <f t="shared" si="79"/>
        <v>0</v>
      </c>
      <c r="AO246" s="22">
        <f t="shared" si="80"/>
        <v>38481</v>
      </c>
      <c r="AP246" s="22">
        <f t="shared" si="81"/>
        <v>0</v>
      </c>
      <c r="AQ246" s="18" t="s">
        <v>7272</v>
      </c>
      <c r="AR246" s="18" t="s">
        <v>7815</v>
      </c>
      <c r="AS246" s="23">
        <v>45047</v>
      </c>
      <c r="AT246" s="56" t="b">
        <v>1</v>
      </c>
      <c r="AU246" s="56"/>
      <c r="AV246" s="56"/>
      <c r="AW246" s="56" t="b">
        <v>1</v>
      </c>
      <c r="AX246" s="56"/>
      <c r="AY246" s="56" t="b">
        <v>1</v>
      </c>
      <c r="AZ246" s="56" t="b">
        <v>1</v>
      </c>
      <c r="BA246" s="56" t="b">
        <v>1</v>
      </c>
      <c r="BB246" s="24" t="b">
        <v>1</v>
      </c>
      <c r="BC246" s="24"/>
      <c r="BD246" s="26">
        <f t="shared" si="11"/>
        <v>0.68327226423429743</v>
      </c>
    </row>
    <row r="247" spans="1:56" ht="20.25" customHeight="1">
      <c r="A247" s="18" t="s">
        <v>7262</v>
      </c>
      <c r="B247" s="19">
        <v>246</v>
      </c>
      <c r="C247" s="18" t="str">
        <f t="shared" si="77"/>
        <v>FIP246</v>
      </c>
      <c r="D247" s="18">
        <v>388016</v>
      </c>
      <c r="E247" s="20">
        <v>45041</v>
      </c>
      <c r="F247" s="20">
        <v>45041</v>
      </c>
      <c r="G247" s="18" t="s">
        <v>7522</v>
      </c>
      <c r="I247" s="18" t="s">
        <v>7816</v>
      </c>
      <c r="J247" s="18" t="s">
        <v>7266</v>
      </c>
      <c r="K247" s="18" t="s">
        <v>7717</v>
      </c>
      <c r="L247" s="37" t="s">
        <v>7290</v>
      </c>
      <c r="M247" s="21" t="s">
        <v>7278</v>
      </c>
      <c r="N247" s="21" t="str">
        <f t="shared" si="59"/>
        <v>B</v>
      </c>
      <c r="P247" s="18" t="str">
        <f>IFERROR(VLOOKUP(L247,[1]Sheet3!A:B,2,0),"")</f>
        <v>Hospital</v>
      </c>
      <c r="Q247" s="22" t="s">
        <v>7337</v>
      </c>
      <c r="R247" s="22" t="s">
        <v>7271</v>
      </c>
      <c r="S247" s="22">
        <v>40000</v>
      </c>
      <c r="T247" s="22">
        <v>42262</v>
      </c>
      <c r="U247" s="22">
        <v>0</v>
      </c>
      <c r="V247" s="22">
        <v>0</v>
      </c>
      <c r="W247" s="22">
        <f t="shared" si="78"/>
        <v>42262</v>
      </c>
      <c r="X247" s="22">
        <v>0</v>
      </c>
      <c r="Y247" s="22">
        <v>40</v>
      </c>
      <c r="Z247" s="22">
        <v>60</v>
      </c>
      <c r="AA247" s="22">
        <f t="shared" si="82"/>
        <v>25357.200000000001</v>
      </c>
      <c r="AB247" s="22">
        <f t="shared" si="17"/>
        <v>14326.101694915254</v>
      </c>
      <c r="AC247" s="22">
        <f t="shared" si="18"/>
        <v>2578.6983050847457</v>
      </c>
      <c r="AD247" s="22">
        <f t="shared" si="83"/>
        <v>16904.8</v>
      </c>
      <c r="AE247" s="22">
        <v>0</v>
      </c>
      <c r="AF247" s="22">
        <v>0</v>
      </c>
      <c r="AG247" s="22">
        <v>0</v>
      </c>
      <c r="AH247" s="22">
        <v>0</v>
      </c>
      <c r="AI247" s="22">
        <v>0</v>
      </c>
      <c r="AJ247" s="22">
        <f t="shared" si="40"/>
        <v>0</v>
      </c>
      <c r="AK247" s="22">
        <f t="shared" si="5"/>
        <v>0</v>
      </c>
      <c r="AL247" s="22">
        <f t="shared" si="6"/>
        <v>16904.8</v>
      </c>
      <c r="AM247" s="22">
        <f t="array" ref="AM247">IF(P247="Mykare",(INDEX('[1]EMI &amp; Reimbursement'!Q:Q,MATCH(Finance!C247,'[1]EMI &amp; Reimbursement'!B:B,0),0)),0)</f>
        <v>0</v>
      </c>
      <c r="AN247" s="22">
        <f t="shared" si="79"/>
        <v>0</v>
      </c>
      <c r="AO247" s="22">
        <f t="shared" si="80"/>
        <v>16904.8</v>
      </c>
      <c r="AP247" s="22">
        <f t="shared" si="81"/>
        <v>0</v>
      </c>
      <c r="AQ247" s="18" t="s">
        <v>7272</v>
      </c>
      <c r="AR247" s="18" t="s">
        <v>7766</v>
      </c>
      <c r="AS247" s="23">
        <v>45047</v>
      </c>
      <c r="AT247" s="56" t="b">
        <v>0</v>
      </c>
      <c r="AU247" s="56"/>
      <c r="AV247" s="56"/>
      <c r="AW247" s="56" t="b">
        <v>0</v>
      </c>
      <c r="AX247" s="56"/>
      <c r="AY247" s="56" t="b">
        <v>1</v>
      </c>
      <c r="AZ247" s="57"/>
      <c r="BA247" s="57"/>
      <c r="BB247" s="24" t="b">
        <v>1</v>
      </c>
      <c r="BC247" s="22">
        <f t="shared" ref="BC247:BC340" si="84">W247-(AA247+AD247)</f>
        <v>0</v>
      </c>
      <c r="BD247" s="26">
        <f t="shared" si="11"/>
        <v>1</v>
      </c>
    </row>
    <row r="248" spans="1:56" ht="20.25" customHeight="1">
      <c r="A248" s="18" t="s">
        <v>7262</v>
      </c>
      <c r="B248" s="19">
        <v>247</v>
      </c>
      <c r="C248" s="18" t="str">
        <f t="shared" si="77"/>
        <v>FIP247</v>
      </c>
      <c r="D248" s="18">
        <v>375161</v>
      </c>
      <c r="E248" s="62">
        <v>45042</v>
      </c>
      <c r="F248" s="62">
        <v>45042</v>
      </c>
      <c r="G248" s="18" t="s">
        <v>7313</v>
      </c>
      <c r="I248" s="18" t="s">
        <v>3614</v>
      </c>
      <c r="J248" s="18" t="s">
        <v>7369</v>
      </c>
      <c r="K248" s="18" t="s">
        <v>7267</v>
      </c>
      <c r="L248" s="37" t="s">
        <v>7290</v>
      </c>
      <c r="M248" s="21" t="s">
        <v>7278</v>
      </c>
      <c r="N248" s="21" t="str">
        <f t="shared" si="59"/>
        <v>B</v>
      </c>
      <c r="P248" s="18" t="str">
        <f>IFERROR(VLOOKUP(L248,[1]Sheet3!A:B,2,0),"")</f>
        <v>Hospital</v>
      </c>
      <c r="Q248" s="22" t="s">
        <v>7285</v>
      </c>
      <c r="R248" s="22" t="s">
        <v>7271</v>
      </c>
      <c r="S248" s="22">
        <v>35000</v>
      </c>
      <c r="T248" s="22">
        <v>137585</v>
      </c>
      <c r="U248" s="22">
        <v>0</v>
      </c>
      <c r="V248" s="22">
        <v>0</v>
      </c>
      <c r="W248" s="22">
        <f t="shared" si="78"/>
        <v>137585</v>
      </c>
      <c r="X248" s="22">
        <v>0</v>
      </c>
      <c r="Y248" s="22">
        <v>30</v>
      </c>
      <c r="Z248" s="22" t="s">
        <v>7474</v>
      </c>
      <c r="AA248" s="22">
        <f>W248-AD248</f>
        <v>98286</v>
      </c>
      <c r="AB248" s="22">
        <f t="shared" si="17"/>
        <v>33304.237288135599</v>
      </c>
      <c r="AC248" s="22">
        <f t="shared" si="18"/>
        <v>5994.7627118644068</v>
      </c>
      <c r="AD248" s="42">
        <v>39299</v>
      </c>
      <c r="AE248" s="22">
        <v>0</v>
      </c>
      <c r="AF248" s="22">
        <v>0</v>
      </c>
      <c r="AG248" s="22">
        <v>0</v>
      </c>
      <c r="AH248" s="22">
        <v>0</v>
      </c>
      <c r="AI248" s="22">
        <v>0</v>
      </c>
      <c r="AJ248" s="22">
        <f t="shared" si="40"/>
        <v>0</v>
      </c>
      <c r="AK248" s="22">
        <f t="shared" si="5"/>
        <v>0</v>
      </c>
      <c r="AL248" s="22">
        <f t="shared" si="6"/>
        <v>39299</v>
      </c>
      <c r="AM248" s="22">
        <f t="array" ref="AM248">IF(P248="Mykare",(INDEX('[1]EMI &amp; Reimbursement'!Q:Q,MATCH(Finance!C248,'[1]EMI &amp; Reimbursement'!B:B,0),0)),0)</f>
        <v>0</v>
      </c>
      <c r="AN248" s="22">
        <f t="shared" si="79"/>
        <v>0</v>
      </c>
      <c r="AO248" s="22">
        <f t="shared" si="80"/>
        <v>39299</v>
      </c>
      <c r="AP248" s="22">
        <f t="shared" si="81"/>
        <v>0</v>
      </c>
      <c r="AQ248" s="18" t="s">
        <v>7272</v>
      </c>
      <c r="AR248" s="18" t="s">
        <v>7817</v>
      </c>
      <c r="AS248" s="23">
        <v>45051</v>
      </c>
      <c r="AT248" s="56" t="b">
        <v>1</v>
      </c>
      <c r="AU248" s="56"/>
      <c r="AV248" s="56"/>
      <c r="AW248" s="56" t="b">
        <v>1</v>
      </c>
      <c r="AX248" s="56"/>
      <c r="AY248" s="56" t="b">
        <v>1</v>
      </c>
      <c r="AZ248" s="57"/>
      <c r="BA248" s="57"/>
      <c r="BB248" s="24" t="b">
        <v>1</v>
      </c>
      <c r="BC248" s="22">
        <f t="shared" si="84"/>
        <v>0</v>
      </c>
      <c r="BD248" s="26">
        <f t="shared" si="11"/>
        <v>1</v>
      </c>
    </row>
    <row r="249" spans="1:56" ht="20.25" customHeight="1">
      <c r="A249" s="18" t="s">
        <v>7262</v>
      </c>
      <c r="B249" s="19">
        <v>248</v>
      </c>
      <c r="C249" s="18" t="str">
        <f t="shared" si="77"/>
        <v>FIP248</v>
      </c>
      <c r="D249" s="18">
        <v>391013</v>
      </c>
      <c r="E249" s="20">
        <v>45044</v>
      </c>
      <c r="F249" s="20">
        <v>45044</v>
      </c>
      <c r="G249" s="18" t="s">
        <v>7282</v>
      </c>
      <c r="I249" s="18" t="s">
        <v>7818</v>
      </c>
      <c r="J249" s="18" t="s">
        <v>7266</v>
      </c>
      <c r="K249" s="18" t="s">
        <v>7267</v>
      </c>
      <c r="L249" s="18" t="s">
        <v>7303</v>
      </c>
      <c r="M249" s="21" t="s">
        <v>7304</v>
      </c>
      <c r="N249" s="21" t="str">
        <f t="shared" si="59"/>
        <v>A</v>
      </c>
      <c r="O249" s="18" t="s">
        <v>7305</v>
      </c>
      <c r="P249" s="18" t="str">
        <f>IFERROR(VLOOKUP(L249,[1]Sheet3!A:B,2,0),"")</f>
        <v>Mykare</v>
      </c>
      <c r="Q249" s="22" t="s">
        <v>7285</v>
      </c>
      <c r="R249" s="22" t="s">
        <v>7271</v>
      </c>
      <c r="S249" s="22">
        <v>30000</v>
      </c>
      <c r="T249" s="22">
        <v>0</v>
      </c>
      <c r="U249" s="22">
        <v>0</v>
      </c>
      <c r="V249" s="22">
        <v>0</v>
      </c>
      <c r="W249" s="22">
        <f t="shared" si="78"/>
        <v>30000</v>
      </c>
      <c r="X249" s="22">
        <v>0</v>
      </c>
      <c r="Y249" s="22">
        <v>60</v>
      </c>
      <c r="Z249" s="22">
        <v>40</v>
      </c>
      <c r="AA249" s="22">
        <f>W249*Z249%</f>
        <v>12000</v>
      </c>
      <c r="AB249" s="22">
        <f t="shared" si="17"/>
        <v>15254.237288135593</v>
      </c>
      <c r="AC249" s="22">
        <f t="shared" si="18"/>
        <v>2745.7627118644068</v>
      </c>
      <c r="AD249" s="22">
        <f>W249*Y249%</f>
        <v>18000</v>
      </c>
      <c r="AE249" s="22">
        <v>0</v>
      </c>
      <c r="AF249" s="22">
        <v>5000</v>
      </c>
      <c r="AG249" s="22">
        <v>3894</v>
      </c>
      <c r="AH249" s="22">
        <v>0</v>
      </c>
      <c r="AI249" s="22">
        <v>0</v>
      </c>
      <c r="AJ249" s="22">
        <f t="shared" si="40"/>
        <v>0</v>
      </c>
      <c r="AK249" s="22">
        <f t="shared" si="5"/>
        <v>8894</v>
      </c>
      <c r="AL249" s="22">
        <f t="shared" si="6"/>
        <v>9106</v>
      </c>
      <c r="AM249" s="22">
        <f t="array" ref="AM249">IF(P249="Mykare",(INDEX('[1]EMI &amp; Reimbursement'!Q:Q,MATCH(Finance!C249,'[1]EMI &amp; Reimbursement'!B:B,0),0)),0)</f>
        <v>26106</v>
      </c>
      <c r="AN249" s="22">
        <f t="shared" si="79"/>
        <v>0</v>
      </c>
      <c r="AO249" s="22">
        <f t="shared" si="80"/>
        <v>0</v>
      </c>
      <c r="AP249" s="22">
        <f t="shared" si="81"/>
        <v>12000</v>
      </c>
      <c r="AQ249" s="18" t="s">
        <v>7272</v>
      </c>
      <c r="AR249" s="18" t="s">
        <v>7753</v>
      </c>
      <c r="AS249" s="23">
        <v>45047</v>
      </c>
      <c r="AT249" s="56" t="b">
        <v>1</v>
      </c>
      <c r="AU249" s="56" t="b">
        <v>1</v>
      </c>
      <c r="AV249" s="56" t="b">
        <v>1</v>
      </c>
      <c r="AW249" s="56" t="b">
        <v>1</v>
      </c>
      <c r="AX249" s="56" t="b">
        <v>1</v>
      </c>
      <c r="AY249" s="56" t="b">
        <v>1</v>
      </c>
      <c r="AZ249" s="57"/>
      <c r="BA249" s="56" t="b">
        <v>1</v>
      </c>
      <c r="BB249" s="24" t="b">
        <v>1</v>
      </c>
      <c r="BC249" s="22">
        <f t="shared" si="84"/>
        <v>0</v>
      </c>
      <c r="BD249" s="26">
        <f t="shared" si="11"/>
        <v>0.50588888888888894</v>
      </c>
    </row>
    <row r="250" spans="1:56" ht="20.25" customHeight="1">
      <c r="A250" s="18" t="s">
        <v>7262</v>
      </c>
      <c r="B250" s="19">
        <v>249</v>
      </c>
      <c r="C250" s="18" t="str">
        <f t="shared" si="77"/>
        <v>FIP249</v>
      </c>
      <c r="D250" s="18">
        <v>325614</v>
      </c>
      <c r="E250" s="20">
        <v>45044</v>
      </c>
      <c r="F250" s="20">
        <v>45044</v>
      </c>
      <c r="G250" s="18" t="s">
        <v>7543</v>
      </c>
      <c r="I250" s="18" t="s">
        <v>7819</v>
      </c>
      <c r="J250" s="18" t="s">
        <v>7266</v>
      </c>
      <c r="K250" s="18" t="s">
        <v>7636</v>
      </c>
      <c r="L250" s="37" t="s">
        <v>7290</v>
      </c>
      <c r="M250" s="21" t="s">
        <v>7545</v>
      </c>
      <c r="N250" s="21" t="str">
        <f t="shared" si="59"/>
        <v>A</v>
      </c>
      <c r="P250" s="18" t="str">
        <f>IFERROR(VLOOKUP(L250,[1]Sheet3!A:B,2,0),"")</f>
        <v>Hospital</v>
      </c>
      <c r="Q250" s="22" t="s">
        <v>7546</v>
      </c>
      <c r="R250" s="22" t="s">
        <v>7271</v>
      </c>
      <c r="S250" s="22">
        <v>67910</v>
      </c>
      <c r="T250" s="22">
        <v>67910</v>
      </c>
      <c r="U250" s="22">
        <v>0</v>
      </c>
      <c r="V250" s="22">
        <v>500</v>
      </c>
      <c r="W250" s="22">
        <f t="shared" si="78"/>
        <v>68410</v>
      </c>
      <c r="X250" s="22">
        <v>0</v>
      </c>
      <c r="Y250" s="22">
        <v>60</v>
      </c>
      <c r="Z250" s="22">
        <v>40</v>
      </c>
      <c r="AA250" s="22">
        <f>W250-AD250</f>
        <v>32452</v>
      </c>
      <c r="AB250" s="22">
        <f t="shared" si="17"/>
        <v>30472.881355932201</v>
      </c>
      <c r="AC250" s="22">
        <f t="shared" si="18"/>
        <v>5485.1186440677966</v>
      </c>
      <c r="AD250" s="22">
        <v>35958</v>
      </c>
      <c r="AE250" s="22">
        <v>301</v>
      </c>
      <c r="AF250" s="22">
        <v>5000</v>
      </c>
      <c r="AG250" s="22">
        <v>0</v>
      </c>
      <c r="AH250" s="22">
        <v>0</v>
      </c>
      <c r="AI250" s="22">
        <v>0</v>
      </c>
      <c r="AJ250" s="22">
        <f t="shared" si="40"/>
        <v>0</v>
      </c>
      <c r="AK250" s="22">
        <f t="shared" si="5"/>
        <v>5301</v>
      </c>
      <c r="AL250" s="22">
        <f t="shared" si="6"/>
        <v>30657</v>
      </c>
      <c r="AM250" s="22">
        <f t="array" ref="AM250">IF(P250="Mykare",(INDEX('[1]EMI &amp; Reimbursement'!Q:Q,MATCH(Finance!C250,'[1]EMI &amp; Reimbursement'!B:B,0),0)),0)</f>
        <v>0</v>
      </c>
      <c r="AN250" s="22">
        <f t="shared" si="79"/>
        <v>0</v>
      </c>
      <c r="AO250" s="22">
        <f t="shared" si="80"/>
        <v>35958</v>
      </c>
      <c r="AP250" s="22">
        <f t="shared" si="81"/>
        <v>0</v>
      </c>
      <c r="AQ250" s="18" t="s">
        <v>7272</v>
      </c>
      <c r="AR250" s="18" t="s">
        <v>7785</v>
      </c>
      <c r="AS250" s="23">
        <v>45047</v>
      </c>
      <c r="AT250" s="56" t="b">
        <v>1</v>
      </c>
      <c r="AU250" s="56"/>
      <c r="AV250" s="56"/>
      <c r="AW250" s="56" t="b">
        <v>1</v>
      </c>
      <c r="AX250" s="56"/>
      <c r="AY250" s="56" t="b">
        <v>1</v>
      </c>
      <c r="AZ250" s="57"/>
      <c r="BA250" s="56" t="b">
        <v>1</v>
      </c>
      <c r="BB250" s="24" t="b">
        <v>1</v>
      </c>
      <c r="BC250" s="22">
        <f t="shared" si="84"/>
        <v>0</v>
      </c>
      <c r="BD250" s="26">
        <f t="shared" si="11"/>
        <v>0.85257800767562153</v>
      </c>
    </row>
    <row r="251" spans="1:56" ht="20.25" customHeight="1">
      <c r="A251" s="18" t="s">
        <v>7262</v>
      </c>
      <c r="B251" s="19">
        <v>250</v>
      </c>
      <c r="C251" s="18" t="str">
        <f t="shared" si="77"/>
        <v>FIP250</v>
      </c>
      <c r="D251" s="18">
        <v>339829</v>
      </c>
      <c r="E251" s="20">
        <v>45045</v>
      </c>
      <c r="F251" s="20">
        <v>45045</v>
      </c>
      <c r="G251" s="18" t="s">
        <v>7481</v>
      </c>
      <c r="I251" s="18" t="s">
        <v>7820</v>
      </c>
      <c r="J251" s="18" t="s">
        <v>7341</v>
      </c>
      <c r="K251" s="18" t="s">
        <v>7267</v>
      </c>
      <c r="L251" s="37" t="s">
        <v>7308</v>
      </c>
      <c r="M251" s="21" t="s">
        <v>7278</v>
      </c>
      <c r="N251" s="21" t="str">
        <f t="shared" si="59"/>
        <v>B</v>
      </c>
      <c r="P251" s="18" t="str">
        <f>IFERROR(VLOOKUP(L251,[1]Sheet3!A:B,2,0),"")</f>
        <v>Hospital</v>
      </c>
      <c r="Q251" s="22" t="s">
        <v>7456</v>
      </c>
      <c r="R251" s="22" t="s">
        <v>7271</v>
      </c>
      <c r="S251" s="22">
        <v>59872</v>
      </c>
      <c r="T251" s="22">
        <v>0</v>
      </c>
      <c r="U251" s="22">
        <v>0</v>
      </c>
      <c r="V251" s="22">
        <v>0</v>
      </c>
      <c r="W251" s="22">
        <f t="shared" si="78"/>
        <v>59872</v>
      </c>
      <c r="X251" s="22">
        <v>0</v>
      </c>
      <c r="Y251" s="22">
        <v>40</v>
      </c>
      <c r="Z251" s="22">
        <v>60</v>
      </c>
      <c r="AA251" s="22">
        <f t="shared" ref="AA251:AA252" si="85">W251*Z251%</f>
        <v>35923.199999999997</v>
      </c>
      <c r="AB251" s="22">
        <f t="shared" si="17"/>
        <v>20295.593220338986</v>
      </c>
      <c r="AC251" s="22">
        <f t="shared" si="18"/>
        <v>3653.2067796610177</v>
      </c>
      <c r="AD251" s="22">
        <f t="shared" ref="AD251:AD252" si="86">W251*Y251%</f>
        <v>23948.800000000003</v>
      </c>
      <c r="AE251" s="22">
        <v>391</v>
      </c>
      <c r="AF251" s="22">
        <v>0</v>
      </c>
      <c r="AG251" s="22">
        <v>0</v>
      </c>
      <c r="AH251" s="22">
        <v>0</v>
      </c>
      <c r="AI251" s="22">
        <v>0</v>
      </c>
      <c r="AJ251" s="22">
        <f t="shared" si="40"/>
        <v>0</v>
      </c>
      <c r="AK251" s="22">
        <f t="shared" si="5"/>
        <v>391</v>
      </c>
      <c r="AL251" s="22">
        <f t="shared" si="6"/>
        <v>23557.800000000003</v>
      </c>
      <c r="AM251" s="22">
        <f t="array" ref="AM251">IF(P251="Mykare",(INDEX('[1]EMI &amp; Reimbursement'!Q:Q,MATCH(Finance!C251,'[1]EMI &amp; Reimbursement'!B:B,0),0)),0)</f>
        <v>0</v>
      </c>
      <c r="AN251" s="22">
        <f t="shared" si="79"/>
        <v>0</v>
      </c>
      <c r="AO251" s="22">
        <f t="shared" si="80"/>
        <v>23948.800000000003</v>
      </c>
      <c r="AP251" s="22">
        <f t="shared" si="81"/>
        <v>0</v>
      </c>
      <c r="AQ251" s="18" t="s">
        <v>7272</v>
      </c>
      <c r="AR251" s="18" t="s">
        <v>7782</v>
      </c>
      <c r="AS251" s="23">
        <v>45047</v>
      </c>
      <c r="AT251" s="56" t="b">
        <v>1</v>
      </c>
      <c r="AU251" s="56"/>
      <c r="AV251" s="56"/>
      <c r="AW251" s="56" t="b">
        <v>1</v>
      </c>
      <c r="AX251" s="56"/>
      <c r="AY251" s="56" t="b">
        <v>1</v>
      </c>
      <c r="AZ251" s="57"/>
      <c r="BA251" s="57"/>
      <c r="BB251" s="24" t="b">
        <v>1</v>
      </c>
      <c r="BC251" s="22">
        <f t="shared" si="84"/>
        <v>0</v>
      </c>
      <c r="BD251" s="26">
        <f t="shared" si="11"/>
        <v>0.983673503474078</v>
      </c>
    </row>
    <row r="252" spans="1:56" ht="20.25" customHeight="1">
      <c r="A252" s="18" t="s">
        <v>7262</v>
      </c>
      <c r="B252" s="19">
        <v>251</v>
      </c>
      <c r="C252" s="18" t="str">
        <f t="shared" si="77"/>
        <v>FIP251</v>
      </c>
      <c r="D252" s="18">
        <v>364787</v>
      </c>
      <c r="E252" s="20">
        <v>45045</v>
      </c>
      <c r="F252" s="20">
        <v>45045</v>
      </c>
      <c r="G252" s="18" t="s">
        <v>7501</v>
      </c>
      <c r="I252" s="18" t="s">
        <v>7821</v>
      </c>
      <c r="J252" s="18" t="s">
        <v>7562</v>
      </c>
      <c r="K252" s="18" t="s">
        <v>5048</v>
      </c>
      <c r="L252" s="37" t="s">
        <v>7290</v>
      </c>
      <c r="M252" s="21" t="s">
        <v>7278</v>
      </c>
      <c r="N252" s="21" t="str">
        <f t="shared" si="59"/>
        <v>B</v>
      </c>
      <c r="P252" s="18" t="str">
        <f>IFERROR(VLOOKUP(L252,[1]Sheet3!A:B,2,0),"")</f>
        <v>Hospital</v>
      </c>
      <c r="Q252" s="22" t="s">
        <v>7270</v>
      </c>
      <c r="R252" s="22" t="s">
        <v>7271</v>
      </c>
      <c r="S252" s="22">
        <v>50000</v>
      </c>
      <c r="T252" s="22">
        <v>58983</v>
      </c>
      <c r="U252" s="22">
        <v>0</v>
      </c>
      <c r="V252" s="22">
        <v>0</v>
      </c>
      <c r="W252" s="22">
        <f t="shared" si="78"/>
        <v>58983</v>
      </c>
      <c r="X252" s="22">
        <v>0</v>
      </c>
      <c r="Y252" s="22">
        <v>30</v>
      </c>
      <c r="Z252" s="22">
        <v>70</v>
      </c>
      <c r="AA252" s="22">
        <f t="shared" si="85"/>
        <v>41288.1</v>
      </c>
      <c r="AB252" s="22">
        <f t="shared" si="17"/>
        <v>14995.677966101692</v>
      </c>
      <c r="AC252" s="22">
        <f t="shared" si="18"/>
        <v>2699.2220338983047</v>
      </c>
      <c r="AD252" s="22">
        <f t="shared" si="86"/>
        <v>17694.899999999998</v>
      </c>
      <c r="AE252" s="22">
        <v>815</v>
      </c>
      <c r="AF252" s="22">
        <v>0</v>
      </c>
      <c r="AG252" s="22">
        <v>0</v>
      </c>
      <c r="AH252" s="22">
        <v>0</v>
      </c>
      <c r="AI252" s="22">
        <v>0</v>
      </c>
      <c r="AJ252" s="22">
        <f t="shared" si="40"/>
        <v>0</v>
      </c>
      <c r="AK252" s="22">
        <f t="shared" si="5"/>
        <v>815</v>
      </c>
      <c r="AL252" s="22">
        <f t="shared" si="6"/>
        <v>16879.899999999998</v>
      </c>
      <c r="AM252" s="22">
        <f t="array" ref="AM252">IF(P252="Mykare",(INDEX('[1]EMI &amp; Reimbursement'!Q:Q,MATCH(Finance!C252,'[1]EMI &amp; Reimbursement'!B:B,0),0)),0)</f>
        <v>0</v>
      </c>
      <c r="AN252" s="22">
        <f t="shared" si="79"/>
        <v>0</v>
      </c>
      <c r="AO252" s="22">
        <f t="shared" si="80"/>
        <v>17694.899999999998</v>
      </c>
      <c r="AP252" s="22">
        <f t="shared" si="81"/>
        <v>0</v>
      </c>
      <c r="AQ252" s="18" t="s">
        <v>7272</v>
      </c>
      <c r="AR252" s="18" t="s">
        <v>7757</v>
      </c>
      <c r="AS252" s="23">
        <v>45047</v>
      </c>
      <c r="AT252" s="56" t="b">
        <v>1</v>
      </c>
      <c r="AU252" s="56"/>
      <c r="AV252" s="56"/>
      <c r="AW252" s="56" t="b">
        <v>1</v>
      </c>
      <c r="AX252" s="56"/>
      <c r="AY252" s="56" t="b">
        <v>1</v>
      </c>
      <c r="AZ252" s="57"/>
      <c r="BA252" s="57"/>
      <c r="BB252" s="24" t="b">
        <v>1</v>
      </c>
      <c r="BC252" s="22">
        <f t="shared" si="84"/>
        <v>0</v>
      </c>
      <c r="BD252" s="26">
        <f t="shared" si="11"/>
        <v>0.9539415311756495</v>
      </c>
    </row>
    <row r="253" spans="1:56" ht="20.25" customHeight="1">
      <c r="A253" s="18" t="s">
        <v>7262</v>
      </c>
      <c r="B253" s="19">
        <v>252</v>
      </c>
      <c r="C253" s="18" t="str">
        <f t="shared" si="77"/>
        <v>FIP252</v>
      </c>
      <c r="D253" s="18">
        <v>334422</v>
      </c>
      <c r="E253" s="20">
        <v>45045</v>
      </c>
      <c r="F253" s="20">
        <v>45045</v>
      </c>
      <c r="G253" s="18" t="s">
        <v>7822</v>
      </c>
      <c r="I253" s="18" t="s">
        <v>7823</v>
      </c>
      <c r="J253" s="18" t="s">
        <v>7266</v>
      </c>
      <c r="K253" s="18" t="s">
        <v>7277</v>
      </c>
      <c r="L253" s="18" t="s">
        <v>7303</v>
      </c>
      <c r="M253" s="21" t="s">
        <v>7278</v>
      </c>
      <c r="N253" s="21" t="str">
        <f t="shared" si="59"/>
        <v>B</v>
      </c>
      <c r="O253" s="18" t="s">
        <v>7305</v>
      </c>
      <c r="P253" s="18" t="str">
        <f>IFERROR(VLOOKUP(L253,[1]Sheet3!A:B,2,0),"")</f>
        <v>Mykare</v>
      </c>
      <c r="Q253" s="22" t="s">
        <v>7456</v>
      </c>
      <c r="R253" s="22" t="s">
        <v>7271</v>
      </c>
      <c r="S253" s="22">
        <v>26000</v>
      </c>
      <c r="T253" s="22">
        <v>0</v>
      </c>
      <c r="U253" s="22">
        <v>1255</v>
      </c>
      <c r="V253" s="22">
        <v>0</v>
      </c>
      <c r="W253" s="22">
        <f t="shared" si="78"/>
        <v>27255</v>
      </c>
      <c r="X253" s="22">
        <v>0</v>
      </c>
      <c r="Y253" s="22">
        <v>26.6</v>
      </c>
      <c r="Z253" s="22">
        <v>73.400000000000006</v>
      </c>
      <c r="AA253" s="22">
        <v>20004</v>
      </c>
      <c r="AB253" s="22">
        <f t="shared" si="17"/>
        <v>6144.9152542372876</v>
      </c>
      <c r="AC253" s="22">
        <f t="shared" si="18"/>
        <v>1106.0847457627119</v>
      </c>
      <c r="AD253" s="22">
        <v>7251</v>
      </c>
      <c r="AE253" s="22">
        <v>0</v>
      </c>
      <c r="AF253" s="22">
        <v>0</v>
      </c>
      <c r="AG253" s="22">
        <v>2761.2</v>
      </c>
      <c r="AH253" s="22">
        <v>0</v>
      </c>
      <c r="AI253" s="22">
        <v>0</v>
      </c>
      <c r="AJ253" s="22">
        <f t="shared" si="40"/>
        <v>9.0949470177292824E-13</v>
      </c>
      <c r="AK253" s="22">
        <f t="shared" si="5"/>
        <v>2761.2000000000007</v>
      </c>
      <c r="AL253" s="22">
        <f t="shared" si="6"/>
        <v>4489.7999999999993</v>
      </c>
      <c r="AM253" s="22">
        <f t="array" ref="AM253">IF(P253="Mykare",(INDEX('[1]EMI &amp; Reimbursement'!Q:Q,MATCH(Finance!C253,'[1]EMI &amp; Reimbursement'!B:B,0),0)),0)</f>
        <v>23238.799999999999</v>
      </c>
      <c r="AN253" s="22">
        <f t="shared" si="79"/>
        <v>9.0949470177292824E-13</v>
      </c>
      <c r="AO253" s="22">
        <f t="shared" si="80"/>
        <v>0</v>
      </c>
      <c r="AP253" s="22">
        <f t="shared" si="81"/>
        <v>20004</v>
      </c>
      <c r="AQ253" s="18" t="s">
        <v>7272</v>
      </c>
      <c r="AR253" s="18" t="s">
        <v>7824</v>
      </c>
      <c r="AS253" s="23">
        <v>45063</v>
      </c>
      <c r="AT253" s="56" t="b">
        <v>0</v>
      </c>
      <c r="AU253" s="56" t="b">
        <v>1</v>
      </c>
      <c r="AV253" s="56" t="b">
        <v>1</v>
      </c>
      <c r="AW253" s="56" t="b">
        <v>0</v>
      </c>
      <c r="AX253" s="56" t="b">
        <v>1</v>
      </c>
      <c r="AY253" s="56" t="b">
        <v>1</v>
      </c>
      <c r="AZ253" s="57"/>
      <c r="BA253" s="57"/>
      <c r="BB253" s="24" t="b">
        <v>1</v>
      </c>
      <c r="BC253" s="22">
        <f t="shared" si="84"/>
        <v>0</v>
      </c>
      <c r="BD253" s="26">
        <f t="shared" si="11"/>
        <v>0.61919735208936688</v>
      </c>
    </row>
    <row r="254" spans="1:56" ht="20.25" customHeight="1">
      <c r="A254" s="18" t="s">
        <v>7262</v>
      </c>
      <c r="B254" s="19">
        <v>253</v>
      </c>
      <c r="C254" s="18" t="str">
        <f t="shared" si="77"/>
        <v>FIP253</v>
      </c>
      <c r="D254" s="18">
        <v>391275</v>
      </c>
      <c r="E254" s="20">
        <v>45045</v>
      </c>
      <c r="F254" s="20">
        <v>45045</v>
      </c>
      <c r="G254" s="18" t="s">
        <v>7644</v>
      </c>
      <c r="I254" s="18" t="s">
        <v>1917</v>
      </c>
      <c r="J254" s="18" t="s">
        <v>7266</v>
      </c>
      <c r="K254" s="18" t="s">
        <v>7342</v>
      </c>
      <c r="L254" s="18" t="s">
        <v>7308</v>
      </c>
      <c r="M254" s="21" t="s">
        <v>7278</v>
      </c>
      <c r="N254" s="21" t="str">
        <f t="shared" si="59"/>
        <v>B</v>
      </c>
      <c r="P254" s="18" t="str">
        <f>IFERROR(VLOOKUP(L254,[1]Sheet3!A:B,2,0),"")</f>
        <v>Hospital</v>
      </c>
      <c r="Q254" s="22" t="s">
        <v>7337</v>
      </c>
      <c r="R254" s="22" t="s">
        <v>7271</v>
      </c>
      <c r="S254" s="22">
        <v>0</v>
      </c>
      <c r="T254" s="22">
        <v>0</v>
      </c>
      <c r="U254" s="22">
        <v>5000</v>
      </c>
      <c r="V254" s="22">
        <v>0</v>
      </c>
      <c r="W254" s="22">
        <f t="shared" si="78"/>
        <v>5000</v>
      </c>
      <c r="X254" s="22">
        <v>0</v>
      </c>
      <c r="Y254" s="22">
        <v>40</v>
      </c>
      <c r="Z254" s="22">
        <v>60</v>
      </c>
      <c r="AA254" s="22">
        <f>W254*Z254%</f>
        <v>3000</v>
      </c>
      <c r="AB254" s="22">
        <f t="shared" si="17"/>
        <v>1694.9152542372883</v>
      </c>
      <c r="AC254" s="22">
        <f t="shared" si="18"/>
        <v>305.08474576271186</v>
      </c>
      <c r="AD254" s="22">
        <f>W254*Y254%</f>
        <v>2000</v>
      </c>
      <c r="AE254" s="22">
        <v>0</v>
      </c>
      <c r="AF254" s="22">
        <v>0</v>
      </c>
      <c r="AG254" s="22">
        <v>0</v>
      </c>
      <c r="AH254" s="22">
        <v>0</v>
      </c>
      <c r="AI254" s="22">
        <v>0</v>
      </c>
      <c r="AJ254" s="22">
        <f t="shared" si="40"/>
        <v>0</v>
      </c>
      <c r="AK254" s="22">
        <f t="shared" si="5"/>
        <v>0</v>
      </c>
      <c r="AL254" s="22">
        <f t="shared" si="6"/>
        <v>2000</v>
      </c>
      <c r="AM254" s="22">
        <f t="array" ref="AM254">IF(P254="Mykare",(INDEX('[1]EMI &amp; Reimbursement'!Q:Q,MATCH(Finance!C254,'[1]EMI &amp; Reimbursement'!B:B,0),0)),0)</f>
        <v>0</v>
      </c>
      <c r="AN254" s="22">
        <f t="shared" si="79"/>
        <v>0</v>
      </c>
      <c r="AO254" s="22">
        <f t="shared" si="80"/>
        <v>2000</v>
      </c>
      <c r="AP254" s="22">
        <f t="shared" si="81"/>
        <v>0</v>
      </c>
      <c r="AQ254" s="18" t="s">
        <v>7272</v>
      </c>
      <c r="AR254" s="18" t="s">
        <v>7774</v>
      </c>
      <c r="AS254" s="23">
        <v>45047</v>
      </c>
      <c r="AT254" s="56" t="b">
        <v>1</v>
      </c>
      <c r="AU254" s="56"/>
      <c r="AV254" s="56"/>
      <c r="AW254" s="56" t="b">
        <v>1</v>
      </c>
      <c r="AX254" s="56"/>
      <c r="AY254" s="56" t="b">
        <v>1</v>
      </c>
      <c r="AZ254" s="57"/>
      <c r="BA254" s="57"/>
      <c r="BB254" s="24" t="b">
        <v>1</v>
      </c>
      <c r="BC254" s="22">
        <f t="shared" si="84"/>
        <v>0</v>
      </c>
      <c r="BD254" s="26">
        <f t="shared" si="11"/>
        <v>1</v>
      </c>
    </row>
    <row r="255" spans="1:56" ht="20.25" customHeight="1">
      <c r="A255" s="18" t="s">
        <v>7262</v>
      </c>
      <c r="B255" s="19">
        <v>254</v>
      </c>
      <c r="C255" s="18" t="str">
        <f t="shared" si="77"/>
        <v>FIP254</v>
      </c>
      <c r="D255" s="18">
        <v>385808</v>
      </c>
      <c r="E255" s="20">
        <v>45045</v>
      </c>
      <c r="F255" s="20">
        <v>45045</v>
      </c>
      <c r="G255" s="18" t="s">
        <v>7543</v>
      </c>
      <c r="I255" s="18" t="s">
        <v>7825</v>
      </c>
      <c r="J255" s="18" t="s">
        <v>7266</v>
      </c>
      <c r="K255" s="18" t="s">
        <v>7636</v>
      </c>
      <c r="L255" s="18" t="s">
        <v>7290</v>
      </c>
      <c r="M255" s="21" t="s">
        <v>7677</v>
      </c>
      <c r="N255" s="21" t="str">
        <f t="shared" si="59"/>
        <v>A</v>
      </c>
      <c r="P255" s="18" t="str">
        <f>IFERROR(VLOOKUP(L255,[1]Sheet3!A:B,2,0),"")</f>
        <v>Hospital</v>
      </c>
      <c r="Q255" s="22" t="s">
        <v>7546</v>
      </c>
      <c r="R255" s="22" t="s">
        <v>7271</v>
      </c>
      <c r="S255" s="22">
        <v>31932</v>
      </c>
      <c r="T255" s="22">
        <v>31932</v>
      </c>
      <c r="U255" s="22">
        <v>0</v>
      </c>
      <c r="V255" s="22">
        <v>0</v>
      </c>
      <c r="W255" s="22">
        <f t="shared" si="78"/>
        <v>31932</v>
      </c>
      <c r="X255" s="22">
        <v>0</v>
      </c>
      <c r="Y255" s="22">
        <v>60</v>
      </c>
      <c r="Z255" s="22">
        <v>40</v>
      </c>
      <c r="AA255" s="22">
        <f>W255-AD255</f>
        <v>14523</v>
      </c>
      <c r="AB255" s="22">
        <f t="shared" si="17"/>
        <v>14753.389830508473</v>
      </c>
      <c r="AC255" s="22">
        <f t="shared" si="18"/>
        <v>2655.6101694915251</v>
      </c>
      <c r="AD255" s="22">
        <v>17409</v>
      </c>
      <c r="AE255" s="22">
        <v>241</v>
      </c>
      <c r="AF255" s="22">
        <v>5000</v>
      </c>
      <c r="AG255" s="22">
        <v>0</v>
      </c>
      <c r="AH255" s="22">
        <v>0</v>
      </c>
      <c r="AI255" s="22">
        <v>0</v>
      </c>
      <c r="AJ255" s="22">
        <f t="shared" si="40"/>
        <v>0</v>
      </c>
      <c r="AK255" s="22">
        <f t="shared" si="5"/>
        <v>5241</v>
      </c>
      <c r="AL255" s="22">
        <f t="shared" si="6"/>
        <v>12168</v>
      </c>
      <c r="AM255" s="22">
        <f t="array" ref="AM255">IF(P255="Mykare",(INDEX('[1]EMI &amp; Reimbursement'!Q:Q,MATCH(Finance!C255,'[1]EMI &amp; Reimbursement'!B:B,0),0)),0)</f>
        <v>0</v>
      </c>
      <c r="AN255" s="22">
        <f t="shared" si="79"/>
        <v>0</v>
      </c>
      <c r="AO255" s="22">
        <f t="shared" si="80"/>
        <v>17409</v>
      </c>
      <c r="AP255" s="22">
        <f t="shared" si="81"/>
        <v>0</v>
      </c>
      <c r="AQ255" s="18" t="s">
        <v>7272</v>
      </c>
      <c r="AR255" s="18" t="s">
        <v>7785</v>
      </c>
      <c r="AS255" s="23">
        <v>45047</v>
      </c>
      <c r="AT255" s="56" t="b">
        <v>1</v>
      </c>
      <c r="AU255" s="56"/>
      <c r="AV255" s="56"/>
      <c r="AW255" s="56" t="b">
        <v>1</v>
      </c>
      <c r="AX255" s="56"/>
      <c r="AY255" s="56" t="b">
        <v>1</v>
      </c>
      <c r="AZ255" s="57"/>
      <c r="BA255" s="56" t="b">
        <v>1</v>
      </c>
      <c r="BB255" s="24" t="b">
        <v>1</v>
      </c>
      <c r="BC255" s="22">
        <f t="shared" si="84"/>
        <v>0</v>
      </c>
      <c r="BD255" s="26">
        <f t="shared" si="11"/>
        <v>0.69894881957608135</v>
      </c>
    </row>
    <row r="256" spans="1:56" ht="20.25" customHeight="1">
      <c r="A256" s="18" t="s">
        <v>7262</v>
      </c>
      <c r="B256" s="19">
        <v>255</v>
      </c>
      <c r="C256" s="18" t="str">
        <f t="shared" si="77"/>
        <v>FIP255</v>
      </c>
      <c r="D256" s="18">
        <v>356207</v>
      </c>
      <c r="E256" s="20">
        <v>45046</v>
      </c>
      <c r="F256" s="20">
        <v>45046</v>
      </c>
      <c r="G256" s="18" t="s">
        <v>7501</v>
      </c>
      <c r="I256" s="18" t="s">
        <v>7826</v>
      </c>
      <c r="J256" s="18" t="s">
        <v>7266</v>
      </c>
      <c r="K256" s="18" t="s">
        <v>7289</v>
      </c>
      <c r="L256" s="18" t="s">
        <v>7290</v>
      </c>
      <c r="M256" s="21" t="s">
        <v>7278</v>
      </c>
      <c r="N256" s="21" t="str">
        <f t="shared" si="59"/>
        <v>B</v>
      </c>
      <c r="P256" s="18" t="str">
        <f>IFERROR(VLOOKUP(L256,[1]Sheet3!A:B,2,0),"")</f>
        <v>Hospital</v>
      </c>
      <c r="Q256" s="22" t="s">
        <v>7270</v>
      </c>
      <c r="R256" s="22" t="s">
        <v>7271</v>
      </c>
      <c r="S256" s="22">
        <v>25000</v>
      </c>
      <c r="T256" s="22">
        <v>21160</v>
      </c>
      <c r="U256" s="22">
        <v>3400</v>
      </c>
      <c r="V256" s="22">
        <v>0</v>
      </c>
      <c r="W256" s="22">
        <f t="shared" si="78"/>
        <v>24560</v>
      </c>
      <c r="X256" s="22">
        <v>0</v>
      </c>
      <c r="Y256" s="22">
        <v>30</v>
      </c>
      <c r="Z256" s="22">
        <v>70</v>
      </c>
      <c r="AA256" s="22">
        <f t="shared" ref="AA256:AA280" si="87">W256*Z256%</f>
        <v>17192</v>
      </c>
      <c r="AB256" s="22">
        <f t="shared" si="17"/>
        <v>6244.0677966101694</v>
      </c>
      <c r="AC256" s="22">
        <f t="shared" si="18"/>
        <v>1123.9322033898304</v>
      </c>
      <c r="AD256" s="22">
        <f t="shared" ref="AD256:AD260" si="88">W256*Y256%</f>
        <v>7368</v>
      </c>
      <c r="AE256" s="22">
        <v>299</v>
      </c>
      <c r="AF256" s="22">
        <v>0</v>
      </c>
      <c r="AG256" s="22">
        <v>0</v>
      </c>
      <c r="AH256" s="22">
        <v>0</v>
      </c>
      <c r="AI256" s="22">
        <v>0</v>
      </c>
      <c r="AJ256" s="22">
        <f t="shared" si="40"/>
        <v>0</v>
      </c>
      <c r="AK256" s="22">
        <f t="shared" si="5"/>
        <v>299</v>
      </c>
      <c r="AL256" s="22">
        <f t="shared" si="6"/>
        <v>7069</v>
      </c>
      <c r="AM256" s="22">
        <f t="array" ref="AM256">IF(P256="Mykare",(INDEX('[1]EMI &amp; Reimbursement'!Q:Q,MATCH(Finance!C256,'[1]EMI &amp; Reimbursement'!B:B,0),0)),0)</f>
        <v>0</v>
      </c>
      <c r="AN256" s="22">
        <f t="shared" si="79"/>
        <v>0</v>
      </c>
      <c r="AO256" s="22">
        <f t="shared" si="80"/>
        <v>7368</v>
      </c>
      <c r="AP256" s="22">
        <f t="shared" si="81"/>
        <v>0</v>
      </c>
      <c r="AQ256" s="18" t="s">
        <v>7272</v>
      </c>
      <c r="AR256" s="18" t="s">
        <v>7757</v>
      </c>
      <c r="AS256" s="23">
        <v>45047</v>
      </c>
      <c r="AT256" s="56" t="b">
        <v>1</v>
      </c>
      <c r="AU256" s="56"/>
      <c r="AV256" s="56"/>
      <c r="AW256" s="56" t="b">
        <v>1</v>
      </c>
      <c r="AX256" s="56"/>
      <c r="AY256" s="56" t="b">
        <v>1</v>
      </c>
      <c r="AZ256" s="57"/>
      <c r="BA256" s="57"/>
      <c r="BB256" s="24" t="b">
        <v>1</v>
      </c>
      <c r="BC256" s="22">
        <f t="shared" si="84"/>
        <v>0</v>
      </c>
      <c r="BD256" s="26">
        <f t="shared" si="11"/>
        <v>0.95941910966340938</v>
      </c>
    </row>
    <row r="257" spans="1:56" ht="20.25" customHeight="1">
      <c r="A257" s="18" t="s">
        <v>7262</v>
      </c>
      <c r="B257" s="19">
        <v>256</v>
      </c>
      <c r="C257" s="18" t="str">
        <f t="shared" si="77"/>
        <v>FIP256</v>
      </c>
      <c r="D257" s="18">
        <v>344861</v>
      </c>
      <c r="E257" s="20">
        <v>45048</v>
      </c>
      <c r="F257" s="20">
        <v>45048</v>
      </c>
      <c r="G257" s="18" t="s">
        <v>7522</v>
      </c>
      <c r="H257" s="63"/>
      <c r="I257" s="63" t="s">
        <v>7827</v>
      </c>
      <c r="J257" s="18" t="s">
        <v>7828</v>
      </c>
      <c r="K257" s="18" t="s">
        <v>7743</v>
      </c>
      <c r="L257" s="18" t="s">
        <v>7290</v>
      </c>
      <c r="M257" s="21" t="s">
        <v>7278</v>
      </c>
      <c r="N257" s="21" t="str">
        <f t="shared" si="59"/>
        <v>B</v>
      </c>
      <c r="P257" s="18" t="str">
        <f>IFERROR(VLOOKUP(L257,[1]Sheet3!A:B,2,0),"")</f>
        <v>Hospital</v>
      </c>
      <c r="Q257" s="22" t="s">
        <v>7337</v>
      </c>
      <c r="R257" s="22" t="s">
        <v>7271</v>
      </c>
      <c r="S257" s="64">
        <v>149394</v>
      </c>
      <c r="T257" s="64">
        <v>123737</v>
      </c>
      <c r="U257" s="22">
        <v>0</v>
      </c>
      <c r="V257" s="22">
        <v>0</v>
      </c>
      <c r="W257" s="22">
        <f t="shared" si="78"/>
        <v>123737</v>
      </c>
      <c r="X257" s="22">
        <v>0</v>
      </c>
      <c r="Y257" s="22">
        <v>40</v>
      </c>
      <c r="Z257" s="22">
        <v>60</v>
      </c>
      <c r="AA257" s="22">
        <f t="shared" si="87"/>
        <v>74242.2</v>
      </c>
      <c r="AB257" s="22">
        <f t="shared" si="17"/>
        <v>41944.745762711871</v>
      </c>
      <c r="AC257" s="22">
        <f t="shared" si="18"/>
        <v>7550.0542372881364</v>
      </c>
      <c r="AD257" s="22">
        <f t="shared" si="88"/>
        <v>49494.8</v>
      </c>
      <c r="AE257" s="22">
        <v>0</v>
      </c>
      <c r="AF257" s="22">
        <v>0</v>
      </c>
      <c r="AG257" s="22">
        <v>0</v>
      </c>
      <c r="AH257" s="65">
        <v>3470</v>
      </c>
      <c r="AI257" s="22">
        <v>0</v>
      </c>
      <c r="AJ257" s="22">
        <f t="shared" si="40"/>
        <v>0</v>
      </c>
      <c r="AK257" s="22">
        <f t="shared" ref="AK257:AK511" si="89">SUM(AE257:AJ257)</f>
        <v>3470</v>
      </c>
      <c r="AL257" s="22">
        <f t="shared" ref="AL257:AL511" si="90">AD257-AK257</f>
        <v>46024.800000000003</v>
      </c>
      <c r="AM257" s="22">
        <f t="array" ref="AM257">IF(P257="Mykare",(INDEX('[1]EMI &amp; Reimbursement'!Q:Q,MATCH(Finance!C257,'[1]EMI &amp; Reimbursement'!B:B,0),0)),0)</f>
        <v>0</v>
      </c>
      <c r="AN257" s="22">
        <f t="shared" si="79"/>
        <v>0</v>
      </c>
      <c r="AO257" s="22">
        <f t="shared" si="80"/>
        <v>49494.8</v>
      </c>
      <c r="AP257" s="22">
        <f t="shared" si="81"/>
        <v>0</v>
      </c>
      <c r="AQ257" s="18" t="s">
        <v>7272</v>
      </c>
      <c r="AR257" s="18" t="s">
        <v>7829</v>
      </c>
      <c r="AS257" s="23">
        <v>45079</v>
      </c>
      <c r="AT257" s="56" t="b">
        <v>0</v>
      </c>
      <c r="AU257" s="56"/>
      <c r="AV257" s="56"/>
      <c r="AW257" s="56" t="b">
        <v>1</v>
      </c>
      <c r="AX257" s="56"/>
      <c r="AY257" s="56" t="b">
        <v>1</v>
      </c>
      <c r="AZ257" s="57"/>
      <c r="BA257" s="57"/>
      <c r="BB257" s="24" t="b">
        <v>1</v>
      </c>
      <c r="BC257" s="22">
        <f t="shared" si="84"/>
        <v>0</v>
      </c>
      <c r="BD257" s="26">
        <f t="shared" ref="BD257:BD301" si="91">AL257/AD257</f>
        <v>0.92989162497878564</v>
      </c>
    </row>
    <row r="258" spans="1:56" ht="20.25" customHeight="1">
      <c r="A258" s="18" t="s">
        <v>7262</v>
      </c>
      <c r="B258" s="19">
        <v>257</v>
      </c>
      <c r="C258" s="18" t="str">
        <f t="shared" si="77"/>
        <v>FIP257</v>
      </c>
      <c r="D258" s="18">
        <v>391714</v>
      </c>
      <c r="E258" s="20">
        <v>45050</v>
      </c>
      <c r="F258" s="20">
        <v>45050</v>
      </c>
      <c r="G258" s="18" t="s">
        <v>7275</v>
      </c>
      <c r="H258" s="66"/>
      <c r="I258" s="66" t="s">
        <v>7830</v>
      </c>
      <c r="J258" s="18" t="s">
        <v>7266</v>
      </c>
      <c r="K258" s="18" t="s">
        <v>7289</v>
      </c>
      <c r="L258" s="18" t="s">
        <v>7290</v>
      </c>
      <c r="M258" s="21" t="s">
        <v>7278</v>
      </c>
      <c r="N258" s="21" t="str">
        <f t="shared" si="59"/>
        <v>B</v>
      </c>
      <c r="P258" s="18" t="str">
        <f>IFERROR(VLOOKUP(L258,[1]Sheet3!A:B,2,0),"")</f>
        <v>Hospital</v>
      </c>
      <c r="Q258" s="22" t="s">
        <v>7279</v>
      </c>
      <c r="R258" s="22" t="s">
        <v>7271</v>
      </c>
      <c r="S258" s="22">
        <v>37839</v>
      </c>
      <c r="T258" s="22">
        <v>37839</v>
      </c>
      <c r="U258" s="22">
        <v>0</v>
      </c>
      <c r="V258" s="22">
        <v>0</v>
      </c>
      <c r="W258" s="22">
        <f t="shared" si="78"/>
        <v>37839</v>
      </c>
      <c r="X258" s="22">
        <v>0</v>
      </c>
      <c r="Y258" s="22">
        <v>30</v>
      </c>
      <c r="Z258" s="22">
        <v>70</v>
      </c>
      <c r="AA258" s="22">
        <f t="shared" si="87"/>
        <v>26487.3</v>
      </c>
      <c r="AB258" s="22">
        <f t="shared" si="17"/>
        <v>9620.0847457627096</v>
      </c>
      <c r="AC258" s="22">
        <f t="shared" si="18"/>
        <v>1731.6152542372879</v>
      </c>
      <c r="AD258" s="22">
        <f t="shared" si="88"/>
        <v>11351.699999999999</v>
      </c>
      <c r="AE258" s="22">
        <v>0</v>
      </c>
      <c r="AF258" s="22">
        <v>0</v>
      </c>
      <c r="AG258" s="22">
        <v>0</v>
      </c>
      <c r="AH258" s="22">
        <v>0</v>
      </c>
      <c r="AI258" s="22">
        <v>0</v>
      </c>
      <c r="AJ258" s="22">
        <f t="shared" si="40"/>
        <v>0</v>
      </c>
      <c r="AK258" s="22">
        <f t="shared" si="89"/>
        <v>0</v>
      </c>
      <c r="AL258" s="22">
        <f t="shared" si="90"/>
        <v>11351.699999999999</v>
      </c>
      <c r="AM258" s="22">
        <f t="array" ref="AM258">IF(P258="Mykare",(INDEX('[1]EMI &amp; Reimbursement'!Q:Q,MATCH(Finance!C258,'[1]EMI &amp; Reimbursement'!B:B,0),0)),0)</f>
        <v>0</v>
      </c>
      <c r="AN258" s="22">
        <f t="shared" si="79"/>
        <v>0</v>
      </c>
      <c r="AO258" s="22">
        <f t="shared" si="80"/>
        <v>11351.699999999999</v>
      </c>
      <c r="AP258" s="22">
        <f t="shared" si="81"/>
        <v>0</v>
      </c>
      <c r="AQ258" s="18" t="s">
        <v>7272</v>
      </c>
      <c r="AR258" s="18" t="s">
        <v>7831</v>
      </c>
      <c r="AS258" s="23">
        <v>45079</v>
      </c>
      <c r="AT258" s="56" t="b">
        <v>0</v>
      </c>
      <c r="AU258" s="56"/>
      <c r="AV258" s="56"/>
      <c r="AW258" s="56" t="b">
        <v>1</v>
      </c>
      <c r="AX258" s="56"/>
      <c r="AY258" s="56" t="b">
        <v>1</v>
      </c>
      <c r="BB258" s="24" t="b">
        <v>1</v>
      </c>
      <c r="BC258" s="22">
        <f t="shared" si="84"/>
        <v>0</v>
      </c>
      <c r="BD258" s="26">
        <f t="shared" si="91"/>
        <v>1</v>
      </c>
    </row>
    <row r="259" spans="1:56" ht="20.25" customHeight="1">
      <c r="A259" s="18" t="s">
        <v>7262</v>
      </c>
      <c r="B259" s="19">
        <v>258</v>
      </c>
      <c r="C259" s="18" t="str">
        <f t="shared" si="77"/>
        <v>FIP258</v>
      </c>
      <c r="D259" s="18">
        <v>387587</v>
      </c>
      <c r="E259" s="20">
        <v>45050</v>
      </c>
      <c r="F259" s="20">
        <v>45050</v>
      </c>
      <c r="G259" s="18" t="s">
        <v>7380</v>
      </c>
      <c r="H259" s="67"/>
      <c r="I259" s="67" t="s">
        <v>6515</v>
      </c>
      <c r="J259" s="18" t="s">
        <v>7369</v>
      </c>
      <c r="K259" s="18" t="s">
        <v>7342</v>
      </c>
      <c r="L259" s="18" t="s">
        <v>7290</v>
      </c>
      <c r="M259" s="21" t="s">
        <v>7278</v>
      </c>
      <c r="N259" s="21" t="str">
        <f t="shared" si="59"/>
        <v>B</v>
      </c>
      <c r="P259" s="18" t="str">
        <f>IFERROR(VLOOKUP(L259,[1]Sheet3!A:B,2,0),"")</f>
        <v>Hospital</v>
      </c>
      <c r="Q259" s="22" t="s">
        <v>7326</v>
      </c>
      <c r="R259" s="22" t="s">
        <v>7271</v>
      </c>
      <c r="S259" s="22">
        <v>82144</v>
      </c>
      <c r="T259" s="22">
        <v>58271</v>
      </c>
      <c r="U259" s="22">
        <v>3067</v>
      </c>
      <c r="V259" s="22">
        <v>0</v>
      </c>
      <c r="W259" s="22">
        <f t="shared" si="78"/>
        <v>61338</v>
      </c>
      <c r="X259" s="22">
        <v>0</v>
      </c>
      <c r="Y259" s="22">
        <v>30</v>
      </c>
      <c r="Z259" s="22">
        <v>70</v>
      </c>
      <c r="AA259" s="22">
        <f t="shared" si="87"/>
        <v>42936.6</v>
      </c>
      <c r="AB259" s="22">
        <f t="shared" si="17"/>
        <v>15594.406779661014</v>
      </c>
      <c r="AC259" s="22">
        <f t="shared" si="18"/>
        <v>2806.9932203389826</v>
      </c>
      <c r="AD259" s="22">
        <f t="shared" si="88"/>
        <v>18401.399999999998</v>
      </c>
      <c r="AE259" s="22">
        <v>669</v>
      </c>
      <c r="AF259" s="22">
        <v>0</v>
      </c>
      <c r="AG259" s="22">
        <v>0</v>
      </c>
      <c r="AH259" s="22">
        <v>0</v>
      </c>
      <c r="AI259" s="22">
        <v>0</v>
      </c>
      <c r="AJ259" s="22">
        <f t="shared" si="40"/>
        <v>0</v>
      </c>
      <c r="AK259" s="22">
        <f t="shared" si="89"/>
        <v>669</v>
      </c>
      <c r="AL259" s="22">
        <f t="shared" si="90"/>
        <v>17732.399999999998</v>
      </c>
      <c r="AM259" s="22">
        <f t="array" ref="AM259">IF(P259="Mykare",(INDEX('[1]EMI &amp; Reimbursement'!Q:Q,MATCH(Finance!C259,'[1]EMI &amp; Reimbursement'!B:B,0),0)),0)</f>
        <v>0</v>
      </c>
      <c r="AN259" s="22">
        <f t="shared" si="79"/>
        <v>0</v>
      </c>
      <c r="AO259" s="22">
        <f t="shared" si="80"/>
        <v>18401.399999999998</v>
      </c>
      <c r="AP259" s="22">
        <f t="shared" si="81"/>
        <v>0</v>
      </c>
      <c r="AQ259" s="18" t="s">
        <v>7272</v>
      </c>
      <c r="AR259" s="18" t="s">
        <v>7832</v>
      </c>
      <c r="AS259" s="23">
        <v>45079</v>
      </c>
      <c r="AT259" s="56" t="b">
        <v>0</v>
      </c>
      <c r="AU259" s="56"/>
      <c r="AV259" s="56"/>
      <c r="AW259" s="56" t="b">
        <v>1</v>
      </c>
      <c r="AX259" s="56"/>
      <c r="AY259" s="56" t="b">
        <v>1</v>
      </c>
      <c r="BB259" s="24" t="b">
        <v>1</v>
      </c>
      <c r="BC259" s="22">
        <f t="shared" si="84"/>
        <v>0</v>
      </c>
      <c r="BD259" s="26">
        <f t="shared" si="91"/>
        <v>0.96364407055984869</v>
      </c>
    </row>
    <row r="260" spans="1:56" ht="20.25" customHeight="1">
      <c r="A260" s="18" t="s">
        <v>7262</v>
      </c>
      <c r="B260" s="19">
        <v>259</v>
      </c>
      <c r="C260" s="18" t="str">
        <f t="shared" si="77"/>
        <v>FIP259</v>
      </c>
      <c r="D260" s="18">
        <v>400303</v>
      </c>
      <c r="E260" s="20">
        <v>45051</v>
      </c>
      <c r="F260" s="20">
        <v>45051</v>
      </c>
      <c r="G260" s="18" t="s">
        <v>7459</v>
      </c>
      <c r="H260" s="66"/>
      <c r="I260" s="66" t="s">
        <v>7758</v>
      </c>
      <c r="J260" s="18" t="s">
        <v>7369</v>
      </c>
      <c r="K260" s="18" t="s">
        <v>7342</v>
      </c>
      <c r="L260" s="18" t="s">
        <v>7308</v>
      </c>
      <c r="M260" s="21" t="s">
        <v>7278</v>
      </c>
      <c r="N260" s="21" t="str">
        <f t="shared" si="59"/>
        <v>B</v>
      </c>
      <c r="P260" s="18" t="str">
        <f>IFERROR(VLOOKUP(L260,[1]Sheet3!A:B,2,0),"")</f>
        <v>Hospital</v>
      </c>
      <c r="Q260" s="22" t="s">
        <v>7298</v>
      </c>
      <c r="R260" s="22" t="s">
        <v>7271</v>
      </c>
      <c r="S260" s="22">
        <v>0</v>
      </c>
      <c r="T260" s="22">
        <v>0</v>
      </c>
      <c r="U260" s="22">
        <v>38000</v>
      </c>
      <c r="V260" s="22">
        <v>0</v>
      </c>
      <c r="W260" s="22">
        <f t="shared" si="78"/>
        <v>38000</v>
      </c>
      <c r="X260" s="22">
        <v>0</v>
      </c>
      <c r="Y260" s="22">
        <v>33</v>
      </c>
      <c r="Z260" s="22">
        <v>67</v>
      </c>
      <c r="AA260" s="22">
        <f t="shared" si="87"/>
        <v>25460</v>
      </c>
      <c r="AB260" s="22">
        <f t="shared" si="17"/>
        <v>10627.118644067796</v>
      </c>
      <c r="AC260" s="22">
        <f t="shared" si="18"/>
        <v>1912.8813559322034</v>
      </c>
      <c r="AD260" s="22">
        <f t="shared" si="88"/>
        <v>12540</v>
      </c>
      <c r="AE260" s="22">
        <v>102</v>
      </c>
      <c r="AF260" s="22">
        <v>0</v>
      </c>
      <c r="AG260" s="22">
        <v>0</v>
      </c>
      <c r="AH260" s="22">
        <v>0</v>
      </c>
      <c r="AI260" s="22">
        <v>0</v>
      </c>
      <c r="AJ260" s="22">
        <f t="shared" si="40"/>
        <v>0</v>
      </c>
      <c r="AK260" s="22">
        <f t="shared" si="89"/>
        <v>102</v>
      </c>
      <c r="AL260" s="22">
        <f t="shared" si="90"/>
        <v>12438</v>
      </c>
      <c r="AM260" s="22">
        <f t="array" ref="AM260">IF(P260="Mykare",(INDEX('[1]EMI &amp; Reimbursement'!Q:Q,MATCH(Finance!C260,'[1]EMI &amp; Reimbursement'!B:B,0),0)),0)</f>
        <v>0</v>
      </c>
      <c r="AN260" s="22">
        <f t="shared" si="79"/>
        <v>0</v>
      </c>
      <c r="AO260" s="22">
        <f t="shared" si="80"/>
        <v>12540</v>
      </c>
      <c r="AP260" s="22">
        <f t="shared" si="81"/>
        <v>0</v>
      </c>
      <c r="AQ260" s="18" t="s">
        <v>7272</v>
      </c>
      <c r="AR260" s="18" t="s">
        <v>7833</v>
      </c>
      <c r="AS260" s="23">
        <v>45079</v>
      </c>
      <c r="AT260" s="56" t="b">
        <v>0</v>
      </c>
      <c r="AU260" s="56"/>
      <c r="AV260" s="56"/>
      <c r="AW260" s="56" t="b">
        <v>1</v>
      </c>
      <c r="AX260" s="56"/>
      <c r="AY260" s="56" t="b">
        <v>1</v>
      </c>
      <c r="BB260" s="24" t="b">
        <v>1</v>
      </c>
      <c r="BC260" s="22">
        <f t="shared" si="84"/>
        <v>0</v>
      </c>
      <c r="BD260" s="26">
        <f t="shared" si="91"/>
        <v>0.99186602870813401</v>
      </c>
    </row>
    <row r="261" spans="1:56" ht="20.25" customHeight="1">
      <c r="A261" s="18" t="s">
        <v>7262</v>
      </c>
      <c r="B261" s="19">
        <v>260</v>
      </c>
      <c r="C261" s="18" t="str">
        <f t="shared" si="77"/>
        <v>FMM260</v>
      </c>
      <c r="D261" s="18">
        <v>385464</v>
      </c>
      <c r="E261" s="20">
        <v>45051</v>
      </c>
      <c r="F261" s="20">
        <v>45051</v>
      </c>
      <c r="G261" s="18" t="s">
        <v>7720</v>
      </c>
      <c r="I261" s="18" t="s">
        <v>7834</v>
      </c>
      <c r="J261" s="18" t="s">
        <v>7266</v>
      </c>
      <c r="K261" s="18" t="s">
        <v>7717</v>
      </c>
      <c r="L261" s="18" t="s">
        <v>7290</v>
      </c>
      <c r="M261" s="21" t="s">
        <v>7519</v>
      </c>
      <c r="N261" s="21" t="str">
        <f t="shared" si="59"/>
        <v>A</v>
      </c>
      <c r="P261" s="18" t="str">
        <f>IFERROR(VLOOKUP(L261,[1]Sheet3!A:B,2,0),"")</f>
        <v>Hospital</v>
      </c>
      <c r="Q261" s="22" t="s">
        <v>7298</v>
      </c>
      <c r="R261" s="22" t="s">
        <v>7835</v>
      </c>
      <c r="S261" s="22">
        <v>25842</v>
      </c>
      <c r="T261" s="22">
        <v>25842</v>
      </c>
      <c r="U261" s="22">
        <v>0</v>
      </c>
      <c r="V261" s="22">
        <v>0</v>
      </c>
      <c r="W261" s="22">
        <f t="shared" si="78"/>
        <v>25842</v>
      </c>
      <c r="X261" s="22">
        <v>0</v>
      </c>
      <c r="Y261" s="22">
        <v>35</v>
      </c>
      <c r="Z261" s="22">
        <v>65</v>
      </c>
      <c r="AA261" s="22">
        <f t="shared" si="87"/>
        <v>16797.3</v>
      </c>
      <c r="AB261" s="22">
        <f t="shared" si="17"/>
        <v>4637.2881355932204</v>
      </c>
      <c r="AC261" s="22">
        <f t="shared" si="18"/>
        <v>834.71186440677957</v>
      </c>
      <c r="AD261" s="22">
        <v>5472</v>
      </c>
      <c r="AE261" s="22">
        <v>0</v>
      </c>
      <c r="AF261" s="22">
        <v>5000</v>
      </c>
      <c r="AG261" s="22">
        <v>0</v>
      </c>
      <c r="AH261" s="22">
        <v>0</v>
      </c>
      <c r="AI261" s="22">
        <v>0</v>
      </c>
      <c r="AJ261" s="22">
        <f t="shared" si="40"/>
        <v>0</v>
      </c>
      <c r="AK261" s="22">
        <f t="shared" si="89"/>
        <v>5000</v>
      </c>
      <c r="AL261" s="22">
        <f t="shared" si="90"/>
        <v>472</v>
      </c>
      <c r="AM261" s="22">
        <f t="array" ref="AM261">IF(P261="Mykare",(INDEX('[1]EMI &amp; Reimbursement'!Q:Q,MATCH(Finance!C261,'[1]EMI &amp; Reimbursement'!B:B,0),0)),0)</f>
        <v>0</v>
      </c>
      <c r="AN261" s="22">
        <f t="shared" si="79"/>
        <v>0</v>
      </c>
      <c r="AO261" s="22">
        <f t="shared" si="80"/>
        <v>5472</v>
      </c>
      <c r="AP261" s="22">
        <f t="shared" si="81"/>
        <v>0</v>
      </c>
      <c r="AQ261" s="18" t="s">
        <v>7272</v>
      </c>
      <c r="AR261" s="18" t="s">
        <v>7836</v>
      </c>
      <c r="AS261" s="23">
        <v>45079</v>
      </c>
      <c r="AT261" s="56" t="b">
        <v>1</v>
      </c>
      <c r="AU261" s="56"/>
      <c r="AV261" s="56"/>
      <c r="AW261" s="56" t="b">
        <v>1</v>
      </c>
      <c r="AX261" s="56"/>
      <c r="AY261" s="56" t="b">
        <v>1</v>
      </c>
      <c r="BA261" s="56" t="b">
        <v>1</v>
      </c>
      <c r="BB261" s="24" t="b">
        <v>1</v>
      </c>
      <c r="BC261" s="22">
        <f t="shared" si="84"/>
        <v>3572.7000000000007</v>
      </c>
      <c r="BD261" s="26">
        <f t="shared" si="91"/>
        <v>8.6257309941520463E-2</v>
      </c>
    </row>
    <row r="262" spans="1:56" ht="20.25" customHeight="1">
      <c r="A262" s="18" t="s">
        <v>7262</v>
      </c>
      <c r="B262" s="19">
        <v>261</v>
      </c>
      <c r="C262" s="18" t="str">
        <f t="shared" si="77"/>
        <v>FIP261</v>
      </c>
      <c r="D262" s="18">
        <v>401669</v>
      </c>
      <c r="E262" s="20">
        <v>45052</v>
      </c>
      <c r="F262" s="20">
        <v>45052</v>
      </c>
      <c r="G262" s="18" t="s">
        <v>7509</v>
      </c>
      <c r="H262" s="63"/>
      <c r="I262" s="63" t="s">
        <v>7837</v>
      </c>
      <c r="J262" s="18" t="s">
        <v>7838</v>
      </c>
      <c r="K262" s="18" t="s">
        <v>7743</v>
      </c>
      <c r="L262" s="18" t="s">
        <v>7290</v>
      </c>
      <c r="M262" s="21" t="s">
        <v>7839</v>
      </c>
      <c r="N262" s="21" t="str">
        <f t="shared" si="59"/>
        <v>A</v>
      </c>
      <c r="P262" s="18" t="str">
        <f>IFERROR(VLOOKUP(L262,[1]Sheet3!A:B,2,0),"")</f>
        <v>Hospital</v>
      </c>
      <c r="Q262" s="22" t="s">
        <v>7337</v>
      </c>
      <c r="R262" s="22" t="s">
        <v>7271</v>
      </c>
      <c r="S262" s="22">
        <v>69079</v>
      </c>
      <c r="T262" s="22">
        <v>65926</v>
      </c>
      <c r="U262" s="22">
        <v>0</v>
      </c>
      <c r="V262" s="22">
        <v>0</v>
      </c>
      <c r="W262" s="22">
        <f t="shared" si="78"/>
        <v>65926</v>
      </c>
      <c r="X262" s="22">
        <v>0</v>
      </c>
      <c r="Y262" s="22">
        <v>60</v>
      </c>
      <c r="Z262" s="22">
        <v>40</v>
      </c>
      <c r="AA262" s="22">
        <f t="shared" si="87"/>
        <v>26370.400000000001</v>
      </c>
      <c r="AB262" s="22">
        <f t="shared" si="17"/>
        <v>33521.694915254237</v>
      </c>
      <c r="AC262" s="22">
        <f t="shared" si="18"/>
        <v>6033.9050847457629</v>
      </c>
      <c r="AD262" s="22">
        <f t="shared" ref="AD262:AD278" si="92">W262*Y262%</f>
        <v>39555.599999999999</v>
      </c>
      <c r="AE262" s="22">
        <v>0</v>
      </c>
      <c r="AF262" s="22">
        <v>9888.9</v>
      </c>
      <c r="AG262" s="22">
        <v>0</v>
      </c>
      <c r="AH262" s="22">
        <v>0</v>
      </c>
      <c r="AI262" s="22">
        <v>0</v>
      </c>
      <c r="AJ262" s="22">
        <f t="shared" si="40"/>
        <v>0</v>
      </c>
      <c r="AK262" s="22">
        <f t="shared" si="89"/>
        <v>9888.9</v>
      </c>
      <c r="AL262" s="22">
        <f t="shared" si="90"/>
        <v>29666.699999999997</v>
      </c>
      <c r="AM262" s="22">
        <f t="array" ref="AM262">IF(P262="Mykare",(INDEX('[1]EMI &amp; Reimbursement'!Q:Q,MATCH(Finance!C262,'[1]EMI &amp; Reimbursement'!B:B,0),0)),0)</f>
        <v>0</v>
      </c>
      <c r="AN262" s="22">
        <f t="shared" si="79"/>
        <v>0</v>
      </c>
      <c r="AO262" s="22">
        <f t="shared" si="80"/>
        <v>39555.599999999999</v>
      </c>
      <c r="AP262" s="22">
        <f t="shared" si="81"/>
        <v>0</v>
      </c>
      <c r="AQ262" s="18" t="s">
        <v>7272</v>
      </c>
      <c r="AR262" s="18" t="s">
        <v>7840</v>
      </c>
      <c r="AS262" s="23">
        <v>45079</v>
      </c>
      <c r="AT262" s="56" t="b">
        <v>1</v>
      </c>
      <c r="AU262" s="56"/>
      <c r="AV262" s="56"/>
      <c r="AW262" s="56" t="b">
        <v>1</v>
      </c>
      <c r="AX262" s="56"/>
      <c r="AY262" s="56" t="b">
        <v>1</v>
      </c>
      <c r="BA262" s="56" t="b">
        <v>1</v>
      </c>
      <c r="BB262" s="24" t="b">
        <v>1</v>
      </c>
      <c r="BC262" s="22">
        <f t="shared" si="84"/>
        <v>0</v>
      </c>
      <c r="BD262" s="26">
        <f t="shared" si="91"/>
        <v>0.75</v>
      </c>
    </row>
    <row r="263" spans="1:56" ht="20.25" customHeight="1">
      <c r="A263" s="18" t="s">
        <v>7262</v>
      </c>
      <c r="B263" s="19">
        <v>262</v>
      </c>
      <c r="C263" s="18" t="str">
        <f t="shared" si="77"/>
        <v>FIP262</v>
      </c>
      <c r="D263" s="18">
        <v>394110</v>
      </c>
      <c r="E263" s="20">
        <v>45052</v>
      </c>
      <c r="F263" s="20">
        <v>45052</v>
      </c>
      <c r="G263" s="18" t="s">
        <v>7380</v>
      </c>
      <c r="H263" s="63"/>
      <c r="I263" s="63" t="s">
        <v>7841</v>
      </c>
      <c r="J263" s="18" t="s">
        <v>7369</v>
      </c>
      <c r="K263" s="18" t="s">
        <v>7342</v>
      </c>
      <c r="L263" s="18" t="s">
        <v>7290</v>
      </c>
      <c r="M263" s="21" t="s">
        <v>7278</v>
      </c>
      <c r="N263" s="21" t="str">
        <f t="shared" si="59"/>
        <v>B</v>
      </c>
      <c r="P263" s="18" t="str">
        <f>IFERROR(VLOOKUP(L263,[1]Sheet3!A:B,2,0),"")</f>
        <v>Hospital</v>
      </c>
      <c r="Q263" s="22" t="s">
        <v>7326</v>
      </c>
      <c r="R263" s="22" t="s">
        <v>7271</v>
      </c>
      <c r="S263" s="22">
        <v>87846</v>
      </c>
      <c r="T263" s="22">
        <v>75184</v>
      </c>
      <c r="U263" s="22">
        <v>3000</v>
      </c>
      <c r="V263" s="22">
        <v>0</v>
      </c>
      <c r="W263" s="22">
        <f t="shared" si="78"/>
        <v>78184</v>
      </c>
      <c r="X263" s="22">
        <v>0</v>
      </c>
      <c r="Y263" s="22">
        <v>30</v>
      </c>
      <c r="Z263" s="22">
        <v>70</v>
      </c>
      <c r="AA263" s="22">
        <f t="shared" si="87"/>
        <v>54728.799999999996</v>
      </c>
      <c r="AB263" s="22">
        <f t="shared" si="17"/>
        <v>19877.288135593222</v>
      </c>
      <c r="AC263" s="22">
        <f t="shared" si="18"/>
        <v>3577.9118644067798</v>
      </c>
      <c r="AD263" s="22">
        <f t="shared" si="92"/>
        <v>23455.200000000001</v>
      </c>
      <c r="AE263" s="22">
        <v>397</v>
      </c>
      <c r="AF263" s="22">
        <v>0</v>
      </c>
      <c r="AG263" s="22">
        <v>0</v>
      </c>
      <c r="AH263" s="22">
        <v>0</v>
      </c>
      <c r="AI263" s="22">
        <v>0</v>
      </c>
      <c r="AJ263" s="22">
        <f t="shared" si="40"/>
        <v>0</v>
      </c>
      <c r="AK263" s="22">
        <f t="shared" si="89"/>
        <v>397</v>
      </c>
      <c r="AL263" s="22">
        <f t="shared" si="90"/>
        <v>23058.2</v>
      </c>
      <c r="AM263" s="22">
        <f t="array" ref="AM263">IF(P263="Mykare",(INDEX('[1]EMI &amp; Reimbursement'!Q:Q,MATCH(Finance!C263,'[1]EMI &amp; Reimbursement'!B:B,0),0)),0)</f>
        <v>0</v>
      </c>
      <c r="AN263" s="22">
        <f t="shared" si="79"/>
        <v>0</v>
      </c>
      <c r="AO263" s="22">
        <f t="shared" si="80"/>
        <v>23455.200000000001</v>
      </c>
      <c r="AP263" s="22">
        <f t="shared" si="81"/>
        <v>0</v>
      </c>
      <c r="AQ263" s="18" t="s">
        <v>7272</v>
      </c>
      <c r="AR263" s="18" t="s">
        <v>7832</v>
      </c>
      <c r="AS263" s="23">
        <v>45079</v>
      </c>
      <c r="AT263" s="56" t="b">
        <v>0</v>
      </c>
      <c r="AU263" s="56"/>
      <c r="AV263" s="56"/>
      <c r="AW263" s="56" t="b">
        <v>1</v>
      </c>
      <c r="AX263" s="56"/>
      <c r="AY263" s="56" t="b">
        <v>1</v>
      </c>
      <c r="BB263" s="24" t="b">
        <v>1</v>
      </c>
      <c r="BC263" s="22">
        <f t="shared" si="84"/>
        <v>0</v>
      </c>
      <c r="BD263" s="26">
        <f t="shared" si="91"/>
        <v>0.98307411576111059</v>
      </c>
    </row>
    <row r="264" spans="1:56" ht="20.25" customHeight="1">
      <c r="A264" s="18" t="s">
        <v>7262</v>
      </c>
      <c r="B264" s="19">
        <v>263</v>
      </c>
      <c r="C264" s="18" t="str">
        <f t="shared" si="77"/>
        <v>FIP263</v>
      </c>
      <c r="D264" s="18">
        <v>315506</v>
      </c>
      <c r="E264" s="20">
        <v>45053</v>
      </c>
      <c r="F264" s="20">
        <v>45053</v>
      </c>
      <c r="G264" s="18" t="s">
        <v>7501</v>
      </c>
      <c r="H264" s="63"/>
      <c r="I264" s="63" t="s">
        <v>7842</v>
      </c>
      <c r="J264" s="18" t="s">
        <v>7341</v>
      </c>
      <c r="K264" s="18" t="s">
        <v>7289</v>
      </c>
      <c r="L264" s="18" t="s">
        <v>7290</v>
      </c>
      <c r="M264" s="21" t="s">
        <v>7278</v>
      </c>
      <c r="N264" s="21" t="str">
        <f t="shared" si="59"/>
        <v>B</v>
      </c>
      <c r="P264" s="18" t="str">
        <f>IFERROR(VLOOKUP(L264,[1]Sheet3!A:B,2,0),"")</f>
        <v>Hospital</v>
      </c>
      <c r="Q264" s="22" t="s">
        <v>7270</v>
      </c>
      <c r="R264" s="22" t="s">
        <v>7271</v>
      </c>
      <c r="S264" s="22">
        <v>87382</v>
      </c>
      <c r="T264" s="22">
        <v>76341</v>
      </c>
      <c r="U264" s="22">
        <v>3000</v>
      </c>
      <c r="V264" s="22">
        <v>0</v>
      </c>
      <c r="W264" s="22">
        <f t="shared" si="78"/>
        <v>79341</v>
      </c>
      <c r="X264" s="22">
        <v>0</v>
      </c>
      <c r="Y264" s="22">
        <v>30</v>
      </c>
      <c r="Z264" s="22">
        <v>70</v>
      </c>
      <c r="AA264" s="22">
        <f t="shared" si="87"/>
        <v>55538.7</v>
      </c>
      <c r="AB264" s="22">
        <f t="shared" si="17"/>
        <v>20171.4406779661</v>
      </c>
      <c r="AC264" s="22">
        <f t="shared" si="18"/>
        <v>3630.859322033898</v>
      </c>
      <c r="AD264" s="22">
        <f t="shared" si="92"/>
        <v>23802.3</v>
      </c>
      <c r="AE264" s="22">
        <v>0</v>
      </c>
      <c r="AF264" s="22">
        <v>0</v>
      </c>
      <c r="AG264" s="22">
        <v>0</v>
      </c>
      <c r="AH264" s="22">
        <v>0</v>
      </c>
      <c r="AI264" s="22">
        <v>0</v>
      </c>
      <c r="AJ264" s="22">
        <f t="shared" si="40"/>
        <v>0</v>
      </c>
      <c r="AK264" s="22">
        <f t="shared" si="89"/>
        <v>0</v>
      </c>
      <c r="AL264" s="22">
        <f t="shared" si="90"/>
        <v>23802.3</v>
      </c>
      <c r="AM264" s="22">
        <f t="array" ref="AM264">IF(P264="Mykare",(INDEX('[1]EMI &amp; Reimbursement'!Q:Q,MATCH(Finance!C264,'[1]EMI &amp; Reimbursement'!B:B,0),0)),0)</f>
        <v>0</v>
      </c>
      <c r="AN264" s="22">
        <f t="shared" si="79"/>
        <v>0</v>
      </c>
      <c r="AO264" s="22">
        <f t="shared" si="80"/>
        <v>23802.3</v>
      </c>
      <c r="AP264" s="22">
        <f t="shared" si="81"/>
        <v>0</v>
      </c>
      <c r="AQ264" s="18" t="s">
        <v>7272</v>
      </c>
      <c r="AR264" s="18" t="s">
        <v>7843</v>
      </c>
      <c r="AS264" s="23">
        <v>45079</v>
      </c>
      <c r="AT264" s="56" t="b">
        <v>0</v>
      </c>
      <c r="AU264" s="56"/>
      <c r="AV264" s="56"/>
      <c r="AW264" s="56" t="b">
        <v>1</v>
      </c>
      <c r="AX264" s="56"/>
      <c r="AY264" s="56" t="b">
        <v>1</v>
      </c>
      <c r="BB264" s="24" t="b">
        <v>1</v>
      </c>
      <c r="BC264" s="22">
        <f t="shared" si="84"/>
        <v>0</v>
      </c>
      <c r="BD264" s="26">
        <f t="shared" si="91"/>
        <v>1</v>
      </c>
    </row>
    <row r="265" spans="1:56" ht="20.25" customHeight="1">
      <c r="A265" s="18" t="s">
        <v>7262</v>
      </c>
      <c r="B265" s="19">
        <v>264</v>
      </c>
      <c r="C265" s="18" t="str">
        <f t="shared" si="77"/>
        <v>FIP264</v>
      </c>
      <c r="D265" s="18">
        <v>277960</v>
      </c>
      <c r="E265" s="20">
        <v>45054</v>
      </c>
      <c r="F265" s="20">
        <v>45054</v>
      </c>
      <c r="G265" s="18" t="s">
        <v>7501</v>
      </c>
      <c r="H265" s="68"/>
      <c r="I265" s="68" t="s">
        <v>7844</v>
      </c>
      <c r="J265" s="18" t="s">
        <v>7351</v>
      </c>
      <c r="K265" s="18" t="s">
        <v>5048</v>
      </c>
      <c r="L265" s="18" t="s">
        <v>7290</v>
      </c>
      <c r="M265" s="21" t="s">
        <v>7278</v>
      </c>
      <c r="N265" s="21" t="str">
        <f t="shared" si="59"/>
        <v>B</v>
      </c>
      <c r="P265" s="18" t="str">
        <f>IFERROR(VLOOKUP(L265,[1]Sheet3!A:B,2,0),"")</f>
        <v>Hospital</v>
      </c>
      <c r="Q265" s="22" t="s">
        <v>7270</v>
      </c>
      <c r="R265" s="22" t="s">
        <v>7271</v>
      </c>
      <c r="S265" s="22">
        <v>25000</v>
      </c>
      <c r="T265" s="22">
        <v>35131</v>
      </c>
      <c r="U265" s="22">
        <v>10000</v>
      </c>
      <c r="V265" s="22">
        <v>0</v>
      </c>
      <c r="W265" s="22">
        <f t="shared" si="78"/>
        <v>45131</v>
      </c>
      <c r="X265" s="22">
        <v>0</v>
      </c>
      <c r="Y265" s="22">
        <v>30</v>
      </c>
      <c r="Z265" s="22">
        <v>70</v>
      </c>
      <c r="AA265" s="22">
        <f t="shared" si="87"/>
        <v>31591.699999999997</v>
      </c>
      <c r="AB265" s="22">
        <f t="shared" si="17"/>
        <v>11473.983050847457</v>
      </c>
      <c r="AC265" s="22">
        <f t="shared" si="18"/>
        <v>2065.3169491525423</v>
      </c>
      <c r="AD265" s="22">
        <f t="shared" si="92"/>
        <v>13539.3</v>
      </c>
      <c r="AE265" s="22">
        <v>406</v>
      </c>
      <c r="AF265" s="22">
        <v>0</v>
      </c>
      <c r="AG265" s="22">
        <v>0</v>
      </c>
      <c r="AH265" s="22">
        <v>0</v>
      </c>
      <c r="AI265" s="22">
        <v>0</v>
      </c>
      <c r="AJ265" s="22">
        <f t="shared" si="40"/>
        <v>0</v>
      </c>
      <c r="AK265" s="22">
        <f t="shared" si="89"/>
        <v>406</v>
      </c>
      <c r="AL265" s="22">
        <f t="shared" si="90"/>
        <v>13133.3</v>
      </c>
      <c r="AM265" s="22">
        <f t="array" ref="AM265">IF(P265="Mykare",(INDEX('[1]EMI &amp; Reimbursement'!Q:Q,MATCH(Finance!C265,'[1]EMI &amp; Reimbursement'!B:B,0),0)),0)</f>
        <v>0</v>
      </c>
      <c r="AN265" s="22">
        <f t="shared" si="79"/>
        <v>0</v>
      </c>
      <c r="AO265" s="22">
        <f t="shared" si="80"/>
        <v>13539.3</v>
      </c>
      <c r="AP265" s="22">
        <f t="shared" si="81"/>
        <v>0</v>
      </c>
      <c r="AQ265" s="18" t="s">
        <v>7272</v>
      </c>
      <c r="AR265" s="18" t="s">
        <v>7843</v>
      </c>
      <c r="AS265" s="23">
        <v>45079</v>
      </c>
      <c r="AT265" s="56" t="b">
        <v>0</v>
      </c>
      <c r="AU265" s="56"/>
      <c r="AV265" s="56"/>
      <c r="AW265" s="56" t="b">
        <v>1</v>
      </c>
      <c r="AX265" s="56"/>
      <c r="AY265" s="56" t="b">
        <v>1</v>
      </c>
      <c r="BB265" s="24" t="b">
        <v>1</v>
      </c>
      <c r="BC265" s="22">
        <f t="shared" si="84"/>
        <v>0</v>
      </c>
      <c r="BD265" s="26">
        <f t="shared" si="91"/>
        <v>0.9700132207721226</v>
      </c>
    </row>
    <row r="266" spans="1:56" ht="20.25" customHeight="1">
      <c r="A266" s="18" t="s">
        <v>7262</v>
      </c>
      <c r="B266" s="19">
        <v>265</v>
      </c>
      <c r="C266" s="18" t="str">
        <f t="shared" si="77"/>
        <v>FIP265</v>
      </c>
      <c r="D266" s="18">
        <v>368210</v>
      </c>
      <c r="E266" s="20">
        <v>45054</v>
      </c>
      <c r="F266" s="20">
        <v>45054</v>
      </c>
      <c r="G266" s="18" t="s">
        <v>7275</v>
      </c>
      <c r="H266" s="63"/>
      <c r="I266" s="63" t="s">
        <v>7845</v>
      </c>
      <c r="J266" s="18" t="s">
        <v>7266</v>
      </c>
      <c r="K266" s="18" t="s">
        <v>5048</v>
      </c>
      <c r="L266" s="18" t="s">
        <v>7290</v>
      </c>
      <c r="M266" s="21" t="s">
        <v>7278</v>
      </c>
      <c r="N266" s="21" t="str">
        <f t="shared" si="59"/>
        <v>B</v>
      </c>
      <c r="P266" s="18" t="str">
        <f>IFERROR(VLOOKUP(L266,[1]Sheet3!A:B,2,0),"")</f>
        <v>Hospital</v>
      </c>
      <c r="Q266" s="22" t="s">
        <v>7279</v>
      </c>
      <c r="R266" s="22" t="s">
        <v>7271</v>
      </c>
      <c r="S266" s="22">
        <v>42621</v>
      </c>
      <c r="T266" s="22">
        <v>33831</v>
      </c>
      <c r="U266" s="22">
        <v>2000</v>
      </c>
      <c r="V266" s="22">
        <v>0</v>
      </c>
      <c r="W266" s="22">
        <f t="shared" si="78"/>
        <v>35831</v>
      </c>
      <c r="X266" s="22">
        <v>0</v>
      </c>
      <c r="Y266" s="22">
        <v>30</v>
      </c>
      <c r="Z266" s="22">
        <v>70</v>
      </c>
      <c r="AA266" s="22">
        <f t="shared" si="87"/>
        <v>25081.699999999997</v>
      </c>
      <c r="AB266" s="22">
        <f t="shared" si="17"/>
        <v>9109.576271186439</v>
      </c>
      <c r="AC266" s="22">
        <f t="shared" si="18"/>
        <v>1639.7237288135591</v>
      </c>
      <c r="AD266" s="22">
        <f t="shared" si="92"/>
        <v>10749.3</v>
      </c>
      <c r="AE266" s="22">
        <v>0</v>
      </c>
      <c r="AF266" s="22">
        <v>0</v>
      </c>
      <c r="AG266" s="22">
        <v>0</v>
      </c>
      <c r="AH266" s="22">
        <v>0</v>
      </c>
      <c r="AI266" s="22">
        <v>0</v>
      </c>
      <c r="AJ266" s="22">
        <f t="shared" si="40"/>
        <v>0</v>
      </c>
      <c r="AK266" s="22">
        <f t="shared" si="89"/>
        <v>0</v>
      </c>
      <c r="AL266" s="22">
        <f t="shared" si="90"/>
        <v>10749.3</v>
      </c>
      <c r="AM266" s="22">
        <f t="array" ref="AM266">IF(P266="Mykare",(INDEX('[1]EMI &amp; Reimbursement'!Q:Q,MATCH(Finance!C266,'[1]EMI &amp; Reimbursement'!B:B,0),0)),0)</f>
        <v>0</v>
      </c>
      <c r="AN266" s="22">
        <f t="shared" si="79"/>
        <v>0</v>
      </c>
      <c r="AO266" s="22">
        <f t="shared" si="80"/>
        <v>10749.3</v>
      </c>
      <c r="AP266" s="22">
        <f t="shared" si="81"/>
        <v>0</v>
      </c>
      <c r="AQ266" s="18" t="s">
        <v>7272</v>
      </c>
      <c r="AR266" s="18" t="s">
        <v>7831</v>
      </c>
      <c r="AS266" s="23">
        <v>45079</v>
      </c>
      <c r="AT266" s="56" t="b">
        <v>0</v>
      </c>
      <c r="AU266" s="56"/>
      <c r="AV266" s="56"/>
      <c r="AW266" s="56" t="b">
        <v>1</v>
      </c>
      <c r="AX266" s="56"/>
      <c r="AY266" s="56" t="b">
        <v>1</v>
      </c>
      <c r="BB266" s="24" t="b">
        <v>1</v>
      </c>
      <c r="BC266" s="22">
        <f t="shared" si="84"/>
        <v>0</v>
      </c>
      <c r="BD266" s="26">
        <f t="shared" si="91"/>
        <v>1</v>
      </c>
    </row>
    <row r="267" spans="1:56" ht="20.25" customHeight="1">
      <c r="A267" s="18" t="s">
        <v>7262</v>
      </c>
      <c r="B267" s="19">
        <v>266</v>
      </c>
      <c r="C267" s="18" t="str">
        <f t="shared" si="77"/>
        <v>FIP266</v>
      </c>
      <c r="D267" s="18">
        <v>406353</v>
      </c>
      <c r="E267" s="20">
        <v>45054</v>
      </c>
      <c r="F267" s="20">
        <v>45054</v>
      </c>
      <c r="G267" s="18" t="s">
        <v>7509</v>
      </c>
      <c r="H267" s="63"/>
      <c r="I267" s="63" t="s">
        <v>7846</v>
      </c>
      <c r="J267" s="18" t="s">
        <v>7369</v>
      </c>
      <c r="K267" s="18" t="s">
        <v>7717</v>
      </c>
      <c r="L267" s="18" t="s">
        <v>7308</v>
      </c>
      <c r="M267" s="21" t="s">
        <v>7839</v>
      </c>
      <c r="N267" s="21" t="str">
        <f t="shared" si="59"/>
        <v>A</v>
      </c>
      <c r="P267" s="18" t="str">
        <f>IFERROR(VLOOKUP(L267,[1]Sheet3!A:B,2,0),"")</f>
        <v>Hospital</v>
      </c>
      <c r="Q267" s="22" t="s">
        <v>7337</v>
      </c>
      <c r="R267" s="22" t="s">
        <v>7271</v>
      </c>
      <c r="S267" s="22">
        <v>0</v>
      </c>
      <c r="T267" s="22">
        <v>0</v>
      </c>
      <c r="U267" s="22">
        <v>42000</v>
      </c>
      <c r="V267" s="22">
        <v>0</v>
      </c>
      <c r="W267" s="22">
        <f t="shared" si="78"/>
        <v>42000</v>
      </c>
      <c r="X267" s="22">
        <v>0</v>
      </c>
      <c r="Y267" s="22">
        <v>60</v>
      </c>
      <c r="Z267" s="22">
        <v>40</v>
      </c>
      <c r="AA267" s="22">
        <f t="shared" si="87"/>
        <v>16800</v>
      </c>
      <c r="AB267" s="22">
        <f t="shared" si="17"/>
        <v>21355.932203389828</v>
      </c>
      <c r="AC267" s="22">
        <f t="shared" si="18"/>
        <v>3844.0677966101694</v>
      </c>
      <c r="AD267" s="22">
        <f t="shared" si="92"/>
        <v>25200</v>
      </c>
      <c r="AE267" s="22">
        <v>774</v>
      </c>
      <c r="AF267" s="22">
        <v>7500</v>
      </c>
      <c r="AG267" s="22">
        <v>0</v>
      </c>
      <c r="AH267" s="22">
        <v>0</v>
      </c>
      <c r="AI267" s="22">
        <v>0</v>
      </c>
      <c r="AJ267" s="22">
        <f t="shared" si="40"/>
        <v>0</v>
      </c>
      <c r="AK267" s="22">
        <f t="shared" si="89"/>
        <v>8274</v>
      </c>
      <c r="AL267" s="22">
        <f t="shared" si="90"/>
        <v>16926</v>
      </c>
      <c r="AM267" s="22">
        <f t="array" ref="AM267">IF(P267="Mykare",(INDEX('[1]EMI &amp; Reimbursement'!Q:Q,MATCH(Finance!C267,'[1]EMI &amp; Reimbursement'!B:B,0),0)),0)</f>
        <v>0</v>
      </c>
      <c r="AN267" s="22">
        <f t="shared" si="79"/>
        <v>0</v>
      </c>
      <c r="AO267" s="22">
        <f t="shared" si="80"/>
        <v>25200</v>
      </c>
      <c r="AP267" s="22">
        <f t="shared" si="81"/>
        <v>0</v>
      </c>
      <c r="AQ267" s="18" t="s">
        <v>7272</v>
      </c>
      <c r="AR267" s="18" t="s">
        <v>7840</v>
      </c>
      <c r="AS267" s="23">
        <v>45079</v>
      </c>
      <c r="AT267" s="56" t="b">
        <v>1</v>
      </c>
      <c r="AU267" s="56"/>
      <c r="AV267" s="56"/>
      <c r="AW267" s="56" t="b">
        <v>1</v>
      </c>
      <c r="AX267" s="56"/>
      <c r="AY267" s="56" t="b">
        <v>1</v>
      </c>
      <c r="BA267" s="56" t="b">
        <v>1</v>
      </c>
      <c r="BB267" s="24" t="b">
        <v>1</v>
      </c>
      <c r="BC267" s="22">
        <f t="shared" si="84"/>
        <v>0</v>
      </c>
      <c r="BD267" s="26">
        <f t="shared" si="91"/>
        <v>0.67166666666666663</v>
      </c>
    </row>
    <row r="268" spans="1:56" ht="20.25" customHeight="1">
      <c r="A268" s="18" t="s">
        <v>7262</v>
      </c>
      <c r="B268" s="19">
        <v>267</v>
      </c>
      <c r="C268" s="18" t="str">
        <f t="shared" si="77"/>
        <v>FIP267</v>
      </c>
      <c r="D268" s="18">
        <v>403874</v>
      </c>
      <c r="E268" s="20">
        <v>45055</v>
      </c>
      <c r="F268" s="20">
        <v>45055</v>
      </c>
      <c r="G268" s="18" t="s">
        <v>7509</v>
      </c>
      <c r="H268" s="69"/>
      <c r="I268" s="69" t="s">
        <v>7847</v>
      </c>
      <c r="J268" s="18" t="s">
        <v>7266</v>
      </c>
      <c r="K268" s="18" t="s">
        <v>7743</v>
      </c>
      <c r="L268" s="18" t="s">
        <v>7290</v>
      </c>
      <c r="M268" s="21" t="s">
        <v>7839</v>
      </c>
      <c r="N268" s="21" t="str">
        <f t="shared" si="59"/>
        <v>A</v>
      </c>
      <c r="P268" s="18" t="str">
        <f>IFERROR(VLOOKUP(L268,[1]Sheet3!A:B,2,0),"")</f>
        <v>Hospital</v>
      </c>
      <c r="Q268" s="22" t="s">
        <v>7337</v>
      </c>
      <c r="R268" s="22" t="s">
        <v>7271</v>
      </c>
      <c r="S268" s="22">
        <v>25000</v>
      </c>
      <c r="T268" s="22">
        <v>48242</v>
      </c>
      <c r="U268" s="22">
        <v>0</v>
      </c>
      <c r="V268" s="22">
        <v>0</v>
      </c>
      <c r="W268" s="22">
        <f t="shared" si="78"/>
        <v>48242</v>
      </c>
      <c r="X268" s="22">
        <v>0</v>
      </c>
      <c r="Y268" s="22">
        <v>60</v>
      </c>
      <c r="Z268" s="22">
        <v>40</v>
      </c>
      <c r="AA268" s="22">
        <f t="shared" si="87"/>
        <v>19296.8</v>
      </c>
      <c r="AB268" s="22">
        <f t="shared" si="17"/>
        <v>24529.830508474577</v>
      </c>
      <c r="AC268" s="22">
        <f t="shared" si="18"/>
        <v>4415.3694915254237</v>
      </c>
      <c r="AD268" s="22">
        <f t="shared" si="92"/>
        <v>28945.200000000001</v>
      </c>
      <c r="AE268" s="22">
        <v>1536</v>
      </c>
      <c r="AF268" s="22">
        <v>5000</v>
      </c>
      <c r="AG268" s="22">
        <v>0</v>
      </c>
      <c r="AH268" s="22">
        <v>0</v>
      </c>
      <c r="AI268" s="22">
        <v>0</v>
      </c>
      <c r="AJ268" s="22">
        <f t="shared" si="40"/>
        <v>0</v>
      </c>
      <c r="AK268" s="22">
        <f t="shared" si="89"/>
        <v>6536</v>
      </c>
      <c r="AL268" s="22">
        <f t="shared" si="90"/>
        <v>22409.200000000001</v>
      </c>
      <c r="AM268" s="22">
        <f t="array" ref="AM268">IF(P268="Mykare",(INDEX('[1]EMI &amp; Reimbursement'!Q:Q,MATCH(Finance!C268,'[1]EMI &amp; Reimbursement'!B:B,0),0)),0)</f>
        <v>0</v>
      </c>
      <c r="AN268" s="22">
        <f t="shared" si="79"/>
        <v>0</v>
      </c>
      <c r="AO268" s="22">
        <f t="shared" si="80"/>
        <v>28945.200000000001</v>
      </c>
      <c r="AP268" s="22">
        <f t="shared" si="81"/>
        <v>0</v>
      </c>
      <c r="AQ268" s="18" t="s">
        <v>7272</v>
      </c>
      <c r="AR268" s="18" t="s">
        <v>7840</v>
      </c>
      <c r="AS268" s="23">
        <v>45079</v>
      </c>
      <c r="AT268" s="56" t="b">
        <v>1</v>
      </c>
      <c r="AU268" s="56"/>
      <c r="AV268" s="56"/>
      <c r="AW268" s="56" t="b">
        <v>1</v>
      </c>
      <c r="AX268" s="56"/>
      <c r="AY268" s="56" t="b">
        <v>1</v>
      </c>
      <c r="BA268" s="56" t="b">
        <v>1</v>
      </c>
      <c r="BB268" s="24" t="b">
        <v>1</v>
      </c>
      <c r="BC268" s="22">
        <f t="shared" si="84"/>
        <v>0</v>
      </c>
      <c r="BD268" s="26">
        <f t="shared" si="91"/>
        <v>0.77419399416829038</v>
      </c>
    </row>
    <row r="269" spans="1:56" ht="20.25" customHeight="1">
      <c r="A269" s="18" t="s">
        <v>7262</v>
      </c>
      <c r="B269" s="19">
        <v>268</v>
      </c>
      <c r="C269" s="18" t="str">
        <f t="shared" si="77"/>
        <v>FIP268</v>
      </c>
      <c r="D269" s="18">
        <v>368329</v>
      </c>
      <c r="E269" s="20">
        <v>45055</v>
      </c>
      <c r="F269" s="20">
        <v>45055</v>
      </c>
      <c r="G269" s="18" t="s">
        <v>7459</v>
      </c>
      <c r="H269" s="63"/>
      <c r="I269" s="63" t="s">
        <v>7848</v>
      </c>
      <c r="J269" s="70" t="s">
        <v>7351</v>
      </c>
      <c r="K269" s="18" t="s">
        <v>7717</v>
      </c>
      <c r="L269" s="18" t="s">
        <v>7308</v>
      </c>
      <c r="M269" s="21" t="s">
        <v>7278</v>
      </c>
      <c r="N269" s="21" t="str">
        <f t="shared" si="59"/>
        <v>B</v>
      </c>
      <c r="P269" s="18" t="str">
        <f>IFERROR(VLOOKUP(L272,[1]Sheet3!A:B,2,0),"")</f>
        <v>Hospital</v>
      </c>
      <c r="Q269" s="22" t="s">
        <v>7298</v>
      </c>
      <c r="R269" s="22" t="s">
        <v>7271</v>
      </c>
      <c r="S269" s="22">
        <v>20000</v>
      </c>
      <c r="T269" s="22">
        <v>0</v>
      </c>
      <c r="U269" s="22">
        <v>0</v>
      </c>
      <c r="V269" s="22">
        <v>0</v>
      </c>
      <c r="W269" s="22">
        <f t="shared" si="78"/>
        <v>20000</v>
      </c>
      <c r="X269" s="22">
        <v>0</v>
      </c>
      <c r="Y269" s="22">
        <v>33</v>
      </c>
      <c r="Z269" s="22">
        <v>67</v>
      </c>
      <c r="AA269" s="22">
        <f t="shared" si="87"/>
        <v>13400</v>
      </c>
      <c r="AB269" s="22">
        <f t="shared" si="17"/>
        <v>5593.2203389830502</v>
      </c>
      <c r="AC269" s="22">
        <f t="shared" si="18"/>
        <v>1006.7796610169491</v>
      </c>
      <c r="AD269" s="22">
        <f t="shared" si="92"/>
        <v>6600</v>
      </c>
      <c r="AE269" s="22">
        <v>0</v>
      </c>
      <c r="AF269" s="22">
        <v>0</v>
      </c>
      <c r="AG269" s="22">
        <v>0</v>
      </c>
      <c r="AH269" s="22">
        <v>0</v>
      </c>
      <c r="AI269" s="22">
        <v>0</v>
      </c>
      <c r="AJ269" s="22">
        <f t="shared" si="40"/>
        <v>0</v>
      </c>
      <c r="AK269" s="22">
        <f t="shared" si="89"/>
        <v>0</v>
      </c>
      <c r="AL269" s="22">
        <f t="shared" si="90"/>
        <v>6600</v>
      </c>
      <c r="AM269" s="22">
        <f t="array" ref="AM269">IF(P269="Mykare",(INDEX('[1]EMI &amp; Reimbursement'!Q:Q,MATCH(Finance!C269,'[1]EMI &amp; Reimbursement'!B:B,0),0)),0)</f>
        <v>0</v>
      </c>
      <c r="AN269" s="22">
        <f t="shared" si="79"/>
        <v>0</v>
      </c>
      <c r="AO269" s="22">
        <f t="shared" si="80"/>
        <v>6600</v>
      </c>
      <c r="AP269" s="22">
        <f t="shared" si="81"/>
        <v>0</v>
      </c>
      <c r="AQ269" s="18" t="s">
        <v>7272</v>
      </c>
      <c r="AR269" s="18" t="s">
        <v>7833</v>
      </c>
      <c r="AS269" s="23">
        <v>45079</v>
      </c>
      <c r="AT269" s="56" t="b">
        <v>0</v>
      </c>
      <c r="AU269" s="56"/>
      <c r="AV269" s="56"/>
      <c r="AW269" s="56" t="b">
        <v>1</v>
      </c>
      <c r="AX269" s="56"/>
      <c r="AY269" s="56" t="b">
        <v>1</v>
      </c>
      <c r="BB269" s="24" t="b">
        <v>1</v>
      </c>
      <c r="BC269" s="22">
        <f t="shared" si="84"/>
        <v>0</v>
      </c>
      <c r="BD269" s="26">
        <f t="shared" si="91"/>
        <v>1</v>
      </c>
    </row>
    <row r="270" spans="1:56" ht="20.25" customHeight="1">
      <c r="A270" s="18" t="s">
        <v>7262</v>
      </c>
      <c r="B270" s="19">
        <v>269</v>
      </c>
      <c r="C270" s="18" t="str">
        <f t="shared" si="77"/>
        <v>FIP269</v>
      </c>
      <c r="D270" s="18">
        <v>397483</v>
      </c>
      <c r="E270" s="20">
        <v>45056</v>
      </c>
      <c r="F270" s="20">
        <v>45056</v>
      </c>
      <c r="G270" s="18" t="s">
        <v>7275</v>
      </c>
      <c r="I270" s="18" t="s">
        <v>7849</v>
      </c>
      <c r="J270" s="18" t="s">
        <v>7266</v>
      </c>
      <c r="K270" s="18" t="s">
        <v>5048</v>
      </c>
      <c r="L270" s="18" t="s">
        <v>7290</v>
      </c>
      <c r="M270" s="21" t="s">
        <v>7278</v>
      </c>
      <c r="N270" s="21" t="str">
        <f t="shared" si="59"/>
        <v>B</v>
      </c>
      <c r="P270" s="18" t="str">
        <f>IFERROR(VLOOKUP(L270,[1]Sheet3!A:B,2,0),"")</f>
        <v>Hospital</v>
      </c>
      <c r="Q270" s="22" t="s">
        <v>7279</v>
      </c>
      <c r="R270" s="22" t="s">
        <v>7271</v>
      </c>
      <c r="S270" s="22">
        <v>28000</v>
      </c>
      <c r="T270" s="22">
        <v>28000</v>
      </c>
      <c r="U270" s="22">
        <v>1000</v>
      </c>
      <c r="V270" s="22">
        <v>0</v>
      </c>
      <c r="W270" s="22">
        <f t="shared" si="78"/>
        <v>29000</v>
      </c>
      <c r="X270" s="22">
        <v>0</v>
      </c>
      <c r="Y270" s="22">
        <v>30</v>
      </c>
      <c r="Z270" s="22">
        <v>70</v>
      </c>
      <c r="AA270" s="22">
        <f t="shared" si="87"/>
        <v>20300</v>
      </c>
      <c r="AB270" s="22">
        <f t="shared" si="17"/>
        <v>7372.8813559322034</v>
      </c>
      <c r="AC270" s="22">
        <f t="shared" si="18"/>
        <v>1327.1186440677966</v>
      </c>
      <c r="AD270" s="22">
        <f t="shared" si="92"/>
        <v>8700</v>
      </c>
      <c r="AE270" s="22">
        <v>0</v>
      </c>
      <c r="AF270" s="22">
        <v>0</v>
      </c>
      <c r="AG270" s="22">
        <v>0</v>
      </c>
      <c r="AH270" s="22">
        <v>0</v>
      </c>
      <c r="AI270" s="22">
        <v>0</v>
      </c>
      <c r="AJ270" s="22">
        <f t="shared" si="40"/>
        <v>0</v>
      </c>
      <c r="AK270" s="22">
        <f t="shared" si="89"/>
        <v>0</v>
      </c>
      <c r="AL270" s="22">
        <f t="shared" si="90"/>
        <v>8700</v>
      </c>
      <c r="AM270" s="22">
        <f t="array" ref="AM270">IF(P270="Mykare",(INDEX('[1]EMI &amp; Reimbursement'!Q:Q,MATCH(Finance!C270,'[1]EMI &amp; Reimbursement'!B:B,0),0)),0)</f>
        <v>0</v>
      </c>
      <c r="AN270" s="22">
        <f t="shared" si="79"/>
        <v>0</v>
      </c>
      <c r="AO270" s="22">
        <f t="shared" si="80"/>
        <v>8700</v>
      </c>
      <c r="AP270" s="22">
        <f t="shared" si="81"/>
        <v>0</v>
      </c>
      <c r="AQ270" s="18" t="s">
        <v>7272</v>
      </c>
      <c r="AR270" s="18" t="s">
        <v>7831</v>
      </c>
      <c r="AS270" s="23">
        <v>45079</v>
      </c>
      <c r="AT270" s="56" t="b">
        <v>0</v>
      </c>
      <c r="AU270" s="56"/>
      <c r="AV270" s="56"/>
      <c r="AW270" s="56" t="b">
        <v>1</v>
      </c>
      <c r="AX270" s="56"/>
      <c r="AY270" s="56" t="b">
        <v>1</v>
      </c>
      <c r="BB270" s="24" t="b">
        <v>1</v>
      </c>
      <c r="BC270" s="22">
        <f t="shared" si="84"/>
        <v>0</v>
      </c>
      <c r="BD270" s="26">
        <f t="shared" si="91"/>
        <v>1</v>
      </c>
    </row>
    <row r="271" spans="1:56" ht="20.25" customHeight="1">
      <c r="A271" s="18" t="s">
        <v>7262</v>
      </c>
      <c r="B271" s="19">
        <v>270</v>
      </c>
      <c r="C271" s="18" t="str">
        <f t="shared" si="77"/>
        <v>FIP270</v>
      </c>
      <c r="D271" s="18">
        <v>412370</v>
      </c>
      <c r="E271" s="20">
        <v>45056</v>
      </c>
      <c r="F271" s="20">
        <v>45056</v>
      </c>
      <c r="G271" s="18" t="s">
        <v>7522</v>
      </c>
      <c r="I271" s="18" t="s">
        <v>7850</v>
      </c>
      <c r="J271" s="18" t="s">
        <v>7266</v>
      </c>
      <c r="K271" s="18" t="s">
        <v>7342</v>
      </c>
      <c r="L271" s="18" t="s">
        <v>7290</v>
      </c>
      <c r="M271" s="21" t="s">
        <v>7278</v>
      </c>
      <c r="N271" s="21" t="str">
        <f t="shared" si="59"/>
        <v>B</v>
      </c>
      <c r="P271" s="18" t="str">
        <f>IFERROR(VLOOKUP(L271,[1]Sheet3!A:B,2,0),"")</f>
        <v>Hospital</v>
      </c>
      <c r="Q271" s="22" t="s">
        <v>7337</v>
      </c>
      <c r="R271" s="22" t="s">
        <v>7271</v>
      </c>
      <c r="S271" s="22">
        <v>25000</v>
      </c>
      <c r="T271" s="22">
        <v>31237</v>
      </c>
      <c r="U271" s="22">
        <v>0</v>
      </c>
      <c r="V271" s="22">
        <v>0</v>
      </c>
      <c r="W271" s="22">
        <f t="shared" si="78"/>
        <v>31237</v>
      </c>
      <c r="X271" s="22">
        <v>0</v>
      </c>
      <c r="Y271" s="22">
        <v>40</v>
      </c>
      <c r="Z271" s="22">
        <v>60</v>
      </c>
      <c r="AA271" s="22">
        <f t="shared" si="87"/>
        <v>18742.2</v>
      </c>
      <c r="AB271" s="22">
        <f t="shared" si="17"/>
        <v>10588.813559322036</v>
      </c>
      <c r="AC271" s="22">
        <f t="shared" si="18"/>
        <v>1905.9864406779664</v>
      </c>
      <c r="AD271" s="22">
        <f t="shared" si="92"/>
        <v>12494.800000000001</v>
      </c>
      <c r="AE271" s="22">
        <v>140</v>
      </c>
      <c r="AF271" s="22">
        <v>0</v>
      </c>
      <c r="AG271" s="22">
        <v>0</v>
      </c>
      <c r="AH271" s="22">
        <v>0</v>
      </c>
      <c r="AI271" s="22">
        <v>0</v>
      </c>
      <c r="AJ271" s="22">
        <f t="shared" si="40"/>
        <v>0</v>
      </c>
      <c r="AK271" s="22">
        <f t="shared" si="89"/>
        <v>140</v>
      </c>
      <c r="AL271" s="22">
        <f t="shared" si="90"/>
        <v>12354.800000000001</v>
      </c>
      <c r="AM271" s="22">
        <f t="array" ref="AM271">IF(P271="Mykare",(INDEX('[1]EMI &amp; Reimbursement'!Q:Q,MATCH(Finance!C271,'[1]EMI &amp; Reimbursement'!B:B,0),0)),0)</f>
        <v>0</v>
      </c>
      <c r="AN271" s="22">
        <f t="shared" si="79"/>
        <v>0</v>
      </c>
      <c r="AO271" s="22">
        <f t="shared" si="80"/>
        <v>12494.800000000001</v>
      </c>
      <c r="AP271" s="22">
        <f t="shared" si="81"/>
        <v>0</v>
      </c>
      <c r="AQ271" s="18" t="s">
        <v>7272</v>
      </c>
      <c r="AR271" s="18" t="s">
        <v>7829</v>
      </c>
      <c r="AS271" s="23">
        <v>45079</v>
      </c>
      <c r="AT271" s="56" t="b">
        <v>0</v>
      </c>
      <c r="AU271" s="56"/>
      <c r="AV271" s="56"/>
      <c r="AW271" s="56" t="b">
        <v>1</v>
      </c>
      <c r="AX271" s="56"/>
      <c r="AY271" s="56" t="b">
        <v>1</v>
      </c>
      <c r="BB271" s="24" t="b">
        <v>1</v>
      </c>
      <c r="BC271" s="22">
        <f t="shared" si="84"/>
        <v>0</v>
      </c>
      <c r="BD271" s="26">
        <f t="shared" si="91"/>
        <v>0.98879533886096616</v>
      </c>
    </row>
    <row r="272" spans="1:56" ht="20.25" customHeight="1">
      <c r="A272" s="18" t="s">
        <v>7262</v>
      </c>
      <c r="B272" s="19">
        <v>271</v>
      </c>
      <c r="C272" s="18" t="str">
        <f t="shared" si="77"/>
        <v>FIP271</v>
      </c>
      <c r="D272" s="18">
        <v>408046</v>
      </c>
      <c r="E272" s="20">
        <v>45056</v>
      </c>
      <c r="F272" s="20">
        <v>45056</v>
      </c>
      <c r="G272" s="18" t="s">
        <v>7459</v>
      </c>
      <c r="I272" s="18" t="s">
        <v>7851</v>
      </c>
      <c r="J272" s="18" t="s">
        <v>7266</v>
      </c>
      <c r="K272" s="18" t="s">
        <v>7717</v>
      </c>
      <c r="L272" s="18" t="s">
        <v>7308</v>
      </c>
      <c r="M272" s="21" t="s">
        <v>7278</v>
      </c>
      <c r="N272" s="21" t="str">
        <f t="shared" si="59"/>
        <v>B</v>
      </c>
      <c r="P272" s="18" t="str">
        <f>IFERROR(VLOOKUP(L272,[1]Sheet3!A:B,2,0),"")</f>
        <v>Hospital</v>
      </c>
      <c r="Q272" s="22" t="s">
        <v>7298</v>
      </c>
      <c r="R272" s="22" t="s">
        <v>7271</v>
      </c>
      <c r="S272" s="22">
        <v>0</v>
      </c>
      <c r="T272" s="22">
        <v>0</v>
      </c>
      <c r="U272" s="22">
        <v>25000</v>
      </c>
      <c r="V272" s="22">
        <v>0</v>
      </c>
      <c r="W272" s="22">
        <f t="shared" si="78"/>
        <v>25000</v>
      </c>
      <c r="X272" s="22">
        <v>0</v>
      </c>
      <c r="Y272" s="22">
        <v>33</v>
      </c>
      <c r="Z272" s="22">
        <v>67</v>
      </c>
      <c r="AA272" s="22">
        <f t="shared" si="87"/>
        <v>16750</v>
      </c>
      <c r="AB272" s="22">
        <f t="shared" si="17"/>
        <v>6991.5254237288136</v>
      </c>
      <c r="AC272" s="22">
        <f t="shared" si="18"/>
        <v>1258.4745762711864</v>
      </c>
      <c r="AD272" s="22">
        <f t="shared" si="92"/>
        <v>8250</v>
      </c>
      <c r="AE272" s="22">
        <v>0</v>
      </c>
      <c r="AF272" s="22">
        <v>0</v>
      </c>
      <c r="AG272" s="22">
        <v>0</v>
      </c>
      <c r="AH272" s="22">
        <v>0</v>
      </c>
      <c r="AI272" s="22">
        <v>0</v>
      </c>
      <c r="AJ272" s="22">
        <f t="shared" si="40"/>
        <v>0</v>
      </c>
      <c r="AK272" s="22">
        <f t="shared" si="89"/>
        <v>0</v>
      </c>
      <c r="AL272" s="22">
        <f t="shared" si="90"/>
        <v>8250</v>
      </c>
      <c r="AM272" s="22">
        <f t="array" ref="AM272">IF(P272="Mykare",(INDEX('[1]EMI &amp; Reimbursement'!Q:Q,MATCH(Finance!C272,'[1]EMI &amp; Reimbursement'!B:B,0),0)),0)</f>
        <v>0</v>
      </c>
      <c r="AN272" s="22">
        <f t="shared" si="79"/>
        <v>0</v>
      </c>
      <c r="AO272" s="22">
        <f t="shared" si="80"/>
        <v>8250</v>
      </c>
      <c r="AP272" s="22">
        <f t="shared" si="81"/>
        <v>0</v>
      </c>
      <c r="AQ272" s="18" t="s">
        <v>7272</v>
      </c>
      <c r="AR272" s="18" t="s">
        <v>7833</v>
      </c>
      <c r="AS272" s="23">
        <v>45079</v>
      </c>
      <c r="AT272" s="56" t="b">
        <v>0</v>
      </c>
      <c r="AU272" s="56"/>
      <c r="AV272" s="56"/>
      <c r="AW272" s="56" t="b">
        <v>1</v>
      </c>
      <c r="AX272" s="56"/>
      <c r="AY272" s="56" t="b">
        <v>1</v>
      </c>
      <c r="BB272" s="24" t="b">
        <v>1</v>
      </c>
      <c r="BC272" s="22">
        <f t="shared" si="84"/>
        <v>0</v>
      </c>
      <c r="BD272" s="26">
        <f t="shared" si="91"/>
        <v>1</v>
      </c>
    </row>
    <row r="273" spans="1:56" ht="20.25" customHeight="1">
      <c r="A273" s="18" t="s">
        <v>7262</v>
      </c>
      <c r="B273" s="19">
        <v>272</v>
      </c>
      <c r="C273" s="18" t="str">
        <f t="shared" si="77"/>
        <v>FIP272</v>
      </c>
      <c r="D273" s="18">
        <v>404852</v>
      </c>
      <c r="E273" s="20">
        <v>45057</v>
      </c>
      <c r="F273" s="20">
        <v>45057</v>
      </c>
      <c r="G273" s="18" t="s">
        <v>7806</v>
      </c>
      <c r="I273" s="18" t="s">
        <v>7852</v>
      </c>
      <c r="J273" s="18" t="s">
        <v>7635</v>
      </c>
      <c r="K273" s="18" t="s">
        <v>7636</v>
      </c>
      <c r="L273" s="18" t="s">
        <v>7290</v>
      </c>
      <c r="M273" s="21" t="s">
        <v>7545</v>
      </c>
      <c r="N273" s="21" t="str">
        <f t="shared" si="59"/>
        <v>A</v>
      </c>
      <c r="P273" s="18" t="str">
        <f>IFERROR(VLOOKUP(L273,[1]Sheet3!A:B,2,0),"")</f>
        <v>Hospital</v>
      </c>
      <c r="Q273" s="22" t="s">
        <v>7546</v>
      </c>
      <c r="R273" s="22" t="s">
        <v>7271</v>
      </c>
      <c r="S273" s="22">
        <v>38289</v>
      </c>
      <c r="T273" s="22">
        <v>38289</v>
      </c>
      <c r="U273" s="22">
        <v>0</v>
      </c>
      <c r="V273" s="22">
        <v>500</v>
      </c>
      <c r="W273" s="22">
        <f t="shared" si="78"/>
        <v>38789</v>
      </c>
      <c r="X273" s="22">
        <v>0</v>
      </c>
      <c r="Y273" s="22">
        <v>60</v>
      </c>
      <c r="Z273" s="22">
        <v>40</v>
      </c>
      <c r="AA273" s="22">
        <f t="shared" si="87"/>
        <v>15515.6</v>
      </c>
      <c r="AB273" s="22">
        <f t="shared" si="17"/>
        <v>19723.22033898305</v>
      </c>
      <c r="AC273" s="22">
        <f t="shared" si="18"/>
        <v>3550.1796610169486</v>
      </c>
      <c r="AD273" s="22">
        <f t="shared" si="92"/>
        <v>23273.399999999998</v>
      </c>
      <c r="AE273" s="22">
        <v>314</v>
      </c>
      <c r="AF273" s="22">
        <v>5818.3</v>
      </c>
      <c r="AG273" s="22">
        <v>0</v>
      </c>
      <c r="AH273" s="22">
        <v>0</v>
      </c>
      <c r="AI273" s="22">
        <v>0</v>
      </c>
      <c r="AJ273" s="22">
        <f t="shared" si="40"/>
        <v>0</v>
      </c>
      <c r="AK273" s="22">
        <f t="shared" si="89"/>
        <v>6132.3</v>
      </c>
      <c r="AL273" s="22">
        <f t="shared" si="90"/>
        <v>17141.099999999999</v>
      </c>
      <c r="AM273" s="22">
        <f t="array" ref="AM273">IF(P273="Mykare",(INDEX('[1]EMI &amp; Reimbursement'!Q:Q,MATCH(Finance!C273,'[1]EMI &amp; Reimbursement'!B:B,0),0)),0)</f>
        <v>0</v>
      </c>
      <c r="AN273" s="22">
        <f t="shared" si="79"/>
        <v>0</v>
      </c>
      <c r="AO273" s="22">
        <f t="shared" si="80"/>
        <v>23273.399999999998</v>
      </c>
      <c r="AP273" s="22">
        <f t="shared" si="81"/>
        <v>0</v>
      </c>
      <c r="AQ273" s="18" t="s">
        <v>7272</v>
      </c>
      <c r="AR273" s="18" t="s">
        <v>7808</v>
      </c>
      <c r="AS273" s="23">
        <v>45080</v>
      </c>
      <c r="AT273" s="56" t="b">
        <v>0</v>
      </c>
      <c r="AU273" s="56"/>
      <c r="AV273" s="56"/>
      <c r="AW273" s="56" t="b">
        <v>1</v>
      </c>
      <c r="AX273" s="56"/>
      <c r="AY273" s="56" t="b">
        <v>1</v>
      </c>
      <c r="BA273" s="56" t="b">
        <v>1</v>
      </c>
      <c r="BB273" s="24" t="b">
        <v>1</v>
      </c>
      <c r="BC273" s="22">
        <f t="shared" si="84"/>
        <v>0</v>
      </c>
      <c r="BD273" s="26">
        <f t="shared" si="91"/>
        <v>0.73651035087267014</v>
      </c>
    </row>
    <row r="274" spans="1:56" ht="20.25" customHeight="1">
      <c r="A274" s="18" t="s">
        <v>7262</v>
      </c>
      <c r="B274" s="19">
        <v>273</v>
      </c>
      <c r="C274" s="18" t="str">
        <f t="shared" si="77"/>
        <v>FIP273</v>
      </c>
      <c r="D274" s="18">
        <v>411785</v>
      </c>
      <c r="E274" s="20">
        <v>45057</v>
      </c>
      <c r="F274" s="20">
        <v>45057</v>
      </c>
      <c r="G274" s="18" t="s">
        <v>7745</v>
      </c>
      <c r="I274" s="18" t="s">
        <v>7853</v>
      </c>
      <c r="J274" s="18" t="s">
        <v>7266</v>
      </c>
      <c r="K274" s="18" t="s">
        <v>7717</v>
      </c>
      <c r="L274" s="18" t="s">
        <v>7308</v>
      </c>
      <c r="M274" s="21" t="s">
        <v>7278</v>
      </c>
      <c r="N274" s="21" t="str">
        <f t="shared" si="59"/>
        <v>B</v>
      </c>
      <c r="P274" s="18" t="str">
        <f>IFERROR(VLOOKUP(L274,[1]Sheet3!A:B,2,0),"")</f>
        <v>Hospital</v>
      </c>
      <c r="Q274" s="22" t="s">
        <v>7337</v>
      </c>
      <c r="R274" s="22" t="s">
        <v>7271</v>
      </c>
      <c r="S274" s="22">
        <v>0</v>
      </c>
      <c r="T274" s="22">
        <v>0</v>
      </c>
      <c r="U274" s="22">
        <v>25000</v>
      </c>
      <c r="V274" s="22">
        <v>0</v>
      </c>
      <c r="W274" s="22">
        <f t="shared" si="78"/>
        <v>25000</v>
      </c>
      <c r="X274" s="22">
        <v>0</v>
      </c>
      <c r="Y274" s="22">
        <v>35</v>
      </c>
      <c r="Z274" s="22">
        <v>65</v>
      </c>
      <c r="AA274" s="22">
        <f t="shared" si="87"/>
        <v>16250</v>
      </c>
      <c r="AB274" s="22">
        <f t="shared" si="17"/>
        <v>7415.2542372881353</v>
      </c>
      <c r="AC274" s="22">
        <f t="shared" si="18"/>
        <v>1334.7457627118645</v>
      </c>
      <c r="AD274" s="22">
        <f t="shared" si="92"/>
        <v>8750</v>
      </c>
      <c r="AE274" s="22">
        <v>127</v>
      </c>
      <c r="AF274" s="22">
        <v>0</v>
      </c>
      <c r="AG274" s="22">
        <v>0</v>
      </c>
      <c r="AH274" s="22">
        <v>0</v>
      </c>
      <c r="AI274" s="22">
        <v>0</v>
      </c>
      <c r="AJ274" s="22">
        <f t="shared" si="40"/>
        <v>0</v>
      </c>
      <c r="AK274" s="22">
        <f t="shared" si="89"/>
        <v>127</v>
      </c>
      <c r="AL274" s="22">
        <f t="shared" si="90"/>
        <v>8623</v>
      </c>
      <c r="AM274" s="22">
        <f t="array" ref="AM274">IF(P274="Mykare",(INDEX('[1]EMI &amp; Reimbursement'!Q:Q,MATCH(Finance!C274,'[1]EMI &amp; Reimbursement'!B:B,0),0)),0)</f>
        <v>0</v>
      </c>
      <c r="AN274" s="22">
        <f t="shared" si="79"/>
        <v>0</v>
      </c>
      <c r="AO274" s="22">
        <f t="shared" si="80"/>
        <v>8750</v>
      </c>
      <c r="AP274" s="22">
        <f t="shared" si="81"/>
        <v>0</v>
      </c>
      <c r="AQ274" s="18" t="s">
        <v>7272</v>
      </c>
      <c r="AR274" s="18" t="s">
        <v>7747</v>
      </c>
      <c r="AS274" s="23">
        <v>45080</v>
      </c>
      <c r="AT274" s="56" t="b">
        <v>0</v>
      </c>
      <c r="AU274" s="56"/>
      <c r="AV274" s="56"/>
      <c r="AW274" s="56" t="b">
        <v>1</v>
      </c>
      <c r="AX274" s="56"/>
      <c r="AY274" s="56" t="b">
        <v>1</v>
      </c>
      <c r="BB274" s="24" t="b">
        <v>1</v>
      </c>
      <c r="BC274" s="22">
        <f t="shared" si="84"/>
        <v>0</v>
      </c>
      <c r="BD274" s="26">
        <f t="shared" si="91"/>
        <v>0.9854857142857143</v>
      </c>
    </row>
    <row r="275" spans="1:56" ht="20.25" customHeight="1">
      <c r="A275" s="18" t="s">
        <v>7262</v>
      </c>
      <c r="B275" s="19">
        <v>274</v>
      </c>
      <c r="C275" s="18" t="str">
        <f t="shared" si="77"/>
        <v>FIP274</v>
      </c>
      <c r="D275" s="18">
        <v>397507</v>
      </c>
      <c r="E275" s="20">
        <v>45058</v>
      </c>
      <c r="F275" s="20">
        <v>45058</v>
      </c>
      <c r="G275" s="18" t="s">
        <v>7509</v>
      </c>
      <c r="I275" s="18" t="s">
        <v>7854</v>
      </c>
      <c r="J275" s="18" t="s">
        <v>7341</v>
      </c>
      <c r="K275" s="18" t="s">
        <v>7743</v>
      </c>
      <c r="L275" s="18" t="s">
        <v>7303</v>
      </c>
      <c r="M275" s="21" t="s">
        <v>7278</v>
      </c>
      <c r="N275" s="21" t="str">
        <f t="shared" si="59"/>
        <v>B</v>
      </c>
      <c r="O275" s="18" t="s">
        <v>7305</v>
      </c>
      <c r="P275" s="18" t="str">
        <f>IFERROR(VLOOKUP(L275,[1]Sheet3!A:B,2,0),"")</f>
        <v>Mykare</v>
      </c>
      <c r="Q275" s="22" t="s">
        <v>7337</v>
      </c>
      <c r="R275" s="22" t="s">
        <v>7271</v>
      </c>
      <c r="S275" s="22">
        <v>60000</v>
      </c>
      <c r="T275" s="22">
        <v>0</v>
      </c>
      <c r="U275" s="22">
        <v>0</v>
      </c>
      <c r="V275" s="22">
        <v>0</v>
      </c>
      <c r="W275" s="22">
        <f t="shared" si="78"/>
        <v>60000</v>
      </c>
      <c r="X275" s="22">
        <v>0</v>
      </c>
      <c r="Y275" s="22">
        <v>30</v>
      </c>
      <c r="Z275" s="22">
        <v>70</v>
      </c>
      <c r="AA275" s="22">
        <f t="shared" si="87"/>
        <v>42000</v>
      </c>
      <c r="AB275" s="22">
        <f t="shared" si="17"/>
        <v>15254.237288135593</v>
      </c>
      <c r="AC275" s="22">
        <f t="shared" si="18"/>
        <v>2745.7627118644068</v>
      </c>
      <c r="AD275" s="22">
        <f t="shared" si="92"/>
        <v>18000</v>
      </c>
      <c r="AE275" s="22">
        <v>1207</v>
      </c>
      <c r="AF275" s="22">
        <v>0</v>
      </c>
      <c r="AG275" s="22">
        <v>7788</v>
      </c>
      <c r="AH275" s="65">
        <v>1470</v>
      </c>
      <c r="AI275" s="22">
        <v>0</v>
      </c>
      <c r="AJ275" s="22">
        <f t="shared" si="40"/>
        <v>0</v>
      </c>
      <c r="AK275" s="22">
        <f t="shared" si="89"/>
        <v>10465</v>
      </c>
      <c r="AL275" s="22">
        <f t="shared" si="90"/>
        <v>7535</v>
      </c>
      <c r="AM275" s="22">
        <f t="array" ref="AM275">IF(P275="Mykare",(INDEX('[1]EMI &amp; Reimbursement'!Q:Q,MATCH(Finance!C275,'[1]EMI &amp; Reimbursement'!B:B,0),0)),0)</f>
        <v>52212</v>
      </c>
      <c r="AN275" s="22">
        <f t="shared" si="79"/>
        <v>0</v>
      </c>
      <c r="AO275" s="22">
        <f t="shared" si="80"/>
        <v>0</v>
      </c>
      <c r="AP275" s="22">
        <f t="shared" si="81"/>
        <v>42000</v>
      </c>
      <c r="AQ275" s="18" t="s">
        <v>7272</v>
      </c>
      <c r="AR275" s="18" t="s">
        <v>7840</v>
      </c>
      <c r="AS275" s="23">
        <v>45079</v>
      </c>
      <c r="AT275" s="56" t="b">
        <v>1</v>
      </c>
      <c r="AU275" s="56" t="b">
        <v>1</v>
      </c>
      <c r="AV275" s="56" t="b">
        <v>0</v>
      </c>
      <c r="AW275" s="56" t="b">
        <v>1</v>
      </c>
      <c r="AX275" s="57" t="b">
        <v>1</v>
      </c>
      <c r="AY275" s="56" t="b">
        <v>1</v>
      </c>
      <c r="BB275" s="24" t="b">
        <v>1</v>
      </c>
      <c r="BC275" s="22">
        <f t="shared" si="84"/>
        <v>0</v>
      </c>
      <c r="BD275" s="26">
        <f t="shared" si="91"/>
        <v>0.4186111111111111</v>
      </c>
    </row>
    <row r="276" spans="1:56" ht="20.25" customHeight="1">
      <c r="A276" s="18" t="s">
        <v>7262</v>
      </c>
      <c r="B276" s="19">
        <v>275</v>
      </c>
      <c r="C276" s="18" t="str">
        <f t="shared" si="77"/>
        <v>FIP275</v>
      </c>
      <c r="D276" s="18">
        <v>411415</v>
      </c>
      <c r="E276" s="20">
        <v>45059</v>
      </c>
      <c r="F276" s="20">
        <v>45059</v>
      </c>
      <c r="G276" s="18" t="s">
        <v>7522</v>
      </c>
      <c r="I276" s="18" t="s">
        <v>7855</v>
      </c>
      <c r="J276" s="18" t="s">
        <v>7351</v>
      </c>
      <c r="K276" s="18" t="s">
        <v>7717</v>
      </c>
      <c r="L276" s="18" t="s">
        <v>7308</v>
      </c>
      <c r="M276" s="21" t="s">
        <v>7278</v>
      </c>
      <c r="N276" s="21" t="str">
        <f t="shared" si="59"/>
        <v>B</v>
      </c>
      <c r="P276" s="18" t="str">
        <f>IFERROR(VLOOKUP(L276,[1]Sheet3!A:B,2,0),"")</f>
        <v>Hospital</v>
      </c>
      <c r="Q276" s="22" t="s">
        <v>7337</v>
      </c>
      <c r="R276" s="22" t="s">
        <v>7271</v>
      </c>
      <c r="S276" s="22">
        <v>0</v>
      </c>
      <c r="T276" s="22">
        <v>0</v>
      </c>
      <c r="U276" s="22">
        <v>10500</v>
      </c>
      <c r="V276" s="22">
        <v>0</v>
      </c>
      <c r="W276" s="22">
        <f t="shared" si="78"/>
        <v>10500</v>
      </c>
      <c r="X276" s="22">
        <v>0</v>
      </c>
      <c r="Y276" s="22">
        <v>40</v>
      </c>
      <c r="Z276" s="22">
        <v>60</v>
      </c>
      <c r="AA276" s="22">
        <f t="shared" si="87"/>
        <v>6300</v>
      </c>
      <c r="AB276" s="22">
        <f t="shared" si="17"/>
        <v>3559.3220338983051</v>
      </c>
      <c r="AC276" s="22">
        <f t="shared" si="18"/>
        <v>640.67796610169489</v>
      </c>
      <c r="AD276" s="22">
        <f t="shared" si="92"/>
        <v>4200</v>
      </c>
      <c r="AE276" s="22">
        <v>0</v>
      </c>
      <c r="AF276" s="22">
        <v>0</v>
      </c>
      <c r="AG276" s="22">
        <v>0</v>
      </c>
      <c r="AH276" s="22">
        <v>0</v>
      </c>
      <c r="AI276" s="22">
        <v>0</v>
      </c>
      <c r="AJ276" s="22">
        <f t="shared" si="40"/>
        <v>0</v>
      </c>
      <c r="AK276" s="22">
        <f t="shared" si="89"/>
        <v>0</v>
      </c>
      <c r="AL276" s="22">
        <f t="shared" si="90"/>
        <v>4200</v>
      </c>
      <c r="AM276" s="22">
        <f t="array" ref="AM276">IF(P276="Mykare",(INDEX('[1]EMI &amp; Reimbursement'!Q:Q,MATCH(Finance!C276,'[1]EMI &amp; Reimbursement'!B:B,0),0)),0)</f>
        <v>0</v>
      </c>
      <c r="AN276" s="22">
        <f t="shared" si="79"/>
        <v>0</v>
      </c>
      <c r="AO276" s="22">
        <f t="shared" si="80"/>
        <v>4200</v>
      </c>
      <c r="AP276" s="22">
        <f t="shared" si="81"/>
        <v>0</v>
      </c>
      <c r="AQ276" s="18" t="s">
        <v>7272</v>
      </c>
      <c r="AR276" s="18" t="s">
        <v>7829</v>
      </c>
      <c r="AS276" s="23">
        <v>45079</v>
      </c>
      <c r="AT276" s="56" t="b">
        <v>0</v>
      </c>
      <c r="AU276" s="56"/>
      <c r="AV276" s="56"/>
      <c r="AW276" s="56" t="b">
        <v>1</v>
      </c>
      <c r="AX276" s="56"/>
      <c r="AY276" s="56" t="b">
        <v>1</v>
      </c>
      <c r="BB276" s="24" t="b">
        <v>1</v>
      </c>
      <c r="BC276" s="22">
        <f t="shared" si="84"/>
        <v>0</v>
      </c>
      <c r="BD276" s="26">
        <f t="shared" si="91"/>
        <v>1</v>
      </c>
    </row>
    <row r="277" spans="1:56" ht="20.25" customHeight="1">
      <c r="A277" s="18" t="s">
        <v>7262</v>
      </c>
      <c r="B277" s="19">
        <v>276</v>
      </c>
      <c r="C277" s="18" t="str">
        <f t="shared" si="77"/>
        <v>FIP276</v>
      </c>
      <c r="D277" s="18">
        <v>378029</v>
      </c>
      <c r="E277" s="20">
        <v>45060</v>
      </c>
      <c r="F277" s="20">
        <v>45060</v>
      </c>
      <c r="G277" s="18" t="s">
        <v>7481</v>
      </c>
      <c r="I277" s="18" t="s">
        <v>7856</v>
      </c>
      <c r="J277" s="18" t="s">
        <v>7341</v>
      </c>
      <c r="K277" s="18" t="s">
        <v>7267</v>
      </c>
      <c r="L277" s="18" t="s">
        <v>7290</v>
      </c>
      <c r="M277" s="21" t="s">
        <v>7278</v>
      </c>
      <c r="N277" s="21" t="str">
        <f t="shared" si="59"/>
        <v>B</v>
      </c>
      <c r="P277" s="18" t="str">
        <f>IFERROR(VLOOKUP(L277,[1]Sheet3!A:B,2,0),"")</f>
        <v>Hospital</v>
      </c>
      <c r="Q277" s="22" t="s">
        <v>7456</v>
      </c>
      <c r="R277" s="22" t="s">
        <v>7271</v>
      </c>
      <c r="S277" s="22">
        <v>50000</v>
      </c>
      <c r="T277" s="22">
        <v>65528</v>
      </c>
      <c r="U277" s="22">
        <v>0</v>
      </c>
      <c r="V277" s="22">
        <v>0</v>
      </c>
      <c r="W277" s="22">
        <v>58975</v>
      </c>
      <c r="X277" s="22">
        <v>0</v>
      </c>
      <c r="Y277" s="22">
        <v>40</v>
      </c>
      <c r="Z277" s="22">
        <v>60</v>
      </c>
      <c r="AA277" s="22">
        <f t="shared" si="87"/>
        <v>35385</v>
      </c>
      <c r="AB277" s="22">
        <f t="shared" si="17"/>
        <v>19991.525423728814</v>
      </c>
      <c r="AC277" s="22">
        <f t="shared" si="18"/>
        <v>3598.4745762711864</v>
      </c>
      <c r="AD277" s="22">
        <f t="shared" si="92"/>
        <v>23590</v>
      </c>
      <c r="AE277" s="22">
        <v>0</v>
      </c>
      <c r="AF277" s="22">
        <v>0</v>
      </c>
      <c r="AG277" s="22">
        <v>0</v>
      </c>
      <c r="AH277" s="65">
        <v>1470</v>
      </c>
      <c r="AI277" s="22">
        <v>0</v>
      </c>
      <c r="AJ277" s="22">
        <f t="shared" si="40"/>
        <v>0</v>
      </c>
      <c r="AK277" s="22">
        <f t="shared" si="89"/>
        <v>1470</v>
      </c>
      <c r="AL277" s="22">
        <f t="shared" si="90"/>
        <v>22120</v>
      </c>
      <c r="AM277" s="22">
        <f t="array" ref="AM277">IF(P277="Mykare",(INDEX('[1]EMI &amp; Reimbursement'!Q:Q,MATCH(Finance!C277,'[1]EMI &amp; Reimbursement'!B:B,0),0)),0)</f>
        <v>0</v>
      </c>
      <c r="AN277" s="22">
        <f t="shared" si="79"/>
        <v>0</v>
      </c>
      <c r="AO277" s="22">
        <f t="shared" si="80"/>
        <v>23590</v>
      </c>
      <c r="AP277" s="22">
        <f t="shared" si="81"/>
        <v>0</v>
      </c>
      <c r="AQ277" s="18" t="s">
        <v>7272</v>
      </c>
      <c r="AR277" s="18" t="s">
        <v>7857</v>
      </c>
      <c r="AS277" s="23">
        <v>45079</v>
      </c>
      <c r="AT277" s="56" t="b">
        <v>0</v>
      </c>
      <c r="AU277" s="56"/>
      <c r="AV277" s="56"/>
      <c r="AW277" s="56" t="b">
        <v>1</v>
      </c>
      <c r="AX277" s="56"/>
      <c r="AY277" s="56" t="b">
        <v>1</v>
      </c>
      <c r="BB277" s="24" t="b">
        <v>1</v>
      </c>
      <c r="BC277" s="22">
        <f t="shared" si="84"/>
        <v>0</v>
      </c>
      <c r="BD277" s="26">
        <f t="shared" si="91"/>
        <v>0.93768545994065278</v>
      </c>
    </row>
    <row r="278" spans="1:56" ht="20.25" customHeight="1">
      <c r="A278" s="18" t="s">
        <v>7262</v>
      </c>
      <c r="B278" s="19">
        <v>277</v>
      </c>
      <c r="C278" s="18" t="str">
        <f t="shared" si="77"/>
        <v>FIP277</v>
      </c>
      <c r="D278" s="18">
        <v>421901</v>
      </c>
      <c r="E278" s="20">
        <v>45061</v>
      </c>
      <c r="F278" s="20">
        <v>45061</v>
      </c>
      <c r="G278" s="18" t="s">
        <v>7720</v>
      </c>
      <c r="I278" s="18" t="s">
        <v>7834</v>
      </c>
      <c r="J278" s="18" t="s">
        <v>7266</v>
      </c>
      <c r="K278" s="18" t="s">
        <v>7717</v>
      </c>
      <c r="L278" s="18" t="s">
        <v>7290</v>
      </c>
      <c r="M278" s="21" t="s">
        <v>7519</v>
      </c>
      <c r="N278" s="21" t="str">
        <f t="shared" si="59"/>
        <v>A</v>
      </c>
      <c r="P278" s="18" t="str">
        <f>IFERROR(VLOOKUP(L278,[1]Sheet3!A:B,2,0),"")</f>
        <v>Hospital</v>
      </c>
      <c r="Q278" s="22" t="s">
        <v>7298</v>
      </c>
      <c r="R278" s="22" t="s">
        <v>7271</v>
      </c>
      <c r="S278" s="22">
        <v>25000</v>
      </c>
      <c r="T278" s="22">
        <v>23842</v>
      </c>
      <c r="U278" s="22">
        <v>0</v>
      </c>
      <c r="V278" s="22">
        <v>0</v>
      </c>
      <c r="W278" s="22">
        <f t="shared" ref="W278:W304" si="93">IF(T278=0,S278,T278)+U278+V278</f>
        <v>23842</v>
      </c>
      <c r="X278" s="22">
        <v>0</v>
      </c>
      <c r="Y278" s="22">
        <v>60</v>
      </c>
      <c r="Z278" s="22">
        <v>40</v>
      </c>
      <c r="AA278" s="22">
        <f t="shared" si="87"/>
        <v>9536.8000000000011</v>
      </c>
      <c r="AB278" s="22">
        <f t="shared" si="17"/>
        <v>12123.050847457627</v>
      </c>
      <c r="AC278" s="22">
        <f t="shared" si="18"/>
        <v>2182.149152542373</v>
      </c>
      <c r="AD278" s="22">
        <f t="shared" si="92"/>
        <v>14305.199999999999</v>
      </c>
      <c r="AE278" s="22">
        <v>0</v>
      </c>
      <c r="AF278" s="22">
        <v>5000</v>
      </c>
      <c r="AG278" s="22">
        <v>0</v>
      </c>
      <c r="AH278" s="22">
        <v>0</v>
      </c>
      <c r="AI278" s="22">
        <v>0</v>
      </c>
      <c r="AJ278" s="22">
        <f t="shared" si="40"/>
        <v>0</v>
      </c>
      <c r="AK278" s="22">
        <f t="shared" si="89"/>
        <v>5000</v>
      </c>
      <c r="AL278" s="22">
        <f t="shared" si="90"/>
        <v>9305.1999999999989</v>
      </c>
      <c r="AM278" s="22">
        <f t="array" ref="AM278">IF(P278="Mykare",(INDEX('[1]EMI &amp; Reimbursement'!Q:Q,MATCH(Finance!C278,'[1]EMI &amp; Reimbursement'!B:B,0),0)),0)</f>
        <v>0</v>
      </c>
      <c r="AN278" s="22">
        <f t="shared" si="79"/>
        <v>0</v>
      </c>
      <c r="AO278" s="22">
        <f t="shared" si="80"/>
        <v>14305.199999999999</v>
      </c>
      <c r="AP278" s="22">
        <f t="shared" si="81"/>
        <v>0</v>
      </c>
      <c r="AQ278" s="18" t="s">
        <v>7272</v>
      </c>
      <c r="AR278" s="18" t="s">
        <v>7836</v>
      </c>
      <c r="AS278" s="23">
        <v>45079</v>
      </c>
      <c r="AT278" s="56" t="b">
        <v>1</v>
      </c>
      <c r="AU278" s="56"/>
      <c r="AV278" s="56"/>
      <c r="AW278" s="56" t="b">
        <v>1</v>
      </c>
      <c r="AX278" s="56"/>
      <c r="AY278" s="56" t="b">
        <v>1</v>
      </c>
      <c r="BA278" s="56" t="b">
        <v>1</v>
      </c>
      <c r="BB278" s="24" t="b">
        <v>1</v>
      </c>
      <c r="BC278" s="22">
        <f t="shared" si="84"/>
        <v>0</v>
      </c>
      <c r="BD278" s="26">
        <f t="shared" si="91"/>
        <v>0.65047674971339087</v>
      </c>
    </row>
    <row r="279" spans="1:56" ht="20.25" customHeight="1">
      <c r="A279" s="18" t="s">
        <v>7262</v>
      </c>
      <c r="B279" s="19">
        <v>278</v>
      </c>
      <c r="C279" s="18" t="str">
        <f t="shared" si="77"/>
        <v>FIP278</v>
      </c>
      <c r="D279" s="18">
        <v>407480</v>
      </c>
      <c r="E279" s="20">
        <v>45059</v>
      </c>
      <c r="F279" s="20">
        <v>45061</v>
      </c>
      <c r="G279" s="18" t="s">
        <v>7313</v>
      </c>
      <c r="I279" s="18" t="s">
        <v>7858</v>
      </c>
      <c r="J279" s="18" t="s">
        <v>7266</v>
      </c>
      <c r="K279" s="18" t="s">
        <v>7267</v>
      </c>
      <c r="L279" s="18" t="s">
        <v>7268</v>
      </c>
      <c r="M279" s="21" t="s">
        <v>7278</v>
      </c>
      <c r="N279" s="21" t="str">
        <f t="shared" si="59"/>
        <v>B</v>
      </c>
      <c r="P279" s="18" t="str">
        <f>IFERROR(VLOOKUP(L279,[1]Sheet3!A:B,2,0),"")</f>
        <v>Mykare</v>
      </c>
      <c r="Q279" s="22" t="s">
        <v>7285</v>
      </c>
      <c r="R279" s="22" t="s">
        <v>7271</v>
      </c>
      <c r="S279" s="22">
        <v>45000</v>
      </c>
      <c r="T279" s="22">
        <v>37960</v>
      </c>
      <c r="U279" s="22">
        <v>3040</v>
      </c>
      <c r="V279" s="22">
        <v>0</v>
      </c>
      <c r="W279" s="22">
        <f t="shared" si="93"/>
        <v>41000</v>
      </c>
      <c r="X279" s="22">
        <v>0</v>
      </c>
      <c r="Y279" s="22">
        <f>AD279/W279*100</f>
        <v>27.09756097560976</v>
      </c>
      <c r="Z279" s="22">
        <f>100-Y279</f>
        <v>72.902439024390247</v>
      </c>
      <c r="AA279" s="22">
        <f t="shared" si="87"/>
        <v>29890</v>
      </c>
      <c r="AB279" s="22">
        <f t="shared" si="17"/>
        <v>9415.2542372881362</v>
      </c>
      <c r="AC279" s="22">
        <f t="shared" si="18"/>
        <v>1694.7457627118645</v>
      </c>
      <c r="AD279" s="22">
        <v>11110</v>
      </c>
      <c r="AE279" s="22">
        <v>0</v>
      </c>
      <c r="AF279" s="22">
        <v>0</v>
      </c>
      <c r="AG279" s="22">
        <v>0</v>
      </c>
      <c r="AH279" s="22">
        <v>0</v>
      </c>
      <c r="AI279" s="22">
        <v>0</v>
      </c>
      <c r="AJ279" s="22">
        <f t="shared" si="40"/>
        <v>0</v>
      </c>
      <c r="AK279" s="22">
        <f t="shared" si="89"/>
        <v>0</v>
      </c>
      <c r="AL279" s="22">
        <f t="shared" si="90"/>
        <v>11110</v>
      </c>
      <c r="AM279" s="22">
        <f t="array" ref="AM279">IF(P279="Mykare",(INDEX('[1]EMI &amp; Reimbursement'!Q:Q,MATCH(Finance!C279,'[1]EMI &amp; Reimbursement'!B:B,0),0)),0)</f>
        <v>37960</v>
      </c>
      <c r="AN279" s="22">
        <f t="shared" si="79"/>
        <v>0</v>
      </c>
      <c r="AO279" s="22">
        <f t="shared" si="80"/>
        <v>0</v>
      </c>
      <c r="AP279" s="22">
        <f t="shared" si="81"/>
        <v>29890</v>
      </c>
      <c r="AQ279" s="18" t="s">
        <v>7272</v>
      </c>
      <c r="AR279" s="18" t="s">
        <v>7859</v>
      </c>
      <c r="AS279" s="23">
        <v>45112</v>
      </c>
      <c r="AT279" s="56" t="b">
        <v>0</v>
      </c>
      <c r="AU279" s="56" t="b">
        <v>1</v>
      </c>
      <c r="AV279" s="56" t="b">
        <v>1</v>
      </c>
      <c r="AW279" s="56" t="b">
        <v>1</v>
      </c>
      <c r="AX279" s="56" t="b">
        <v>1</v>
      </c>
      <c r="AY279" s="56" t="b">
        <v>1</v>
      </c>
      <c r="BB279" s="24" t="b">
        <v>1</v>
      </c>
      <c r="BC279" s="22">
        <f t="shared" si="84"/>
        <v>0</v>
      </c>
      <c r="BD279" s="26">
        <f t="shared" si="91"/>
        <v>1</v>
      </c>
    </row>
    <row r="280" spans="1:56" ht="20.25" customHeight="1">
      <c r="A280" s="18" t="s">
        <v>7262</v>
      </c>
      <c r="B280" s="19">
        <v>279</v>
      </c>
      <c r="C280" s="18" t="str">
        <f t="shared" si="77"/>
        <v>FIP279</v>
      </c>
      <c r="D280" s="18">
        <v>410612</v>
      </c>
      <c r="E280" s="20">
        <v>45061</v>
      </c>
      <c r="F280" s="20">
        <v>45061</v>
      </c>
      <c r="G280" s="18" t="s">
        <v>7745</v>
      </c>
      <c r="I280" s="18" t="s">
        <v>7860</v>
      </c>
      <c r="J280" s="18" t="s">
        <v>7341</v>
      </c>
      <c r="K280" s="18" t="s">
        <v>7297</v>
      </c>
      <c r="L280" s="18" t="s">
        <v>7290</v>
      </c>
      <c r="M280" s="21" t="s">
        <v>7278</v>
      </c>
      <c r="N280" s="21" t="str">
        <f t="shared" si="59"/>
        <v>B</v>
      </c>
      <c r="P280" s="18" t="str">
        <f>IFERROR(VLOOKUP(L280,[1]Sheet3!A:B,2,0),"")</f>
        <v>Hospital</v>
      </c>
      <c r="Q280" s="22" t="s">
        <v>7337</v>
      </c>
      <c r="R280" s="22" t="s">
        <v>7271</v>
      </c>
      <c r="S280" s="22">
        <v>55000</v>
      </c>
      <c r="T280" s="22">
        <v>95929</v>
      </c>
      <c r="U280" s="22">
        <v>0</v>
      </c>
      <c r="V280" s="22">
        <v>0</v>
      </c>
      <c r="W280" s="22">
        <f t="shared" si="93"/>
        <v>95929</v>
      </c>
      <c r="X280" s="22">
        <v>0</v>
      </c>
      <c r="Y280" s="22">
        <v>35</v>
      </c>
      <c r="Z280" s="22">
        <v>65</v>
      </c>
      <c r="AA280" s="22">
        <f t="shared" si="87"/>
        <v>62353.85</v>
      </c>
      <c r="AB280" s="22">
        <f t="shared" si="17"/>
        <v>28453.516949152545</v>
      </c>
      <c r="AC280" s="22">
        <f t="shared" si="18"/>
        <v>5121.6330508474575</v>
      </c>
      <c r="AD280" s="22">
        <f>W280*Y280%</f>
        <v>33575.15</v>
      </c>
      <c r="AE280" s="22">
        <v>0</v>
      </c>
      <c r="AF280" s="22">
        <v>0</v>
      </c>
      <c r="AG280" s="22">
        <v>0</v>
      </c>
      <c r="AH280" s="22">
        <v>0</v>
      </c>
      <c r="AI280" s="22">
        <v>0</v>
      </c>
      <c r="AJ280" s="22">
        <f t="shared" si="40"/>
        <v>0</v>
      </c>
      <c r="AK280" s="22">
        <f t="shared" si="89"/>
        <v>0</v>
      </c>
      <c r="AL280" s="22">
        <f t="shared" si="90"/>
        <v>33575.15</v>
      </c>
      <c r="AM280" s="22">
        <f t="array" ref="AM280">IF(P280="Mykare",(INDEX('[1]EMI &amp; Reimbursement'!Q:Q,MATCH(Finance!C280,'[1]EMI &amp; Reimbursement'!B:B,0),0)),0)</f>
        <v>0</v>
      </c>
      <c r="AN280" s="22">
        <f t="shared" si="79"/>
        <v>0</v>
      </c>
      <c r="AO280" s="22">
        <f t="shared" si="80"/>
        <v>33575.15</v>
      </c>
      <c r="AP280" s="22">
        <f t="shared" si="81"/>
        <v>0</v>
      </c>
      <c r="AQ280" s="18" t="s">
        <v>7272</v>
      </c>
      <c r="AR280" s="18" t="s">
        <v>7747</v>
      </c>
      <c r="AS280" s="23">
        <v>45080</v>
      </c>
      <c r="AT280" s="56" t="b">
        <v>0</v>
      </c>
      <c r="AU280" s="56"/>
      <c r="AV280" s="56"/>
      <c r="AW280" s="56" t="b">
        <v>1</v>
      </c>
      <c r="AX280" s="56"/>
      <c r="AY280" s="56" t="b">
        <v>1</v>
      </c>
      <c r="BB280" s="24" t="b">
        <v>1</v>
      </c>
      <c r="BC280" s="22">
        <f t="shared" si="84"/>
        <v>0</v>
      </c>
      <c r="BD280" s="26">
        <f t="shared" si="91"/>
        <v>1</v>
      </c>
    </row>
    <row r="281" spans="1:56" ht="20.25" customHeight="1">
      <c r="A281" s="18" t="s">
        <v>7262</v>
      </c>
      <c r="B281" s="19">
        <v>280</v>
      </c>
      <c r="C281" s="18" t="str">
        <f t="shared" si="77"/>
        <v>FIP280</v>
      </c>
      <c r="D281" s="18">
        <v>422971</v>
      </c>
      <c r="E281" s="20">
        <v>45061</v>
      </c>
      <c r="F281" s="20">
        <v>45061</v>
      </c>
      <c r="G281" s="18" t="s">
        <v>7323</v>
      </c>
      <c r="I281" s="18" t="s">
        <v>7861</v>
      </c>
      <c r="J281" s="18" t="s">
        <v>7266</v>
      </c>
      <c r="K281" s="18" t="s">
        <v>7297</v>
      </c>
      <c r="L281" s="18" t="s">
        <v>7308</v>
      </c>
      <c r="M281" s="21" t="s">
        <v>7278</v>
      </c>
      <c r="N281" s="21" t="str">
        <f t="shared" si="59"/>
        <v>B</v>
      </c>
      <c r="P281" s="18" t="str">
        <f>IFERROR(VLOOKUP(L281,[1]Sheet3!A:B,2,0),"")</f>
        <v>Hospital</v>
      </c>
      <c r="Q281" s="22" t="s">
        <v>7326</v>
      </c>
      <c r="R281" s="22" t="s">
        <v>7271</v>
      </c>
      <c r="S281" s="22">
        <v>24500</v>
      </c>
      <c r="T281" s="22">
        <v>0</v>
      </c>
      <c r="U281" s="22">
        <v>0</v>
      </c>
      <c r="V281" s="22">
        <v>500</v>
      </c>
      <c r="W281" s="22">
        <f t="shared" si="93"/>
        <v>25000</v>
      </c>
      <c r="X281" s="22">
        <v>0</v>
      </c>
      <c r="Y281" s="22">
        <v>36</v>
      </c>
      <c r="Z281" s="22">
        <v>64</v>
      </c>
      <c r="AA281" s="22">
        <v>16000</v>
      </c>
      <c r="AB281" s="22">
        <f t="shared" si="17"/>
        <v>7627.1186440677966</v>
      </c>
      <c r="AC281" s="22">
        <f t="shared" si="18"/>
        <v>1372.8813559322034</v>
      </c>
      <c r="AD281" s="22">
        <v>9000</v>
      </c>
      <c r="AE281" s="22">
        <v>0</v>
      </c>
      <c r="AF281" s="22">
        <v>0</v>
      </c>
      <c r="AG281" s="22">
        <v>0</v>
      </c>
      <c r="AH281" s="22">
        <v>0</v>
      </c>
      <c r="AI281" s="22">
        <v>0</v>
      </c>
      <c r="AJ281" s="22">
        <f t="shared" si="40"/>
        <v>0</v>
      </c>
      <c r="AK281" s="22">
        <f t="shared" si="89"/>
        <v>0</v>
      </c>
      <c r="AL281" s="22">
        <f t="shared" si="90"/>
        <v>9000</v>
      </c>
      <c r="AM281" s="22">
        <f t="array" ref="AM281">IF(P281="Mykare",(INDEX('[1]EMI &amp; Reimbursement'!Q:Q,MATCH(Finance!C281,'[1]EMI &amp; Reimbursement'!B:B,0),0)),0)</f>
        <v>0</v>
      </c>
      <c r="AN281" s="22">
        <f t="shared" si="79"/>
        <v>0</v>
      </c>
      <c r="AO281" s="22">
        <f t="shared" si="80"/>
        <v>9000</v>
      </c>
      <c r="AP281" s="22">
        <f t="shared" si="81"/>
        <v>0</v>
      </c>
      <c r="AQ281" s="18" t="s">
        <v>7272</v>
      </c>
      <c r="AR281" s="18" t="s">
        <v>7862</v>
      </c>
      <c r="AS281" s="23">
        <v>45079</v>
      </c>
      <c r="AT281" s="56" t="b">
        <v>0</v>
      </c>
      <c r="AU281" s="56"/>
      <c r="AV281" s="56"/>
      <c r="AW281" s="56" t="b">
        <v>1</v>
      </c>
      <c r="AX281" s="56"/>
      <c r="AY281" s="56" t="b">
        <v>1</v>
      </c>
      <c r="BB281" s="24" t="b">
        <v>1</v>
      </c>
      <c r="BC281" s="22">
        <f t="shared" si="84"/>
        <v>0</v>
      </c>
      <c r="BD281" s="26">
        <f t="shared" si="91"/>
        <v>1</v>
      </c>
    </row>
    <row r="282" spans="1:56" ht="20.25" customHeight="1">
      <c r="A282" s="18" t="s">
        <v>7262</v>
      </c>
      <c r="B282" s="19">
        <v>281</v>
      </c>
      <c r="C282" s="18" t="str">
        <f t="shared" si="77"/>
        <v>FIP281</v>
      </c>
      <c r="D282" s="18">
        <v>401638</v>
      </c>
      <c r="E282" s="20">
        <v>45062</v>
      </c>
      <c r="F282" s="20">
        <v>45062</v>
      </c>
      <c r="G282" s="18" t="s">
        <v>7822</v>
      </c>
      <c r="I282" s="18" t="s">
        <v>7863</v>
      </c>
      <c r="J282" s="18" t="s">
        <v>7266</v>
      </c>
      <c r="K282" s="18" t="s">
        <v>7277</v>
      </c>
      <c r="L282" s="18" t="s">
        <v>7303</v>
      </c>
      <c r="M282" s="21" t="s">
        <v>7278</v>
      </c>
      <c r="N282" s="21" t="str">
        <f t="shared" si="59"/>
        <v>B</v>
      </c>
      <c r="O282" s="18" t="s">
        <v>7305</v>
      </c>
      <c r="P282" s="18" t="str">
        <f>IFERROR(VLOOKUP(L282,[1]Sheet3!A:B,2,0),"")</f>
        <v>Mykare</v>
      </c>
      <c r="Q282" s="22" t="s">
        <v>7456</v>
      </c>
      <c r="R282" s="22" t="s">
        <v>7271</v>
      </c>
      <c r="S282" s="22">
        <v>27000</v>
      </c>
      <c r="T282" s="22">
        <v>0</v>
      </c>
      <c r="U282" s="22">
        <v>0</v>
      </c>
      <c r="V282" s="22">
        <v>0</v>
      </c>
      <c r="W282" s="22">
        <f t="shared" si="93"/>
        <v>27000</v>
      </c>
      <c r="X282" s="22">
        <v>0</v>
      </c>
      <c r="Y282" s="22">
        <v>40</v>
      </c>
      <c r="Z282" s="22">
        <v>60</v>
      </c>
      <c r="AA282" s="22">
        <v>16471</v>
      </c>
      <c r="AB282" s="22">
        <f t="shared" ref="AB282:AB536" si="94">AD282/118*100</f>
        <v>8922.8813559322043</v>
      </c>
      <c r="AC282" s="22">
        <f t="shared" ref="AC282:AC536" si="95">AD282/118*18</f>
        <v>1606.1186440677966</v>
      </c>
      <c r="AD282" s="22">
        <v>10529</v>
      </c>
      <c r="AE282" s="22">
        <v>0</v>
      </c>
      <c r="AF282" s="22">
        <v>0</v>
      </c>
      <c r="AG282" s="22">
        <v>2867</v>
      </c>
      <c r="AH282" s="71">
        <v>4500</v>
      </c>
      <c r="AI282" s="22">
        <v>0</v>
      </c>
      <c r="AJ282" s="22">
        <f t="shared" si="40"/>
        <v>0.40000000000145519</v>
      </c>
      <c r="AK282" s="22">
        <f t="shared" si="89"/>
        <v>7367.4000000000015</v>
      </c>
      <c r="AL282" s="22">
        <f t="shared" si="90"/>
        <v>3161.5999999999985</v>
      </c>
      <c r="AM282" s="22">
        <f t="array" ref="AM282">IF(P282="Mykare",(INDEX('[1]EMI &amp; Reimbursement'!Q:Q,MATCH(Finance!C282,'[1]EMI &amp; Reimbursement'!B:B,0),0)),0)</f>
        <v>24132.6</v>
      </c>
      <c r="AN282" s="22">
        <f t="shared" si="79"/>
        <v>0.40000000000145519</v>
      </c>
      <c r="AO282" s="22">
        <f t="shared" si="80"/>
        <v>0</v>
      </c>
      <c r="AP282" s="22">
        <f t="shared" si="81"/>
        <v>16471</v>
      </c>
      <c r="AQ282" s="18" t="s">
        <v>7272</v>
      </c>
      <c r="AR282" s="18" t="s">
        <v>7864</v>
      </c>
      <c r="AS282" s="23">
        <v>45079</v>
      </c>
      <c r="AT282" s="56" t="b">
        <v>0</v>
      </c>
      <c r="AU282" s="56" t="b">
        <v>1</v>
      </c>
      <c r="AV282" s="56" t="b">
        <v>0</v>
      </c>
      <c r="AW282" s="56" t="b">
        <v>1</v>
      </c>
      <c r="AX282" s="57" t="b">
        <v>1</v>
      </c>
      <c r="AY282" s="56" t="b">
        <v>1</v>
      </c>
      <c r="BB282" s="24" t="b">
        <v>1</v>
      </c>
      <c r="BC282" s="22">
        <f t="shared" si="84"/>
        <v>0</v>
      </c>
      <c r="BD282" s="26">
        <f t="shared" si="91"/>
        <v>0.30027542976540966</v>
      </c>
    </row>
    <row r="283" spans="1:56" ht="20.25" customHeight="1">
      <c r="A283" s="18" t="s">
        <v>7262</v>
      </c>
      <c r="B283" s="19">
        <v>282</v>
      </c>
      <c r="C283" s="18" t="str">
        <f t="shared" si="77"/>
        <v>FIP282</v>
      </c>
      <c r="D283" s="18">
        <v>417731</v>
      </c>
      <c r="E283" s="20">
        <v>45062</v>
      </c>
      <c r="F283" s="20">
        <v>45062</v>
      </c>
      <c r="G283" s="18" t="s">
        <v>7275</v>
      </c>
      <c r="I283" s="18" t="s">
        <v>7865</v>
      </c>
      <c r="J283" s="18" t="s">
        <v>7369</v>
      </c>
      <c r="K283" s="18" t="s">
        <v>5048</v>
      </c>
      <c r="L283" s="18" t="s">
        <v>7290</v>
      </c>
      <c r="M283" s="21" t="s">
        <v>7278</v>
      </c>
      <c r="N283" s="21" t="str">
        <f t="shared" si="59"/>
        <v>B</v>
      </c>
      <c r="P283" s="18" t="str">
        <f>IFERROR(VLOOKUP(L283,[1]Sheet3!A:B,2,0),"")</f>
        <v>Hospital</v>
      </c>
      <c r="Q283" s="22" t="s">
        <v>7279</v>
      </c>
      <c r="R283" s="22" t="s">
        <v>7271</v>
      </c>
      <c r="S283" s="22">
        <v>50000</v>
      </c>
      <c r="T283" s="22">
        <v>75634</v>
      </c>
      <c r="U283" s="22">
        <v>0</v>
      </c>
      <c r="V283" s="22">
        <v>0</v>
      </c>
      <c r="W283" s="22">
        <f t="shared" si="93"/>
        <v>75634</v>
      </c>
      <c r="X283" s="22">
        <v>0</v>
      </c>
      <c r="Y283" s="22">
        <v>30</v>
      </c>
      <c r="Z283" s="22">
        <v>70</v>
      </c>
      <c r="AA283" s="22">
        <f t="shared" ref="AA283:AA301" si="96">W283*Z283%</f>
        <v>52943.799999999996</v>
      </c>
      <c r="AB283" s="22">
        <f t="shared" si="94"/>
        <v>19228.983050847459</v>
      </c>
      <c r="AC283" s="22">
        <f t="shared" si="95"/>
        <v>3461.2169491525424</v>
      </c>
      <c r="AD283" s="22">
        <f t="shared" ref="AD283:AD316" si="97">W283*Y283%</f>
        <v>22690.2</v>
      </c>
      <c r="AE283" s="22">
        <v>0</v>
      </c>
      <c r="AF283" s="22">
        <v>0</v>
      </c>
      <c r="AG283" s="22">
        <v>0</v>
      </c>
      <c r="AH283" s="22">
        <v>0</v>
      </c>
      <c r="AI283" s="22">
        <v>0</v>
      </c>
      <c r="AJ283" s="22">
        <f t="shared" si="40"/>
        <v>0</v>
      </c>
      <c r="AK283" s="22">
        <f t="shared" si="89"/>
        <v>0</v>
      </c>
      <c r="AL283" s="22">
        <f t="shared" si="90"/>
        <v>22690.2</v>
      </c>
      <c r="AM283" s="22">
        <f t="array" ref="AM283">IF(P283="Mykare",(INDEX('[1]EMI &amp; Reimbursement'!Q:Q,MATCH(Finance!C283,'[1]EMI &amp; Reimbursement'!B:B,0),0)),0)</f>
        <v>0</v>
      </c>
      <c r="AN283" s="22">
        <f t="shared" si="79"/>
        <v>0</v>
      </c>
      <c r="AO283" s="22">
        <f t="shared" si="80"/>
        <v>22690.2</v>
      </c>
      <c r="AP283" s="22">
        <f t="shared" si="81"/>
        <v>0</v>
      </c>
      <c r="AQ283" s="18" t="s">
        <v>7272</v>
      </c>
      <c r="AR283" s="18" t="s">
        <v>7831</v>
      </c>
      <c r="AS283" s="23">
        <v>45079</v>
      </c>
      <c r="AT283" s="56" t="b">
        <v>0</v>
      </c>
      <c r="AU283" s="56"/>
      <c r="AV283" s="56"/>
      <c r="AW283" s="56" t="b">
        <v>1</v>
      </c>
      <c r="AX283" s="56"/>
      <c r="AY283" s="56" t="b">
        <v>1</v>
      </c>
      <c r="BB283" s="24" t="b">
        <v>1</v>
      </c>
      <c r="BC283" s="22">
        <f t="shared" si="84"/>
        <v>0</v>
      </c>
      <c r="BD283" s="26">
        <f t="shared" si="91"/>
        <v>1</v>
      </c>
    </row>
    <row r="284" spans="1:56" ht="20.25" customHeight="1">
      <c r="A284" s="18" t="s">
        <v>7262</v>
      </c>
      <c r="B284" s="19">
        <v>283</v>
      </c>
      <c r="C284" s="18" t="str">
        <f t="shared" si="77"/>
        <v>FIP283</v>
      </c>
      <c r="D284" s="18">
        <v>360909</v>
      </c>
      <c r="E284" s="20">
        <v>45064</v>
      </c>
      <c r="F284" s="20">
        <v>45064</v>
      </c>
      <c r="G284" s="18" t="s">
        <v>7866</v>
      </c>
      <c r="I284" s="18" t="s">
        <v>7867</v>
      </c>
      <c r="J284" s="18" t="s">
        <v>7351</v>
      </c>
      <c r="K284" s="18" t="s">
        <v>7405</v>
      </c>
      <c r="L284" s="18" t="s">
        <v>7308</v>
      </c>
      <c r="M284" s="21" t="s">
        <v>7278</v>
      </c>
      <c r="N284" s="21" t="str">
        <f t="shared" si="59"/>
        <v>B</v>
      </c>
      <c r="P284" s="18" t="str">
        <f>IFERROR(VLOOKUP(L284,[1]Sheet3!A:B,2,0),"")</f>
        <v>Hospital</v>
      </c>
      <c r="Q284" s="22" t="s">
        <v>7546</v>
      </c>
      <c r="R284" s="22" t="s">
        <v>7271</v>
      </c>
      <c r="S284" s="22">
        <v>0</v>
      </c>
      <c r="T284" s="22">
        <v>0</v>
      </c>
      <c r="U284" s="22">
        <v>5000</v>
      </c>
      <c r="V284" s="22">
        <v>0</v>
      </c>
      <c r="W284" s="22">
        <f t="shared" si="93"/>
        <v>5000</v>
      </c>
      <c r="X284" s="22">
        <v>0</v>
      </c>
      <c r="Y284" s="22">
        <v>30</v>
      </c>
      <c r="Z284" s="22">
        <v>70</v>
      </c>
      <c r="AA284" s="22">
        <f t="shared" si="96"/>
        <v>3500</v>
      </c>
      <c r="AB284" s="22">
        <f t="shared" si="94"/>
        <v>1271.1864406779662</v>
      </c>
      <c r="AC284" s="22">
        <f t="shared" si="95"/>
        <v>228.81355932203388</v>
      </c>
      <c r="AD284" s="22">
        <f t="shared" si="97"/>
        <v>1500</v>
      </c>
      <c r="AE284" s="22">
        <v>332</v>
      </c>
      <c r="AF284" s="22">
        <v>0</v>
      </c>
      <c r="AG284" s="22">
        <v>0</v>
      </c>
      <c r="AH284" s="22">
        <v>0</v>
      </c>
      <c r="AI284" s="22">
        <v>0</v>
      </c>
      <c r="AJ284" s="22">
        <f t="shared" si="40"/>
        <v>0</v>
      </c>
      <c r="AK284" s="22">
        <f t="shared" si="89"/>
        <v>332</v>
      </c>
      <c r="AL284" s="22">
        <f t="shared" si="90"/>
        <v>1168</v>
      </c>
      <c r="AM284" s="22">
        <f t="array" ref="AM284">IF(P284="Mykare",(INDEX('[1]EMI &amp; Reimbursement'!Q:Q,MATCH(Finance!C284,'[1]EMI &amp; Reimbursement'!B:B,0),0)),0)</f>
        <v>0</v>
      </c>
      <c r="AN284" s="22">
        <f t="shared" si="79"/>
        <v>0</v>
      </c>
      <c r="AO284" s="22">
        <f t="shared" si="80"/>
        <v>1500</v>
      </c>
      <c r="AP284" s="22">
        <f t="shared" si="81"/>
        <v>0</v>
      </c>
      <c r="AQ284" s="18" t="s">
        <v>7272</v>
      </c>
      <c r="AR284" s="18" t="s">
        <v>7868</v>
      </c>
      <c r="AS284" s="23">
        <v>45080</v>
      </c>
      <c r="AT284" s="56" t="b">
        <v>0</v>
      </c>
      <c r="AU284" s="56"/>
      <c r="AV284" s="56"/>
      <c r="AW284" s="56" t="b">
        <v>1</v>
      </c>
      <c r="AX284" s="56"/>
      <c r="AY284" s="56" t="b">
        <v>1</v>
      </c>
      <c r="BB284" s="24" t="b">
        <v>1</v>
      </c>
      <c r="BC284" s="22">
        <f t="shared" si="84"/>
        <v>0</v>
      </c>
      <c r="BD284" s="26">
        <f t="shared" si="91"/>
        <v>0.77866666666666662</v>
      </c>
    </row>
    <row r="285" spans="1:56" ht="20.25" customHeight="1">
      <c r="A285" s="18" t="s">
        <v>7262</v>
      </c>
      <c r="B285" s="19">
        <v>284</v>
      </c>
      <c r="C285" s="18" t="str">
        <f t="shared" si="77"/>
        <v>FIP284</v>
      </c>
      <c r="D285" s="18">
        <v>386347</v>
      </c>
      <c r="E285" s="20">
        <v>45065</v>
      </c>
      <c r="F285" s="20">
        <v>45065</v>
      </c>
      <c r="G285" s="18" t="s">
        <v>7275</v>
      </c>
      <c r="I285" s="18" t="s">
        <v>7869</v>
      </c>
      <c r="J285" s="18" t="s">
        <v>7410</v>
      </c>
      <c r="K285" s="18" t="s">
        <v>5048</v>
      </c>
      <c r="L285" s="18" t="s">
        <v>7308</v>
      </c>
      <c r="M285" s="21" t="s">
        <v>7278</v>
      </c>
      <c r="N285" s="21" t="str">
        <f t="shared" si="59"/>
        <v>B</v>
      </c>
      <c r="P285" s="18" t="str">
        <f>IFERROR(VLOOKUP(L285,[1]Sheet3!A:B,2,0),"")</f>
        <v>Hospital</v>
      </c>
      <c r="Q285" s="22" t="s">
        <v>7279</v>
      </c>
      <c r="R285" s="22" t="s">
        <v>7271</v>
      </c>
      <c r="S285" s="22">
        <v>55000</v>
      </c>
      <c r="T285" s="22">
        <v>0</v>
      </c>
      <c r="U285" s="22">
        <v>0</v>
      </c>
      <c r="V285" s="22">
        <v>0</v>
      </c>
      <c r="W285" s="22">
        <f t="shared" si="93"/>
        <v>55000</v>
      </c>
      <c r="X285" s="22">
        <v>0</v>
      </c>
      <c r="Y285" s="22">
        <v>30</v>
      </c>
      <c r="Z285" s="22">
        <v>70</v>
      </c>
      <c r="AA285" s="22">
        <f t="shared" si="96"/>
        <v>38500</v>
      </c>
      <c r="AB285" s="22">
        <f t="shared" si="94"/>
        <v>13983.050847457627</v>
      </c>
      <c r="AC285" s="22">
        <f t="shared" si="95"/>
        <v>2516.9491525423728</v>
      </c>
      <c r="AD285" s="22">
        <f t="shared" si="97"/>
        <v>16500</v>
      </c>
      <c r="AE285" s="22">
        <v>0</v>
      </c>
      <c r="AF285" s="18">
        <v>0</v>
      </c>
      <c r="AG285" s="22">
        <v>0</v>
      </c>
      <c r="AH285" s="22">
        <v>0</v>
      </c>
      <c r="AI285" s="22">
        <v>0</v>
      </c>
      <c r="AJ285" s="22">
        <f t="shared" si="40"/>
        <v>0</v>
      </c>
      <c r="AK285" s="22">
        <f t="shared" si="89"/>
        <v>0</v>
      </c>
      <c r="AL285" s="22">
        <f t="shared" si="90"/>
        <v>16500</v>
      </c>
      <c r="AM285" s="22">
        <f t="array" ref="AM285">IF(P285="Mykare",(INDEX('[1]EMI &amp; Reimbursement'!Q:Q,MATCH(Finance!C285,'[1]EMI &amp; Reimbursement'!B:B,0),0)),0)</f>
        <v>0</v>
      </c>
      <c r="AN285" s="22">
        <f t="shared" si="79"/>
        <v>0</v>
      </c>
      <c r="AO285" s="22">
        <f t="shared" si="80"/>
        <v>16500</v>
      </c>
      <c r="AP285" s="22">
        <f t="shared" si="81"/>
        <v>0</v>
      </c>
      <c r="AQ285" s="18" t="s">
        <v>7272</v>
      </c>
      <c r="AR285" s="18" t="s">
        <v>7831</v>
      </c>
      <c r="AS285" s="23">
        <v>45079</v>
      </c>
      <c r="AT285" s="56" t="b">
        <v>0</v>
      </c>
      <c r="AU285" s="56"/>
      <c r="AV285" s="56"/>
      <c r="AW285" s="56" t="b">
        <v>1</v>
      </c>
      <c r="AX285" s="56"/>
      <c r="AY285" s="56" t="b">
        <v>1</v>
      </c>
      <c r="BB285" s="24" t="b">
        <v>1</v>
      </c>
      <c r="BC285" s="22">
        <f t="shared" si="84"/>
        <v>0</v>
      </c>
      <c r="BD285" s="26">
        <f t="shared" si="91"/>
        <v>1</v>
      </c>
    </row>
    <row r="286" spans="1:56" ht="20.25" customHeight="1">
      <c r="A286" s="18" t="s">
        <v>7262</v>
      </c>
      <c r="B286" s="19">
        <v>285</v>
      </c>
      <c r="C286" s="18" t="str">
        <f t="shared" si="77"/>
        <v>FIP285</v>
      </c>
      <c r="D286" s="18">
        <v>409588</v>
      </c>
      <c r="E286" s="20">
        <v>45066</v>
      </c>
      <c r="F286" s="20">
        <v>45066</v>
      </c>
      <c r="G286" s="18" t="s">
        <v>7275</v>
      </c>
      <c r="I286" s="18" t="s">
        <v>7870</v>
      </c>
      <c r="J286" s="18" t="s">
        <v>7266</v>
      </c>
      <c r="K286" s="18" t="s">
        <v>5048</v>
      </c>
      <c r="L286" s="18" t="s">
        <v>7303</v>
      </c>
      <c r="M286" s="21" t="s">
        <v>7278</v>
      </c>
      <c r="N286" s="21" t="str">
        <f t="shared" si="59"/>
        <v>B</v>
      </c>
      <c r="O286" s="18" t="s">
        <v>7305</v>
      </c>
      <c r="P286" s="18" t="str">
        <f>IFERROR(VLOOKUP(L286,[1]Sheet3!A:B,2,0),"")</f>
        <v>Mykare</v>
      </c>
      <c r="Q286" s="22" t="s">
        <v>7279</v>
      </c>
      <c r="R286" s="22" t="s">
        <v>7271</v>
      </c>
      <c r="S286" s="22">
        <v>30000</v>
      </c>
      <c r="T286" s="22">
        <v>0</v>
      </c>
      <c r="U286" s="22">
        <v>0</v>
      </c>
      <c r="V286" s="22">
        <v>0</v>
      </c>
      <c r="W286" s="22">
        <f t="shared" si="93"/>
        <v>30000</v>
      </c>
      <c r="X286" s="22">
        <v>0</v>
      </c>
      <c r="Y286" s="22">
        <v>30</v>
      </c>
      <c r="Z286" s="22">
        <v>70</v>
      </c>
      <c r="AA286" s="22">
        <f t="shared" si="96"/>
        <v>21000</v>
      </c>
      <c r="AB286" s="22">
        <f t="shared" si="94"/>
        <v>7627.1186440677966</v>
      </c>
      <c r="AC286" s="22">
        <f t="shared" si="95"/>
        <v>1372.8813559322034</v>
      </c>
      <c r="AD286" s="22">
        <f t="shared" si="97"/>
        <v>9000</v>
      </c>
      <c r="AE286" s="22">
        <v>0</v>
      </c>
      <c r="AF286" s="22">
        <v>0</v>
      </c>
      <c r="AG286" s="22">
        <v>3894</v>
      </c>
      <c r="AH286" s="22">
        <v>0</v>
      </c>
      <c r="AI286" s="22">
        <v>0</v>
      </c>
      <c r="AJ286" s="22">
        <f t="shared" si="40"/>
        <v>0</v>
      </c>
      <c r="AK286" s="22">
        <f t="shared" si="89"/>
        <v>3894</v>
      </c>
      <c r="AL286" s="22">
        <f t="shared" si="90"/>
        <v>5106</v>
      </c>
      <c r="AM286" s="22">
        <f t="array" ref="AM286">IF(P286="Mykare",(INDEX('[1]EMI &amp; Reimbursement'!Q:Q,MATCH(Finance!C286,'[1]EMI &amp; Reimbursement'!B:B,0),0)),0)</f>
        <v>26106</v>
      </c>
      <c r="AN286" s="22">
        <f t="shared" si="79"/>
        <v>0</v>
      </c>
      <c r="AO286" s="22">
        <f t="shared" si="80"/>
        <v>0</v>
      </c>
      <c r="AP286" s="22">
        <f t="shared" si="81"/>
        <v>21000</v>
      </c>
      <c r="AQ286" s="18" t="s">
        <v>7272</v>
      </c>
      <c r="AR286" s="18" t="s">
        <v>7831</v>
      </c>
      <c r="AS286" s="23">
        <v>45079</v>
      </c>
      <c r="AT286" s="56" t="b">
        <v>0</v>
      </c>
      <c r="AU286" s="56" t="b">
        <v>1</v>
      </c>
      <c r="AV286" s="56" t="b">
        <v>0</v>
      </c>
      <c r="AW286" s="56" t="b">
        <v>1</v>
      </c>
      <c r="AX286" s="57" t="b">
        <v>1</v>
      </c>
      <c r="AY286" s="56" t="b">
        <v>1</v>
      </c>
      <c r="BB286" s="24" t="b">
        <v>1</v>
      </c>
      <c r="BC286" s="22">
        <f t="shared" si="84"/>
        <v>0</v>
      </c>
      <c r="BD286" s="26">
        <f t="shared" si="91"/>
        <v>0.56733333333333336</v>
      </c>
    </row>
    <row r="287" spans="1:56" ht="20.25" customHeight="1">
      <c r="A287" s="18" t="s">
        <v>7262</v>
      </c>
      <c r="B287" s="19">
        <v>286</v>
      </c>
      <c r="C287" s="18" t="str">
        <f t="shared" si="77"/>
        <v>FIP286</v>
      </c>
      <c r="D287" s="18">
        <v>417269</v>
      </c>
      <c r="E287" s="20">
        <v>45068</v>
      </c>
      <c r="F287" s="20">
        <v>45068</v>
      </c>
      <c r="G287" s="18" t="s">
        <v>7770</v>
      </c>
      <c r="I287" s="18" t="s">
        <v>2989</v>
      </c>
      <c r="J287" s="18" t="s">
        <v>7351</v>
      </c>
      <c r="K287" s="18" t="s">
        <v>5048</v>
      </c>
      <c r="L287" s="18" t="s">
        <v>7308</v>
      </c>
      <c r="M287" s="21" t="s">
        <v>7278</v>
      </c>
      <c r="N287" s="21" t="str">
        <f t="shared" si="59"/>
        <v>B</v>
      </c>
      <c r="P287" s="18" t="str">
        <f>IFERROR(VLOOKUP(L287,[1]Sheet3!A:B,2,0),"")</f>
        <v>Hospital</v>
      </c>
      <c r="Q287" s="22" t="s">
        <v>7270</v>
      </c>
      <c r="R287" s="22" t="s">
        <v>7271</v>
      </c>
      <c r="S287" s="22">
        <v>20000</v>
      </c>
      <c r="T287" s="22">
        <v>0</v>
      </c>
      <c r="U287" s="22">
        <v>0</v>
      </c>
      <c r="V287" s="22">
        <v>0</v>
      </c>
      <c r="W287" s="22">
        <f t="shared" si="93"/>
        <v>20000</v>
      </c>
      <c r="X287" s="22">
        <v>0</v>
      </c>
      <c r="Y287" s="22">
        <v>40</v>
      </c>
      <c r="Z287" s="22">
        <v>60</v>
      </c>
      <c r="AA287" s="22">
        <f t="shared" si="96"/>
        <v>12000</v>
      </c>
      <c r="AB287" s="22">
        <f t="shared" si="94"/>
        <v>6779.6610169491532</v>
      </c>
      <c r="AC287" s="22">
        <f t="shared" si="95"/>
        <v>1220.3389830508474</v>
      </c>
      <c r="AD287" s="22">
        <f t="shared" si="97"/>
        <v>8000</v>
      </c>
      <c r="AE287" s="22">
        <v>0</v>
      </c>
      <c r="AF287" s="22">
        <v>0</v>
      </c>
      <c r="AG287" s="22">
        <v>0</v>
      </c>
      <c r="AH287" s="22">
        <v>0</v>
      </c>
      <c r="AI287" s="22">
        <v>0</v>
      </c>
      <c r="AJ287" s="22">
        <f t="shared" si="40"/>
        <v>0</v>
      </c>
      <c r="AK287" s="22">
        <f t="shared" si="89"/>
        <v>0</v>
      </c>
      <c r="AL287" s="22">
        <f t="shared" si="90"/>
        <v>8000</v>
      </c>
      <c r="AM287" s="22">
        <f t="array" ref="AM287">IF(P287="Mykare",(INDEX('[1]EMI &amp; Reimbursement'!Q:Q,MATCH(Finance!C287,'[1]EMI &amp; Reimbursement'!B:B,0),0)),0)</f>
        <v>0</v>
      </c>
      <c r="AN287" s="22">
        <f t="shared" si="79"/>
        <v>0</v>
      </c>
      <c r="AO287" s="22">
        <f t="shared" si="80"/>
        <v>8000</v>
      </c>
      <c r="AP287" s="22">
        <f t="shared" si="81"/>
        <v>0</v>
      </c>
      <c r="AQ287" s="18" t="s">
        <v>7272</v>
      </c>
      <c r="AR287" s="18" t="s">
        <v>7871</v>
      </c>
      <c r="AS287" s="23">
        <v>45079</v>
      </c>
      <c r="AT287" s="56" t="b">
        <v>0</v>
      </c>
      <c r="AU287" s="56"/>
      <c r="AV287" s="56"/>
      <c r="AW287" s="56" t="b">
        <v>1</v>
      </c>
      <c r="AX287" s="56"/>
      <c r="AY287" s="56" t="b">
        <v>1</v>
      </c>
      <c r="BB287" s="24" t="b">
        <v>1</v>
      </c>
      <c r="BC287" s="22">
        <f t="shared" si="84"/>
        <v>0</v>
      </c>
      <c r="BD287" s="26">
        <f t="shared" si="91"/>
        <v>1</v>
      </c>
    </row>
    <row r="288" spans="1:56" ht="20.25" customHeight="1">
      <c r="A288" s="18" t="s">
        <v>7262</v>
      </c>
      <c r="B288" s="19">
        <v>287</v>
      </c>
      <c r="C288" s="18" t="str">
        <f t="shared" si="77"/>
        <v>FIP287</v>
      </c>
      <c r="D288" s="18">
        <v>416704</v>
      </c>
      <c r="E288" s="20">
        <v>45068</v>
      </c>
      <c r="F288" s="20">
        <v>45068</v>
      </c>
      <c r="G288" s="18" t="s">
        <v>7459</v>
      </c>
      <c r="I288" s="18" t="s">
        <v>3482</v>
      </c>
      <c r="J288" s="18" t="s">
        <v>7266</v>
      </c>
      <c r="K288" s="18" t="s">
        <v>7743</v>
      </c>
      <c r="L288" s="18" t="s">
        <v>7308</v>
      </c>
      <c r="M288" s="21" t="s">
        <v>7278</v>
      </c>
      <c r="N288" s="21" t="str">
        <f t="shared" si="59"/>
        <v>B</v>
      </c>
      <c r="P288" s="18" t="str">
        <f>IFERROR(VLOOKUP(L288,[1]Sheet3!A:B,2,0),"")</f>
        <v>Hospital</v>
      </c>
      <c r="Q288" s="22" t="s">
        <v>7298</v>
      </c>
      <c r="R288" s="22" t="s">
        <v>7271</v>
      </c>
      <c r="S288" s="22">
        <v>55000</v>
      </c>
      <c r="T288" s="22">
        <v>0</v>
      </c>
      <c r="U288" s="22">
        <v>6000</v>
      </c>
      <c r="V288" s="22">
        <v>0</v>
      </c>
      <c r="W288" s="22">
        <f t="shared" si="93"/>
        <v>61000</v>
      </c>
      <c r="X288" s="22">
        <v>0</v>
      </c>
      <c r="Y288" s="22">
        <v>33</v>
      </c>
      <c r="Z288" s="22">
        <v>67</v>
      </c>
      <c r="AA288" s="22">
        <f t="shared" si="96"/>
        <v>40870</v>
      </c>
      <c r="AB288" s="22">
        <f t="shared" si="94"/>
        <v>17059.322033898305</v>
      </c>
      <c r="AC288" s="22">
        <f t="shared" si="95"/>
        <v>3070.6779661016949</v>
      </c>
      <c r="AD288" s="22">
        <f t="shared" si="97"/>
        <v>20130</v>
      </c>
      <c r="AE288" s="22">
        <v>0</v>
      </c>
      <c r="AF288" s="22">
        <v>0</v>
      </c>
      <c r="AG288" s="22">
        <v>0</v>
      </c>
      <c r="AH288" s="22">
        <v>0</v>
      </c>
      <c r="AI288" s="22">
        <v>0</v>
      </c>
      <c r="AJ288" s="22">
        <f t="shared" si="40"/>
        <v>0</v>
      </c>
      <c r="AK288" s="22">
        <f t="shared" si="89"/>
        <v>0</v>
      </c>
      <c r="AL288" s="22">
        <f t="shared" si="90"/>
        <v>20130</v>
      </c>
      <c r="AM288" s="22">
        <f t="array" ref="AM288">IF(P288="Mykare",(INDEX('[1]EMI &amp; Reimbursement'!Q:Q,MATCH(Finance!C288,'[1]EMI &amp; Reimbursement'!B:B,0),0)),0)</f>
        <v>0</v>
      </c>
      <c r="AN288" s="22">
        <f t="shared" si="79"/>
        <v>0</v>
      </c>
      <c r="AO288" s="22">
        <f t="shared" si="80"/>
        <v>20130</v>
      </c>
      <c r="AP288" s="22">
        <f t="shared" si="81"/>
        <v>0</v>
      </c>
      <c r="AQ288" s="18" t="s">
        <v>7272</v>
      </c>
      <c r="AR288" s="18" t="s">
        <v>7833</v>
      </c>
      <c r="AS288" s="23">
        <v>45079</v>
      </c>
      <c r="AT288" s="56" t="b">
        <v>0</v>
      </c>
      <c r="AU288" s="56"/>
      <c r="AV288" s="56"/>
      <c r="AW288" s="56" t="b">
        <v>1</v>
      </c>
      <c r="AX288" s="56"/>
      <c r="AY288" s="56" t="b">
        <v>1</v>
      </c>
      <c r="BB288" s="24" t="b">
        <v>1</v>
      </c>
      <c r="BC288" s="22">
        <f t="shared" si="84"/>
        <v>0</v>
      </c>
      <c r="BD288" s="26">
        <f t="shared" si="91"/>
        <v>1</v>
      </c>
    </row>
    <row r="289" spans="1:56" ht="20.25" customHeight="1">
      <c r="A289" s="18" t="s">
        <v>7262</v>
      </c>
      <c r="B289" s="19">
        <v>288</v>
      </c>
      <c r="C289" s="18" t="str">
        <f t="shared" si="77"/>
        <v>FIP288</v>
      </c>
      <c r="D289" s="18">
        <v>361978</v>
      </c>
      <c r="E289" s="20">
        <v>45068</v>
      </c>
      <c r="F289" s="20">
        <v>45068</v>
      </c>
      <c r="G289" s="18" t="s">
        <v>7872</v>
      </c>
      <c r="I289" s="18" t="s">
        <v>7873</v>
      </c>
      <c r="J289" s="18" t="s">
        <v>7369</v>
      </c>
      <c r="K289" s="18" t="s">
        <v>7636</v>
      </c>
      <c r="L289" s="18" t="s">
        <v>7290</v>
      </c>
      <c r="M289" s="21" t="s">
        <v>7278</v>
      </c>
      <c r="N289" s="21" t="str">
        <f t="shared" si="59"/>
        <v>B</v>
      </c>
      <c r="P289" s="18" t="str">
        <f>IFERROR(VLOOKUP(L289,[1]Sheet3!A:B,2,0),"")</f>
        <v>Hospital</v>
      </c>
      <c r="Q289" s="22" t="s">
        <v>7546</v>
      </c>
      <c r="R289" s="22" t="s">
        <v>7271</v>
      </c>
      <c r="S289" s="22">
        <v>50000</v>
      </c>
      <c r="T289" s="22">
        <v>102543</v>
      </c>
      <c r="U289" s="22">
        <v>0</v>
      </c>
      <c r="V289" s="22">
        <v>1000</v>
      </c>
      <c r="W289" s="22">
        <f t="shared" si="93"/>
        <v>103543</v>
      </c>
      <c r="X289" s="22">
        <v>0</v>
      </c>
      <c r="Y289" s="22">
        <v>20</v>
      </c>
      <c r="Z289" s="22">
        <v>80</v>
      </c>
      <c r="AA289" s="22">
        <f t="shared" si="96"/>
        <v>82834.400000000009</v>
      </c>
      <c r="AB289" s="22">
        <f t="shared" si="94"/>
        <v>17549.661016949154</v>
      </c>
      <c r="AC289" s="22">
        <f t="shared" si="95"/>
        <v>3158.9389830508476</v>
      </c>
      <c r="AD289" s="22">
        <f t="shared" si="97"/>
        <v>20708.600000000002</v>
      </c>
      <c r="AE289" s="22">
        <v>4000</v>
      </c>
      <c r="AF289" s="22">
        <v>0</v>
      </c>
      <c r="AG289" s="22">
        <v>0</v>
      </c>
      <c r="AH289" s="22">
        <v>0</v>
      </c>
      <c r="AI289" s="22">
        <v>0</v>
      </c>
      <c r="AJ289" s="22">
        <f t="shared" si="40"/>
        <v>0</v>
      </c>
      <c r="AK289" s="22">
        <f t="shared" si="89"/>
        <v>4000</v>
      </c>
      <c r="AL289" s="22">
        <f t="shared" si="90"/>
        <v>16708.600000000002</v>
      </c>
      <c r="AM289" s="22">
        <f t="array" ref="AM289">IF(P289="Mykare",(INDEX('[1]EMI &amp; Reimbursement'!Q:Q,MATCH(Finance!C289,'[1]EMI &amp; Reimbursement'!B:B,0),0)),0)</f>
        <v>0</v>
      </c>
      <c r="AN289" s="22">
        <f t="shared" si="79"/>
        <v>0</v>
      </c>
      <c r="AO289" s="22">
        <f t="shared" si="80"/>
        <v>20708.600000000002</v>
      </c>
      <c r="AP289" s="22">
        <f t="shared" si="81"/>
        <v>0</v>
      </c>
      <c r="AQ289" s="18" t="s">
        <v>7272</v>
      </c>
      <c r="AR289" s="18" t="s">
        <v>7874</v>
      </c>
      <c r="AS289" s="23">
        <v>45185</v>
      </c>
      <c r="AT289" s="56" t="b">
        <v>0</v>
      </c>
      <c r="AU289" s="56"/>
      <c r="AV289" s="56"/>
      <c r="AW289" s="56" t="b">
        <v>1</v>
      </c>
      <c r="AX289" s="56"/>
      <c r="AY289" s="56" t="b">
        <v>1</v>
      </c>
      <c r="BB289" s="24" t="b">
        <v>1</v>
      </c>
      <c r="BC289" s="22">
        <f t="shared" si="84"/>
        <v>0</v>
      </c>
      <c r="BD289" s="26">
        <f t="shared" si="91"/>
        <v>0.80684353360439631</v>
      </c>
    </row>
    <row r="290" spans="1:56" ht="20.25" customHeight="1">
      <c r="A290" s="18" t="s">
        <v>7262</v>
      </c>
      <c r="B290" s="19">
        <v>289</v>
      </c>
      <c r="C290" s="18" t="str">
        <f t="shared" si="77"/>
        <v>FIP289</v>
      </c>
      <c r="D290" s="18">
        <v>385936</v>
      </c>
      <c r="E290" s="20">
        <v>45068</v>
      </c>
      <c r="F290" s="20">
        <v>45068</v>
      </c>
      <c r="G290" s="18" t="s">
        <v>7275</v>
      </c>
      <c r="I290" s="18" t="s">
        <v>7875</v>
      </c>
      <c r="J290" s="18" t="s">
        <v>7266</v>
      </c>
      <c r="K290" s="18" t="s">
        <v>5048</v>
      </c>
      <c r="L290" s="18" t="s">
        <v>7290</v>
      </c>
      <c r="M290" s="21" t="s">
        <v>7278</v>
      </c>
      <c r="N290" s="21" t="str">
        <f t="shared" si="59"/>
        <v>B</v>
      </c>
      <c r="P290" s="18" t="str">
        <f>IFERROR(VLOOKUP(L290,[1]Sheet3!A:B,2,0),"")</f>
        <v>Hospital</v>
      </c>
      <c r="Q290" s="22" t="s">
        <v>7279</v>
      </c>
      <c r="R290" s="22" t="s">
        <v>7271</v>
      </c>
      <c r="S290" s="22">
        <v>42394</v>
      </c>
      <c r="T290" s="22">
        <v>41076</v>
      </c>
      <c r="U290" s="22">
        <v>0</v>
      </c>
      <c r="V290" s="22">
        <v>0</v>
      </c>
      <c r="W290" s="22">
        <f t="shared" si="93"/>
        <v>41076</v>
      </c>
      <c r="X290" s="22">
        <v>0</v>
      </c>
      <c r="Y290" s="22">
        <v>30</v>
      </c>
      <c r="Z290" s="22">
        <v>70</v>
      </c>
      <c r="AA290" s="22">
        <f t="shared" si="96"/>
        <v>28753.199999999997</v>
      </c>
      <c r="AB290" s="22">
        <f t="shared" si="94"/>
        <v>10443.050847457627</v>
      </c>
      <c r="AC290" s="22">
        <f t="shared" si="95"/>
        <v>1879.7491525423729</v>
      </c>
      <c r="AD290" s="22">
        <f t="shared" si="97"/>
        <v>12322.8</v>
      </c>
      <c r="AE290" s="22">
        <v>0</v>
      </c>
      <c r="AF290" s="22">
        <v>0</v>
      </c>
      <c r="AG290" s="22">
        <v>0</v>
      </c>
      <c r="AH290" s="22">
        <v>0</v>
      </c>
      <c r="AI290" s="22">
        <v>0</v>
      </c>
      <c r="AJ290" s="22">
        <f t="shared" si="40"/>
        <v>0</v>
      </c>
      <c r="AK290" s="22">
        <f t="shared" si="89"/>
        <v>0</v>
      </c>
      <c r="AL290" s="22">
        <f t="shared" si="90"/>
        <v>12322.8</v>
      </c>
      <c r="AM290" s="22">
        <f t="array" ref="AM290">IF(P290="Mykare",(INDEX('[1]EMI &amp; Reimbursement'!Q:Q,MATCH(Finance!C290,'[1]EMI &amp; Reimbursement'!B:B,0),0)),0)</f>
        <v>0</v>
      </c>
      <c r="AN290" s="22">
        <f t="shared" si="79"/>
        <v>0</v>
      </c>
      <c r="AO290" s="22">
        <f t="shared" si="80"/>
        <v>12322.8</v>
      </c>
      <c r="AP290" s="22">
        <f t="shared" si="81"/>
        <v>0</v>
      </c>
      <c r="AQ290" s="18" t="s">
        <v>7272</v>
      </c>
      <c r="AR290" s="18" t="s">
        <v>7831</v>
      </c>
      <c r="AS290" s="23">
        <v>45079</v>
      </c>
      <c r="AT290" s="56" t="b">
        <v>0</v>
      </c>
      <c r="AU290" s="56"/>
      <c r="AV290" s="56"/>
      <c r="AW290" s="56" t="b">
        <v>1</v>
      </c>
      <c r="AX290" s="56"/>
      <c r="AY290" s="56" t="b">
        <v>1</v>
      </c>
      <c r="BB290" s="24" t="b">
        <v>1</v>
      </c>
      <c r="BC290" s="22">
        <f t="shared" si="84"/>
        <v>0</v>
      </c>
      <c r="BD290" s="26">
        <f t="shared" si="91"/>
        <v>1</v>
      </c>
    </row>
    <row r="291" spans="1:56" ht="20.25" customHeight="1">
      <c r="A291" s="18" t="s">
        <v>7262</v>
      </c>
      <c r="B291" s="19">
        <v>290</v>
      </c>
      <c r="C291" s="18" t="str">
        <f t="shared" si="77"/>
        <v>FIP290</v>
      </c>
      <c r="D291" s="18">
        <v>433272</v>
      </c>
      <c r="E291" s="20">
        <v>45069</v>
      </c>
      <c r="F291" s="20">
        <v>45069</v>
      </c>
      <c r="G291" s="18" t="s">
        <v>7876</v>
      </c>
      <c r="I291" s="18" t="s">
        <v>7877</v>
      </c>
      <c r="J291" s="18" t="s">
        <v>7529</v>
      </c>
      <c r="K291" s="18" t="s">
        <v>7342</v>
      </c>
      <c r="L291" s="18" t="s">
        <v>7308</v>
      </c>
      <c r="M291" s="21" t="s">
        <v>7278</v>
      </c>
      <c r="N291" s="21" t="str">
        <f t="shared" si="59"/>
        <v>B</v>
      </c>
      <c r="P291" s="18" t="str">
        <f>IFERROR(VLOOKUP(L291,[1]Sheet3!A:B,2,0),"")</f>
        <v>Hospital</v>
      </c>
      <c r="Q291" s="22" t="s">
        <v>7337</v>
      </c>
      <c r="R291" s="22" t="s">
        <v>7271</v>
      </c>
      <c r="S291" s="22">
        <v>65000</v>
      </c>
      <c r="T291" s="22">
        <v>0</v>
      </c>
      <c r="U291" s="22">
        <v>0</v>
      </c>
      <c r="V291" s="22">
        <v>0</v>
      </c>
      <c r="W291" s="22">
        <f t="shared" si="93"/>
        <v>65000</v>
      </c>
      <c r="X291" s="22">
        <v>0</v>
      </c>
      <c r="Y291" s="22">
        <v>35</v>
      </c>
      <c r="Z291" s="22">
        <v>65</v>
      </c>
      <c r="AA291" s="22">
        <f t="shared" si="96"/>
        <v>42250</v>
      </c>
      <c r="AB291" s="22">
        <f t="shared" si="94"/>
        <v>19279.661016949151</v>
      </c>
      <c r="AC291" s="22">
        <f t="shared" si="95"/>
        <v>3470.3389830508472</v>
      </c>
      <c r="AD291" s="22">
        <f t="shared" si="97"/>
        <v>22750</v>
      </c>
      <c r="AE291" s="22">
        <v>879</v>
      </c>
      <c r="AF291" s="22">
        <v>0</v>
      </c>
      <c r="AG291" s="22">
        <v>0</v>
      </c>
      <c r="AH291" s="22">
        <v>0</v>
      </c>
      <c r="AI291" s="22">
        <v>0</v>
      </c>
      <c r="AJ291" s="22">
        <f t="shared" si="40"/>
        <v>0</v>
      </c>
      <c r="AK291" s="22">
        <f t="shared" si="89"/>
        <v>879</v>
      </c>
      <c r="AL291" s="22">
        <f t="shared" si="90"/>
        <v>21871</v>
      </c>
      <c r="AM291" s="22">
        <f t="array" ref="AM291">IF(P291="Mykare",(INDEX('[1]EMI &amp; Reimbursement'!Q:Q,MATCH(Finance!C291,'[1]EMI &amp; Reimbursement'!B:B,0),0)),0)</f>
        <v>0</v>
      </c>
      <c r="AN291" s="22">
        <f t="shared" si="79"/>
        <v>0</v>
      </c>
      <c r="AO291" s="22">
        <f t="shared" si="80"/>
        <v>22750</v>
      </c>
      <c r="AP291" s="22">
        <f t="shared" si="81"/>
        <v>0</v>
      </c>
      <c r="AQ291" s="18" t="s">
        <v>7272</v>
      </c>
      <c r="AR291" s="18" t="s">
        <v>7878</v>
      </c>
      <c r="AS291" s="23">
        <v>45084</v>
      </c>
      <c r="AT291" s="56" t="b">
        <v>1</v>
      </c>
      <c r="AU291" s="56"/>
      <c r="AV291" s="56"/>
      <c r="AW291" s="56" t="b">
        <v>1</v>
      </c>
      <c r="AX291" s="56"/>
      <c r="AY291" s="56" t="b">
        <v>1</v>
      </c>
      <c r="BB291" s="24" t="b">
        <v>1</v>
      </c>
      <c r="BC291" s="22">
        <f t="shared" si="84"/>
        <v>0</v>
      </c>
      <c r="BD291" s="26">
        <f t="shared" si="91"/>
        <v>0.96136263736263738</v>
      </c>
    </row>
    <row r="292" spans="1:56" ht="20.25" customHeight="1">
      <c r="A292" s="18" t="s">
        <v>7262</v>
      </c>
      <c r="B292" s="19">
        <v>291</v>
      </c>
      <c r="C292" s="18" t="str">
        <f t="shared" si="77"/>
        <v>FIP291</v>
      </c>
      <c r="D292" s="18">
        <v>421365</v>
      </c>
      <c r="E292" s="20">
        <v>45069</v>
      </c>
      <c r="F292" s="20">
        <v>45069</v>
      </c>
      <c r="G292" s="18" t="s">
        <v>7879</v>
      </c>
      <c r="I292" s="18" t="s">
        <v>5126</v>
      </c>
      <c r="J292" s="18" t="s">
        <v>7880</v>
      </c>
      <c r="K292" s="18" t="s">
        <v>7342</v>
      </c>
      <c r="L292" s="18" t="s">
        <v>7308</v>
      </c>
      <c r="M292" s="21" t="s">
        <v>7278</v>
      </c>
      <c r="N292" s="21" t="str">
        <f t="shared" si="59"/>
        <v>B</v>
      </c>
      <c r="P292" s="18" t="str">
        <f>IFERROR(VLOOKUP(L292,[1]Sheet3!A:B,2,0),"")</f>
        <v>Hospital</v>
      </c>
      <c r="Q292" s="22" t="s">
        <v>7337</v>
      </c>
      <c r="R292" s="22" t="s">
        <v>7271</v>
      </c>
      <c r="S292" s="22">
        <v>35000</v>
      </c>
      <c r="T292" s="22">
        <v>0</v>
      </c>
      <c r="U292" s="22">
        <v>5000</v>
      </c>
      <c r="V292" s="22">
        <v>0</v>
      </c>
      <c r="W292" s="22">
        <f t="shared" si="93"/>
        <v>40000</v>
      </c>
      <c r="X292" s="22">
        <v>0</v>
      </c>
      <c r="Y292" s="22">
        <v>35</v>
      </c>
      <c r="Z292" s="22">
        <v>65</v>
      </c>
      <c r="AA292" s="22">
        <f t="shared" si="96"/>
        <v>26000</v>
      </c>
      <c r="AB292" s="22">
        <f t="shared" si="94"/>
        <v>11864.406779661018</v>
      </c>
      <c r="AC292" s="22">
        <f t="shared" si="95"/>
        <v>2135.593220338983</v>
      </c>
      <c r="AD292" s="22">
        <f t="shared" si="97"/>
        <v>14000</v>
      </c>
      <c r="AE292" s="22">
        <v>0</v>
      </c>
      <c r="AF292" s="22">
        <v>0</v>
      </c>
      <c r="AG292" s="22">
        <v>0</v>
      </c>
      <c r="AH292" s="22">
        <v>0</v>
      </c>
      <c r="AI292" s="22">
        <v>0</v>
      </c>
      <c r="AJ292" s="22">
        <f t="shared" si="40"/>
        <v>0</v>
      </c>
      <c r="AK292" s="22">
        <f t="shared" si="89"/>
        <v>0</v>
      </c>
      <c r="AL292" s="22">
        <f t="shared" si="90"/>
        <v>14000</v>
      </c>
      <c r="AM292" s="22">
        <f t="array" ref="AM292">IF(P292="Mykare",(INDEX('[1]EMI &amp; Reimbursement'!Q:Q,MATCH(Finance!C292,'[1]EMI &amp; Reimbursement'!B:B,0),0)),0)</f>
        <v>0</v>
      </c>
      <c r="AN292" s="22">
        <f t="shared" si="79"/>
        <v>0</v>
      </c>
      <c r="AO292" s="22">
        <f t="shared" si="80"/>
        <v>14000</v>
      </c>
      <c r="AP292" s="22">
        <f t="shared" si="81"/>
        <v>0</v>
      </c>
      <c r="AQ292" s="18" t="s">
        <v>7272</v>
      </c>
      <c r="AR292" s="18" t="s">
        <v>7881</v>
      </c>
      <c r="AS292" s="23">
        <v>45080</v>
      </c>
      <c r="AT292" s="56" t="b">
        <v>0</v>
      </c>
      <c r="AU292" s="56"/>
      <c r="AV292" s="56"/>
      <c r="AW292" s="56" t="b">
        <v>1</v>
      </c>
      <c r="AX292" s="56"/>
      <c r="AY292" s="56" t="b">
        <v>1</v>
      </c>
      <c r="BB292" s="24" t="b">
        <v>1</v>
      </c>
      <c r="BC292" s="22">
        <f t="shared" si="84"/>
        <v>0</v>
      </c>
      <c r="BD292" s="26">
        <f t="shared" si="91"/>
        <v>1</v>
      </c>
    </row>
    <row r="293" spans="1:56" ht="20.25" customHeight="1">
      <c r="A293" s="18" t="s">
        <v>7262</v>
      </c>
      <c r="B293" s="19">
        <v>292</v>
      </c>
      <c r="C293" s="18" t="str">
        <f t="shared" si="77"/>
        <v>FIP292</v>
      </c>
      <c r="D293" s="18">
        <v>386013</v>
      </c>
      <c r="E293" s="20">
        <v>45070</v>
      </c>
      <c r="F293" s="20">
        <v>45070</v>
      </c>
      <c r="G293" s="18" t="s">
        <v>7590</v>
      </c>
      <c r="I293" s="18" t="s">
        <v>7882</v>
      </c>
      <c r="J293" s="18" t="s">
        <v>7302</v>
      </c>
      <c r="K293" s="18" t="s">
        <v>7743</v>
      </c>
      <c r="L293" s="18" t="s">
        <v>7290</v>
      </c>
      <c r="M293" s="21" t="s">
        <v>7278</v>
      </c>
      <c r="N293" s="21" t="str">
        <f t="shared" si="59"/>
        <v>B</v>
      </c>
      <c r="P293" s="18" t="str">
        <f>IFERROR(VLOOKUP(L293,[1]Sheet3!A:B,2,0),"")</f>
        <v>Hospital</v>
      </c>
      <c r="Q293" s="22" t="s">
        <v>7298</v>
      </c>
      <c r="R293" s="22" t="s">
        <v>7271</v>
      </c>
      <c r="S293" s="22">
        <v>241701</v>
      </c>
      <c r="T293" s="22">
        <v>241701</v>
      </c>
      <c r="U293" s="22">
        <v>0</v>
      </c>
      <c r="V293" s="22">
        <v>0</v>
      </c>
      <c r="W293" s="22">
        <f t="shared" si="93"/>
        <v>241701</v>
      </c>
      <c r="X293" s="22">
        <v>0</v>
      </c>
      <c r="Y293" s="22">
        <v>35</v>
      </c>
      <c r="Z293" s="22">
        <v>65</v>
      </c>
      <c r="AA293" s="22">
        <f t="shared" si="96"/>
        <v>157105.65</v>
      </c>
      <c r="AB293" s="22">
        <f t="shared" si="94"/>
        <v>71690.974576271168</v>
      </c>
      <c r="AC293" s="22">
        <f t="shared" si="95"/>
        <v>12904.375423728812</v>
      </c>
      <c r="AD293" s="22">
        <f t="shared" si="97"/>
        <v>84595.349999999991</v>
      </c>
      <c r="AE293" s="22">
        <v>3302.34</v>
      </c>
      <c r="AF293" s="22">
        <v>0</v>
      </c>
      <c r="AG293" s="22">
        <v>0</v>
      </c>
      <c r="AH293" s="22">
        <v>0</v>
      </c>
      <c r="AI293" s="22">
        <v>0</v>
      </c>
      <c r="AJ293" s="22">
        <f t="shared" si="40"/>
        <v>0</v>
      </c>
      <c r="AK293" s="22">
        <f t="shared" si="89"/>
        <v>3302.34</v>
      </c>
      <c r="AL293" s="22">
        <f t="shared" si="90"/>
        <v>81293.009999999995</v>
      </c>
      <c r="AM293" s="22">
        <f t="array" ref="AM293">IF(P293="Mykare",(INDEX('[1]EMI &amp; Reimbursement'!Q:Q,MATCH(Finance!C293,'[1]EMI &amp; Reimbursement'!B:B,0),0)),0)</f>
        <v>0</v>
      </c>
      <c r="AN293" s="22">
        <f t="shared" si="79"/>
        <v>0</v>
      </c>
      <c r="AO293" s="22">
        <f t="shared" si="80"/>
        <v>84595.349999999991</v>
      </c>
      <c r="AP293" s="22">
        <f t="shared" si="81"/>
        <v>0</v>
      </c>
      <c r="AQ293" s="18" t="s">
        <v>7272</v>
      </c>
      <c r="AR293" s="18" t="s">
        <v>7883</v>
      </c>
      <c r="AS293" s="23">
        <v>45079</v>
      </c>
      <c r="AT293" s="56" t="b">
        <v>1</v>
      </c>
      <c r="AU293" s="56"/>
      <c r="AV293" s="56"/>
      <c r="AW293" s="56" t="b">
        <v>1</v>
      </c>
      <c r="AX293" s="56"/>
      <c r="AY293" s="56" t="b">
        <v>1</v>
      </c>
      <c r="BB293" s="24" t="b">
        <v>1</v>
      </c>
      <c r="BC293" s="22">
        <f t="shared" si="84"/>
        <v>0</v>
      </c>
      <c r="BD293" s="26">
        <f t="shared" si="91"/>
        <v>0.96096310258187956</v>
      </c>
    </row>
    <row r="294" spans="1:56" ht="20.25" customHeight="1">
      <c r="A294" s="18" t="s">
        <v>7262</v>
      </c>
      <c r="B294" s="19">
        <v>293</v>
      </c>
      <c r="C294" s="18" t="str">
        <f t="shared" si="77"/>
        <v>FIP293</v>
      </c>
      <c r="D294" s="18">
        <v>399822</v>
      </c>
      <c r="E294" s="20">
        <v>45070</v>
      </c>
      <c r="F294" s="20">
        <v>45070</v>
      </c>
      <c r="G294" s="18" t="s">
        <v>7501</v>
      </c>
      <c r="I294" s="18" t="s">
        <v>7884</v>
      </c>
      <c r="J294" s="18" t="s">
        <v>7266</v>
      </c>
      <c r="K294" s="18" t="s">
        <v>5048</v>
      </c>
      <c r="L294" s="18" t="s">
        <v>7290</v>
      </c>
      <c r="M294" s="21" t="s">
        <v>7278</v>
      </c>
      <c r="N294" s="21" t="str">
        <f t="shared" si="59"/>
        <v>B</v>
      </c>
      <c r="P294" s="18" t="str">
        <f>IFERROR(VLOOKUP(L294,[1]Sheet3!A:B,2,0),"")</f>
        <v>Hospital</v>
      </c>
      <c r="Q294" s="22" t="s">
        <v>7270</v>
      </c>
      <c r="R294" s="22" t="s">
        <v>7271</v>
      </c>
      <c r="S294" s="22">
        <v>34000</v>
      </c>
      <c r="T294" s="22">
        <v>34000</v>
      </c>
      <c r="U294" s="22">
        <v>1000</v>
      </c>
      <c r="V294" s="22">
        <v>0</v>
      </c>
      <c r="W294" s="22">
        <f t="shared" si="93"/>
        <v>35000</v>
      </c>
      <c r="X294" s="22">
        <v>0</v>
      </c>
      <c r="Y294" s="22">
        <v>30</v>
      </c>
      <c r="Z294" s="22">
        <v>70</v>
      </c>
      <c r="AA294" s="22">
        <f t="shared" si="96"/>
        <v>24500</v>
      </c>
      <c r="AB294" s="22">
        <f t="shared" si="94"/>
        <v>8898.3050847457635</v>
      </c>
      <c r="AC294" s="22">
        <f t="shared" si="95"/>
        <v>1601.6949152542375</v>
      </c>
      <c r="AD294" s="22">
        <f t="shared" si="97"/>
        <v>10500</v>
      </c>
      <c r="AE294" s="22">
        <v>909</v>
      </c>
      <c r="AF294" s="22">
        <v>0</v>
      </c>
      <c r="AG294" s="22">
        <v>0</v>
      </c>
      <c r="AH294" s="22">
        <v>0</v>
      </c>
      <c r="AI294" s="22">
        <v>0</v>
      </c>
      <c r="AJ294" s="22">
        <f t="shared" si="40"/>
        <v>0</v>
      </c>
      <c r="AK294" s="22">
        <f t="shared" si="89"/>
        <v>909</v>
      </c>
      <c r="AL294" s="22">
        <f t="shared" si="90"/>
        <v>9591</v>
      </c>
      <c r="AM294" s="22">
        <f t="array" ref="AM294">IF(P294="Mykare",(INDEX('[1]EMI &amp; Reimbursement'!Q:Q,MATCH(Finance!C294,'[1]EMI &amp; Reimbursement'!B:B,0),0)),0)</f>
        <v>0</v>
      </c>
      <c r="AN294" s="22">
        <f t="shared" si="79"/>
        <v>0</v>
      </c>
      <c r="AO294" s="22">
        <f t="shared" si="80"/>
        <v>10500</v>
      </c>
      <c r="AP294" s="22">
        <f t="shared" si="81"/>
        <v>0</v>
      </c>
      <c r="AQ294" s="18" t="s">
        <v>7272</v>
      </c>
      <c r="AR294" s="18" t="s">
        <v>7843</v>
      </c>
      <c r="AS294" s="23">
        <v>45079</v>
      </c>
      <c r="AT294" s="56" t="b">
        <v>0</v>
      </c>
      <c r="AU294" s="56"/>
      <c r="AV294" s="56"/>
      <c r="AW294" s="56" t="b">
        <v>1</v>
      </c>
      <c r="AX294" s="56"/>
      <c r="AY294" s="56" t="b">
        <v>1</v>
      </c>
      <c r="BB294" s="24" t="b">
        <v>1</v>
      </c>
      <c r="BC294" s="22">
        <f t="shared" si="84"/>
        <v>0</v>
      </c>
      <c r="BD294" s="26">
        <f t="shared" si="91"/>
        <v>0.91342857142857148</v>
      </c>
    </row>
    <row r="295" spans="1:56" ht="20.25" customHeight="1">
      <c r="A295" s="18" t="s">
        <v>7262</v>
      </c>
      <c r="B295" s="19">
        <v>294</v>
      </c>
      <c r="C295" s="18" t="str">
        <f t="shared" si="77"/>
        <v>FIP294</v>
      </c>
      <c r="D295" s="18">
        <v>355493</v>
      </c>
      <c r="E295" s="20">
        <v>45072</v>
      </c>
      <c r="F295" s="20">
        <v>45072</v>
      </c>
      <c r="G295" s="18" t="s">
        <v>7501</v>
      </c>
      <c r="I295" s="18" t="s">
        <v>7885</v>
      </c>
      <c r="J295" s="18" t="s">
        <v>7266</v>
      </c>
      <c r="K295" s="18" t="s">
        <v>5048</v>
      </c>
      <c r="L295" s="18" t="s">
        <v>7308</v>
      </c>
      <c r="M295" s="21" t="s">
        <v>7278</v>
      </c>
      <c r="N295" s="21" t="str">
        <f t="shared" si="59"/>
        <v>B</v>
      </c>
      <c r="P295" s="18" t="str">
        <f>IFERROR(VLOOKUP(L295,[1]Sheet3!A:B,2,0),"")</f>
        <v>Hospital</v>
      </c>
      <c r="Q295" s="22" t="s">
        <v>7270</v>
      </c>
      <c r="R295" s="22" t="s">
        <v>7271</v>
      </c>
      <c r="S295" s="22">
        <v>28000</v>
      </c>
      <c r="T295" s="22">
        <v>0</v>
      </c>
      <c r="U295" s="22">
        <v>0</v>
      </c>
      <c r="V295" s="22">
        <v>0</v>
      </c>
      <c r="W295" s="22">
        <f t="shared" si="93"/>
        <v>28000</v>
      </c>
      <c r="X295" s="22">
        <v>0</v>
      </c>
      <c r="Y295" s="22">
        <v>30</v>
      </c>
      <c r="Z295" s="22">
        <v>70</v>
      </c>
      <c r="AA295" s="22">
        <f t="shared" si="96"/>
        <v>19600</v>
      </c>
      <c r="AB295" s="22">
        <f t="shared" si="94"/>
        <v>7118.6440677966102</v>
      </c>
      <c r="AC295" s="22">
        <f t="shared" si="95"/>
        <v>1281.3559322033898</v>
      </c>
      <c r="AD295" s="22">
        <f t="shared" si="97"/>
        <v>8400</v>
      </c>
      <c r="AE295" s="22">
        <v>0</v>
      </c>
      <c r="AF295" s="22">
        <v>0</v>
      </c>
      <c r="AG295" s="22">
        <v>0</v>
      </c>
      <c r="AH295" s="22">
        <v>0</v>
      </c>
      <c r="AI295" s="22">
        <v>0</v>
      </c>
      <c r="AJ295" s="22">
        <f t="shared" si="40"/>
        <v>0</v>
      </c>
      <c r="AK295" s="22">
        <f t="shared" si="89"/>
        <v>0</v>
      </c>
      <c r="AL295" s="22">
        <f t="shared" si="90"/>
        <v>8400</v>
      </c>
      <c r="AM295" s="22">
        <f t="array" ref="AM295">IF(P295="Mykare",(INDEX('[1]EMI &amp; Reimbursement'!Q:Q,MATCH(Finance!C295,'[1]EMI &amp; Reimbursement'!B:B,0),0)),0)</f>
        <v>0</v>
      </c>
      <c r="AN295" s="22">
        <f t="shared" si="79"/>
        <v>0</v>
      </c>
      <c r="AO295" s="22">
        <f t="shared" si="80"/>
        <v>8400</v>
      </c>
      <c r="AP295" s="22">
        <f t="shared" si="81"/>
        <v>0</v>
      </c>
      <c r="AQ295" s="18" t="s">
        <v>7272</v>
      </c>
      <c r="AR295" s="18" t="s">
        <v>7843</v>
      </c>
      <c r="AS295" s="23">
        <v>45079</v>
      </c>
      <c r="AT295" s="56" t="b">
        <v>0</v>
      </c>
      <c r="AU295" s="56"/>
      <c r="AV295" s="56"/>
      <c r="AW295" s="56" t="b">
        <v>1</v>
      </c>
      <c r="AX295" s="56"/>
      <c r="AY295" s="56" t="b">
        <v>1</v>
      </c>
      <c r="BB295" s="24" t="b">
        <v>1</v>
      </c>
      <c r="BC295" s="22">
        <f t="shared" si="84"/>
        <v>0</v>
      </c>
      <c r="BD295" s="26">
        <f t="shared" si="91"/>
        <v>1</v>
      </c>
    </row>
    <row r="296" spans="1:56" ht="20.25" customHeight="1">
      <c r="A296" s="18" t="s">
        <v>7262</v>
      </c>
      <c r="B296" s="19">
        <v>295</v>
      </c>
      <c r="C296" s="18" t="str">
        <f t="shared" si="77"/>
        <v>FIP295</v>
      </c>
      <c r="D296" s="18">
        <v>433420</v>
      </c>
      <c r="E296" s="20">
        <v>45072</v>
      </c>
      <c r="F296" s="20">
        <v>45072</v>
      </c>
      <c r="G296" s="18" t="s">
        <v>7644</v>
      </c>
      <c r="I296" s="18" t="s">
        <v>7886</v>
      </c>
      <c r="J296" s="18" t="s">
        <v>7266</v>
      </c>
      <c r="K296" s="18" t="s">
        <v>7342</v>
      </c>
      <c r="L296" s="18" t="s">
        <v>7308</v>
      </c>
      <c r="M296" s="21" t="s">
        <v>7278</v>
      </c>
      <c r="N296" s="21" t="str">
        <f t="shared" si="59"/>
        <v>B</v>
      </c>
      <c r="P296" s="18" t="str">
        <f>IFERROR(VLOOKUP(L296,[1]Sheet3!A:B,2,0),"")</f>
        <v>Hospital</v>
      </c>
      <c r="Q296" s="22" t="s">
        <v>7337</v>
      </c>
      <c r="R296" s="22" t="s">
        <v>7271</v>
      </c>
      <c r="S296" s="22">
        <v>23000</v>
      </c>
      <c r="T296" s="22">
        <v>0</v>
      </c>
      <c r="U296" s="22">
        <v>0</v>
      </c>
      <c r="V296" s="22">
        <v>0</v>
      </c>
      <c r="W296" s="22">
        <f t="shared" si="93"/>
        <v>23000</v>
      </c>
      <c r="X296" s="22">
        <v>0</v>
      </c>
      <c r="Y296" s="22">
        <v>40</v>
      </c>
      <c r="Z296" s="22">
        <v>60</v>
      </c>
      <c r="AA296" s="22">
        <f t="shared" si="96"/>
        <v>13800</v>
      </c>
      <c r="AB296" s="22">
        <f t="shared" si="94"/>
        <v>7796.6101694915251</v>
      </c>
      <c r="AC296" s="22">
        <f t="shared" si="95"/>
        <v>1403.3898305084745</v>
      </c>
      <c r="AD296" s="22">
        <f t="shared" si="97"/>
        <v>9200</v>
      </c>
      <c r="AE296" s="22">
        <v>375</v>
      </c>
      <c r="AF296" s="22">
        <v>0</v>
      </c>
      <c r="AG296" s="22">
        <v>0</v>
      </c>
      <c r="AH296" s="22">
        <v>0</v>
      </c>
      <c r="AI296" s="22">
        <v>0</v>
      </c>
      <c r="AJ296" s="22">
        <f t="shared" si="40"/>
        <v>0</v>
      </c>
      <c r="AK296" s="22">
        <f t="shared" si="89"/>
        <v>375</v>
      </c>
      <c r="AL296" s="22">
        <f t="shared" si="90"/>
        <v>8825</v>
      </c>
      <c r="AM296" s="22">
        <f t="array" ref="AM296">IF(P296="Mykare",(INDEX('[1]EMI &amp; Reimbursement'!Q:Q,MATCH(Finance!C296,'[1]EMI &amp; Reimbursement'!B:B,0),0)),0)</f>
        <v>0</v>
      </c>
      <c r="AN296" s="22">
        <f t="shared" si="79"/>
        <v>0</v>
      </c>
      <c r="AO296" s="22">
        <f t="shared" si="80"/>
        <v>9200</v>
      </c>
      <c r="AP296" s="22">
        <f t="shared" si="81"/>
        <v>0</v>
      </c>
      <c r="AQ296" s="18" t="s">
        <v>7272</v>
      </c>
      <c r="AR296" s="18" t="s">
        <v>7887</v>
      </c>
      <c r="AS296" s="23">
        <v>45079</v>
      </c>
      <c r="AT296" s="56" t="b">
        <v>0</v>
      </c>
      <c r="AU296" s="56"/>
      <c r="AV296" s="56"/>
      <c r="AW296" s="56" t="b">
        <v>1</v>
      </c>
      <c r="AX296" s="56"/>
      <c r="AY296" s="56" t="b">
        <v>1</v>
      </c>
      <c r="BB296" s="24" t="b">
        <v>1</v>
      </c>
      <c r="BC296" s="22">
        <f t="shared" si="84"/>
        <v>0</v>
      </c>
      <c r="BD296" s="26">
        <f t="shared" si="91"/>
        <v>0.95923913043478259</v>
      </c>
    </row>
    <row r="297" spans="1:56" ht="20.25" customHeight="1">
      <c r="A297" s="18" t="s">
        <v>7262</v>
      </c>
      <c r="B297" s="19">
        <v>296</v>
      </c>
      <c r="C297" s="18" t="str">
        <f t="shared" si="77"/>
        <v>FIP296</v>
      </c>
      <c r="D297" s="18">
        <v>440934</v>
      </c>
      <c r="E297" s="20">
        <v>45073</v>
      </c>
      <c r="F297" s="20">
        <v>45073</v>
      </c>
      <c r="G297" s="18" t="s">
        <v>7888</v>
      </c>
      <c r="I297" s="18" t="s">
        <v>5734</v>
      </c>
      <c r="J297" s="18" t="s">
        <v>7529</v>
      </c>
      <c r="K297" s="18" t="s">
        <v>7297</v>
      </c>
      <c r="L297" s="18" t="s">
        <v>7308</v>
      </c>
      <c r="M297" s="21" t="s">
        <v>7278</v>
      </c>
      <c r="N297" s="21" t="str">
        <f t="shared" si="59"/>
        <v>B</v>
      </c>
      <c r="P297" s="18" t="str">
        <f>IFERROR(VLOOKUP(L297,[1]Sheet3!A:B,2,0),"")</f>
        <v>Hospital</v>
      </c>
      <c r="Q297" s="22" t="s">
        <v>7326</v>
      </c>
      <c r="R297" s="22" t="s">
        <v>7271</v>
      </c>
      <c r="S297" s="22">
        <v>60000</v>
      </c>
      <c r="T297" s="22">
        <v>0</v>
      </c>
      <c r="U297" s="22">
        <v>0</v>
      </c>
      <c r="V297" s="22">
        <v>0</v>
      </c>
      <c r="W297" s="22">
        <f t="shared" si="93"/>
        <v>60000</v>
      </c>
      <c r="X297" s="22">
        <v>0</v>
      </c>
      <c r="Y297" s="22">
        <v>30</v>
      </c>
      <c r="Z297" s="22">
        <v>70</v>
      </c>
      <c r="AA297" s="22">
        <f t="shared" si="96"/>
        <v>42000</v>
      </c>
      <c r="AB297" s="22">
        <f t="shared" si="94"/>
        <v>15254.237288135593</v>
      </c>
      <c r="AC297" s="22">
        <f t="shared" si="95"/>
        <v>2745.7627118644068</v>
      </c>
      <c r="AD297" s="22">
        <f t="shared" si="97"/>
        <v>18000</v>
      </c>
      <c r="AE297" s="22">
        <v>362</v>
      </c>
      <c r="AF297" s="22">
        <v>0</v>
      </c>
      <c r="AG297" s="22">
        <v>0</v>
      </c>
      <c r="AH297" s="72">
        <v>4500</v>
      </c>
      <c r="AI297" s="22">
        <v>0</v>
      </c>
      <c r="AJ297" s="22">
        <f t="shared" si="40"/>
        <v>0</v>
      </c>
      <c r="AK297" s="22">
        <f t="shared" si="89"/>
        <v>4862</v>
      </c>
      <c r="AL297" s="22">
        <f t="shared" si="90"/>
        <v>13138</v>
      </c>
      <c r="AM297" s="22">
        <f t="array" ref="AM297">IF(P297="Mykare",(INDEX('[1]EMI &amp; Reimbursement'!Q:Q,MATCH(Finance!C297,'[1]EMI &amp; Reimbursement'!B:B,0),0)),0)</f>
        <v>0</v>
      </c>
      <c r="AN297" s="22">
        <f t="shared" si="79"/>
        <v>0</v>
      </c>
      <c r="AO297" s="22">
        <f t="shared" si="80"/>
        <v>18000</v>
      </c>
      <c r="AP297" s="22">
        <f t="shared" si="81"/>
        <v>0</v>
      </c>
      <c r="AQ297" s="18" t="s">
        <v>7272</v>
      </c>
      <c r="AR297" s="18" t="s">
        <v>7889</v>
      </c>
      <c r="AS297" s="23">
        <v>45112</v>
      </c>
      <c r="AT297" s="56" t="b">
        <v>1</v>
      </c>
      <c r="AU297" s="56"/>
      <c r="AV297" s="56"/>
      <c r="AW297" s="56" t="b">
        <v>1</v>
      </c>
      <c r="AX297" s="56"/>
      <c r="AY297" s="56" t="b">
        <v>1</v>
      </c>
      <c r="BB297" s="24" t="b">
        <v>1</v>
      </c>
      <c r="BC297" s="22">
        <f t="shared" si="84"/>
        <v>0</v>
      </c>
      <c r="BD297" s="26">
        <f t="shared" si="91"/>
        <v>0.72988888888888892</v>
      </c>
    </row>
    <row r="298" spans="1:56" ht="20.25" customHeight="1">
      <c r="A298" s="18" t="s">
        <v>7262</v>
      </c>
      <c r="B298" s="19">
        <v>297</v>
      </c>
      <c r="C298" s="18" t="str">
        <f t="shared" si="77"/>
        <v>FIP297</v>
      </c>
      <c r="D298" s="18">
        <v>442851</v>
      </c>
      <c r="E298" s="20">
        <v>45073</v>
      </c>
      <c r="F298" s="20">
        <v>45073</v>
      </c>
      <c r="G298" s="18" t="s">
        <v>7449</v>
      </c>
      <c r="I298" s="18" t="s">
        <v>7890</v>
      </c>
      <c r="J298" s="18" t="s">
        <v>7410</v>
      </c>
      <c r="K298" s="18" t="s">
        <v>7267</v>
      </c>
      <c r="L298" s="18" t="s">
        <v>7303</v>
      </c>
      <c r="M298" s="21" t="s">
        <v>7304</v>
      </c>
      <c r="N298" s="21" t="str">
        <f t="shared" si="59"/>
        <v>A</v>
      </c>
      <c r="O298" s="18" t="s">
        <v>7305</v>
      </c>
      <c r="P298" s="18" t="str">
        <f>IFERROR(VLOOKUP(L298,[1]Sheet3!A:B,2,0),"")</f>
        <v>Mykare</v>
      </c>
      <c r="Q298" s="22" t="s">
        <v>7285</v>
      </c>
      <c r="R298" s="22" t="s">
        <v>7271</v>
      </c>
      <c r="S298" s="22">
        <v>43000</v>
      </c>
      <c r="T298" s="22">
        <v>0</v>
      </c>
      <c r="U298" s="22">
        <v>0</v>
      </c>
      <c r="V298" s="22">
        <v>0</v>
      </c>
      <c r="W298" s="22">
        <f t="shared" si="93"/>
        <v>43000</v>
      </c>
      <c r="X298" s="22">
        <v>0</v>
      </c>
      <c r="Y298" s="22">
        <v>60</v>
      </c>
      <c r="Z298" s="22">
        <v>40</v>
      </c>
      <c r="AA298" s="22">
        <f t="shared" si="96"/>
        <v>17200</v>
      </c>
      <c r="AB298" s="22">
        <f t="shared" si="94"/>
        <v>21864.406779661014</v>
      </c>
      <c r="AC298" s="22">
        <f t="shared" si="95"/>
        <v>3935.593220338983</v>
      </c>
      <c r="AD298" s="22">
        <f t="shared" si="97"/>
        <v>25800</v>
      </c>
      <c r="AE298" s="22">
        <v>0</v>
      </c>
      <c r="AF298" s="22">
        <v>8000</v>
      </c>
      <c r="AG298" s="22">
        <v>5581</v>
      </c>
      <c r="AH298" s="22">
        <v>0</v>
      </c>
      <c r="AI298" s="22">
        <v>0</v>
      </c>
      <c r="AJ298" s="22">
        <f t="shared" si="40"/>
        <v>0</v>
      </c>
      <c r="AK298" s="22">
        <f t="shared" si="89"/>
        <v>13581</v>
      </c>
      <c r="AL298" s="22">
        <f t="shared" si="90"/>
        <v>12219</v>
      </c>
      <c r="AM298" s="22">
        <f t="array" ref="AM298">IF(P298="Mykare",(INDEX('[1]EMI &amp; Reimbursement'!Q:Q,MATCH(Finance!C298,'[1]EMI &amp; Reimbursement'!B:B,0),0)),0)</f>
        <v>37419</v>
      </c>
      <c r="AN298" s="22">
        <f t="shared" si="79"/>
        <v>0</v>
      </c>
      <c r="AO298" s="22">
        <f t="shared" si="80"/>
        <v>0</v>
      </c>
      <c r="AP298" s="22">
        <f t="shared" si="81"/>
        <v>17200</v>
      </c>
      <c r="AQ298" s="18" t="s">
        <v>7272</v>
      </c>
      <c r="AR298" s="18" t="s">
        <v>7891</v>
      </c>
      <c r="AS298" s="23">
        <v>45079</v>
      </c>
      <c r="AT298" s="56" t="b">
        <v>1</v>
      </c>
      <c r="AU298" s="56" t="b">
        <v>1</v>
      </c>
      <c r="AV298" s="56" t="b">
        <v>0</v>
      </c>
      <c r="AW298" s="56" t="b">
        <v>1</v>
      </c>
      <c r="AX298" s="56" t="b">
        <v>0</v>
      </c>
      <c r="AY298" s="56" t="b">
        <v>1</v>
      </c>
      <c r="BA298" s="56" t="b">
        <v>1</v>
      </c>
      <c r="BB298" s="24" t="b">
        <v>1</v>
      </c>
      <c r="BC298" s="22">
        <f t="shared" si="84"/>
        <v>0</v>
      </c>
      <c r="BD298" s="26">
        <f t="shared" si="91"/>
        <v>0.47360465116279071</v>
      </c>
    </row>
    <row r="299" spans="1:56" ht="20.25" customHeight="1">
      <c r="A299" s="18" t="s">
        <v>7262</v>
      </c>
      <c r="B299" s="19">
        <v>298</v>
      </c>
      <c r="C299" s="18" t="str">
        <f t="shared" si="77"/>
        <v>FIP298</v>
      </c>
      <c r="D299" s="18">
        <v>441907</v>
      </c>
      <c r="E299" s="20">
        <v>45074</v>
      </c>
      <c r="F299" s="20">
        <v>45074</v>
      </c>
      <c r="G299" s="18" t="s">
        <v>7522</v>
      </c>
      <c r="I299" s="18" t="s">
        <v>6178</v>
      </c>
      <c r="J299" s="18" t="s">
        <v>7369</v>
      </c>
      <c r="K299" s="18" t="s">
        <v>7297</v>
      </c>
      <c r="L299" s="18" t="s">
        <v>7308</v>
      </c>
      <c r="M299" s="21" t="s">
        <v>7278</v>
      </c>
      <c r="N299" s="21" t="str">
        <f t="shared" si="59"/>
        <v>B</v>
      </c>
      <c r="P299" s="18" t="str">
        <f>IFERROR(VLOOKUP(L299,[1]Sheet3!A:B,2,0),"")</f>
        <v>Hospital</v>
      </c>
      <c r="Q299" s="22" t="s">
        <v>7337</v>
      </c>
      <c r="R299" s="22" t="s">
        <v>7271</v>
      </c>
      <c r="S299" s="22">
        <v>35000</v>
      </c>
      <c r="T299" s="22">
        <v>0</v>
      </c>
      <c r="U299" s="22">
        <v>0</v>
      </c>
      <c r="V299" s="22">
        <v>0</v>
      </c>
      <c r="W299" s="22">
        <f t="shared" si="93"/>
        <v>35000</v>
      </c>
      <c r="X299" s="22">
        <v>0</v>
      </c>
      <c r="Y299" s="22">
        <v>40</v>
      </c>
      <c r="Z299" s="22">
        <v>60</v>
      </c>
      <c r="AA299" s="22">
        <f t="shared" si="96"/>
        <v>21000</v>
      </c>
      <c r="AB299" s="22">
        <f t="shared" si="94"/>
        <v>11864.406779661018</v>
      </c>
      <c r="AC299" s="22">
        <f t="shared" si="95"/>
        <v>2135.593220338983</v>
      </c>
      <c r="AD299" s="22">
        <f t="shared" si="97"/>
        <v>14000</v>
      </c>
      <c r="AE299" s="22">
        <v>538</v>
      </c>
      <c r="AF299" s="22">
        <v>0</v>
      </c>
      <c r="AG299" s="22">
        <v>0</v>
      </c>
      <c r="AH299" s="22">
        <v>0</v>
      </c>
      <c r="AI299" s="22">
        <v>0</v>
      </c>
      <c r="AJ299" s="22">
        <f t="shared" si="40"/>
        <v>0</v>
      </c>
      <c r="AK299" s="22">
        <f t="shared" si="89"/>
        <v>538</v>
      </c>
      <c r="AL299" s="22">
        <f t="shared" si="90"/>
        <v>13462</v>
      </c>
      <c r="AM299" s="22">
        <f t="array" ref="AM299">IF(P299="Mykare",(INDEX('[1]EMI &amp; Reimbursement'!Q:Q,MATCH(Finance!C299,'[1]EMI &amp; Reimbursement'!B:B,0),0)),0)</f>
        <v>0</v>
      </c>
      <c r="AN299" s="22">
        <f t="shared" si="79"/>
        <v>0</v>
      </c>
      <c r="AO299" s="22">
        <f t="shared" si="80"/>
        <v>14000</v>
      </c>
      <c r="AP299" s="22">
        <f t="shared" si="81"/>
        <v>0</v>
      </c>
      <c r="AQ299" s="18" t="s">
        <v>7272</v>
      </c>
      <c r="AR299" s="18" t="s">
        <v>7829</v>
      </c>
      <c r="AS299" s="23">
        <v>45079</v>
      </c>
      <c r="AT299" s="56" t="b">
        <v>0</v>
      </c>
      <c r="AU299" s="56"/>
      <c r="AV299" s="56"/>
      <c r="AW299" s="56" t="b">
        <v>1</v>
      </c>
      <c r="AX299" s="56"/>
      <c r="AY299" s="56" t="b">
        <v>1</v>
      </c>
      <c r="BB299" s="24" t="b">
        <v>1</v>
      </c>
      <c r="BC299" s="22">
        <f t="shared" si="84"/>
        <v>0</v>
      </c>
      <c r="BD299" s="26">
        <f t="shared" si="91"/>
        <v>0.96157142857142852</v>
      </c>
    </row>
    <row r="300" spans="1:56" ht="20.25" customHeight="1">
      <c r="A300" s="18" t="s">
        <v>7262</v>
      </c>
      <c r="B300" s="19">
        <v>299</v>
      </c>
      <c r="C300" s="18" t="str">
        <f t="shared" si="77"/>
        <v>FIP299</v>
      </c>
      <c r="D300" s="18">
        <v>433336</v>
      </c>
      <c r="E300" s="20">
        <v>45075</v>
      </c>
      <c r="F300" s="20">
        <v>45075</v>
      </c>
      <c r="G300" s="18" t="s">
        <v>7501</v>
      </c>
      <c r="I300" s="18" t="s">
        <v>7892</v>
      </c>
      <c r="J300" s="18" t="s">
        <v>7351</v>
      </c>
      <c r="K300" s="18" t="s">
        <v>7289</v>
      </c>
      <c r="L300" s="18" t="s">
        <v>7308</v>
      </c>
      <c r="M300" s="21" t="s">
        <v>7278</v>
      </c>
      <c r="N300" s="21" t="str">
        <f t="shared" si="59"/>
        <v>B</v>
      </c>
      <c r="P300" s="18" t="str">
        <f>IFERROR(VLOOKUP(L300,[1]Sheet3!A:B,2,0),"")</f>
        <v>Hospital</v>
      </c>
      <c r="Q300" s="22" t="s">
        <v>7270</v>
      </c>
      <c r="R300" s="22" t="s">
        <v>7271</v>
      </c>
      <c r="S300" s="22">
        <v>15000</v>
      </c>
      <c r="T300" s="22">
        <v>0</v>
      </c>
      <c r="U300" s="22">
        <v>0</v>
      </c>
      <c r="V300" s="22">
        <v>0</v>
      </c>
      <c r="W300" s="22">
        <f t="shared" si="93"/>
        <v>15000</v>
      </c>
      <c r="X300" s="22">
        <v>0</v>
      </c>
      <c r="Y300" s="22">
        <v>30</v>
      </c>
      <c r="Z300" s="22">
        <v>70</v>
      </c>
      <c r="AA300" s="22">
        <f t="shared" si="96"/>
        <v>10500</v>
      </c>
      <c r="AB300" s="22">
        <f t="shared" si="94"/>
        <v>3813.5593220338983</v>
      </c>
      <c r="AC300" s="22">
        <f t="shared" si="95"/>
        <v>686.4406779661017</v>
      </c>
      <c r="AD300" s="22">
        <f t="shared" si="97"/>
        <v>4500</v>
      </c>
      <c r="AE300" s="22">
        <v>0</v>
      </c>
      <c r="AF300" s="22">
        <v>0</v>
      </c>
      <c r="AG300" s="22">
        <v>0</v>
      </c>
      <c r="AH300" s="22">
        <v>0</v>
      </c>
      <c r="AI300" s="22">
        <v>0</v>
      </c>
      <c r="AJ300" s="22">
        <f t="shared" si="40"/>
        <v>0</v>
      </c>
      <c r="AK300" s="22">
        <f t="shared" si="89"/>
        <v>0</v>
      </c>
      <c r="AL300" s="22">
        <f t="shared" si="90"/>
        <v>4500</v>
      </c>
      <c r="AM300" s="22">
        <f t="array" ref="AM300">IF(P300="Mykare",(INDEX('[1]EMI &amp; Reimbursement'!Q:Q,MATCH(Finance!C300,'[1]EMI &amp; Reimbursement'!B:B,0),0)),0)</f>
        <v>0</v>
      </c>
      <c r="AN300" s="22">
        <f t="shared" si="79"/>
        <v>0</v>
      </c>
      <c r="AO300" s="22">
        <f t="shared" si="80"/>
        <v>4500</v>
      </c>
      <c r="AP300" s="22">
        <f t="shared" si="81"/>
        <v>0</v>
      </c>
      <c r="AQ300" s="18" t="s">
        <v>7272</v>
      </c>
      <c r="AR300" s="18" t="s">
        <v>7843</v>
      </c>
      <c r="AS300" s="23">
        <v>45079</v>
      </c>
      <c r="AT300" s="56" t="b">
        <v>0</v>
      </c>
      <c r="AU300" s="56"/>
      <c r="AV300" s="56"/>
      <c r="AW300" s="56" t="b">
        <v>1</v>
      </c>
      <c r="AX300" s="56"/>
      <c r="AY300" s="56" t="b">
        <v>1</v>
      </c>
      <c r="BB300" s="24" t="b">
        <v>1</v>
      </c>
      <c r="BC300" s="22">
        <f t="shared" si="84"/>
        <v>0</v>
      </c>
      <c r="BD300" s="26">
        <f t="shared" si="91"/>
        <v>1</v>
      </c>
    </row>
    <row r="301" spans="1:56" ht="20.25" customHeight="1">
      <c r="A301" s="18" t="s">
        <v>7262</v>
      </c>
      <c r="B301" s="19">
        <v>300</v>
      </c>
      <c r="C301" s="18" t="str">
        <f t="shared" si="77"/>
        <v>FIP300</v>
      </c>
      <c r="D301" s="18">
        <v>416468</v>
      </c>
      <c r="E301" s="20">
        <v>45075</v>
      </c>
      <c r="F301" s="20">
        <v>45075</v>
      </c>
      <c r="G301" s="18" t="s">
        <v>7509</v>
      </c>
      <c r="I301" s="18" t="s">
        <v>6716</v>
      </c>
      <c r="J301" s="18" t="s">
        <v>7266</v>
      </c>
      <c r="K301" s="18" t="s">
        <v>7717</v>
      </c>
      <c r="L301" s="18" t="s">
        <v>7290</v>
      </c>
      <c r="M301" s="21" t="s">
        <v>7839</v>
      </c>
      <c r="N301" s="21" t="str">
        <f t="shared" si="59"/>
        <v>A</v>
      </c>
      <c r="P301" s="18" t="str">
        <f>IFERROR(VLOOKUP(L301,[1]Sheet3!A:B,2,0),"")</f>
        <v>Hospital</v>
      </c>
      <c r="Q301" s="22" t="s">
        <v>7337</v>
      </c>
      <c r="R301" s="22" t="s">
        <v>7271</v>
      </c>
      <c r="S301" s="22">
        <v>25000</v>
      </c>
      <c r="T301" s="22">
        <v>35620</v>
      </c>
      <c r="U301" s="22">
        <v>1500</v>
      </c>
      <c r="V301" s="22">
        <v>0</v>
      </c>
      <c r="W301" s="22">
        <f t="shared" si="93"/>
        <v>37120</v>
      </c>
      <c r="X301" s="22">
        <v>0</v>
      </c>
      <c r="Y301" s="22">
        <v>60</v>
      </c>
      <c r="Z301" s="22">
        <v>40</v>
      </c>
      <c r="AA301" s="22">
        <f t="shared" si="96"/>
        <v>14848</v>
      </c>
      <c r="AB301" s="22">
        <f t="shared" si="94"/>
        <v>18874.576271186441</v>
      </c>
      <c r="AC301" s="22">
        <f t="shared" si="95"/>
        <v>3397.4237288135596</v>
      </c>
      <c r="AD301" s="22">
        <f t="shared" si="97"/>
        <v>22272</v>
      </c>
      <c r="AE301" s="22">
        <v>910.54</v>
      </c>
      <c r="AF301" s="22">
        <v>5000</v>
      </c>
      <c r="AG301" s="22">
        <v>0</v>
      </c>
      <c r="AH301" s="22">
        <v>0</v>
      </c>
      <c r="AI301" s="22">
        <v>0</v>
      </c>
      <c r="AJ301" s="22">
        <f t="shared" si="40"/>
        <v>0</v>
      </c>
      <c r="AK301" s="22">
        <f t="shared" si="89"/>
        <v>5910.54</v>
      </c>
      <c r="AL301" s="22">
        <f t="shared" si="90"/>
        <v>16361.46</v>
      </c>
      <c r="AM301" s="22">
        <f t="array" ref="AM301">IF(P301="Mykare",(INDEX('[1]EMI &amp; Reimbursement'!Q:Q,MATCH(Finance!C301,'[1]EMI &amp; Reimbursement'!B:B,0),0)),0)</f>
        <v>0</v>
      </c>
      <c r="AN301" s="22">
        <f t="shared" si="79"/>
        <v>0</v>
      </c>
      <c r="AO301" s="22">
        <f t="shared" si="80"/>
        <v>22272</v>
      </c>
      <c r="AP301" s="22">
        <f t="shared" si="81"/>
        <v>0</v>
      </c>
      <c r="AQ301" s="18" t="s">
        <v>7272</v>
      </c>
      <c r="AR301" s="18" t="s">
        <v>7840</v>
      </c>
      <c r="AS301" s="23">
        <v>45079</v>
      </c>
      <c r="AT301" s="56" t="b">
        <v>1</v>
      </c>
      <c r="AU301" s="56"/>
      <c r="AV301" s="56"/>
      <c r="AW301" s="56" t="b">
        <v>1</v>
      </c>
      <c r="AX301" s="56"/>
      <c r="AY301" s="56" t="b">
        <v>1</v>
      </c>
      <c r="BA301" s="56" t="b">
        <v>1</v>
      </c>
      <c r="BB301" s="24" t="b">
        <v>1</v>
      </c>
      <c r="BC301" s="22">
        <f t="shared" si="84"/>
        <v>0</v>
      </c>
      <c r="BD301" s="26">
        <f t="shared" si="91"/>
        <v>0.73462015086206889</v>
      </c>
    </row>
    <row r="302" spans="1:56" ht="20.25" customHeight="1">
      <c r="A302" s="18" t="s">
        <v>7262</v>
      </c>
      <c r="B302" s="19">
        <v>301</v>
      </c>
      <c r="C302" s="18" t="str">
        <f t="shared" si="77"/>
        <v>FIP301</v>
      </c>
      <c r="D302" s="18">
        <v>419532</v>
      </c>
      <c r="E302" s="20">
        <v>45078</v>
      </c>
      <c r="F302" s="20">
        <v>45078</v>
      </c>
      <c r="G302" s="18" t="s">
        <v>7543</v>
      </c>
      <c r="I302" s="18" t="s">
        <v>7893</v>
      </c>
      <c r="J302" s="18" t="s">
        <v>7351</v>
      </c>
      <c r="K302" s="18" t="s">
        <v>7405</v>
      </c>
      <c r="L302" s="18" t="s">
        <v>7290</v>
      </c>
      <c r="M302" s="21" t="s">
        <v>7737</v>
      </c>
      <c r="N302" s="21" t="str">
        <f t="shared" si="59"/>
        <v>A</v>
      </c>
      <c r="P302" s="18" t="str">
        <f>IFERROR(VLOOKUP(L302,[1]Sheet3!A:B,2,0),"")</f>
        <v>Hospital</v>
      </c>
      <c r="Q302" s="22" t="s">
        <v>7546</v>
      </c>
      <c r="R302" s="22" t="s">
        <v>7271</v>
      </c>
      <c r="S302" s="22">
        <v>25000</v>
      </c>
      <c r="T302" s="22">
        <v>71029</v>
      </c>
      <c r="U302" s="22">
        <v>0</v>
      </c>
      <c r="V302" s="22">
        <v>0</v>
      </c>
      <c r="W302" s="22">
        <f t="shared" si="93"/>
        <v>71029</v>
      </c>
      <c r="X302" s="22">
        <v>0</v>
      </c>
      <c r="Y302" s="22">
        <v>60</v>
      </c>
      <c r="Z302" s="22">
        <v>40</v>
      </c>
      <c r="AA302" s="22">
        <f>W302-AD302</f>
        <v>28411.599999999999</v>
      </c>
      <c r="AB302" s="22">
        <f t="shared" si="94"/>
        <v>36116.4406779661</v>
      </c>
      <c r="AC302" s="22">
        <f t="shared" si="95"/>
        <v>6500.9593220338984</v>
      </c>
      <c r="AD302" s="22">
        <f t="shared" si="97"/>
        <v>42617.4</v>
      </c>
      <c r="AE302" s="22">
        <v>608.98</v>
      </c>
      <c r="AF302" s="22">
        <f>2*1000</f>
        <v>2000</v>
      </c>
      <c r="AG302" s="22">
        <v>0</v>
      </c>
      <c r="AH302" s="22">
        <v>0</v>
      </c>
      <c r="AI302" s="22">
        <v>0</v>
      </c>
      <c r="AJ302" s="22">
        <f t="shared" si="40"/>
        <v>0</v>
      </c>
      <c r="AK302" s="22">
        <f t="shared" si="89"/>
        <v>2608.98</v>
      </c>
      <c r="AL302" s="22">
        <f t="shared" si="90"/>
        <v>40008.42</v>
      </c>
      <c r="AM302" s="22">
        <f t="array" ref="AM302">IF(P302="Mykare",(INDEX('[1]EMI &amp; Reimbursement'!Q:Q,MATCH(Finance!C302,'[1]EMI &amp; Reimbursement'!B:B,0),0)),0)</f>
        <v>0</v>
      </c>
      <c r="AN302" s="22">
        <f t="shared" si="79"/>
        <v>0</v>
      </c>
      <c r="AO302" s="22">
        <f t="shared" si="80"/>
        <v>42617.4</v>
      </c>
      <c r="AP302" s="22">
        <f t="shared" si="81"/>
        <v>0</v>
      </c>
      <c r="AQ302" s="18" t="s">
        <v>7272</v>
      </c>
      <c r="AR302" s="18" t="s">
        <v>7894</v>
      </c>
      <c r="AS302" s="23">
        <v>45111</v>
      </c>
      <c r="AT302" s="56" t="b">
        <v>1</v>
      </c>
      <c r="AW302" s="18" t="b">
        <v>1</v>
      </c>
      <c r="AY302" s="56" t="b">
        <v>1</v>
      </c>
      <c r="BA302" s="56" t="b">
        <v>1</v>
      </c>
      <c r="BB302" s="24" t="b">
        <v>1</v>
      </c>
      <c r="BC302" s="22">
        <f t="shared" si="84"/>
        <v>0</v>
      </c>
      <c r="BD302" s="26">
        <f t="shared" ref="BD302:BD356" si="98">AL302/W302</f>
        <v>0.56326880569908067</v>
      </c>
    </row>
    <row r="303" spans="1:56" ht="20.25" customHeight="1">
      <c r="A303" s="18" t="s">
        <v>7262</v>
      </c>
      <c r="B303" s="19">
        <v>302</v>
      </c>
      <c r="C303" s="18" t="str">
        <f t="shared" si="77"/>
        <v>FIP302</v>
      </c>
      <c r="D303" s="18">
        <v>453697</v>
      </c>
      <c r="E303" s="20">
        <v>45079</v>
      </c>
      <c r="F303" s="20">
        <v>45079</v>
      </c>
      <c r="G303" s="18" t="s">
        <v>7876</v>
      </c>
      <c r="I303" s="18" t="s">
        <v>7895</v>
      </c>
      <c r="J303" s="18" t="s">
        <v>7896</v>
      </c>
      <c r="K303" s="18" t="s">
        <v>7743</v>
      </c>
      <c r="L303" s="18" t="s">
        <v>7308</v>
      </c>
      <c r="M303" s="21" t="s">
        <v>7278</v>
      </c>
      <c r="N303" s="21" t="str">
        <f t="shared" si="59"/>
        <v>B</v>
      </c>
      <c r="P303" s="18" t="str">
        <f>IFERROR(VLOOKUP(L303,[1]Sheet3!A:B,2,0),"")</f>
        <v>Hospital</v>
      </c>
      <c r="Q303" s="22" t="s">
        <v>7337</v>
      </c>
      <c r="R303" s="22" t="s">
        <v>7271</v>
      </c>
      <c r="S303" s="22">
        <v>37000</v>
      </c>
      <c r="T303" s="22">
        <v>0</v>
      </c>
      <c r="U303" s="22">
        <v>0</v>
      </c>
      <c r="V303" s="22">
        <v>0</v>
      </c>
      <c r="W303" s="22">
        <f t="shared" si="93"/>
        <v>37000</v>
      </c>
      <c r="X303" s="22">
        <v>0</v>
      </c>
      <c r="Y303" s="22">
        <v>35</v>
      </c>
      <c r="Z303" s="22">
        <v>65</v>
      </c>
      <c r="AA303" s="22">
        <f t="shared" ref="AA303:AA316" si="99">W303*Z303%</f>
        <v>24050</v>
      </c>
      <c r="AB303" s="22">
        <f t="shared" si="94"/>
        <v>10974.576271186441</v>
      </c>
      <c r="AC303" s="22">
        <f t="shared" si="95"/>
        <v>1975.4237288135591</v>
      </c>
      <c r="AD303" s="22">
        <f t="shared" si="97"/>
        <v>12950</v>
      </c>
      <c r="AE303" s="22">
        <v>0</v>
      </c>
      <c r="AF303" s="22">
        <v>0</v>
      </c>
      <c r="AG303" s="22">
        <v>0</v>
      </c>
      <c r="AH303" s="22">
        <v>0</v>
      </c>
      <c r="AI303" s="22">
        <v>0</v>
      </c>
      <c r="AJ303" s="22">
        <f t="shared" si="40"/>
        <v>0</v>
      </c>
      <c r="AK303" s="22">
        <f t="shared" si="89"/>
        <v>0</v>
      </c>
      <c r="AL303" s="22">
        <f t="shared" si="90"/>
        <v>12950</v>
      </c>
      <c r="AM303" s="22">
        <f t="array" ref="AM303">IF(P303="Mykare",(INDEX('[1]EMI &amp; Reimbursement'!Q:Q,MATCH(Finance!C303,'[1]EMI &amp; Reimbursement'!B:B,0),0)),0)</f>
        <v>0</v>
      </c>
      <c r="AN303" s="22">
        <f t="shared" si="79"/>
        <v>0</v>
      </c>
      <c r="AO303" s="22">
        <f t="shared" si="80"/>
        <v>12950</v>
      </c>
      <c r="AP303" s="22">
        <f t="shared" si="81"/>
        <v>0</v>
      </c>
      <c r="AQ303" s="18" t="s">
        <v>7272</v>
      </c>
      <c r="AR303" s="18" t="s">
        <v>7897</v>
      </c>
      <c r="AS303" s="23">
        <v>45111</v>
      </c>
      <c r="AT303" s="56" t="b">
        <v>1</v>
      </c>
      <c r="AW303" s="18" t="b">
        <v>1</v>
      </c>
      <c r="AY303" s="56" t="b">
        <v>1</v>
      </c>
      <c r="BB303" s="24" t="b">
        <v>1</v>
      </c>
      <c r="BC303" s="22">
        <f t="shared" si="84"/>
        <v>0</v>
      </c>
      <c r="BD303" s="26">
        <f t="shared" si="98"/>
        <v>0.35</v>
      </c>
    </row>
    <row r="304" spans="1:56" ht="20.25" customHeight="1">
      <c r="A304" s="18" t="s">
        <v>7262</v>
      </c>
      <c r="B304" s="19">
        <v>303</v>
      </c>
      <c r="C304" s="18" t="str">
        <f t="shared" si="77"/>
        <v>FIP303</v>
      </c>
      <c r="D304" s="18">
        <v>451024</v>
      </c>
      <c r="E304" s="20">
        <v>45079</v>
      </c>
      <c r="F304" s="20">
        <v>45079</v>
      </c>
      <c r="G304" s="18" t="s">
        <v>7509</v>
      </c>
      <c r="I304" s="18" t="s">
        <v>7898</v>
      </c>
      <c r="J304" s="18" t="s">
        <v>7369</v>
      </c>
      <c r="K304" s="18" t="s">
        <v>7743</v>
      </c>
      <c r="L304" s="18" t="s">
        <v>7290</v>
      </c>
      <c r="M304" s="21" t="s">
        <v>7278</v>
      </c>
      <c r="N304" s="21" t="str">
        <f t="shared" si="59"/>
        <v>B</v>
      </c>
      <c r="P304" s="18" t="str">
        <f>IFERROR(VLOOKUP(L304,[1]Sheet3!A:B,2,0),"")</f>
        <v>Hospital</v>
      </c>
      <c r="Q304" s="22" t="s">
        <v>7337</v>
      </c>
      <c r="R304" s="22" t="s">
        <v>7271</v>
      </c>
      <c r="S304" s="22">
        <v>50000</v>
      </c>
      <c r="T304" s="22">
        <v>75213</v>
      </c>
      <c r="U304" s="22">
        <v>0</v>
      </c>
      <c r="V304" s="22">
        <v>0</v>
      </c>
      <c r="W304" s="22">
        <f t="shared" si="93"/>
        <v>75213</v>
      </c>
      <c r="X304" s="22">
        <v>0</v>
      </c>
      <c r="Y304" s="22">
        <v>30</v>
      </c>
      <c r="Z304" s="22">
        <v>70</v>
      </c>
      <c r="AA304" s="22">
        <f t="shared" si="99"/>
        <v>52649.1</v>
      </c>
      <c r="AB304" s="22">
        <f t="shared" si="94"/>
        <v>19121.949152542369</v>
      </c>
      <c r="AC304" s="22">
        <f t="shared" si="95"/>
        <v>3441.9508474576269</v>
      </c>
      <c r="AD304" s="22">
        <f t="shared" si="97"/>
        <v>22563.899999999998</v>
      </c>
      <c r="AE304" s="22">
        <v>1982.83</v>
      </c>
      <c r="AF304" s="22">
        <v>0</v>
      </c>
      <c r="AG304" s="22">
        <v>0</v>
      </c>
      <c r="AH304" s="22">
        <v>0</v>
      </c>
      <c r="AI304" s="22">
        <v>0</v>
      </c>
      <c r="AJ304" s="22">
        <f t="shared" si="40"/>
        <v>0</v>
      </c>
      <c r="AK304" s="22">
        <f t="shared" si="89"/>
        <v>1982.83</v>
      </c>
      <c r="AL304" s="22">
        <f t="shared" si="90"/>
        <v>20581.07</v>
      </c>
      <c r="AM304" s="22">
        <f t="array" ref="AM304">IF(P304="Mykare",(INDEX('[1]EMI &amp; Reimbursement'!Q:Q,MATCH(Finance!C304,'[1]EMI &amp; Reimbursement'!B:B,0),0)),0)</f>
        <v>0</v>
      </c>
      <c r="AN304" s="22">
        <f t="shared" si="79"/>
        <v>0</v>
      </c>
      <c r="AO304" s="22">
        <f t="shared" si="80"/>
        <v>22563.899999999998</v>
      </c>
      <c r="AP304" s="22">
        <f t="shared" si="81"/>
        <v>0</v>
      </c>
      <c r="AQ304" s="18" t="s">
        <v>7272</v>
      </c>
      <c r="AR304" s="18" t="s">
        <v>7899</v>
      </c>
      <c r="AS304" s="23">
        <v>45111</v>
      </c>
      <c r="AT304" s="56" t="b">
        <v>1</v>
      </c>
      <c r="AW304" s="56" t="b">
        <v>0</v>
      </c>
      <c r="AY304" s="56" t="b">
        <v>1</v>
      </c>
      <c r="BB304" s="24" t="b">
        <v>1</v>
      </c>
      <c r="BC304" s="22">
        <f t="shared" si="84"/>
        <v>0</v>
      </c>
      <c r="BD304" s="26">
        <f t="shared" si="98"/>
        <v>0.27363713719702709</v>
      </c>
    </row>
    <row r="305" spans="1:56" ht="20.25" customHeight="1">
      <c r="A305" s="18" t="s">
        <v>7262</v>
      </c>
      <c r="B305" s="19">
        <v>304</v>
      </c>
      <c r="C305" s="18" t="str">
        <f t="shared" si="77"/>
        <v>FIP304</v>
      </c>
      <c r="D305" s="18">
        <v>437650</v>
      </c>
      <c r="E305" s="20">
        <v>45079</v>
      </c>
      <c r="F305" s="20">
        <v>45079</v>
      </c>
      <c r="G305" s="18" t="s">
        <v>7367</v>
      </c>
      <c r="I305" s="18" t="s">
        <v>7900</v>
      </c>
      <c r="J305" s="18" t="s">
        <v>7529</v>
      </c>
      <c r="K305" s="18" t="s">
        <v>7342</v>
      </c>
      <c r="L305" s="18" t="s">
        <v>7290</v>
      </c>
      <c r="M305" s="21" t="s">
        <v>7278</v>
      </c>
      <c r="N305" s="21" t="str">
        <f t="shared" si="59"/>
        <v>B</v>
      </c>
      <c r="P305" s="18" t="str">
        <f>IFERROR(VLOOKUP(L305,[1]Sheet3!A:B,2,0),"")</f>
        <v>Hospital</v>
      </c>
      <c r="Q305" s="22" t="s">
        <v>7326</v>
      </c>
      <c r="R305" s="22" t="s">
        <v>7271</v>
      </c>
      <c r="S305" s="22">
        <v>70000</v>
      </c>
      <c r="T305" s="22">
        <v>100000</v>
      </c>
      <c r="U305" s="22">
        <v>0</v>
      </c>
      <c r="V305" s="22">
        <v>0</v>
      </c>
      <c r="W305" s="22">
        <v>81184</v>
      </c>
      <c r="X305" s="22">
        <v>0</v>
      </c>
      <c r="Y305" s="22">
        <v>30</v>
      </c>
      <c r="Z305" s="22">
        <v>70</v>
      </c>
      <c r="AA305" s="22">
        <f t="shared" si="99"/>
        <v>56828.799999999996</v>
      </c>
      <c r="AB305" s="22">
        <f t="shared" si="94"/>
        <v>20640</v>
      </c>
      <c r="AC305" s="22">
        <f t="shared" si="95"/>
        <v>3715.2000000000003</v>
      </c>
      <c r="AD305" s="22">
        <f t="shared" si="97"/>
        <v>24355.200000000001</v>
      </c>
      <c r="AE305" s="22">
        <v>627.54999999999995</v>
      </c>
      <c r="AF305" s="22">
        <v>0</v>
      </c>
      <c r="AG305" s="22">
        <v>0</v>
      </c>
      <c r="AH305" s="22">
        <v>0</v>
      </c>
      <c r="AI305" s="22">
        <v>0</v>
      </c>
      <c r="AJ305" s="22">
        <f t="shared" si="40"/>
        <v>0</v>
      </c>
      <c r="AK305" s="22">
        <f t="shared" si="89"/>
        <v>627.54999999999995</v>
      </c>
      <c r="AL305" s="22">
        <f t="shared" si="90"/>
        <v>23727.65</v>
      </c>
      <c r="AM305" s="22">
        <f t="array" ref="AM305">IF(P305="Mykare",(INDEX('[1]EMI &amp; Reimbursement'!Q:Q,MATCH(Finance!C305,'[1]EMI &amp; Reimbursement'!B:B,0),0)),0)</f>
        <v>0</v>
      </c>
      <c r="AN305" s="22">
        <f t="shared" si="79"/>
        <v>0</v>
      </c>
      <c r="AO305" s="22">
        <f t="shared" si="80"/>
        <v>24355.200000000001</v>
      </c>
      <c r="AP305" s="22">
        <f t="shared" si="81"/>
        <v>0</v>
      </c>
      <c r="AQ305" s="18" t="s">
        <v>7272</v>
      </c>
      <c r="AR305" s="18" t="s">
        <v>7901</v>
      </c>
      <c r="AS305" s="23">
        <v>45111</v>
      </c>
      <c r="AT305" s="56" t="b">
        <v>1</v>
      </c>
      <c r="AW305" s="18" t="b">
        <v>1</v>
      </c>
      <c r="AY305" s="56" t="b">
        <v>1</v>
      </c>
      <c r="BB305" s="24" t="b">
        <v>1</v>
      </c>
      <c r="BC305" s="22">
        <f t="shared" si="84"/>
        <v>0</v>
      </c>
      <c r="BD305" s="26">
        <f t="shared" si="98"/>
        <v>0.29227002857705953</v>
      </c>
    </row>
    <row r="306" spans="1:56" ht="20.25" customHeight="1">
      <c r="A306" s="18" t="s">
        <v>7262</v>
      </c>
      <c r="B306" s="19">
        <v>305</v>
      </c>
      <c r="C306" s="18" t="str">
        <f t="shared" si="77"/>
        <v>FIP305</v>
      </c>
      <c r="D306" s="18">
        <v>430897</v>
      </c>
      <c r="E306" s="20">
        <v>45079</v>
      </c>
      <c r="F306" s="20">
        <v>45079</v>
      </c>
      <c r="G306" s="18" t="s">
        <v>7449</v>
      </c>
      <c r="I306" s="18" t="s">
        <v>7902</v>
      </c>
      <c r="J306" s="18" t="s">
        <v>7369</v>
      </c>
      <c r="K306" s="18" t="s">
        <v>7277</v>
      </c>
      <c r="L306" s="18" t="s">
        <v>7308</v>
      </c>
      <c r="M306" s="21" t="s">
        <v>7304</v>
      </c>
      <c r="N306" s="21" t="str">
        <f t="shared" si="59"/>
        <v>A</v>
      </c>
      <c r="P306" s="18" t="str">
        <f>IFERROR(VLOOKUP(L306,[1]Sheet3!A:B,2,0),"")</f>
        <v>Hospital</v>
      </c>
      <c r="Q306" s="22" t="s">
        <v>7285</v>
      </c>
      <c r="R306" s="22" t="s">
        <v>7271</v>
      </c>
      <c r="S306" s="22">
        <v>50000</v>
      </c>
      <c r="T306" s="22">
        <v>0</v>
      </c>
      <c r="U306" s="22">
        <v>0</v>
      </c>
      <c r="V306" s="22">
        <v>0</v>
      </c>
      <c r="W306" s="22">
        <f t="shared" ref="W306:W327" si="100">IF(T306=0,S306,T306)+U306+V306</f>
        <v>50000</v>
      </c>
      <c r="X306" s="22">
        <v>0</v>
      </c>
      <c r="Y306" s="22">
        <v>60</v>
      </c>
      <c r="Z306" s="22">
        <v>40</v>
      </c>
      <c r="AA306" s="22">
        <f t="shared" si="99"/>
        <v>20000</v>
      </c>
      <c r="AB306" s="22">
        <f t="shared" si="94"/>
        <v>25423.728813559323</v>
      </c>
      <c r="AC306" s="22">
        <f t="shared" si="95"/>
        <v>4576.2711864406783</v>
      </c>
      <c r="AD306" s="22">
        <f t="shared" si="97"/>
        <v>30000</v>
      </c>
      <c r="AE306" s="22">
        <v>0</v>
      </c>
      <c r="AF306" s="22">
        <v>8000</v>
      </c>
      <c r="AG306" s="22">
        <v>0</v>
      </c>
      <c r="AH306" s="22">
        <v>0</v>
      </c>
      <c r="AI306" s="22">
        <v>0</v>
      </c>
      <c r="AJ306" s="22">
        <f t="shared" si="40"/>
        <v>0</v>
      </c>
      <c r="AK306" s="22">
        <f t="shared" si="89"/>
        <v>8000</v>
      </c>
      <c r="AL306" s="22">
        <f t="shared" si="90"/>
        <v>22000</v>
      </c>
      <c r="AM306" s="22">
        <f t="array" ref="AM306">IF(P306="Mykare",(INDEX('[1]EMI &amp; Reimbursement'!Q:Q,MATCH(Finance!C306,'[1]EMI &amp; Reimbursement'!B:B,0),0)),0)</f>
        <v>0</v>
      </c>
      <c r="AN306" s="22">
        <f t="shared" si="79"/>
        <v>0</v>
      </c>
      <c r="AO306" s="22">
        <f t="shared" si="80"/>
        <v>30000</v>
      </c>
      <c r="AP306" s="22">
        <f t="shared" si="81"/>
        <v>0</v>
      </c>
      <c r="AQ306" s="18" t="s">
        <v>7272</v>
      </c>
      <c r="AR306" s="18" t="s">
        <v>7903</v>
      </c>
      <c r="AS306" s="23">
        <v>45111</v>
      </c>
      <c r="AT306" s="56" t="b">
        <v>1</v>
      </c>
      <c r="AW306" s="18" t="b">
        <v>1</v>
      </c>
      <c r="AY306" s="56" t="b">
        <v>1</v>
      </c>
      <c r="BA306" s="56" t="b">
        <v>1</v>
      </c>
      <c r="BB306" s="24" t="b">
        <v>1</v>
      </c>
      <c r="BC306" s="22">
        <f t="shared" si="84"/>
        <v>0</v>
      </c>
      <c r="BD306" s="26">
        <f t="shared" si="98"/>
        <v>0.44</v>
      </c>
    </row>
    <row r="307" spans="1:56" ht="20.25" customHeight="1">
      <c r="A307" s="18" t="s">
        <v>7262</v>
      </c>
      <c r="B307" s="19">
        <v>306</v>
      </c>
      <c r="C307" s="18" t="str">
        <f t="shared" si="77"/>
        <v>FIP306</v>
      </c>
      <c r="D307" s="18">
        <v>448673</v>
      </c>
      <c r="E307" s="20">
        <v>45079</v>
      </c>
      <c r="F307" s="20">
        <v>45079</v>
      </c>
      <c r="G307" s="18" t="s">
        <v>7770</v>
      </c>
      <c r="I307" s="18" t="s">
        <v>7904</v>
      </c>
      <c r="J307" s="18" t="s">
        <v>7266</v>
      </c>
      <c r="K307" s="18" t="s">
        <v>5048</v>
      </c>
      <c r="L307" s="18" t="s">
        <v>7308</v>
      </c>
      <c r="M307" s="21" t="s">
        <v>7278</v>
      </c>
      <c r="N307" s="21" t="str">
        <f t="shared" si="59"/>
        <v>B</v>
      </c>
      <c r="P307" s="18" t="str">
        <f>IFERROR(VLOOKUP(L307,[1]Sheet3!A:B,2,0),"")</f>
        <v>Hospital</v>
      </c>
      <c r="Q307" s="22" t="s">
        <v>7270</v>
      </c>
      <c r="R307" s="22" t="s">
        <v>7271</v>
      </c>
      <c r="S307" s="22">
        <v>20000</v>
      </c>
      <c r="T307" s="22">
        <v>0</v>
      </c>
      <c r="U307" s="22">
        <v>0</v>
      </c>
      <c r="V307" s="22">
        <v>500</v>
      </c>
      <c r="W307" s="22">
        <f t="shared" si="100"/>
        <v>20500</v>
      </c>
      <c r="X307" s="22">
        <v>0</v>
      </c>
      <c r="Y307" s="22">
        <v>40</v>
      </c>
      <c r="Z307" s="22">
        <v>60</v>
      </c>
      <c r="AA307" s="22">
        <f t="shared" si="99"/>
        <v>12300</v>
      </c>
      <c r="AB307" s="22">
        <f t="shared" si="94"/>
        <v>6949.1525423728817</v>
      </c>
      <c r="AC307" s="22">
        <f t="shared" si="95"/>
        <v>1250.8474576271187</v>
      </c>
      <c r="AD307" s="22">
        <f t="shared" si="97"/>
        <v>8200</v>
      </c>
      <c r="AE307" s="22">
        <v>0</v>
      </c>
      <c r="AF307" s="22">
        <v>0</v>
      </c>
      <c r="AG307" s="22">
        <v>0</v>
      </c>
      <c r="AH307" s="22">
        <v>0</v>
      </c>
      <c r="AI307" s="22">
        <v>0</v>
      </c>
      <c r="AJ307" s="22">
        <f t="shared" si="40"/>
        <v>0</v>
      </c>
      <c r="AK307" s="22">
        <f t="shared" si="89"/>
        <v>0</v>
      </c>
      <c r="AL307" s="22">
        <f t="shared" si="90"/>
        <v>8200</v>
      </c>
      <c r="AM307" s="22">
        <f t="array" ref="AM307">IF(P307="Mykare",(INDEX('[1]EMI &amp; Reimbursement'!Q:Q,MATCH(Finance!C307,'[1]EMI &amp; Reimbursement'!B:B,0),0)),0)</f>
        <v>0</v>
      </c>
      <c r="AN307" s="22">
        <f t="shared" si="79"/>
        <v>0</v>
      </c>
      <c r="AO307" s="22">
        <f t="shared" si="80"/>
        <v>8200</v>
      </c>
      <c r="AP307" s="22">
        <f t="shared" si="81"/>
        <v>0</v>
      </c>
      <c r="AQ307" s="18" t="s">
        <v>7272</v>
      </c>
      <c r="AR307" s="18" t="s">
        <v>7905</v>
      </c>
      <c r="AS307" s="23">
        <v>45111</v>
      </c>
      <c r="AT307" s="56" t="b">
        <v>0</v>
      </c>
      <c r="AW307" s="18" t="b">
        <v>1</v>
      </c>
      <c r="AY307" s="56" t="b">
        <v>1</v>
      </c>
      <c r="BB307" s="24" t="b">
        <v>1</v>
      </c>
      <c r="BC307" s="22">
        <f t="shared" si="84"/>
        <v>0</v>
      </c>
      <c r="BD307" s="26">
        <f t="shared" si="98"/>
        <v>0.4</v>
      </c>
    </row>
    <row r="308" spans="1:56" ht="20.25" customHeight="1">
      <c r="A308" s="18" t="s">
        <v>7262</v>
      </c>
      <c r="B308" s="19">
        <v>307</v>
      </c>
      <c r="C308" s="18" t="str">
        <f t="shared" si="77"/>
        <v>FIP307</v>
      </c>
      <c r="D308" s="18">
        <v>416065</v>
      </c>
      <c r="E308" s="20">
        <v>45080</v>
      </c>
      <c r="F308" s="20">
        <v>45080</v>
      </c>
      <c r="G308" s="18" t="s">
        <v>7275</v>
      </c>
      <c r="I308" s="18" t="s">
        <v>7906</v>
      </c>
      <c r="J308" s="18" t="s">
        <v>7266</v>
      </c>
      <c r="K308" s="18" t="s">
        <v>7289</v>
      </c>
      <c r="L308" s="18" t="s">
        <v>7290</v>
      </c>
      <c r="M308" s="21" t="s">
        <v>7278</v>
      </c>
      <c r="N308" s="21" t="str">
        <f t="shared" si="59"/>
        <v>B</v>
      </c>
      <c r="P308" s="18" t="str">
        <f>IFERROR(VLOOKUP(L308,[1]Sheet3!A:B,2,0),"")</f>
        <v>Hospital</v>
      </c>
      <c r="Q308" s="22" t="s">
        <v>7279</v>
      </c>
      <c r="R308" s="22" t="s">
        <v>7271</v>
      </c>
      <c r="S308" s="22">
        <v>25000</v>
      </c>
      <c r="T308" s="22">
        <v>38079</v>
      </c>
      <c r="U308" s="22">
        <v>2000</v>
      </c>
      <c r="V308" s="22">
        <v>0</v>
      </c>
      <c r="W308" s="22">
        <f t="shared" si="100"/>
        <v>40079</v>
      </c>
      <c r="X308" s="22">
        <v>0</v>
      </c>
      <c r="Y308" s="22">
        <v>30</v>
      </c>
      <c r="Z308" s="22">
        <v>70</v>
      </c>
      <c r="AA308" s="22">
        <f t="shared" si="99"/>
        <v>28055.3</v>
      </c>
      <c r="AB308" s="22">
        <f t="shared" si="94"/>
        <v>10189.576271186439</v>
      </c>
      <c r="AC308" s="22">
        <f t="shared" si="95"/>
        <v>1834.123728813559</v>
      </c>
      <c r="AD308" s="22">
        <f t="shared" si="97"/>
        <v>12023.699999999999</v>
      </c>
      <c r="AE308" s="22">
        <v>0</v>
      </c>
      <c r="AF308" s="22">
        <v>0</v>
      </c>
      <c r="AG308" s="22">
        <v>0</v>
      </c>
      <c r="AH308" s="22">
        <v>0</v>
      </c>
      <c r="AI308" s="22">
        <v>0</v>
      </c>
      <c r="AJ308" s="22">
        <f t="shared" si="40"/>
        <v>0</v>
      </c>
      <c r="AK308" s="22">
        <f t="shared" si="89"/>
        <v>0</v>
      </c>
      <c r="AL308" s="22">
        <f t="shared" si="90"/>
        <v>12023.699999999999</v>
      </c>
      <c r="AM308" s="22">
        <f t="array" ref="AM308">IF(P308="Mykare",(INDEX('[1]EMI &amp; Reimbursement'!Q:Q,MATCH(Finance!C308,'[1]EMI &amp; Reimbursement'!B:B,0),0)),0)</f>
        <v>0</v>
      </c>
      <c r="AN308" s="22">
        <f t="shared" si="79"/>
        <v>0</v>
      </c>
      <c r="AO308" s="22">
        <f t="shared" si="80"/>
        <v>12023.699999999999</v>
      </c>
      <c r="AP308" s="22">
        <f t="shared" si="81"/>
        <v>0</v>
      </c>
      <c r="AQ308" s="18" t="s">
        <v>7272</v>
      </c>
      <c r="AR308" s="18" t="s">
        <v>7907</v>
      </c>
      <c r="AS308" s="23">
        <v>45111</v>
      </c>
      <c r="AT308" s="56" t="b">
        <v>0</v>
      </c>
      <c r="AW308" s="18" t="b">
        <v>1</v>
      </c>
      <c r="AY308" s="56" t="b">
        <v>1</v>
      </c>
      <c r="BB308" s="24" t="b">
        <v>1</v>
      </c>
      <c r="BC308" s="22">
        <f t="shared" si="84"/>
        <v>0</v>
      </c>
      <c r="BD308" s="26">
        <f t="shared" si="98"/>
        <v>0.3</v>
      </c>
    </row>
    <row r="309" spans="1:56" ht="20.25" customHeight="1">
      <c r="A309" s="18" t="s">
        <v>7262</v>
      </c>
      <c r="B309" s="19">
        <v>308</v>
      </c>
      <c r="C309" s="18" t="str">
        <f t="shared" si="77"/>
        <v>FIP308</v>
      </c>
      <c r="D309" s="18">
        <v>342683</v>
      </c>
      <c r="E309" s="20">
        <v>45080</v>
      </c>
      <c r="F309" s="20">
        <v>45080</v>
      </c>
      <c r="G309" s="18" t="s">
        <v>7908</v>
      </c>
      <c r="I309" s="18" t="s">
        <v>7909</v>
      </c>
      <c r="J309" s="18" t="s">
        <v>7266</v>
      </c>
      <c r="K309" s="18" t="s">
        <v>7267</v>
      </c>
      <c r="L309" s="18" t="s">
        <v>7290</v>
      </c>
      <c r="M309" s="21" t="s">
        <v>7278</v>
      </c>
      <c r="N309" s="21" t="str">
        <f t="shared" si="59"/>
        <v>B</v>
      </c>
      <c r="P309" s="18" t="str">
        <f>IFERROR(VLOOKUP(L309,[1]Sheet3!A:B,2,0),"")</f>
        <v>Hospital</v>
      </c>
      <c r="Q309" s="22" t="s">
        <v>7456</v>
      </c>
      <c r="R309" s="22" t="s">
        <v>7271</v>
      </c>
      <c r="S309" s="22">
        <v>25000</v>
      </c>
      <c r="T309" s="22">
        <v>18537</v>
      </c>
      <c r="U309" s="22">
        <v>1463</v>
      </c>
      <c r="V309" s="22">
        <v>0</v>
      </c>
      <c r="W309" s="22">
        <f t="shared" si="100"/>
        <v>20000</v>
      </c>
      <c r="X309" s="22">
        <v>0</v>
      </c>
      <c r="Y309" s="22">
        <v>25</v>
      </c>
      <c r="Z309" s="22">
        <v>75</v>
      </c>
      <c r="AA309" s="22">
        <f t="shared" si="99"/>
        <v>15000</v>
      </c>
      <c r="AB309" s="22">
        <f t="shared" si="94"/>
        <v>4237.2881355932204</v>
      </c>
      <c r="AC309" s="22">
        <f t="shared" si="95"/>
        <v>762.71186440677957</v>
      </c>
      <c r="AD309" s="22">
        <f t="shared" si="97"/>
        <v>5000</v>
      </c>
      <c r="AE309" s="22">
        <v>287</v>
      </c>
      <c r="AF309" s="22">
        <v>0</v>
      </c>
      <c r="AG309" s="22">
        <v>0</v>
      </c>
      <c r="AH309" s="22">
        <v>0</v>
      </c>
      <c r="AI309" s="22">
        <v>0</v>
      </c>
      <c r="AJ309" s="22">
        <f t="shared" si="40"/>
        <v>0</v>
      </c>
      <c r="AK309" s="22">
        <f t="shared" si="89"/>
        <v>287</v>
      </c>
      <c r="AL309" s="22">
        <f t="shared" si="90"/>
        <v>4713</v>
      </c>
      <c r="AM309" s="22">
        <f t="array" ref="AM309">IF(P309="Mykare",(INDEX('[1]EMI &amp; Reimbursement'!Q:Q,MATCH(Finance!C309,'[1]EMI &amp; Reimbursement'!B:B,0),0)),0)</f>
        <v>0</v>
      </c>
      <c r="AN309" s="22">
        <f t="shared" si="79"/>
        <v>0</v>
      </c>
      <c r="AO309" s="22">
        <f t="shared" si="80"/>
        <v>5000</v>
      </c>
      <c r="AP309" s="22">
        <f t="shared" si="81"/>
        <v>0</v>
      </c>
      <c r="AQ309" s="18" t="s">
        <v>7272</v>
      </c>
      <c r="AR309" s="18" t="s">
        <v>7910</v>
      </c>
      <c r="AS309" s="23">
        <v>45139</v>
      </c>
      <c r="AT309" s="18" t="b">
        <v>1</v>
      </c>
      <c r="AW309" s="18" t="b">
        <v>1</v>
      </c>
      <c r="AY309" s="56" t="b">
        <v>1</v>
      </c>
      <c r="BB309" s="24" t="b">
        <v>1</v>
      </c>
      <c r="BC309" s="22">
        <f t="shared" si="84"/>
        <v>0</v>
      </c>
      <c r="BD309" s="26">
        <f t="shared" si="98"/>
        <v>0.23565</v>
      </c>
    </row>
    <row r="310" spans="1:56" ht="20.25" customHeight="1">
      <c r="A310" s="18" t="s">
        <v>7262</v>
      </c>
      <c r="B310" s="19">
        <v>309</v>
      </c>
      <c r="C310" s="18" t="str">
        <f t="shared" si="77"/>
        <v>FIP309</v>
      </c>
      <c r="D310" s="18">
        <v>432848</v>
      </c>
      <c r="E310" s="20">
        <v>45080</v>
      </c>
      <c r="F310" s="20">
        <v>45080</v>
      </c>
      <c r="G310" s="18" t="s">
        <v>7367</v>
      </c>
      <c r="I310" s="18" t="s">
        <v>7911</v>
      </c>
      <c r="J310" s="18" t="s">
        <v>7529</v>
      </c>
      <c r="K310" s="18" t="s">
        <v>7297</v>
      </c>
      <c r="L310" s="18" t="s">
        <v>7308</v>
      </c>
      <c r="M310" s="21" t="s">
        <v>7278</v>
      </c>
      <c r="N310" s="21" t="str">
        <f t="shared" si="59"/>
        <v>B</v>
      </c>
      <c r="P310" s="18" t="str">
        <f>IFERROR(VLOOKUP(L310,[1]Sheet3!A:B,2,0),"")</f>
        <v>Hospital</v>
      </c>
      <c r="Q310" s="22" t="s">
        <v>7326</v>
      </c>
      <c r="R310" s="22" t="s">
        <v>7271</v>
      </c>
      <c r="S310" s="22">
        <v>50000</v>
      </c>
      <c r="T310" s="22">
        <v>0</v>
      </c>
      <c r="U310" s="22">
        <v>0</v>
      </c>
      <c r="V310" s="22">
        <v>0</v>
      </c>
      <c r="W310" s="22">
        <f t="shared" si="100"/>
        <v>50000</v>
      </c>
      <c r="X310" s="22">
        <v>0</v>
      </c>
      <c r="Y310" s="22">
        <v>30</v>
      </c>
      <c r="Z310" s="22">
        <v>70</v>
      </c>
      <c r="AA310" s="22">
        <f t="shared" si="99"/>
        <v>35000</v>
      </c>
      <c r="AB310" s="22">
        <f t="shared" si="94"/>
        <v>12711.864406779661</v>
      </c>
      <c r="AC310" s="22">
        <f t="shared" si="95"/>
        <v>2288.1355932203392</v>
      </c>
      <c r="AD310" s="22">
        <f t="shared" si="97"/>
        <v>15000</v>
      </c>
      <c r="AE310" s="22">
        <v>0</v>
      </c>
      <c r="AF310" s="22">
        <v>0</v>
      </c>
      <c r="AG310" s="22">
        <v>0</v>
      </c>
      <c r="AH310" s="22">
        <v>0</v>
      </c>
      <c r="AI310" s="22">
        <v>0</v>
      </c>
      <c r="AJ310" s="22">
        <f t="shared" si="40"/>
        <v>0</v>
      </c>
      <c r="AK310" s="22">
        <f t="shared" si="89"/>
        <v>0</v>
      </c>
      <c r="AL310" s="22">
        <f t="shared" si="90"/>
        <v>15000</v>
      </c>
      <c r="AM310" s="22">
        <f t="array" ref="AM310">IF(P310="Mykare",(INDEX('[1]EMI &amp; Reimbursement'!Q:Q,MATCH(Finance!C310,'[1]EMI &amp; Reimbursement'!B:B,0),0)),0)</f>
        <v>0</v>
      </c>
      <c r="AN310" s="22">
        <f t="shared" si="79"/>
        <v>0</v>
      </c>
      <c r="AO310" s="22">
        <f t="shared" si="80"/>
        <v>15000</v>
      </c>
      <c r="AP310" s="22">
        <f t="shared" si="81"/>
        <v>0</v>
      </c>
      <c r="AQ310" s="18" t="s">
        <v>7272</v>
      </c>
      <c r="AR310" s="18" t="s">
        <v>7901</v>
      </c>
      <c r="AS310" s="23">
        <v>45111</v>
      </c>
      <c r="AT310" s="56" t="b">
        <v>1</v>
      </c>
      <c r="AW310" s="18" t="b">
        <v>0</v>
      </c>
      <c r="AY310" s="56" t="b">
        <v>1</v>
      </c>
      <c r="BB310" s="24" t="b">
        <v>1</v>
      </c>
      <c r="BC310" s="22">
        <f t="shared" si="84"/>
        <v>0</v>
      </c>
      <c r="BD310" s="26">
        <f t="shared" si="98"/>
        <v>0.3</v>
      </c>
    </row>
    <row r="311" spans="1:56" ht="20.25" customHeight="1">
      <c r="A311" s="18" t="s">
        <v>7262</v>
      </c>
      <c r="B311" s="19">
        <v>310</v>
      </c>
      <c r="C311" s="18" t="str">
        <f t="shared" si="77"/>
        <v>FMM310</v>
      </c>
      <c r="D311" s="18">
        <v>448934</v>
      </c>
      <c r="E311" s="20">
        <v>45080</v>
      </c>
      <c r="F311" s="20">
        <v>45080</v>
      </c>
      <c r="G311" s="18" t="s">
        <v>7509</v>
      </c>
      <c r="I311" s="18" t="s">
        <v>7912</v>
      </c>
      <c r="J311" s="18" t="s">
        <v>7351</v>
      </c>
      <c r="K311" s="18" t="s">
        <v>7717</v>
      </c>
      <c r="L311" s="18" t="s">
        <v>7308</v>
      </c>
      <c r="M311" s="21" t="s">
        <v>7278</v>
      </c>
      <c r="N311" s="21" t="str">
        <f t="shared" si="59"/>
        <v>B</v>
      </c>
      <c r="P311" s="18" t="str">
        <f>IFERROR(VLOOKUP(L311,[1]Sheet3!A:B,2,0),"")</f>
        <v>Hospital</v>
      </c>
      <c r="Q311" s="22" t="s">
        <v>7337</v>
      </c>
      <c r="R311" s="22" t="s">
        <v>7835</v>
      </c>
      <c r="S311" s="22">
        <v>12000</v>
      </c>
      <c r="T311" s="22">
        <v>0</v>
      </c>
      <c r="U311" s="22">
        <v>0</v>
      </c>
      <c r="V311" s="22">
        <v>0</v>
      </c>
      <c r="W311" s="22">
        <f t="shared" si="100"/>
        <v>12000</v>
      </c>
      <c r="X311" s="22">
        <v>0</v>
      </c>
      <c r="Y311" s="22">
        <v>30</v>
      </c>
      <c r="Z311" s="22">
        <v>70</v>
      </c>
      <c r="AA311" s="22">
        <f t="shared" si="99"/>
        <v>8400</v>
      </c>
      <c r="AB311" s="22">
        <f t="shared" si="94"/>
        <v>3050.8474576271187</v>
      </c>
      <c r="AC311" s="22">
        <f t="shared" si="95"/>
        <v>549.15254237288138</v>
      </c>
      <c r="AD311" s="22">
        <f t="shared" si="97"/>
        <v>3600</v>
      </c>
      <c r="AE311" s="22">
        <v>0</v>
      </c>
      <c r="AF311" s="22">
        <v>0</v>
      </c>
      <c r="AG311" s="22">
        <v>0</v>
      </c>
      <c r="AH311" s="22">
        <v>0</v>
      </c>
      <c r="AI311" s="22">
        <v>0</v>
      </c>
      <c r="AJ311" s="22">
        <f t="shared" si="40"/>
        <v>0</v>
      </c>
      <c r="AK311" s="22">
        <f t="shared" si="89"/>
        <v>0</v>
      </c>
      <c r="AL311" s="22">
        <f t="shared" si="90"/>
        <v>3600</v>
      </c>
      <c r="AM311" s="22">
        <f t="array" ref="AM311">IF(P311="Mykare",(INDEX('[1]EMI &amp; Reimbursement'!Q:Q,MATCH(Finance!C311,'[1]EMI &amp; Reimbursement'!B:B,0),0)),0)</f>
        <v>0</v>
      </c>
      <c r="AN311" s="22">
        <f t="shared" si="79"/>
        <v>0</v>
      </c>
      <c r="AO311" s="22">
        <f t="shared" si="80"/>
        <v>3600</v>
      </c>
      <c r="AP311" s="22">
        <f t="shared" si="81"/>
        <v>0</v>
      </c>
      <c r="AQ311" s="18" t="s">
        <v>7272</v>
      </c>
      <c r="AR311" s="18" t="s">
        <v>7899</v>
      </c>
      <c r="AS311" s="23">
        <v>45111</v>
      </c>
      <c r="AT311" s="56" t="b">
        <v>1</v>
      </c>
      <c r="AY311" s="56" t="b">
        <v>1</v>
      </c>
      <c r="BB311" s="24" t="b">
        <v>1</v>
      </c>
      <c r="BC311" s="22">
        <f t="shared" si="84"/>
        <v>0</v>
      </c>
      <c r="BD311" s="26">
        <f t="shared" si="98"/>
        <v>0.3</v>
      </c>
    </row>
    <row r="312" spans="1:56" ht="20.25" customHeight="1">
      <c r="A312" s="18" t="s">
        <v>7262</v>
      </c>
      <c r="B312" s="19">
        <v>311</v>
      </c>
      <c r="C312" s="18" t="str">
        <f t="shared" si="77"/>
        <v>FIP311</v>
      </c>
      <c r="D312" s="18">
        <v>467636</v>
      </c>
      <c r="E312" s="20">
        <v>45084</v>
      </c>
      <c r="F312" s="20">
        <v>45084</v>
      </c>
      <c r="G312" s="18" t="s">
        <v>7459</v>
      </c>
      <c r="I312" s="18" t="s">
        <v>7913</v>
      </c>
      <c r="J312" s="18" t="s">
        <v>7369</v>
      </c>
      <c r="K312" s="18" t="s">
        <v>7743</v>
      </c>
      <c r="L312" s="18" t="s">
        <v>7308</v>
      </c>
      <c r="M312" s="21" t="s">
        <v>7278</v>
      </c>
      <c r="N312" s="21" t="str">
        <f t="shared" si="59"/>
        <v>B</v>
      </c>
      <c r="P312" s="18" t="str">
        <f>IFERROR(VLOOKUP(L312,[1]Sheet3!A:B,2,0),"")</f>
        <v>Hospital</v>
      </c>
      <c r="Q312" s="22" t="s">
        <v>7298</v>
      </c>
      <c r="R312" s="22" t="s">
        <v>7271</v>
      </c>
      <c r="S312" s="22">
        <v>35000</v>
      </c>
      <c r="T312" s="22">
        <v>0</v>
      </c>
      <c r="U312" s="22">
        <v>0</v>
      </c>
      <c r="V312" s="22">
        <v>0</v>
      </c>
      <c r="W312" s="22">
        <f t="shared" si="100"/>
        <v>35000</v>
      </c>
      <c r="X312" s="22">
        <v>0</v>
      </c>
      <c r="Y312" s="22">
        <v>33</v>
      </c>
      <c r="Z312" s="22">
        <v>67</v>
      </c>
      <c r="AA312" s="22">
        <f t="shared" si="99"/>
        <v>23450</v>
      </c>
      <c r="AB312" s="22">
        <f t="shared" si="94"/>
        <v>9788.1355932203387</v>
      </c>
      <c r="AC312" s="22">
        <f t="shared" si="95"/>
        <v>1761.8644067796611</v>
      </c>
      <c r="AD312" s="22">
        <f t="shared" si="97"/>
        <v>11550</v>
      </c>
      <c r="AE312" s="22">
        <v>625</v>
      </c>
      <c r="AF312" s="22">
        <v>0</v>
      </c>
      <c r="AG312" s="22">
        <v>0</v>
      </c>
      <c r="AH312" s="22">
        <v>0</v>
      </c>
      <c r="AI312" s="22">
        <v>0</v>
      </c>
      <c r="AJ312" s="22">
        <f t="shared" si="40"/>
        <v>0</v>
      </c>
      <c r="AK312" s="22">
        <f t="shared" si="89"/>
        <v>625</v>
      </c>
      <c r="AL312" s="22">
        <f t="shared" si="90"/>
        <v>10925</v>
      </c>
      <c r="AM312" s="22">
        <f t="array" ref="AM312">IF(P312="Mykare",(INDEX('[1]EMI &amp; Reimbursement'!Q:Q,MATCH(Finance!C312,'[1]EMI &amp; Reimbursement'!B:B,0),0)),0)</f>
        <v>0</v>
      </c>
      <c r="AN312" s="22">
        <f t="shared" si="79"/>
        <v>0</v>
      </c>
      <c r="AO312" s="22">
        <f t="shared" si="80"/>
        <v>11550</v>
      </c>
      <c r="AP312" s="22">
        <f t="shared" si="81"/>
        <v>0</v>
      </c>
      <c r="AQ312" s="18" t="s">
        <v>7272</v>
      </c>
      <c r="AR312" s="18" t="s">
        <v>7914</v>
      </c>
      <c r="AS312" s="23">
        <v>45111</v>
      </c>
      <c r="AT312" s="56" t="b">
        <v>0</v>
      </c>
      <c r="AW312" s="18" t="b">
        <v>1</v>
      </c>
      <c r="AY312" s="56" t="b">
        <v>1</v>
      </c>
      <c r="BB312" s="24" t="b">
        <v>1</v>
      </c>
      <c r="BC312" s="22">
        <f t="shared" si="84"/>
        <v>0</v>
      </c>
      <c r="BD312" s="26">
        <f t="shared" si="98"/>
        <v>0.31214285714285717</v>
      </c>
    </row>
    <row r="313" spans="1:56" ht="20.25" customHeight="1">
      <c r="A313" s="18" t="s">
        <v>7262</v>
      </c>
      <c r="B313" s="19">
        <v>312</v>
      </c>
      <c r="C313" s="18" t="str">
        <f t="shared" si="77"/>
        <v>FIP312</v>
      </c>
      <c r="D313" s="18">
        <v>467769</v>
      </c>
      <c r="E313" s="20">
        <v>45084</v>
      </c>
      <c r="F313" s="20">
        <v>45084</v>
      </c>
      <c r="G313" s="18" t="s">
        <v>7879</v>
      </c>
      <c r="I313" s="18" t="s">
        <v>7915</v>
      </c>
      <c r="J313" s="18" t="s">
        <v>7880</v>
      </c>
      <c r="K313" s="18" t="s">
        <v>7717</v>
      </c>
      <c r="L313" s="18" t="s">
        <v>7308</v>
      </c>
      <c r="M313" s="21" t="s">
        <v>7278</v>
      </c>
      <c r="N313" s="21" t="str">
        <f t="shared" si="59"/>
        <v>B</v>
      </c>
      <c r="P313" s="18" t="str">
        <f>IFERROR(VLOOKUP(L313,[1]Sheet3!A:B,2,0),"")</f>
        <v>Hospital</v>
      </c>
      <c r="Q313" s="22" t="s">
        <v>7337</v>
      </c>
      <c r="R313" s="22" t="s">
        <v>7271</v>
      </c>
      <c r="S313" s="22">
        <v>14958</v>
      </c>
      <c r="T313" s="22">
        <v>0</v>
      </c>
      <c r="U313" s="22">
        <v>0</v>
      </c>
      <c r="V313" s="22">
        <v>0</v>
      </c>
      <c r="W313" s="22">
        <f t="shared" si="100"/>
        <v>14958</v>
      </c>
      <c r="X313" s="22">
        <v>0</v>
      </c>
      <c r="Y313" s="22">
        <v>35</v>
      </c>
      <c r="Z313" s="22">
        <v>65</v>
      </c>
      <c r="AA313" s="22">
        <f t="shared" si="99"/>
        <v>9722.7000000000007</v>
      </c>
      <c r="AB313" s="22">
        <f t="shared" si="94"/>
        <v>4436.6949152542365</v>
      </c>
      <c r="AC313" s="22">
        <f t="shared" si="95"/>
        <v>798.60508474576261</v>
      </c>
      <c r="AD313" s="22">
        <f t="shared" si="97"/>
        <v>5235.2999999999993</v>
      </c>
      <c r="AE313" s="22">
        <v>0</v>
      </c>
      <c r="AF313" s="22">
        <v>0</v>
      </c>
      <c r="AG313" s="22">
        <v>0</v>
      </c>
      <c r="AH313" s="22">
        <v>0</v>
      </c>
      <c r="AI313" s="22">
        <v>0</v>
      </c>
      <c r="AJ313" s="22">
        <f t="shared" si="40"/>
        <v>0</v>
      </c>
      <c r="AK313" s="22">
        <f t="shared" si="89"/>
        <v>0</v>
      </c>
      <c r="AL313" s="22">
        <f t="shared" si="90"/>
        <v>5235.2999999999993</v>
      </c>
      <c r="AM313" s="22">
        <f t="array" ref="AM313">IF(P313="Mykare",(INDEX('[1]EMI &amp; Reimbursement'!Q:Q,MATCH(Finance!C313,'[1]EMI &amp; Reimbursement'!B:B,0),0)),0)</f>
        <v>0</v>
      </c>
      <c r="AN313" s="22">
        <f t="shared" si="79"/>
        <v>0</v>
      </c>
      <c r="AO313" s="22">
        <f t="shared" si="80"/>
        <v>5235.2999999999993</v>
      </c>
      <c r="AP313" s="22">
        <f t="shared" si="81"/>
        <v>0</v>
      </c>
      <c r="AQ313" s="18" t="s">
        <v>7272</v>
      </c>
      <c r="AR313" s="18" t="s">
        <v>7916</v>
      </c>
      <c r="AS313" s="23">
        <v>45127</v>
      </c>
      <c r="AT313" s="56" t="b">
        <v>0</v>
      </c>
      <c r="AW313" s="56" t="b">
        <v>1</v>
      </c>
      <c r="AY313" s="56" t="b">
        <v>1</v>
      </c>
      <c r="BB313" s="24" t="b">
        <v>1</v>
      </c>
      <c r="BC313" s="22">
        <f t="shared" si="84"/>
        <v>0</v>
      </c>
      <c r="BD313" s="26">
        <f t="shared" si="98"/>
        <v>0.35</v>
      </c>
    </row>
    <row r="314" spans="1:56" ht="20.25" customHeight="1">
      <c r="A314" s="18" t="s">
        <v>7262</v>
      </c>
      <c r="B314" s="19">
        <v>313</v>
      </c>
      <c r="C314" s="18" t="str">
        <f t="shared" si="77"/>
        <v>FIP313</v>
      </c>
      <c r="D314" s="18">
        <v>322785</v>
      </c>
      <c r="E314" s="20">
        <v>45197</v>
      </c>
      <c r="F314" s="20">
        <v>45086</v>
      </c>
      <c r="G314" s="18" t="s">
        <v>7917</v>
      </c>
      <c r="I314" s="18" t="s">
        <v>7918</v>
      </c>
      <c r="J314" s="18" t="s">
        <v>7369</v>
      </c>
      <c r="K314" s="18" t="s">
        <v>7743</v>
      </c>
      <c r="L314" s="18" t="s">
        <v>7268</v>
      </c>
      <c r="M314" s="21" t="s">
        <v>7278</v>
      </c>
      <c r="N314" s="21" t="str">
        <f t="shared" si="59"/>
        <v>B</v>
      </c>
      <c r="P314" s="18" t="s">
        <v>7919</v>
      </c>
      <c r="Q314" s="22" t="s">
        <v>7337</v>
      </c>
      <c r="R314" s="22" t="s">
        <v>7271</v>
      </c>
      <c r="S314" s="22">
        <v>81710</v>
      </c>
      <c r="T314" s="22">
        <v>53000</v>
      </c>
      <c r="U314" s="22">
        <v>5500</v>
      </c>
      <c r="V314" s="22">
        <v>0</v>
      </c>
      <c r="W314" s="22">
        <f t="shared" si="100"/>
        <v>58500</v>
      </c>
      <c r="X314" s="22">
        <v>0</v>
      </c>
      <c r="Y314" s="22">
        <v>40</v>
      </c>
      <c r="Z314" s="22">
        <v>60</v>
      </c>
      <c r="AA314" s="22">
        <f t="shared" si="99"/>
        <v>35100</v>
      </c>
      <c r="AB314" s="22">
        <f t="shared" si="94"/>
        <v>19830.508474576272</v>
      </c>
      <c r="AC314" s="22">
        <f t="shared" si="95"/>
        <v>3569.4915254237289</v>
      </c>
      <c r="AD314" s="22">
        <f t="shared" si="97"/>
        <v>23400</v>
      </c>
      <c r="AE314" s="22">
        <v>1012.74</v>
      </c>
      <c r="AF314" s="22">
        <v>0</v>
      </c>
      <c r="AG314" s="22">
        <v>0</v>
      </c>
      <c r="AH314" s="22">
        <v>0</v>
      </c>
      <c r="AI314" s="22">
        <v>0</v>
      </c>
      <c r="AJ314" s="22">
        <f t="shared" si="40"/>
        <v>0</v>
      </c>
      <c r="AK314" s="22">
        <f t="shared" si="89"/>
        <v>1012.74</v>
      </c>
      <c r="AL314" s="22">
        <f t="shared" si="90"/>
        <v>22387.26</v>
      </c>
      <c r="AM314" s="22">
        <f t="array" ref="AM314">IF(P314="Mykare",(INDEX('[1]EMI &amp; Reimbursement'!Q:Q,MATCH(Finance!C314,'[1]EMI &amp; Reimbursement'!B:B,0),0)),0)</f>
        <v>0</v>
      </c>
      <c r="AN314" s="22">
        <f t="shared" si="79"/>
        <v>0</v>
      </c>
      <c r="AO314" s="22">
        <f t="shared" si="80"/>
        <v>23400</v>
      </c>
      <c r="AP314" s="22">
        <f t="shared" si="81"/>
        <v>0</v>
      </c>
      <c r="AQ314" s="18" t="s">
        <v>7272</v>
      </c>
      <c r="AR314" s="18" t="s">
        <v>7920</v>
      </c>
      <c r="AS314" s="23">
        <v>45197</v>
      </c>
      <c r="AT314" s="56" t="b">
        <v>1</v>
      </c>
      <c r="AU314" s="56" t="b">
        <v>0</v>
      </c>
      <c r="AV314" s="56" t="b">
        <v>0</v>
      </c>
      <c r="AW314" s="56" t="b">
        <v>1</v>
      </c>
      <c r="AX314" s="56" t="b">
        <v>0</v>
      </c>
      <c r="AY314" s="56" t="b">
        <v>1</v>
      </c>
      <c r="BB314" s="24" t="b">
        <v>0</v>
      </c>
      <c r="BC314" s="22">
        <f t="shared" si="84"/>
        <v>0</v>
      </c>
      <c r="BD314" s="26">
        <f t="shared" si="98"/>
        <v>0.38268820512820512</v>
      </c>
    </row>
    <row r="315" spans="1:56" ht="20.25" customHeight="1">
      <c r="A315" s="18" t="s">
        <v>7262</v>
      </c>
      <c r="B315" s="19">
        <v>314</v>
      </c>
      <c r="C315" s="18" t="str">
        <f t="shared" si="77"/>
        <v>FIP314</v>
      </c>
      <c r="D315" s="18">
        <v>417369</v>
      </c>
      <c r="E315" s="20">
        <v>45086</v>
      </c>
      <c r="F315" s="20">
        <v>45086</v>
      </c>
      <c r="G315" s="18" t="s">
        <v>7454</v>
      </c>
      <c r="I315" s="18" t="s">
        <v>7921</v>
      </c>
      <c r="J315" s="18" t="s">
        <v>7341</v>
      </c>
      <c r="K315" s="18" t="s">
        <v>7267</v>
      </c>
      <c r="L315" s="18" t="s">
        <v>7303</v>
      </c>
      <c r="M315" s="21" t="s">
        <v>7278</v>
      </c>
      <c r="N315" s="21" t="str">
        <f t="shared" si="59"/>
        <v>B</v>
      </c>
      <c r="O315" s="18" t="s">
        <v>7305</v>
      </c>
      <c r="P315" s="18" t="str">
        <f>IFERROR(VLOOKUP(L315,[1]Sheet3!A:B,2,0),"")</f>
        <v>Mykare</v>
      </c>
      <c r="Q315" s="22" t="s">
        <v>7456</v>
      </c>
      <c r="R315" s="22" t="s">
        <v>7271</v>
      </c>
      <c r="S315" s="22">
        <v>45000</v>
      </c>
      <c r="T315" s="22">
        <v>0</v>
      </c>
      <c r="U315" s="22">
        <v>15000</v>
      </c>
      <c r="V315" s="22">
        <v>0</v>
      </c>
      <c r="W315" s="22">
        <f t="shared" si="100"/>
        <v>60000</v>
      </c>
      <c r="X315" s="22">
        <v>0</v>
      </c>
      <c r="Y315" s="22">
        <v>35</v>
      </c>
      <c r="Z315" s="22">
        <v>65</v>
      </c>
      <c r="AA315" s="22">
        <f t="shared" si="99"/>
        <v>39000</v>
      </c>
      <c r="AB315" s="22">
        <f t="shared" si="94"/>
        <v>17796.610169491527</v>
      </c>
      <c r="AC315" s="22">
        <f t="shared" si="95"/>
        <v>3203.3898305084749</v>
      </c>
      <c r="AD315" s="22">
        <f t="shared" si="97"/>
        <v>21000</v>
      </c>
      <c r="AE315" s="22">
        <v>1000</v>
      </c>
      <c r="AF315" s="22">
        <v>0</v>
      </c>
      <c r="AG315" s="22">
        <v>5841</v>
      </c>
      <c r="AH315" s="73">
        <v>1470</v>
      </c>
      <c r="AI315" s="22">
        <v>0</v>
      </c>
      <c r="AJ315" s="22">
        <f t="shared" si="40"/>
        <v>0</v>
      </c>
      <c r="AK315" s="22">
        <f t="shared" si="89"/>
        <v>8311</v>
      </c>
      <c r="AL315" s="22">
        <f t="shared" si="90"/>
        <v>12689</v>
      </c>
      <c r="AM315" s="22">
        <f t="array" ref="AM315">IF(P315="Mykare",(INDEX('[1]EMI &amp; Reimbursement'!Q:Q,MATCH(Finance!C315,'[1]EMI &amp; Reimbursement'!B:B,0),0)),0)</f>
        <v>39159</v>
      </c>
      <c r="AN315" s="22">
        <f t="shared" si="79"/>
        <v>0</v>
      </c>
      <c r="AO315" s="22">
        <f t="shared" si="80"/>
        <v>0</v>
      </c>
      <c r="AP315" s="22">
        <f t="shared" si="81"/>
        <v>39000</v>
      </c>
      <c r="AQ315" s="18" t="s">
        <v>7272</v>
      </c>
      <c r="AR315" s="18" t="s">
        <v>7922</v>
      </c>
      <c r="AS315" s="23">
        <v>45111</v>
      </c>
      <c r="AT315" s="56" t="b">
        <v>0</v>
      </c>
      <c r="AU315" s="18" t="b">
        <v>1</v>
      </c>
      <c r="AV315" s="56" t="b">
        <v>0</v>
      </c>
      <c r="AW315" s="18" t="b">
        <v>1</v>
      </c>
      <c r="AX315" s="18" t="b">
        <v>1</v>
      </c>
      <c r="AY315" s="56" t="b">
        <v>1</v>
      </c>
      <c r="BB315" s="24" t="b">
        <v>1</v>
      </c>
      <c r="BC315" s="22">
        <f t="shared" si="84"/>
        <v>0</v>
      </c>
      <c r="BD315" s="26">
        <f t="shared" si="98"/>
        <v>0.21148333333333333</v>
      </c>
    </row>
    <row r="316" spans="1:56" ht="20.25" customHeight="1">
      <c r="A316" s="18" t="s">
        <v>7262</v>
      </c>
      <c r="B316" s="19">
        <v>315</v>
      </c>
      <c r="C316" s="18" t="str">
        <f t="shared" si="77"/>
        <v>FIP315</v>
      </c>
      <c r="D316" s="18">
        <v>430121</v>
      </c>
      <c r="E316" s="20">
        <v>45086</v>
      </c>
      <c r="F316" s="20">
        <v>45086</v>
      </c>
      <c r="G316" s="18" t="s">
        <v>7590</v>
      </c>
      <c r="I316" s="18" t="s">
        <v>4305</v>
      </c>
      <c r="J316" s="18" t="s">
        <v>7266</v>
      </c>
      <c r="K316" s="18" t="s">
        <v>7297</v>
      </c>
      <c r="L316" s="18" t="s">
        <v>7290</v>
      </c>
      <c r="M316" s="21" t="s">
        <v>7278</v>
      </c>
      <c r="N316" s="21" t="str">
        <f t="shared" si="59"/>
        <v>B</v>
      </c>
      <c r="P316" s="18" t="str">
        <f>IFERROR(VLOOKUP(L316,[1]Sheet3!A:B,2,0),"")</f>
        <v>Hospital</v>
      </c>
      <c r="Q316" s="22" t="s">
        <v>7298</v>
      </c>
      <c r="R316" s="22" t="s">
        <v>7271</v>
      </c>
      <c r="S316" s="22">
        <v>25000</v>
      </c>
      <c r="T316" s="22">
        <v>18981</v>
      </c>
      <c r="U316" s="22">
        <v>0</v>
      </c>
      <c r="V316" s="22">
        <v>0</v>
      </c>
      <c r="W316" s="22">
        <f t="shared" si="100"/>
        <v>18981</v>
      </c>
      <c r="X316" s="22">
        <v>0</v>
      </c>
      <c r="Y316" s="22">
        <v>35</v>
      </c>
      <c r="Z316" s="22">
        <v>65</v>
      </c>
      <c r="AA316" s="22">
        <f t="shared" si="99"/>
        <v>12337.65</v>
      </c>
      <c r="AB316" s="22">
        <f t="shared" si="94"/>
        <v>5629.9576271186443</v>
      </c>
      <c r="AC316" s="22">
        <f t="shared" si="95"/>
        <v>1013.3923728813559</v>
      </c>
      <c r="AD316" s="22">
        <f t="shared" si="97"/>
        <v>6643.3499999999995</v>
      </c>
      <c r="AE316" s="22">
        <v>0</v>
      </c>
      <c r="AF316" s="22">
        <v>0</v>
      </c>
      <c r="AG316" s="22">
        <v>0</v>
      </c>
      <c r="AH316" s="22">
        <v>0</v>
      </c>
      <c r="AI316" s="22">
        <v>0</v>
      </c>
      <c r="AJ316" s="22">
        <f t="shared" si="40"/>
        <v>0</v>
      </c>
      <c r="AK316" s="22">
        <f t="shared" si="89"/>
        <v>0</v>
      </c>
      <c r="AL316" s="22">
        <f t="shared" si="90"/>
        <v>6643.3499999999995</v>
      </c>
      <c r="AM316" s="22">
        <f t="array" ref="AM316">IF(P316="Mykare",(INDEX('[1]EMI &amp; Reimbursement'!Q:Q,MATCH(Finance!C316,'[1]EMI &amp; Reimbursement'!B:B,0),0)),0)</f>
        <v>0</v>
      </c>
      <c r="AN316" s="22">
        <f t="shared" si="79"/>
        <v>0</v>
      </c>
      <c r="AO316" s="22">
        <f t="shared" si="80"/>
        <v>6643.3499999999995</v>
      </c>
      <c r="AP316" s="22">
        <f t="shared" si="81"/>
        <v>0</v>
      </c>
      <c r="AQ316" s="18" t="s">
        <v>7272</v>
      </c>
      <c r="AR316" s="18" t="s">
        <v>7923</v>
      </c>
      <c r="AS316" s="23">
        <v>45111</v>
      </c>
      <c r="AT316" s="56" t="b">
        <v>0</v>
      </c>
      <c r="AW316" s="18" t="b">
        <v>1</v>
      </c>
      <c r="AY316" s="56" t="b">
        <v>1</v>
      </c>
      <c r="BB316" s="24" t="b">
        <v>1</v>
      </c>
      <c r="BC316" s="22">
        <f t="shared" si="84"/>
        <v>0</v>
      </c>
      <c r="BD316" s="26">
        <f t="shared" si="98"/>
        <v>0.35</v>
      </c>
    </row>
    <row r="317" spans="1:56" ht="20.25" customHeight="1">
      <c r="A317" s="18" t="s">
        <v>7262</v>
      </c>
      <c r="B317" s="19">
        <v>316</v>
      </c>
      <c r="C317" s="18" t="str">
        <f t="shared" si="77"/>
        <v>FIP316</v>
      </c>
      <c r="D317" s="18">
        <v>463145</v>
      </c>
      <c r="E317" s="20">
        <v>45086</v>
      </c>
      <c r="F317" s="20">
        <v>45086</v>
      </c>
      <c r="G317" s="18" t="s">
        <v>7543</v>
      </c>
      <c r="I317" s="18" t="s">
        <v>7924</v>
      </c>
      <c r="J317" s="18" t="s">
        <v>7266</v>
      </c>
      <c r="K317" s="18" t="s">
        <v>7636</v>
      </c>
      <c r="L317" s="18" t="s">
        <v>7290</v>
      </c>
      <c r="M317" s="21" t="s">
        <v>7545</v>
      </c>
      <c r="N317" s="21" t="str">
        <f t="shared" si="59"/>
        <v>A</v>
      </c>
      <c r="P317" s="18" t="str">
        <f>IFERROR(VLOOKUP(L317,[1]Sheet3!A:B,2,0),"")</f>
        <v>Hospital</v>
      </c>
      <c r="Q317" s="22" t="s">
        <v>7546</v>
      </c>
      <c r="R317" s="22" t="s">
        <v>7271</v>
      </c>
      <c r="S317" s="22">
        <v>25000</v>
      </c>
      <c r="T317" s="22">
        <v>34670</v>
      </c>
      <c r="U317" s="22">
        <v>0</v>
      </c>
      <c r="V317" s="22">
        <v>0</v>
      </c>
      <c r="W317" s="22">
        <f t="shared" si="100"/>
        <v>34670</v>
      </c>
      <c r="X317" s="22">
        <v>0</v>
      </c>
      <c r="Y317" s="22">
        <v>60</v>
      </c>
      <c r="Z317" s="22">
        <v>40</v>
      </c>
      <c r="AA317" s="22">
        <f>W317-AD317</f>
        <v>20102</v>
      </c>
      <c r="AB317" s="22">
        <f t="shared" si="94"/>
        <v>12345.762711864407</v>
      </c>
      <c r="AC317" s="22">
        <f t="shared" si="95"/>
        <v>2222.2372881355932</v>
      </c>
      <c r="AD317" s="74">
        <v>14568</v>
      </c>
      <c r="AE317" s="22">
        <v>0</v>
      </c>
      <c r="AF317" s="22">
        <v>5000</v>
      </c>
      <c r="AG317" s="22">
        <v>0</v>
      </c>
      <c r="AH317" s="22">
        <v>0</v>
      </c>
      <c r="AI317" s="22">
        <v>0</v>
      </c>
      <c r="AJ317" s="22">
        <f t="shared" si="40"/>
        <v>0</v>
      </c>
      <c r="AK317" s="22">
        <f t="shared" si="89"/>
        <v>5000</v>
      </c>
      <c r="AL317" s="22">
        <f t="shared" si="90"/>
        <v>9568</v>
      </c>
      <c r="AM317" s="22">
        <f t="array" ref="AM317">IF(P317="Mykare",(INDEX('[1]EMI &amp; Reimbursement'!Q:Q,MATCH(Finance!C317,'[1]EMI &amp; Reimbursement'!B:B,0),0)),0)</f>
        <v>0</v>
      </c>
      <c r="AN317" s="22">
        <f t="shared" si="79"/>
        <v>0</v>
      </c>
      <c r="AO317" s="22">
        <f t="shared" si="80"/>
        <v>14568</v>
      </c>
      <c r="AP317" s="22">
        <f t="shared" si="81"/>
        <v>0</v>
      </c>
      <c r="AQ317" s="18" t="s">
        <v>7272</v>
      </c>
      <c r="AR317" s="18" t="s">
        <v>7894</v>
      </c>
      <c r="AS317" s="23">
        <v>45111</v>
      </c>
      <c r="AT317" s="56" t="b">
        <v>1</v>
      </c>
      <c r="AW317" s="18" t="b">
        <v>1</v>
      </c>
      <c r="AY317" s="56" t="b">
        <v>1</v>
      </c>
      <c r="BA317" s="56" t="b">
        <v>1</v>
      </c>
      <c r="BB317" s="24" t="b">
        <v>1</v>
      </c>
      <c r="BC317" s="22">
        <f t="shared" si="84"/>
        <v>0</v>
      </c>
      <c r="BD317" s="26">
        <f t="shared" si="98"/>
        <v>0.27597346408999135</v>
      </c>
    </row>
    <row r="318" spans="1:56" ht="20.25" customHeight="1">
      <c r="A318" s="18" t="s">
        <v>7262</v>
      </c>
      <c r="B318" s="19">
        <v>317</v>
      </c>
      <c r="C318" s="18" t="str">
        <f t="shared" si="77"/>
        <v>FIP317</v>
      </c>
      <c r="D318" s="18">
        <v>460411</v>
      </c>
      <c r="E318" s="20">
        <v>45087</v>
      </c>
      <c r="F318" s="20">
        <v>45087</v>
      </c>
      <c r="G318" s="18" t="s">
        <v>7770</v>
      </c>
      <c r="I318" s="18" t="s">
        <v>7925</v>
      </c>
      <c r="J318" s="18" t="s">
        <v>7351</v>
      </c>
      <c r="K318" s="18" t="s">
        <v>5048</v>
      </c>
      <c r="L318" s="18" t="s">
        <v>7303</v>
      </c>
      <c r="M318" s="21" t="s">
        <v>7278</v>
      </c>
      <c r="N318" s="21" t="str">
        <f t="shared" si="59"/>
        <v>B</v>
      </c>
      <c r="O318" s="18" t="s">
        <v>7305</v>
      </c>
      <c r="P318" s="18" t="str">
        <f>IFERROR(VLOOKUP(L318,[1]Sheet3!A:B,2,0),"")</f>
        <v>Mykare</v>
      </c>
      <c r="Q318" s="22" t="s">
        <v>7270</v>
      </c>
      <c r="R318" s="22" t="s">
        <v>7271</v>
      </c>
      <c r="S318" s="22">
        <v>40000</v>
      </c>
      <c r="T318" s="22">
        <v>0</v>
      </c>
      <c r="U318" s="22">
        <v>0</v>
      </c>
      <c r="V318" s="22">
        <v>0</v>
      </c>
      <c r="W318" s="22">
        <f t="shared" si="100"/>
        <v>40000</v>
      </c>
      <c r="X318" s="22">
        <v>0</v>
      </c>
      <c r="Y318" s="22">
        <v>40</v>
      </c>
      <c r="Z318" s="22">
        <v>60</v>
      </c>
      <c r="AA318" s="22">
        <f t="shared" ref="AA318:AA322" si="101">W318*Z318%</f>
        <v>24000</v>
      </c>
      <c r="AB318" s="22">
        <f t="shared" si="94"/>
        <v>13559.322033898306</v>
      </c>
      <c r="AC318" s="22">
        <f t="shared" si="95"/>
        <v>2440.6779661016949</v>
      </c>
      <c r="AD318" s="22">
        <f t="shared" ref="AD318:AD322" si="102">W318*Y318%</f>
        <v>16000</v>
      </c>
      <c r="AE318" s="22">
        <v>0</v>
      </c>
      <c r="AF318" s="22">
        <v>0</v>
      </c>
      <c r="AG318" s="22">
        <v>4248</v>
      </c>
      <c r="AH318" s="22">
        <v>0</v>
      </c>
      <c r="AI318" s="22">
        <v>0</v>
      </c>
      <c r="AJ318" s="22">
        <f t="shared" si="40"/>
        <v>0</v>
      </c>
      <c r="AK318" s="22">
        <f t="shared" si="89"/>
        <v>4248</v>
      </c>
      <c r="AL318" s="22">
        <f t="shared" si="90"/>
        <v>11752</v>
      </c>
      <c r="AM318" s="22">
        <f t="array" ref="AM318">IF(P318="Mykare",(INDEX('[1]EMI &amp; Reimbursement'!Q:Q,MATCH(Finance!C318,'[1]EMI &amp; Reimbursement'!B:B,0),0)),0)</f>
        <v>35752</v>
      </c>
      <c r="AN318" s="22">
        <f t="shared" si="79"/>
        <v>0</v>
      </c>
      <c r="AO318" s="22">
        <f t="shared" si="80"/>
        <v>0</v>
      </c>
      <c r="AP318" s="22">
        <f t="shared" si="81"/>
        <v>24000</v>
      </c>
      <c r="AQ318" s="18" t="s">
        <v>7272</v>
      </c>
      <c r="AR318" s="18" t="s">
        <v>7905</v>
      </c>
      <c r="AS318" s="23">
        <v>45111</v>
      </c>
      <c r="AT318" s="56" t="b">
        <v>0</v>
      </c>
      <c r="AU318" s="56" t="b">
        <v>0</v>
      </c>
      <c r="AV318" s="56" t="b">
        <v>0</v>
      </c>
      <c r="AW318" s="18" t="b">
        <v>1</v>
      </c>
      <c r="AX318" s="56" t="b">
        <v>0</v>
      </c>
      <c r="AY318" s="56" t="b">
        <v>1</v>
      </c>
      <c r="BB318" s="24" t="b">
        <v>1</v>
      </c>
      <c r="BC318" s="22">
        <f t="shared" si="84"/>
        <v>0</v>
      </c>
      <c r="BD318" s="26">
        <f t="shared" si="98"/>
        <v>0.29380000000000001</v>
      </c>
    </row>
    <row r="319" spans="1:56" ht="20.25" customHeight="1">
      <c r="A319" s="18" t="s">
        <v>7262</v>
      </c>
      <c r="B319" s="19">
        <v>318</v>
      </c>
      <c r="C319" s="18" t="str">
        <f t="shared" si="77"/>
        <v>FIP318</v>
      </c>
      <c r="D319" s="18">
        <v>478404</v>
      </c>
      <c r="E319" s="20">
        <v>45088</v>
      </c>
      <c r="F319" s="20">
        <v>45088</v>
      </c>
      <c r="G319" s="18" t="s">
        <v>7282</v>
      </c>
      <c r="I319" s="18" t="s">
        <v>7926</v>
      </c>
      <c r="J319" s="18" t="s">
        <v>7266</v>
      </c>
      <c r="K319" s="18" t="s">
        <v>7267</v>
      </c>
      <c r="L319" s="18" t="s">
        <v>7308</v>
      </c>
      <c r="M319" s="21" t="s">
        <v>7304</v>
      </c>
      <c r="N319" s="21" t="str">
        <f t="shared" si="59"/>
        <v>A</v>
      </c>
      <c r="P319" s="18" t="str">
        <f>IFERROR(VLOOKUP(L319,[1]Sheet3!A:B,2,0),"")</f>
        <v>Hospital</v>
      </c>
      <c r="Q319" s="22" t="s">
        <v>7285</v>
      </c>
      <c r="R319" s="22" t="s">
        <v>7271</v>
      </c>
      <c r="S319" s="22">
        <v>28000</v>
      </c>
      <c r="T319" s="22">
        <v>0</v>
      </c>
      <c r="U319" s="22">
        <v>0</v>
      </c>
      <c r="V319" s="22">
        <v>0</v>
      </c>
      <c r="W319" s="22">
        <f t="shared" si="100"/>
        <v>28000</v>
      </c>
      <c r="X319" s="22">
        <v>0</v>
      </c>
      <c r="Y319" s="22">
        <v>60</v>
      </c>
      <c r="Z319" s="22">
        <v>40</v>
      </c>
      <c r="AA319" s="22">
        <f t="shared" si="101"/>
        <v>11200</v>
      </c>
      <c r="AB319" s="22">
        <f t="shared" si="94"/>
        <v>14237.28813559322</v>
      </c>
      <c r="AC319" s="22">
        <f t="shared" si="95"/>
        <v>2562.7118644067796</v>
      </c>
      <c r="AD319" s="22">
        <f t="shared" si="102"/>
        <v>16800</v>
      </c>
      <c r="AE319" s="22">
        <v>0</v>
      </c>
      <c r="AF319" s="22">
        <v>5000</v>
      </c>
      <c r="AG319" s="22">
        <v>0</v>
      </c>
      <c r="AH319" s="22">
        <v>0</v>
      </c>
      <c r="AI319" s="22">
        <v>0</v>
      </c>
      <c r="AJ319" s="22">
        <f t="shared" si="40"/>
        <v>0</v>
      </c>
      <c r="AK319" s="22">
        <f t="shared" si="89"/>
        <v>5000</v>
      </c>
      <c r="AL319" s="22">
        <f t="shared" si="90"/>
        <v>11800</v>
      </c>
      <c r="AM319" s="22">
        <f t="array" ref="AM319">IF(P319="Mykare",(INDEX('[1]EMI &amp; Reimbursement'!Q:Q,MATCH(Finance!C319,'[1]EMI &amp; Reimbursement'!B:B,0),0)),0)</f>
        <v>0</v>
      </c>
      <c r="AN319" s="22">
        <f t="shared" si="79"/>
        <v>0</v>
      </c>
      <c r="AO319" s="22">
        <f t="shared" si="80"/>
        <v>16800</v>
      </c>
      <c r="AP319" s="22">
        <f t="shared" si="81"/>
        <v>0</v>
      </c>
      <c r="AQ319" s="18" t="s">
        <v>7272</v>
      </c>
      <c r="AR319" s="18" t="s">
        <v>7927</v>
      </c>
      <c r="AS319" s="23">
        <v>45111</v>
      </c>
      <c r="AT319" s="56" t="b">
        <v>1</v>
      </c>
      <c r="AW319" s="18" t="b">
        <v>1</v>
      </c>
      <c r="AY319" s="56" t="b">
        <v>1</v>
      </c>
      <c r="BA319" s="56" t="b">
        <v>1</v>
      </c>
      <c r="BB319" s="24" t="b">
        <v>1</v>
      </c>
      <c r="BC319" s="22">
        <f t="shared" si="84"/>
        <v>0</v>
      </c>
      <c r="BD319" s="26">
        <f t="shared" si="98"/>
        <v>0.42142857142857143</v>
      </c>
    </row>
    <row r="320" spans="1:56" ht="20.25" customHeight="1">
      <c r="A320" s="18" t="s">
        <v>7262</v>
      </c>
      <c r="B320" s="19">
        <v>319</v>
      </c>
      <c r="C320" s="18" t="str">
        <f t="shared" si="77"/>
        <v>FIP319</v>
      </c>
      <c r="D320" s="18">
        <v>464534</v>
      </c>
      <c r="E320" s="20">
        <v>45089</v>
      </c>
      <c r="F320" s="20">
        <v>45089</v>
      </c>
      <c r="G320" s="18" t="s">
        <v>7745</v>
      </c>
      <c r="I320" s="18" t="s">
        <v>7928</v>
      </c>
      <c r="J320" s="18" t="s">
        <v>7266</v>
      </c>
      <c r="K320" s="18" t="s">
        <v>7342</v>
      </c>
      <c r="L320" s="18" t="s">
        <v>7290</v>
      </c>
      <c r="M320" s="21" t="s">
        <v>7839</v>
      </c>
      <c r="N320" s="21" t="str">
        <f t="shared" si="59"/>
        <v>A</v>
      </c>
      <c r="P320" s="18" t="str">
        <f>IFERROR(VLOOKUP(L320,[1]Sheet3!A:B,2,0),"")</f>
        <v>Hospital</v>
      </c>
      <c r="Q320" s="22" t="s">
        <v>7337</v>
      </c>
      <c r="R320" s="22" t="s">
        <v>7271</v>
      </c>
      <c r="S320" s="22">
        <v>25000</v>
      </c>
      <c r="T320" s="22">
        <v>37139</v>
      </c>
      <c r="U320" s="22">
        <v>0</v>
      </c>
      <c r="V320" s="22">
        <v>0</v>
      </c>
      <c r="W320" s="22">
        <f t="shared" si="100"/>
        <v>37139</v>
      </c>
      <c r="X320" s="22">
        <v>0</v>
      </c>
      <c r="Y320" s="22">
        <v>60</v>
      </c>
      <c r="Z320" s="22">
        <v>40</v>
      </c>
      <c r="AA320" s="22">
        <f t="shared" si="101"/>
        <v>14855.6</v>
      </c>
      <c r="AB320" s="22">
        <f t="shared" si="94"/>
        <v>18884.237288135591</v>
      </c>
      <c r="AC320" s="22">
        <f t="shared" si="95"/>
        <v>3399.1627118644064</v>
      </c>
      <c r="AD320" s="22">
        <f t="shared" si="102"/>
        <v>22283.399999999998</v>
      </c>
      <c r="AE320" s="22">
        <v>763.72</v>
      </c>
      <c r="AF320" s="22">
        <v>5000</v>
      </c>
      <c r="AG320" s="22">
        <v>0</v>
      </c>
      <c r="AH320" s="22">
        <v>0</v>
      </c>
      <c r="AI320" s="22">
        <v>0</v>
      </c>
      <c r="AJ320" s="22">
        <f t="shared" si="40"/>
        <v>0</v>
      </c>
      <c r="AK320" s="22">
        <f t="shared" si="89"/>
        <v>5763.72</v>
      </c>
      <c r="AL320" s="22">
        <f t="shared" si="90"/>
        <v>16519.679999999997</v>
      </c>
      <c r="AM320" s="22">
        <f t="array" ref="AM320">IF(P320="Mykare",(INDEX('[1]EMI &amp; Reimbursement'!Q:Q,MATCH(Finance!C320,'[1]EMI &amp; Reimbursement'!B:B,0),0)),0)</f>
        <v>0</v>
      </c>
      <c r="AN320" s="22">
        <f t="shared" si="79"/>
        <v>0</v>
      </c>
      <c r="AO320" s="22">
        <f t="shared" si="80"/>
        <v>22283.399999999998</v>
      </c>
      <c r="AP320" s="22">
        <f t="shared" si="81"/>
        <v>0</v>
      </c>
      <c r="AQ320" s="18" t="s">
        <v>7272</v>
      </c>
      <c r="AR320" s="18" t="s">
        <v>7929</v>
      </c>
      <c r="AS320" s="23">
        <v>45111</v>
      </c>
      <c r="AT320" s="56" t="b">
        <v>0</v>
      </c>
      <c r="AW320" s="18" t="b">
        <v>1</v>
      </c>
      <c r="AY320" s="56" t="b">
        <v>1</v>
      </c>
      <c r="BA320" s="56" t="b">
        <v>1</v>
      </c>
      <c r="BB320" s="24" t="b">
        <v>1</v>
      </c>
      <c r="BC320" s="22">
        <f t="shared" si="84"/>
        <v>0</v>
      </c>
      <c r="BD320" s="26">
        <f t="shared" si="98"/>
        <v>0.44480680686071239</v>
      </c>
    </row>
    <row r="321" spans="1:56" ht="20.25" customHeight="1">
      <c r="A321" s="18" t="s">
        <v>7262</v>
      </c>
      <c r="B321" s="19">
        <v>320</v>
      </c>
      <c r="C321" s="18" t="str">
        <f t="shared" si="77"/>
        <v>FIP320</v>
      </c>
      <c r="D321" s="18">
        <v>349069</v>
      </c>
      <c r="E321" s="20">
        <v>45089</v>
      </c>
      <c r="F321" s="20">
        <v>45089</v>
      </c>
      <c r="G321" s="18" t="s">
        <v>7888</v>
      </c>
      <c r="I321" s="18" t="s">
        <v>5762</v>
      </c>
      <c r="J321" s="18" t="s">
        <v>7341</v>
      </c>
      <c r="K321" s="18" t="s">
        <v>7342</v>
      </c>
      <c r="L321" s="18" t="s">
        <v>7308</v>
      </c>
      <c r="M321" s="21" t="s">
        <v>7278</v>
      </c>
      <c r="N321" s="21" t="str">
        <f t="shared" si="59"/>
        <v>B</v>
      </c>
      <c r="P321" s="18" t="str">
        <f>IFERROR(VLOOKUP(L321,[1]Sheet3!A:B,2,0),"")</f>
        <v>Hospital</v>
      </c>
      <c r="Q321" s="22" t="s">
        <v>7326</v>
      </c>
      <c r="R321" s="22" t="s">
        <v>7271</v>
      </c>
      <c r="S321" s="22">
        <v>45000</v>
      </c>
      <c r="T321" s="22">
        <v>0</v>
      </c>
      <c r="U321" s="22">
        <v>0</v>
      </c>
      <c r="V321" s="22">
        <v>0</v>
      </c>
      <c r="W321" s="22">
        <f t="shared" si="100"/>
        <v>45000</v>
      </c>
      <c r="X321" s="22">
        <v>0</v>
      </c>
      <c r="Y321" s="22">
        <v>30</v>
      </c>
      <c r="Z321" s="22">
        <v>70</v>
      </c>
      <c r="AA321" s="22">
        <f t="shared" si="101"/>
        <v>31499.999999999996</v>
      </c>
      <c r="AB321" s="22">
        <f t="shared" si="94"/>
        <v>11440.677966101695</v>
      </c>
      <c r="AC321" s="22">
        <f t="shared" si="95"/>
        <v>2059.3220338983051</v>
      </c>
      <c r="AD321" s="22">
        <f t="shared" si="102"/>
        <v>13500</v>
      </c>
      <c r="AE321" s="22">
        <v>230.76</v>
      </c>
      <c r="AF321" s="22">
        <v>0</v>
      </c>
      <c r="AG321" s="22">
        <v>0</v>
      </c>
      <c r="AH321" s="73">
        <v>1470</v>
      </c>
      <c r="AI321" s="22">
        <v>0</v>
      </c>
      <c r="AJ321" s="22">
        <f t="shared" si="40"/>
        <v>0</v>
      </c>
      <c r="AK321" s="22">
        <f t="shared" si="89"/>
        <v>1700.76</v>
      </c>
      <c r="AL321" s="22">
        <f t="shared" si="90"/>
        <v>11799.24</v>
      </c>
      <c r="AM321" s="22">
        <f t="array" ref="AM321">IF(P321="Mykare",(INDEX('[1]EMI &amp; Reimbursement'!Q:Q,MATCH(Finance!C321,'[1]EMI &amp; Reimbursement'!B:B,0),0)),0)</f>
        <v>0</v>
      </c>
      <c r="AN321" s="22">
        <f t="shared" si="79"/>
        <v>0</v>
      </c>
      <c r="AO321" s="22">
        <f t="shared" si="80"/>
        <v>13500</v>
      </c>
      <c r="AP321" s="22">
        <f t="shared" si="81"/>
        <v>0</v>
      </c>
      <c r="AQ321" s="18" t="s">
        <v>7272</v>
      </c>
      <c r="AR321" s="18" t="s">
        <v>7889</v>
      </c>
      <c r="AS321" s="23">
        <v>45112</v>
      </c>
      <c r="AT321" s="56" t="b">
        <v>1</v>
      </c>
      <c r="AW321" s="56" t="b">
        <v>1</v>
      </c>
      <c r="AY321" s="56" t="b">
        <v>1</v>
      </c>
      <c r="BB321" s="24" t="b">
        <v>1</v>
      </c>
      <c r="BC321" s="22">
        <f t="shared" si="84"/>
        <v>0</v>
      </c>
      <c r="BD321" s="26">
        <f t="shared" si="98"/>
        <v>0.26220533333333335</v>
      </c>
    </row>
    <row r="322" spans="1:56" ht="20.25" customHeight="1">
      <c r="A322" s="18" t="s">
        <v>7262</v>
      </c>
      <c r="B322" s="19">
        <v>321</v>
      </c>
      <c r="C322" s="18" t="str">
        <f t="shared" si="77"/>
        <v>FIP321</v>
      </c>
      <c r="D322" s="18">
        <v>481724</v>
      </c>
      <c r="E322" s="20">
        <v>45091</v>
      </c>
      <c r="F322" s="20">
        <v>45091</v>
      </c>
      <c r="G322" s="18" t="s">
        <v>7509</v>
      </c>
      <c r="I322" s="18" t="s">
        <v>7930</v>
      </c>
      <c r="J322" s="18" t="s">
        <v>7351</v>
      </c>
      <c r="K322" s="18" t="s">
        <v>7743</v>
      </c>
      <c r="L322" s="18" t="s">
        <v>7290</v>
      </c>
      <c r="M322" s="21" t="s">
        <v>7839</v>
      </c>
      <c r="N322" s="21" t="str">
        <f t="shared" si="59"/>
        <v>A</v>
      </c>
      <c r="P322" s="18" t="str">
        <f>IFERROR(VLOOKUP(L322,[1]Sheet3!A:B,2,0),"")</f>
        <v>Hospital</v>
      </c>
      <c r="Q322" s="22" t="s">
        <v>7337</v>
      </c>
      <c r="R322" s="22" t="s">
        <v>7271</v>
      </c>
      <c r="S322" s="22">
        <v>48500</v>
      </c>
      <c r="T322" s="22">
        <v>35614</v>
      </c>
      <c r="U322" s="22">
        <v>2000</v>
      </c>
      <c r="V322" s="22">
        <v>0</v>
      </c>
      <c r="W322" s="22">
        <f t="shared" si="100"/>
        <v>37614</v>
      </c>
      <c r="X322" s="22">
        <v>0</v>
      </c>
      <c r="Y322" s="22">
        <v>60</v>
      </c>
      <c r="Z322" s="22">
        <v>40</v>
      </c>
      <c r="AA322" s="22">
        <f t="shared" si="101"/>
        <v>15045.6</v>
      </c>
      <c r="AB322" s="22">
        <f t="shared" si="94"/>
        <v>19125.762711864405</v>
      </c>
      <c r="AC322" s="22">
        <f t="shared" si="95"/>
        <v>3442.6372881355928</v>
      </c>
      <c r="AD322" s="22">
        <f t="shared" si="102"/>
        <v>22568.399999999998</v>
      </c>
      <c r="AE322" s="22">
        <v>2601.2600000000002</v>
      </c>
      <c r="AF322" s="22">
        <v>5642.0999999999995</v>
      </c>
      <c r="AG322" s="22">
        <v>0</v>
      </c>
      <c r="AH322" s="22">
        <v>0</v>
      </c>
      <c r="AI322" s="22">
        <v>0</v>
      </c>
      <c r="AJ322" s="22">
        <f t="shared" si="40"/>
        <v>0</v>
      </c>
      <c r="AK322" s="22">
        <f t="shared" si="89"/>
        <v>8243.36</v>
      </c>
      <c r="AL322" s="22">
        <f t="shared" si="90"/>
        <v>14325.039999999997</v>
      </c>
      <c r="AM322" s="22">
        <f t="array" ref="AM322">IF(P322="Mykare",(INDEX('[1]EMI &amp; Reimbursement'!Q:Q,MATCH(Finance!C322,'[1]EMI &amp; Reimbursement'!B:B,0),0)),0)</f>
        <v>0</v>
      </c>
      <c r="AN322" s="22">
        <f t="shared" si="79"/>
        <v>0</v>
      </c>
      <c r="AO322" s="22">
        <f t="shared" si="80"/>
        <v>22568.399999999998</v>
      </c>
      <c r="AP322" s="22">
        <f t="shared" si="81"/>
        <v>0</v>
      </c>
      <c r="AQ322" s="18" t="s">
        <v>7272</v>
      </c>
      <c r="AR322" s="18" t="s">
        <v>7899</v>
      </c>
      <c r="AS322" s="23">
        <v>45111</v>
      </c>
      <c r="AT322" s="56" t="b">
        <v>1</v>
      </c>
      <c r="AW322" s="56" t="b">
        <v>0</v>
      </c>
      <c r="AY322" s="56" t="b">
        <v>1</v>
      </c>
      <c r="BA322" s="56" t="b">
        <v>1</v>
      </c>
      <c r="BB322" s="24" t="b">
        <v>1</v>
      </c>
      <c r="BC322" s="22">
        <f t="shared" si="84"/>
        <v>0</v>
      </c>
      <c r="BD322" s="26">
        <f t="shared" si="98"/>
        <v>0.38084330302546915</v>
      </c>
    </row>
    <row r="323" spans="1:56" ht="20.25" customHeight="1">
      <c r="A323" s="18" t="s">
        <v>7262</v>
      </c>
      <c r="B323" s="19">
        <v>322</v>
      </c>
      <c r="C323" s="18" t="str">
        <f t="shared" si="77"/>
        <v>FIP322</v>
      </c>
      <c r="D323" s="18">
        <v>491042</v>
      </c>
      <c r="E323" s="20">
        <v>45092</v>
      </c>
      <c r="F323" s="20">
        <v>45092</v>
      </c>
      <c r="G323" s="18" t="s">
        <v>7543</v>
      </c>
      <c r="I323" s="18" t="s">
        <v>7931</v>
      </c>
      <c r="J323" s="18" t="s">
        <v>7266</v>
      </c>
      <c r="K323" s="18" t="s">
        <v>7932</v>
      </c>
      <c r="L323" s="18" t="s">
        <v>7290</v>
      </c>
      <c r="M323" s="21" t="s">
        <v>7545</v>
      </c>
      <c r="N323" s="21" t="str">
        <f t="shared" si="59"/>
        <v>A</v>
      </c>
      <c r="P323" s="18" t="str">
        <f>IFERROR(VLOOKUP(L323,[1]Sheet3!A:B,2,0),"")</f>
        <v>Hospital</v>
      </c>
      <c r="Q323" s="22" t="s">
        <v>7546</v>
      </c>
      <c r="R323" s="22" t="s">
        <v>7271</v>
      </c>
      <c r="S323" s="22">
        <v>25000</v>
      </c>
      <c r="T323" s="22">
        <v>38999</v>
      </c>
      <c r="U323" s="22">
        <v>0</v>
      </c>
      <c r="V323" s="22">
        <v>0</v>
      </c>
      <c r="W323" s="22">
        <f t="shared" si="100"/>
        <v>38999</v>
      </c>
      <c r="X323" s="22">
        <v>0</v>
      </c>
      <c r="Y323" s="22">
        <v>60</v>
      </c>
      <c r="Z323" s="22">
        <v>40</v>
      </c>
      <c r="AA323" s="22">
        <f>W323-AD323</f>
        <v>20387.599999999999</v>
      </c>
      <c r="AB323" s="22">
        <f t="shared" si="94"/>
        <v>15772.372881355936</v>
      </c>
      <c r="AC323" s="22">
        <f t="shared" si="95"/>
        <v>2839.0271186440682</v>
      </c>
      <c r="AD323" s="74">
        <v>18611.400000000001</v>
      </c>
      <c r="AE323" s="22">
        <v>807.59</v>
      </c>
      <c r="AF323" s="22">
        <v>5000</v>
      </c>
      <c r="AG323" s="22">
        <v>0</v>
      </c>
      <c r="AH323" s="22">
        <v>0</v>
      </c>
      <c r="AI323" s="22">
        <v>0</v>
      </c>
      <c r="AJ323" s="22">
        <f t="shared" si="40"/>
        <v>0</v>
      </c>
      <c r="AK323" s="22">
        <f t="shared" si="89"/>
        <v>5807.59</v>
      </c>
      <c r="AL323" s="22">
        <f t="shared" si="90"/>
        <v>12803.810000000001</v>
      </c>
      <c r="AM323" s="22">
        <f t="array" ref="AM323">IF(P323="Mykare",(INDEX('[1]EMI &amp; Reimbursement'!Q:Q,MATCH(Finance!C323,'[1]EMI &amp; Reimbursement'!B:B,0),0)),0)</f>
        <v>0</v>
      </c>
      <c r="AN323" s="22">
        <f t="shared" si="79"/>
        <v>0</v>
      </c>
      <c r="AO323" s="22">
        <f t="shared" si="80"/>
        <v>18611.400000000001</v>
      </c>
      <c r="AP323" s="22">
        <f t="shared" si="81"/>
        <v>0</v>
      </c>
      <c r="AQ323" s="18" t="s">
        <v>7272</v>
      </c>
      <c r="AR323" s="18" t="s">
        <v>7894</v>
      </c>
      <c r="AS323" s="23">
        <v>45111</v>
      </c>
      <c r="AT323" s="56" t="b">
        <v>1</v>
      </c>
      <c r="AW323" s="18" t="b">
        <v>1</v>
      </c>
      <c r="AY323" s="56" t="b">
        <v>1</v>
      </c>
      <c r="BA323" s="56" t="b">
        <v>1</v>
      </c>
      <c r="BB323" s="24" t="b">
        <v>1</v>
      </c>
      <c r="BC323" s="22">
        <f t="shared" si="84"/>
        <v>0</v>
      </c>
      <c r="BD323" s="26">
        <f t="shared" si="98"/>
        <v>0.32831123874971158</v>
      </c>
    </row>
    <row r="324" spans="1:56" ht="20.25" customHeight="1">
      <c r="A324" s="18" t="s">
        <v>7262</v>
      </c>
      <c r="B324" s="19">
        <v>323</v>
      </c>
      <c r="C324" s="18" t="str">
        <f t="shared" si="77"/>
        <v>FIP323</v>
      </c>
      <c r="D324" s="18">
        <v>453984</v>
      </c>
      <c r="E324" s="20">
        <v>45092</v>
      </c>
      <c r="F324" s="20">
        <v>45092</v>
      </c>
      <c r="G324" s="18" t="s">
        <v>7313</v>
      </c>
      <c r="I324" s="18" t="s">
        <v>7933</v>
      </c>
      <c r="J324" s="18" t="s">
        <v>7410</v>
      </c>
      <c r="K324" s="18" t="s">
        <v>7267</v>
      </c>
      <c r="L324" s="18" t="s">
        <v>7290</v>
      </c>
      <c r="M324" s="21" t="s">
        <v>7278</v>
      </c>
      <c r="N324" s="21" t="str">
        <f t="shared" si="59"/>
        <v>B</v>
      </c>
      <c r="P324" s="18" t="str">
        <f>IFERROR(VLOOKUP(L324,[1]Sheet3!A:B,2,0),"")</f>
        <v>Hospital</v>
      </c>
      <c r="Q324" s="22" t="s">
        <v>7285</v>
      </c>
      <c r="R324" s="22" t="s">
        <v>7271</v>
      </c>
      <c r="S324" s="22">
        <v>50000</v>
      </c>
      <c r="T324" s="22">
        <v>80665</v>
      </c>
      <c r="U324" s="22">
        <v>10000</v>
      </c>
      <c r="V324" s="22">
        <v>0</v>
      </c>
      <c r="W324" s="22">
        <f t="shared" si="100"/>
        <v>90665</v>
      </c>
      <c r="X324" s="22">
        <v>0</v>
      </c>
      <c r="Y324" s="22">
        <f>AD324/W324*100</f>
        <v>27.398665416643688</v>
      </c>
      <c r="Z324" s="22">
        <f>100-Y324</f>
        <v>72.601334583356305</v>
      </c>
      <c r="AA324" s="22">
        <f t="shared" ref="AA324:AA332" si="103">W324*Z324%</f>
        <v>65823.999999999985</v>
      </c>
      <c r="AB324" s="22">
        <f t="shared" si="94"/>
        <v>21051.694915254237</v>
      </c>
      <c r="AC324" s="22">
        <f t="shared" si="95"/>
        <v>3789.3050847457625</v>
      </c>
      <c r="AD324" s="22">
        <v>24841</v>
      </c>
      <c r="AE324" s="22">
        <v>0</v>
      </c>
      <c r="AF324" s="22">
        <v>0</v>
      </c>
      <c r="AG324" s="22">
        <v>0</v>
      </c>
      <c r="AH324" s="22">
        <v>0</v>
      </c>
      <c r="AI324" s="22">
        <v>0</v>
      </c>
      <c r="AJ324" s="22">
        <f t="shared" si="40"/>
        <v>0</v>
      </c>
      <c r="AK324" s="22">
        <f t="shared" si="89"/>
        <v>0</v>
      </c>
      <c r="AL324" s="22">
        <f t="shared" si="90"/>
        <v>24841</v>
      </c>
      <c r="AM324" s="22">
        <f t="array" ref="AM324">IF(P324="Mykare",(INDEX('[1]EMI &amp; Reimbursement'!Q:Q,MATCH(Finance!C324,'[1]EMI &amp; Reimbursement'!B:B,0),0)),0)</f>
        <v>0</v>
      </c>
      <c r="AN324" s="22">
        <f t="shared" si="79"/>
        <v>0</v>
      </c>
      <c r="AO324" s="22">
        <f t="shared" si="80"/>
        <v>24841</v>
      </c>
      <c r="AP324" s="22">
        <f t="shared" si="81"/>
        <v>0</v>
      </c>
      <c r="AQ324" s="18" t="s">
        <v>7272</v>
      </c>
      <c r="AR324" s="18" t="s">
        <v>7859</v>
      </c>
      <c r="AS324" s="23">
        <v>45112</v>
      </c>
      <c r="AT324" s="56" t="b">
        <v>0</v>
      </c>
      <c r="AW324" s="56" t="b">
        <v>1</v>
      </c>
      <c r="AY324" s="56" t="b">
        <v>1</v>
      </c>
      <c r="BB324" s="24" t="b">
        <v>1</v>
      </c>
      <c r="BC324" s="22">
        <f t="shared" si="84"/>
        <v>0</v>
      </c>
      <c r="BD324" s="26">
        <f t="shared" si="98"/>
        <v>0.27398665416643686</v>
      </c>
    </row>
    <row r="325" spans="1:56" ht="20.25" customHeight="1">
      <c r="A325" s="18" t="s">
        <v>7262</v>
      </c>
      <c r="B325" s="19">
        <v>324</v>
      </c>
      <c r="C325" s="18" t="str">
        <f t="shared" si="77"/>
        <v>FIP324</v>
      </c>
      <c r="D325" s="18">
        <v>472253</v>
      </c>
      <c r="E325" s="20">
        <v>45093</v>
      </c>
      <c r="F325" s="20">
        <v>45093</v>
      </c>
      <c r="G325" s="18" t="s">
        <v>7652</v>
      </c>
      <c r="I325" s="18" t="s">
        <v>7934</v>
      </c>
      <c r="J325" s="18" t="s">
        <v>7351</v>
      </c>
      <c r="K325" s="18" t="s">
        <v>5048</v>
      </c>
      <c r="L325" s="18" t="s">
        <v>7290</v>
      </c>
      <c r="M325" s="21" t="s">
        <v>7660</v>
      </c>
      <c r="N325" s="21" t="str">
        <f t="shared" si="59"/>
        <v>A</v>
      </c>
      <c r="P325" s="18" t="str">
        <f>IFERROR(VLOOKUP(L325,[1]Sheet3!A:B,2,0),"")</f>
        <v>Hospital</v>
      </c>
      <c r="Q325" s="22" t="s">
        <v>7270</v>
      </c>
      <c r="R325" s="22" t="s">
        <v>7271</v>
      </c>
      <c r="S325" s="22">
        <v>25000</v>
      </c>
      <c r="T325" s="22">
        <v>44109</v>
      </c>
      <c r="U325" s="22">
        <v>0</v>
      </c>
      <c r="V325" s="22">
        <v>0</v>
      </c>
      <c r="W325" s="22">
        <f t="shared" si="100"/>
        <v>44109</v>
      </c>
      <c r="X325" s="22">
        <v>0</v>
      </c>
      <c r="Y325" s="22">
        <v>60</v>
      </c>
      <c r="Z325" s="22">
        <v>40</v>
      </c>
      <c r="AA325" s="22">
        <f t="shared" si="103"/>
        <v>17643.600000000002</v>
      </c>
      <c r="AB325" s="22">
        <f t="shared" si="94"/>
        <v>22428.305084745763</v>
      </c>
      <c r="AC325" s="22">
        <f t="shared" si="95"/>
        <v>4037.0949152542371</v>
      </c>
      <c r="AD325" s="22">
        <f t="shared" ref="AD325:AD330" si="104">W325*Y325%</f>
        <v>26465.399999999998</v>
      </c>
      <c r="AE325" s="22">
        <v>1532.58</v>
      </c>
      <c r="AF325" s="22">
        <v>8821.8000000000011</v>
      </c>
      <c r="AG325" s="22">
        <v>0</v>
      </c>
      <c r="AH325" s="22">
        <v>0</v>
      </c>
      <c r="AI325" s="22">
        <v>0</v>
      </c>
      <c r="AJ325" s="22">
        <f t="shared" si="40"/>
        <v>0</v>
      </c>
      <c r="AK325" s="22">
        <f t="shared" si="89"/>
        <v>10354.380000000001</v>
      </c>
      <c r="AL325" s="22">
        <f t="shared" si="90"/>
        <v>16111.019999999997</v>
      </c>
      <c r="AM325" s="22">
        <f t="array" ref="AM325">IF(P325="Mykare",(INDEX('[1]EMI &amp; Reimbursement'!Q:Q,MATCH(Finance!C325,'[1]EMI &amp; Reimbursement'!B:B,0),0)),0)</f>
        <v>0</v>
      </c>
      <c r="AN325" s="22">
        <f t="shared" si="79"/>
        <v>0</v>
      </c>
      <c r="AO325" s="22">
        <f t="shared" si="80"/>
        <v>26465.399999999998</v>
      </c>
      <c r="AP325" s="22">
        <f t="shared" si="81"/>
        <v>0</v>
      </c>
      <c r="AQ325" s="18" t="s">
        <v>7272</v>
      </c>
      <c r="AR325" s="18" t="s">
        <v>7935</v>
      </c>
      <c r="AS325" s="23">
        <v>45111</v>
      </c>
      <c r="AT325" s="56" t="b">
        <v>0</v>
      </c>
      <c r="AW325" s="18" t="b">
        <v>1</v>
      </c>
      <c r="AY325" s="56" t="b">
        <v>1</v>
      </c>
      <c r="BA325" s="56" t="b">
        <v>1</v>
      </c>
      <c r="BB325" s="24" t="b">
        <v>1</v>
      </c>
      <c r="BC325" s="22">
        <f t="shared" si="84"/>
        <v>0</v>
      </c>
      <c r="BD325" s="26">
        <f t="shared" si="98"/>
        <v>0.36525470992314485</v>
      </c>
    </row>
    <row r="326" spans="1:56" ht="20.25" customHeight="1">
      <c r="A326" s="18" t="s">
        <v>7262</v>
      </c>
      <c r="B326" s="19">
        <v>325</v>
      </c>
      <c r="C326" s="18" t="str">
        <f t="shared" si="77"/>
        <v>FIP325</v>
      </c>
      <c r="D326" s="18">
        <v>484662</v>
      </c>
      <c r="E326" s="20">
        <v>45093</v>
      </c>
      <c r="F326" s="20">
        <v>45093</v>
      </c>
      <c r="G326" s="18" t="s">
        <v>7275</v>
      </c>
      <c r="I326" s="18" t="s">
        <v>7936</v>
      </c>
      <c r="J326" s="18" t="s">
        <v>7266</v>
      </c>
      <c r="K326" s="18" t="s">
        <v>5048</v>
      </c>
      <c r="L326" s="18" t="s">
        <v>7290</v>
      </c>
      <c r="M326" s="21" t="s">
        <v>7278</v>
      </c>
      <c r="N326" s="21" t="str">
        <f t="shared" si="59"/>
        <v>B</v>
      </c>
      <c r="P326" s="18" t="str">
        <f>IFERROR(VLOOKUP(L326,[1]Sheet3!A:B,2,0),"")</f>
        <v>Hospital</v>
      </c>
      <c r="Q326" s="22" t="s">
        <v>7279</v>
      </c>
      <c r="R326" s="22" t="s">
        <v>7271</v>
      </c>
      <c r="S326" s="22">
        <v>25000</v>
      </c>
      <c r="T326" s="22">
        <v>28642</v>
      </c>
      <c r="U326" s="22">
        <v>2000</v>
      </c>
      <c r="V326" s="22">
        <v>0</v>
      </c>
      <c r="W326" s="22">
        <f t="shared" si="100"/>
        <v>30642</v>
      </c>
      <c r="X326" s="22">
        <v>0</v>
      </c>
      <c r="Y326" s="22">
        <v>30</v>
      </c>
      <c r="Z326" s="22">
        <v>70</v>
      </c>
      <c r="AA326" s="22">
        <f t="shared" si="103"/>
        <v>21449.399999999998</v>
      </c>
      <c r="AB326" s="22">
        <f t="shared" si="94"/>
        <v>7790.3389830508477</v>
      </c>
      <c r="AC326" s="22">
        <f t="shared" si="95"/>
        <v>1402.2610169491525</v>
      </c>
      <c r="AD326" s="22">
        <f t="shared" si="104"/>
        <v>9192.6</v>
      </c>
      <c r="AE326" s="22">
        <v>0</v>
      </c>
      <c r="AF326" s="22">
        <v>0</v>
      </c>
      <c r="AG326" s="22">
        <v>0</v>
      </c>
      <c r="AH326" s="22">
        <v>0</v>
      </c>
      <c r="AI326" s="22">
        <v>0</v>
      </c>
      <c r="AJ326" s="22">
        <f t="shared" si="40"/>
        <v>0</v>
      </c>
      <c r="AK326" s="22">
        <f t="shared" si="89"/>
        <v>0</v>
      </c>
      <c r="AL326" s="22">
        <f t="shared" si="90"/>
        <v>9192.6</v>
      </c>
      <c r="AM326" s="22">
        <f t="array" ref="AM326">IF(P326="Mykare",(INDEX('[1]EMI &amp; Reimbursement'!Q:Q,MATCH(Finance!C326,'[1]EMI &amp; Reimbursement'!B:B,0),0)),0)</f>
        <v>0</v>
      </c>
      <c r="AN326" s="22">
        <f t="shared" si="79"/>
        <v>0</v>
      </c>
      <c r="AO326" s="22">
        <f t="shared" si="80"/>
        <v>9192.6</v>
      </c>
      <c r="AP326" s="22">
        <f t="shared" si="81"/>
        <v>0</v>
      </c>
      <c r="AQ326" s="18" t="s">
        <v>7272</v>
      </c>
      <c r="AR326" s="18" t="s">
        <v>7907</v>
      </c>
      <c r="AS326" s="23">
        <v>45111</v>
      </c>
      <c r="AT326" s="56" t="b">
        <v>0</v>
      </c>
      <c r="AW326" s="18" t="b">
        <v>1</v>
      </c>
      <c r="AY326" s="56" t="b">
        <v>1</v>
      </c>
      <c r="BB326" s="24" t="b">
        <v>1</v>
      </c>
      <c r="BC326" s="22">
        <f t="shared" si="84"/>
        <v>0</v>
      </c>
      <c r="BD326" s="26">
        <f t="shared" si="98"/>
        <v>0.3</v>
      </c>
    </row>
    <row r="327" spans="1:56" ht="20.25" customHeight="1">
      <c r="A327" s="18" t="s">
        <v>7262</v>
      </c>
      <c r="B327" s="19">
        <v>326</v>
      </c>
      <c r="C327" s="18" t="str">
        <f t="shared" si="77"/>
        <v>FIP326</v>
      </c>
      <c r="D327" s="18">
        <v>428124</v>
      </c>
      <c r="E327" s="75">
        <v>45094</v>
      </c>
      <c r="F327" s="75">
        <v>45094</v>
      </c>
      <c r="G327" s="18" t="s">
        <v>7367</v>
      </c>
      <c r="I327" s="18" t="s">
        <v>7937</v>
      </c>
      <c r="J327" s="18" t="s">
        <v>7529</v>
      </c>
      <c r="K327" s="18" t="s">
        <v>7297</v>
      </c>
      <c r="L327" s="18" t="s">
        <v>7290</v>
      </c>
      <c r="M327" s="21" t="s">
        <v>7278</v>
      </c>
      <c r="N327" s="21" t="str">
        <f t="shared" si="59"/>
        <v>B</v>
      </c>
      <c r="P327" s="18" t="str">
        <f>IFERROR(VLOOKUP(L327,[1]Sheet3!A:B,2,0),"")</f>
        <v>Hospital</v>
      </c>
      <c r="Q327" s="22" t="s">
        <v>7326</v>
      </c>
      <c r="R327" s="22" t="s">
        <v>7271</v>
      </c>
      <c r="S327" s="22">
        <v>185404</v>
      </c>
      <c r="T327" s="22">
        <v>185404</v>
      </c>
      <c r="U327" s="22">
        <v>0</v>
      </c>
      <c r="V327" s="22">
        <v>0</v>
      </c>
      <c r="W327" s="22">
        <f t="shared" si="100"/>
        <v>185404</v>
      </c>
      <c r="X327" s="22">
        <v>0</v>
      </c>
      <c r="Y327" s="22">
        <v>30</v>
      </c>
      <c r="Z327" s="22">
        <v>70</v>
      </c>
      <c r="AA327" s="22">
        <f t="shared" si="103"/>
        <v>129782.79999999999</v>
      </c>
      <c r="AB327" s="22">
        <f t="shared" si="94"/>
        <v>47136.610169491527</v>
      </c>
      <c r="AC327" s="22">
        <f t="shared" si="95"/>
        <v>8484.5898305084738</v>
      </c>
      <c r="AD327" s="22">
        <f t="shared" si="104"/>
        <v>55621.2</v>
      </c>
      <c r="AE327" s="22">
        <v>0</v>
      </c>
      <c r="AF327" s="22">
        <v>0</v>
      </c>
      <c r="AG327" s="22">
        <v>0</v>
      </c>
      <c r="AH327" s="22">
        <v>0</v>
      </c>
      <c r="AI327" s="22">
        <v>0</v>
      </c>
      <c r="AJ327" s="22">
        <f t="shared" si="40"/>
        <v>0</v>
      </c>
      <c r="AK327" s="22">
        <f t="shared" si="89"/>
        <v>0</v>
      </c>
      <c r="AL327" s="22">
        <f t="shared" si="90"/>
        <v>55621.2</v>
      </c>
      <c r="AM327" s="22">
        <f t="array" ref="AM327">IF(P327="Mykare",(INDEX('[1]EMI &amp; Reimbursement'!Q:Q,MATCH(Finance!C327,'[1]EMI &amp; Reimbursement'!B:B,0),0)),0)</f>
        <v>0</v>
      </c>
      <c r="AN327" s="22">
        <f t="shared" si="79"/>
        <v>0</v>
      </c>
      <c r="AO327" s="22">
        <f t="shared" si="80"/>
        <v>55621.2</v>
      </c>
      <c r="AP327" s="22">
        <f t="shared" si="81"/>
        <v>0</v>
      </c>
      <c r="AQ327" s="18" t="s">
        <v>7272</v>
      </c>
      <c r="AR327" s="18" t="s">
        <v>7901</v>
      </c>
      <c r="AS327" s="23">
        <v>45111</v>
      </c>
      <c r="AT327" s="56" t="b">
        <v>0</v>
      </c>
      <c r="AW327" s="18" t="b">
        <v>1</v>
      </c>
      <c r="AY327" s="56" t="b">
        <v>1</v>
      </c>
      <c r="BB327" s="24" t="b">
        <v>1</v>
      </c>
      <c r="BC327" s="22">
        <f t="shared" si="84"/>
        <v>0</v>
      </c>
      <c r="BD327" s="26">
        <f t="shared" si="98"/>
        <v>0.3</v>
      </c>
    </row>
    <row r="328" spans="1:56" ht="20.25" customHeight="1">
      <c r="A328" s="18" t="s">
        <v>7262</v>
      </c>
      <c r="B328" s="27">
        <v>327</v>
      </c>
      <c r="C328" s="28" t="str">
        <f t="shared" si="77"/>
        <v>F327</v>
      </c>
      <c r="D328" s="28">
        <v>474123</v>
      </c>
      <c r="E328" s="76">
        <v>45094</v>
      </c>
      <c r="F328" s="76">
        <v>45094</v>
      </c>
      <c r="G328" s="28" t="s">
        <v>7866</v>
      </c>
      <c r="H328" s="28"/>
      <c r="I328" s="28" t="s">
        <v>7938</v>
      </c>
      <c r="J328" s="28" t="s">
        <v>7266</v>
      </c>
      <c r="K328" s="28" t="s">
        <v>7636</v>
      </c>
      <c r="L328" s="28"/>
      <c r="M328" s="30"/>
      <c r="N328" s="30" t="str">
        <f t="shared" si="59"/>
        <v>A</v>
      </c>
      <c r="O328" s="28"/>
      <c r="P328" s="28" t="str">
        <f>IFERROR(VLOOKUP(L328,[1]Sheet3!A:B,2,0),"")</f>
        <v/>
      </c>
      <c r="Q328" s="31" t="s">
        <v>7546</v>
      </c>
      <c r="R328" s="31"/>
      <c r="S328" s="31">
        <v>0</v>
      </c>
      <c r="T328" s="31">
        <v>0</v>
      </c>
      <c r="U328" s="31">
        <v>0</v>
      </c>
      <c r="V328" s="31">
        <v>0</v>
      </c>
      <c r="W328" s="31">
        <v>0</v>
      </c>
      <c r="X328" s="31">
        <v>0</v>
      </c>
      <c r="Y328" s="31">
        <v>0</v>
      </c>
      <c r="Z328" s="31">
        <v>0</v>
      </c>
      <c r="AA328" s="31">
        <f t="shared" si="103"/>
        <v>0</v>
      </c>
      <c r="AB328" s="31">
        <f t="shared" si="94"/>
        <v>0</v>
      </c>
      <c r="AC328" s="31">
        <f t="shared" si="95"/>
        <v>0</v>
      </c>
      <c r="AD328" s="31">
        <f t="shared" si="104"/>
        <v>0</v>
      </c>
      <c r="AE328" s="31">
        <v>0</v>
      </c>
      <c r="AF328" s="31">
        <v>0</v>
      </c>
      <c r="AG328" s="31">
        <v>0</v>
      </c>
      <c r="AH328" s="31">
        <v>0</v>
      </c>
      <c r="AI328" s="31">
        <v>0</v>
      </c>
      <c r="AJ328" s="31">
        <f t="shared" si="40"/>
        <v>0</v>
      </c>
      <c r="AK328" s="31">
        <f t="shared" si="89"/>
        <v>0</v>
      </c>
      <c r="AL328" s="31">
        <f t="shared" si="90"/>
        <v>0</v>
      </c>
      <c r="AM328" s="31">
        <f t="array" ref="AM328">IF(P328="Mykare",(INDEX('[1]EMI &amp; Reimbursement'!Q:Q,MATCH(Finance!C328,'[1]EMI &amp; Reimbursement'!B:B,0),0)),0)</f>
        <v>0</v>
      </c>
      <c r="AN328" s="31">
        <f t="shared" si="79"/>
        <v>0</v>
      </c>
      <c r="AO328" s="31">
        <f t="shared" si="80"/>
        <v>0</v>
      </c>
      <c r="AP328" s="31">
        <f t="shared" si="81"/>
        <v>0</v>
      </c>
      <c r="AQ328" s="28" t="s">
        <v>7674</v>
      </c>
      <c r="AR328" s="28"/>
      <c r="AS328" s="32"/>
      <c r="AT328" s="28"/>
      <c r="AU328" s="28"/>
      <c r="AV328" s="28"/>
      <c r="AW328" s="28"/>
      <c r="AX328" s="28"/>
      <c r="AY328" s="56" t="b">
        <v>1</v>
      </c>
      <c r="AZ328" s="28"/>
      <c r="BA328" s="28"/>
      <c r="BB328" s="24" t="b">
        <v>0</v>
      </c>
      <c r="BC328" s="31">
        <f t="shared" si="84"/>
        <v>0</v>
      </c>
      <c r="BD328" s="34" t="e">
        <f t="shared" si="98"/>
        <v>#DIV/0!</v>
      </c>
    </row>
    <row r="329" spans="1:56" ht="20.25" customHeight="1">
      <c r="A329" s="18" t="s">
        <v>7262</v>
      </c>
      <c r="B329" s="19">
        <v>328</v>
      </c>
      <c r="C329" s="18" t="str">
        <f t="shared" si="77"/>
        <v>FIP328</v>
      </c>
      <c r="D329" s="18">
        <v>460491</v>
      </c>
      <c r="E329" s="20">
        <v>45096</v>
      </c>
      <c r="F329" s="20">
        <v>45096</v>
      </c>
      <c r="G329" s="18" t="s">
        <v>7454</v>
      </c>
      <c r="I329" s="18" t="s">
        <v>7939</v>
      </c>
      <c r="J329" s="18" t="s">
        <v>7351</v>
      </c>
      <c r="K329" s="18" t="s">
        <v>7289</v>
      </c>
      <c r="L329" s="18" t="s">
        <v>7308</v>
      </c>
      <c r="M329" s="21" t="s">
        <v>7278</v>
      </c>
      <c r="N329" s="21" t="str">
        <f t="shared" si="59"/>
        <v>B</v>
      </c>
      <c r="P329" s="18" t="str">
        <f>IFERROR(VLOOKUP(L329,[1]Sheet3!A:B,2,0),"")</f>
        <v>Hospital</v>
      </c>
      <c r="Q329" s="22" t="s">
        <v>7456</v>
      </c>
      <c r="R329" s="22" t="s">
        <v>7271</v>
      </c>
      <c r="S329" s="22">
        <v>26000</v>
      </c>
      <c r="T329" s="22">
        <v>0</v>
      </c>
      <c r="U329" s="22">
        <v>0</v>
      </c>
      <c r="V329" s="22">
        <v>0</v>
      </c>
      <c r="W329" s="22">
        <f t="shared" ref="W329:W396" si="105">IF(T329=0,S329,T329)+U329+V329</f>
        <v>26000</v>
      </c>
      <c r="X329" s="22">
        <v>0</v>
      </c>
      <c r="Y329" s="22">
        <v>35</v>
      </c>
      <c r="Z329" s="22">
        <v>65</v>
      </c>
      <c r="AA329" s="22">
        <f t="shared" si="103"/>
        <v>16900</v>
      </c>
      <c r="AB329" s="22">
        <f t="shared" si="94"/>
        <v>7711.8644067796613</v>
      </c>
      <c r="AC329" s="22">
        <f t="shared" si="95"/>
        <v>1388.1355932203389</v>
      </c>
      <c r="AD329" s="22">
        <f t="shared" si="104"/>
        <v>9100</v>
      </c>
      <c r="AE329" s="22">
        <v>0</v>
      </c>
      <c r="AF329" s="22">
        <v>0</v>
      </c>
      <c r="AG329" s="22">
        <v>0</v>
      </c>
      <c r="AH329" s="22">
        <v>0</v>
      </c>
      <c r="AI329" s="22">
        <v>0</v>
      </c>
      <c r="AJ329" s="22">
        <f t="shared" si="40"/>
        <v>0</v>
      </c>
      <c r="AK329" s="22">
        <f t="shared" si="89"/>
        <v>0</v>
      </c>
      <c r="AL329" s="22">
        <f t="shared" si="90"/>
        <v>9100</v>
      </c>
      <c r="AM329" s="22">
        <f t="array" ref="AM329">IF(P329="Mykare",(INDEX('[1]EMI &amp; Reimbursement'!Q:Q,MATCH(Finance!C329,'[1]EMI &amp; Reimbursement'!B:B,0),0)),0)</f>
        <v>0</v>
      </c>
      <c r="AN329" s="22">
        <f t="shared" si="79"/>
        <v>0</v>
      </c>
      <c r="AO329" s="22">
        <f t="shared" si="80"/>
        <v>9100</v>
      </c>
      <c r="AP329" s="22">
        <f t="shared" si="81"/>
        <v>0</v>
      </c>
      <c r="AQ329" s="18" t="s">
        <v>7272</v>
      </c>
      <c r="AR329" s="18" t="s">
        <v>7922</v>
      </c>
      <c r="AS329" s="23">
        <v>45111</v>
      </c>
      <c r="AT329" s="56" t="b">
        <v>0</v>
      </c>
      <c r="AW329" s="18" t="b">
        <v>1</v>
      </c>
      <c r="AY329" s="56" t="b">
        <v>1</v>
      </c>
      <c r="BB329" s="24" t="b">
        <v>1</v>
      </c>
      <c r="BC329" s="22">
        <f t="shared" si="84"/>
        <v>0</v>
      </c>
      <c r="BD329" s="26">
        <f t="shared" si="98"/>
        <v>0.35</v>
      </c>
    </row>
    <row r="330" spans="1:56" ht="20.25" customHeight="1">
      <c r="A330" s="18" t="s">
        <v>7262</v>
      </c>
      <c r="B330" s="19">
        <v>329</v>
      </c>
      <c r="C330" s="18" t="str">
        <f t="shared" si="77"/>
        <v>FIP329</v>
      </c>
      <c r="D330" s="18">
        <v>468299</v>
      </c>
      <c r="E330" s="20">
        <v>45096</v>
      </c>
      <c r="F330" s="20">
        <v>45096</v>
      </c>
      <c r="G330" s="18" t="s">
        <v>7876</v>
      </c>
      <c r="I330" s="18" t="s">
        <v>7940</v>
      </c>
      <c r="J330" s="18" t="s">
        <v>7266</v>
      </c>
      <c r="K330" s="18" t="s">
        <v>7743</v>
      </c>
      <c r="L330" s="18" t="s">
        <v>7303</v>
      </c>
      <c r="M330" s="21" t="s">
        <v>7278</v>
      </c>
      <c r="N330" s="21" t="str">
        <f t="shared" si="59"/>
        <v>B</v>
      </c>
      <c r="O330" s="18" t="s">
        <v>7941</v>
      </c>
      <c r="P330" s="18" t="str">
        <f>IFERROR(VLOOKUP(L330,[1]Sheet3!A:B,2,0),"")</f>
        <v>Mykare</v>
      </c>
      <c r="Q330" s="22" t="s">
        <v>7337</v>
      </c>
      <c r="R330" s="22" t="s">
        <v>7271</v>
      </c>
      <c r="S330" s="22">
        <v>20000</v>
      </c>
      <c r="T330" s="22">
        <v>0</v>
      </c>
      <c r="U330" s="22">
        <v>7000</v>
      </c>
      <c r="V330" s="22">
        <v>0</v>
      </c>
      <c r="W330" s="22">
        <f t="shared" si="105"/>
        <v>27000</v>
      </c>
      <c r="X330" s="22">
        <v>0</v>
      </c>
      <c r="Y330" s="22">
        <v>35</v>
      </c>
      <c r="Z330" s="22">
        <v>65</v>
      </c>
      <c r="AA330" s="22">
        <f t="shared" si="103"/>
        <v>17550</v>
      </c>
      <c r="AB330" s="22">
        <f t="shared" si="94"/>
        <v>8008.4745762711864</v>
      </c>
      <c r="AC330" s="22">
        <f t="shared" si="95"/>
        <v>1441.5254237288136</v>
      </c>
      <c r="AD330" s="22">
        <f t="shared" si="104"/>
        <v>9450</v>
      </c>
      <c r="AE330" s="22">
        <v>839.35</v>
      </c>
      <c r="AF330" s="22">
        <v>0</v>
      </c>
      <c r="AG330" s="22">
        <v>1652</v>
      </c>
      <c r="AH330" s="22">
        <v>0</v>
      </c>
      <c r="AI330" s="22">
        <v>0</v>
      </c>
      <c r="AJ330" s="22">
        <f t="shared" si="40"/>
        <v>0</v>
      </c>
      <c r="AK330" s="22">
        <f t="shared" si="89"/>
        <v>2491.35</v>
      </c>
      <c r="AL330" s="22">
        <f t="shared" si="90"/>
        <v>6958.65</v>
      </c>
      <c r="AM330" s="22">
        <f t="array" ref="AM330">IF(P330="Mykare",(INDEX('[1]EMI &amp; Reimbursement'!Q:Q,MATCH(Finance!C330,'[1]EMI &amp; Reimbursement'!B:B,0),0)),0)</f>
        <v>18348</v>
      </c>
      <c r="AN330" s="22">
        <f t="shared" si="79"/>
        <v>0</v>
      </c>
      <c r="AO330" s="22">
        <f t="shared" si="80"/>
        <v>0</v>
      </c>
      <c r="AP330" s="22">
        <f t="shared" si="81"/>
        <v>17550</v>
      </c>
      <c r="AQ330" s="18" t="s">
        <v>7272</v>
      </c>
      <c r="AR330" s="18" t="s">
        <v>7897</v>
      </c>
      <c r="AS330" s="23">
        <v>45111</v>
      </c>
      <c r="AT330" s="56" t="b">
        <v>1</v>
      </c>
      <c r="AU330" s="18" t="b">
        <v>1</v>
      </c>
      <c r="AV330" s="56" t="b">
        <v>0</v>
      </c>
      <c r="AW330" s="18" t="b">
        <v>1</v>
      </c>
      <c r="AX330" s="18" t="b">
        <v>1</v>
      </c>
      <c r="AY330" s="56" t="b">
        <v>1</v>
      </c>
      <c r="BB330" s="24" t="b">
        <v>1</v>
      </c>
      <c r="BC330" s="22">
        <f t="shared" si="84"/>
        <v>0</v>
      </c>
      <c r="BD330" s="26">
        <f t="shared" si="98"/>
        <v>0.25772777777777778</v>
      </c>
    </row>
    <row r="331" spans="1:56" ht="20.25" customHeight="1">
      <c r="A331" s="18" t="s">
        <v>7262</v>
      </c>
      <c r="B331" s="19">
        <v>330</v>
      </c>
      <c r="C331" s="18" t="str">
        <f t="shared" si="77"/>
        <v>FIP330</v>
      </c>
      <c r="D331" s="18">
        <v>444648</v>
      </c>
      <c r="E331" s="20">
        <v>45097</v>
      </c>
      <c r="F331" s="20">
        <v>45097</v>
      </c>
      <c r="G331" s="18" t="s">
        <v>7313</v>
      </c>
      <c r="I331" s="18" t="s">
        <v>7942</v>
      </c>
      <c r="J331" s="18" t="s">
        <v>7943</v>
      </c>
      <c r="K331" s="18" t="s">
        <v>7267</v>
      </c>
      <c r="L331" s="18" t="s">
        <v>7290</v>
      </c>
      <c r="M331" s="21" t="s">
        <v>7278</v>
      </c>
      <c r="N331" s="21" t="str">
        <f t="shared" si="59"/>
        <v>B</v>
      </c>
      <c r="P331" s="18" t="str">
        <f>IFERROR(VLOOKUP(L331,[1]Sheet3!A:B,2,0),"")</f>
        <v>Hospital</v>
      </c>
      <c r="Q331" s="22" t="s">
        <v>7285</v>
      </c>
      <c r="R331" s="22" t="s">
        <v>7271</v>
      </c>
      <c r="S331" s="22">
        <v>232074</v>
      </c>
      <c r="T331" s="22">
        <v>232074</v>
      </c>
      <c r="U331" s="22">
        <v>58378</v>
      </c>
      <c r="V331" s="22">
        <v>0</v>
      </c>
      <c r="W331" s="22">
        <f t="shared" si="105"/>
        <v>290452</v>
      </c>
      <c r="X331" s="22">
        <v>0</v>
      </c>
      <c r="Y331" s="22">
        <f>AD331/W331*100</f>
        <v>27.0795174417804</v>
      </c>
      <c r="Z331" s="22">
        <f>100-Y331</f>
        <v>72.920482558219604</v>
      </c>
      <c r="AA331" s="22">
        <f t="shared" si="103"/>
        <v>211799</v>
      </c>
      <c r="AB331" s="22">
        <f t="shared" si="94"/>
        <v>66655.08474576271</v>
      </c>
      <c r="AC331" s="22">
        <f t="shared" si="95"/>
        <v>11997.915254237289</v>
      </c>
      <c r="AD331" s="22">
        <v>78653</v>
      </c>
      <c r="AE331" s="22">
        <v>192.45</v>
      </c>
      <c r="AF331" s="22">
        <v>0</v>
      </c>
      <c r="AG331" s="22">
        <v>0</v>
      </c>
      <c r="AH331" s="22">
        <v>0</v>
      </c>
      <c r="AI331" s="22">
        <v>0</v>
      </c>
      <c r="AJ331" s="22">
        <f t="shared" si="40"/>
        <v>0</v>
      </c>
      <c r="AK331" s="22">
        <f t="shared" si="89"/>
        <v>192.45</v>
      </c>
      <c r="AL331" s="22">
        <f t="shared" si="90"/>
        <v>78460.55</v>
      </c>
      <c r="AM331" s="22">
        <f t="array" ref="AM331">IF(P331="Mykare",(INDEX('[1]EMI &amp; Reimbursement'!Q:Q,MATCH(Finance!C331,'[1]EMI &amp; Reimbursement'!B:B,0),0)),0)</f>
        <v>0</v>
      </c>
      <c r="AN331" s="22">
        <f t="shared" si="79"/>
        <v>0</v>
      </c>
      <c r="AO331" s="22">
        <f t="shared" si="80"/>
        <v>78653</v>
      </c>
      <c r="AP331" s="22">
        <f t="shared" si="81"/>
        <v>0</v>
      </c>
      <c r="AQ331" s="18" t="s">
        <v>7272</v>
      </c>
      <c r="AR331" s="18" t="s">
        <v>7859</v>
      </c>
      <c r="AS331" s="23">
        <v>45112</v>
      </c>
      <c r="AT331" s="56" t="b">
        <v>0</v>
      </c>
      <c r="AW331" s="56" t="b">
        <v>1</v>
      </c>
      <c r="AY331" s="56" t="b">
        <v>1</v>
      </c>
      <c r="BB331" s="24" t="b">
        <v>1</v>
      </c>
      <c r="BC331" s="22">
        <f t="shared" si="84"/>
        <v>0</v>
      </c>
      <c r="BD331" s="26">
        <f t="shared" si="98"/>
        <v>0.27013258645146188</v>
      </c>
    </row>
    <row r="332" spans="1:56" ht="20.25" customHeight="1">
      <c r="A332" s="18" t="s">
        <v>7262</v>
      </c>
      <c r="B332" s="27">
        <v>332</v>
      </c>
      <c r="C332" s="28" t="str">
        <f t="shared" si="77"/>
        <v>FIP332</v>
      </c>
      <c r="D332" s="28">
        <v>484781</v>
      </c>
      <c r="E332" s="29"/>
      <c r="F332" s="29">
        <v>45097</v>
      </c>
      <c r="G332" s="28" t="s">
        <v>7454</v>
      </c>
      <c r="H332" s="28"/>
      <c r="I332" s="28" t="s">
        <v>7944</v>
      </c>
      <c r="J332" s="28" t="s">
        <v>7945</v>
      </c>
      <c r="K332" s="28" t="s">
        <v>7267</v>
      </c>
      <c r="L332" s="28"/>
      <c r="M332" s="30" t="s">
        <v>7278</v>
      </c>
      <c r="N332" s="30" t="str">
        <f t="shared" si="59"/>
        <v>B</v>
      </c>
      <c r="O332" s="28" t="s">
        <v>7305</v>
      </c>
      <c r="P332" s="28" t="str">
        <f>IFERROR(VLOOKUP(L332,[1]Sheet3!A:B,2,0),"")</f>
        <v/>
      </c>
      <c r="Q332" s="31" t="s">
        <v>7456</v>
      </c>
      <c r="R332" s="31" t="s">
        <v>7271</v>
      </c>
      <c r="S332" s="31">
        <v>0</v>
      </c>
      <c r="T332" s="31">
        <v>0</v>
      </c>
      <c r="U332" s="31">
        <v>0</v>
      </c>
      <c r="V332" s="31">
        <v>0</v>
      </c>
      <c r="W332" s="31">
        <f t="shared" si="105"/>
        <v>0</v>
      </c>
      <c r="X332" s="31">
        <v>0</v>
      </c>
      <c r="Y332" s="31">
        <v>0</v>
      </c>
      <c r="Z332" s="31">
        <v>0</v>
      </c>
      <c r="AA332" s="31">
        <f t="shared" si="103"/>
        <v>0</v>
      </c>
      <c r="AB332" s="31">
        <f t="shared" si="94"/>
        <v>0</v>
      </c>
      <c r="AC332" s="31">
        <f t="shared" si="95"/>
        <v>0</v>
      </c>
      <c r="AD332" s="31">
        <f>W332*Y332%</f>
        <v>0</v>
      </c>
      <c r="AE332" s="31">
        <v>0</v>
      </c>
      <c r="AF332" s="31">
        <v>0</v>
      </c>
      <c r="AG332" s="31">
        <v>0</v>
      </c>
      <c r="AH332" s="31">
        <v>0</v>
      </c>
      <c r="AI332" s="31">
        <v>0</v>
      </c>
      <c r="AJ332" s="31">
        <f t="shared" si="40"/>
        <v>0</v>
      </c>
      <c r="AK332" s="31">
        <f t="shared" si="89"/>
        <v>0</v>
      </c>
      <c r="AL332" s="31">
        <f t="shared" si="90"/>
        <v>0</v>
      </c>
      <c r="AM332" s="31">
        <f t="array" ref="AM332">IF(P332="Mykare",(INDEX('[1]EMI &amp; Reimbursement'!Q:Q,MATCH(Finance!C332,'[1]EMI &amp; Reimbursement'!B:B,0),0)),0)</f>
        <v>0</v>
      </c>
      <c r="AN332" s="31">
        <f t="shared" si="79"/>
        <v>0</v>
      </c>
      <c r="AO332" s="31">
        <f t="shared" si="80"/>
        <v>0</v>
      </c>
      <c r="AP332" s="31">
        <f t="shared" si="81"/>
        <v>0</v>
      </c>
      <c r="AQ332" s="28" t="s">
        <v>7674</v>
      </c>
      <c r="AR332" s="28"/>
      <c r="AS332" s="32"/>
      <c r="AT332" s="28"/>
      <c r="AU332" s="28"/>
      <c r="AV332" s="28"/>
      <c r="AW332" s="28"/>
      <c r="AX332" s="28"/>
      <c r="AY332" s="56" t="b">
        <v>1</v>
      </c>
      <c r="AZ332" s="28"/>
      <c r="BA332" s="28"/>
      <c r="BB332" s="24" t="b">
        <v>0</v>
      </c>
      <c r="BC332" s="31">
        <f t="shared" si="84"/>
        <v>0</v>
      </c>
      <c r="BD332" s="34" t="e">
        <f t="shared" si="98"/>
        <v>#DIV/0!</v>
      </c>
    </row>
    <row r="333" spans="1:56" ht="20.25" customHeight="1">
      <c r="A333" s="18" t="s">
        <v>7262</v>
      </c>
      <c r="B333" s="19">
        <v>333</v>
      </c>
      <c r="C333" s="18" t="str">
        <f t="shared" si="77"/>
        <v>FIP333</v>
      </c>
      <c r="D333" s="18">
        <v>464570</v>
      </c>
      <c r="E333" s="20">
        <v>45098</v>
      </c>
      <c r="F333" s="20">
        <v>45098</v>
      </c>
      <c r="G333" s="18" t="s">
        <v>7543</v>
      </c>
      <c r="I333" s="18" t="s">
        <v>7946</v>
      </c>
      <c r="J333" s="18" t="s">
        <v>7341</v>
      </c>
      <c r="K333" s="18" t="s">
        <v>7636</v>
      </c>
      <c r="L333" s="18" t="s">
        <v>7290</v>
      </c>
      <c r="M333" s="21" t="s">
        <v>7737</v>
      </c>
      <c r="N333" s="21" t="str">
        <f t="shared" si="59"/>
        <v>A</v>
      </c>
      <c r="P333" s="18" t="str">
        <f>IFERROR(VLOOKUP(L333,[1]Sheet3!A:B,2,0),"")</f>
        <v>Hospital</v>
      </c>
      <c r="Q333" s="22" t="s">
        <v>7546</v>
      </c>
      <c r="R333" s="22" t="s">
        <v>7271</v>
      </c>
      <c r="S333" s="22">
        <v>111710</v>
      </c>
      <c r="T333" s="22">
        <v>111710</v>
      </c>
      <c r="U333" s="22">
        <v>0</v>
      </c>
      <c r="V333" s="22">
        <v>500</v>
      </c>
      <c r="W333" s="22">
        <f t="shared" si="105"/>
        <v>112210</v>
      </c>
      <c r="X333" s="22">
        <v>0</v>
      </c>
      <c r="Y333" s="22">
        <v>60</v>
      </c>
      <c r="Z333" s="22">
        <v>40</v>
      </c>
      <c r="AA333" s="22">
        <f>W333-AD333</f>
        <v>48346</v>
      </c>
      <c r="AB333" s="22">
        <f t="shared" si="94"/>
        <v>54122.033898305082</v>
      </c>
      <c r="AC333" s="22">
        <f t="shared" si="95"/>
        <v>9741.9661016949158</v>
      </c>
      <c r="AD333" s="22">
        <v>63864</v>
      </c>
      <c r="AE333" s="22">
        <v>641.55999999999995</v>
      </c>
      <c r="AF333" s="22">
        <v>12000</v>
      </c>
      <c r="AG333" s="22">
        <v>0</v>
      </c>
      <c r="AH333" s="22">
        <v>0</v>
      </c>
      <c r="AI333" s="22">
        <v>0</v>
      </c>
      <c r="AJ333" s="22">
        <f t="shared" si="40"/>
        <v>0</v>
      </c>
      <c r="AK333" s="22">
        <f t="shared" si="89"/>
        <v>12641.56</v>
      </c>
      <c r="AL333" s="22">
        <f t="shared" si="90"/>
        <v>51222.44</v>
      </c>
      <c r="AM333" s="22">
        <f t="array" ref="AM333">IF(P333="Mykare",(INDEX('[1]EMI &amp; Reimbursement'!Q:Q,MATCH(Finance!C333,'[1]EMI &amp; Reimbursement'!B:B,0),0)),0)</f>
        <v>0</v>
      </c>
      <c r="AN333" s="22">
        <f t="shared" si="79"/>
        <v>0</v>
      </c>
      <c r="AO333" s="22">
        <f t="shared" si="80"/>
        <v>63864</v>
      </c>
      <c r="AP333" s="22">
        <f t="shared" si="81"/>
        <v>0</v>
      </c>
      <c r="AQ333" s="18" t="s">
        <v>7272</v>
      </c>
      <c r="AR333" s="18" t="s">
        <v>7894</v>
      </c>
      <c r="AS333" s="23">
        <v>45111</v>
      </c>
      <c r="AT333" s="56" t="b">
        <v>1</v>
      </c>
      <c r="AW333" s="18" t="b">
        <v>1</v>
      </c>
      <c r="AY333" s="56" t="b">
        <v>1</v>
      </c>
      <c r="BA333" s="56" t="b">
        <v>1</v>
      </c>
      <c r="BB333" s="24" t="b">
        <v>1</v>
      </c>
      <c r="BC333" s="22">
        <f t="shared" si="84"/>
        <v>0</v>
      </c>
      <c r="BD333" s="26">
        <f t="shared" si="98"/>
        <v>0.45648730059709475</v>
      </c>
    </row>
    <row r="334" spans="1:56" ht="20.25" customHeight="1">
      <c r="A334" s="18" t="s">
        <v>7262</v>
      </c>
      <c r="B334" s="19">
        <v>334</v>
      </c>
      <c r="C334" s="18" t="str">
        <f t="shared" si="77"/>
        <v>FIP334</v>
      </c>
      <c r="D334" s="18">
        <v>468197</v>
      </c>
      <c r="E334" s="20">
        <v>45098</v>
      </c>
      <c r="F334" s="20">
        <v>45098</v>
      </c>
      <c r="G334" s="18" t="s">
        <v>7671</v>
      </c>
      <c r="I334" s="18" t="s">
        <v>7947</v>
      </c>
      <c r="J334" s="18" t="s">
        <v>7266</v>
      </c>
      <c r="K334" s="18" t="s">
        <v>7267</v>
      </c>
      <c r="L334" s="18" t="s">
        <v>7290</v>
      </c>
      <c r="M334" s="21" t="s">
        <v>7948</v>
      </c>
      <c r="N334" s="21" t="str">
        <f t="shared" si="59"/>
        <v>A</v>
      </c>
      <c r="P334" s="18" t="str">
        <f>IFERROR(VLOOKUP(L334,[1]Sheet3!A:B,2,0),"")</f>
        <v>Hospital</v>
      </c>
      <c r="Q334" s="22" t="s">
        <v>7456</v>
      </c>
      <c r="R334" s="22" t="s">
        <v>7271</v>
      </c>
      <c r="S334" s="22">
        <v>48426</v>
      </c>
      <c r="T334" s="22">
        <v>48426</v>
      </c>
      <c r="U334" s="22">
        <v>1027</v>
      </c>
      <c r="V334" s="22">
        <v>0</v>
      </c>
      <c r="W334" s="22">
        <f t="shared" si="105"/>
        <v>49453</v>
      </c>
      <c r="X334" s="22">
        <v>0</v>
      </c>
      <c r="Y334" s="22">
        <v>60</v>
      </c>
      <c r="Z334" s="22">
        <v>40</v>
      </c>
      <c r="AA334" s="22">
        <f t="shared" ref="AA334:AA348" si="106">W334*Z334%</f>
        <v>19781.2</v>
      </c>
      <c r="AB334" s="22">
        <f t="shared" si="94"/>
        <v>25145.593220338982</v>
      </c>
      <c r="AC334" s="22">
        <f t="shared" si="95"/>
        <v>4526.2067796610172</v>
      </c>
      <c r="AD334" s="22">
        <f t="shared" ref="AD334:AD345" si="107">W334*Y334%</f>
        <v>29671.8</v>
      </c>
      <c r="AE334" s="22">
        <v>0</v>
      </c>
      <c r="AF334" s="22">
        <v>5000</v>
      </c>
      <c r="AG334" s="22">
        <v>0</v>
      </c>
      <c r="AH334" s="22">
        <v>0</v>
      </c>
      <c r="AI334" s="22">
        <v>0</v>
      </c>
      <c r="AJ334" s="22">
        <f t="shared" si="40"/>
        <v>0</v>
      </c>
      <c r="AK334" s="22">
        <f t="shared" si="89"/>
        <v>5000</v>
      </c>
      <c r="AL334" s="22">
        <f t="shared" si="90"/>
        <v>24671.8</v>
      </c>
      <c r="AM334" s="22">
        <f t="array" ref="AM334">IF(P334="Mykare",(INDEX('[1]EMI &amp; Reimbursement'!Q:Q,MATCH(Finance!C334,'[1]EMI &amp; Reimbursement'!B:B,0),0)),0)</f>
        <v>0</v>
      </c>
      <c r="AN334" s="22">
        <f t="shared" si="79"/>
        <v>0</v>
      </c>
      <c r="AO334" s="22">
        <f t="shared" si="80"/>
        <v>29671.8</v>
      </c>
      <c r="AP334" s="22">
        <f t="shared" si="81"/>
        <v>0</v>
      </c>
      <c r="AQ334" s="18" t="s">
        <v>7272</v>
      </c>
      <c r="AR334" s="18" t="s">
        <v>7949</v>
      </c>
      <c r="AS334" s="23">
        <v>45111</v>
      </c>
      <c r="AT334" s="56" t="b">
        <v>1</v>
      </c>
      <c r="AW334" s="18" t="b">
        <v>1</v>
      </c>
      <c r="AY334" s="56" t="b">
        <v>1</v>
      </c>
      <c r="BA334" s="56" t="b">
        <v>1</v>
      </c>
      <c r="BB334" s="24" t="b">
        <v>1</v>
      </c>
      <c r="BC334" s="22">
        <f t="shared" si="84"/>
        <v>0</v>
      </c>
      <c r="BD334" s="26">
        <f t="shared" si="98"/>
        <v>0.49889389925788119</v>
      </c>
    </row>
    <row r="335" spans="1:56" ht="20.25" customHeight="1">
      <c r="A335" s="18" t="s">
        <v>7262</v>
      </c>
      <c r="B335" s="19">
        <v>335</v>
      </c>
      <c r="C335" s="18" t="str">
        <f t="shared" si="77"/>
        <v>FIP335</v>
      </c>
      <c r="D335" s="18">
        <v>491166</v>
      </c>
      <c r="E335" s="20">
        <v>45098</v>
      </c>
      <c r="F335" s="20">
        <v>45098</v>
      </c>
      <c r="G335" s="18" t="s">
        <v>7459</v>
      </c>
      <c r="I335" s="18" t="s">
        <v>7950</v>
      </c>
      <c r="J335" s="18" t="s">
        <v>7266</v>
      </c>
      <c r="K335" s="18" t="s">
        <v>7932</v>
      </c>
      <c r="L335" s="18" t="s">
        <v>7290</v>
      </c>
      <c r="M335" s="21" t="s">
        <v>7278</v>
      </c>
      <c r="N335" s="21" t="str">
        <f t="shared" si="59"/>
        <v>B</v>
      </c>
      <c r="P335" s="18" t="str">
        <f>IFERROR(VLOOKUP(L335,[1]Sheet3!A:B,2,0),"")</f>
        <v>Hospital</v>
      </c>
      <c r="Q335" s="22" t="s">
        <v>7298</v>
      </c>
      <c r="R335" s="22" t="s">
        <v>7271</v>
      </c>
      <c r="S335" s="22">
        <v>25000</v>
      </c>
      <c r="T335" s="22">
        <v>52436</v>
      </c>
      <c r="U335" s="22">
        <v>0</v>
      </c>
      <c r="V335" s="22">
        <v>0</v>
      </c>
      <c r="W335" s="22">
        <f t="shared" si="105"/>
        <v>52436</v>
      </c>
      <c r="X335" s="22">
        <v>0</v>
      </c>
      <c r="Y335" s="22">
        <v>33</v>
      </c>
      <c r="Z335" s="22">
        <v>67</v>
      </c>
      <c r="AA335" s="22">
        <f t="shared" si="106"/>
        <v>35132.120000000003</v>
      </c>
      <c r="AB335" s="22">
        <f t="shared" si="94"/>
        <v>14664.305084745763</v>
      </c>
      <c r="AC335" s="22">
        <f t="shared" si="95"/>
        <v>2639.5749152542376</v>
      </c>
      <c r="AD335" s="22">
        <f t="shared" si="107"/>
        <v>17303.88</v>
      </c>
      <c r="AE335" s="22">
        <v>878.56</v>
      </c>
      <c r="AF335" s="22">
        <v>0</v>
      </c>
      <c r="AG335" s="22">
        <v>0</v>
      </c>
      <c r="AH335" s="22">
        <v>0</v>
      </c>
      <c r="AI335" s="22">
        <v>0</v>
      </c>
      <c r="AJ335" s="22">
        <f t="shared" si="40"/>
        <v>0</v>
      </c>
      <c r="AK335" s="22">
        <f t="shared" si="89"/>
        <v>878.56</v>
      </c>
      <c r="AL335" s="22">
        <f t="shared" si="90"/>
        <v>16425.32</v>
      </c>
      <c r="AM335" s="22">
        <f t="array" ref="AM335">IF(P335="Mykare",(INDEX('[1]EMI &amp; Reimbursement'!Q:Q,MATCH(Finance!C335,'[1]EMI &amp; Reimbursement'!B:B,0),0)),0)</f>
        <v>0</v>
      </c>
      <c r="AN335" s="22">
        <f t="shared" si="79"/>
        <v>0</v>
      </c>
      <c r="AO335" s="22">
        <f t="shared" si="80"/>
        <v>17303.88</v>
      </c>
      <c r="AP335" s="22">
        <f t="shared" si="81"/>
        <v>0</v>
      </c>
      <c r="AQ335" s="18" t="s">
        <v>7272</v>
      </c>
      <c r="AR335" s="18" t="s">
        <v>7914</v>
      </c>
      <c r="AS335" s="23">
        <v>45111</v>
      </c>
      <c r="AT335" s="56" t="b">
        <v>0</v>
      </c>
      <c r="AW335" s="18" t="b">
        <v>1</v>
      </c>
      <c r="AY335" s="56" t="b">
        <v>1</v>
      </c>
      <c r="BB335" s="24" t="b">
        <v>1</v>
      </c>
      <c r="BC335" s="22">
        <f t="shared" si="84"/>
        <v>0</v>
      </c>
      <c r="BD335" s="26">
        <f t="shared" si="98"/>
        <v>0.31324509878709283</v>
      </c>
    </row>
    <row r="336" spans="1:56" ht="20.25" customHeight="1">
      <c r="A336" s="18" t="s">
        <v>7262</v>
      </c>
      <c r="B336" s="19">
        <v>336</v>
      </c>
      <c r="C336" s="18" t="str">
        <f t="shared" si="77"/>
        <v>FIP336</v>
      </c>
      <c r="D336" s="18">
        <v>468152</v>
      </c>
      <c r="E336" s="20">
        <v>45098</v>
      </c>
      <c r="F336" s="20">
        <v>45098</v>
      </c>
      <c r="G336" s="18" t="s">
        <v>7459</v>
      </c>
      <c r="I336" s="18" t="s">
        <v>7951</v>
      </c>
      <c r="J336" s="18" t="s">
        <v>7369</v>
      </c>
      <c r="K336" s="18" t="s">
        <v>7717</v>
      </c>
      <c r="L336" s="18" t="s">
        <v>7290</v>
      </c>
      <c r="M336" s="21" t="s">
        <v>7278</v>
      </c>
      <c r="N336" s="21" t="str">
        <f t="shared" si="59"/>
        <v>B</v>
      </c>
      <c r="P336" s="18" t="str">
        <f>IFERROR(VLOOKUP(L336,[1]Sheet3!A:B,2,0),"")</f>
        <v>Hospital</v>
      </c>
      <c r="Q336" s="22" t="s">
        <v>7298</v>
      </c>
      <c r="R336" s="22" t="s">
        <v>7271</v>
      </c>
      <c r="S336" s="22">
        <v>83778</v>
      </c>
      <c r="T336" s="22">
        <v>83778</v>
      </c>
      <c r="U336" s="22">
        <v>0</v>
      </c>
      <c r="V336" s="22">
        <v>0</v>
      </c>
      <c r="W336" s="22">
        <f t="shared" si="105"/>
        <v>83778</v>
      </c>
      <c r="X336" s="22">
        <v>0</v>
      </c>
      <c r="Y336" s="22">
        <v>33</v>
      </c>
      <c r="Z336" s="22">
        <v>67</v>
      </c>
      <c r="AA336" s="22">
        <f t="shared" si="106"/>
        <v>56131.26</v>
      </c>
      <c r="AB336" s="22">
        <f t="shared" si="94"/>
        <v>23429.4406779661</v>
      </c>
      <c r="AC336" s="22">
        <f t="shared" si="95"/>
        <v>4217.2993220338985</v>
      </c>
      <c r="AD336" s="22">
        <f t="shared" si="107"/>
        <v>27646.74</v>
      </c>
      <c r="AE336" s="22">
        <v>1779</v>
      </c>
      <c r="AF336" s="22">
        <v>0</v>
      </c>
      <c r="AG336" s="22">
        <v>0</v>
      </c>
      <c r="AH336" s="22">
        <v>0</v>
      </c>
      <c r="AI336" s="22">
        <v>0</v>
      </c>
      <c r="AJ336" s="22">
        <f t="shared" si="40"/>
        <v>0</v>
      </c>
      <c r="AK336" s="22">
        <f t="shared" si="89"/>
        <v>1779</v>
      </c>
      <c r="AL336" s="22">
        <f t="shared" si="90"/>
        <v>25867.74</v>
      </c>
      <c r="AM336" s="22">
        <f t="array" ref="AM336">IF(P336="Mykare",(INDEX('[1]EMI &amp; Reimbursement'!Q:Q,MATCH(Finance!C336,'[1]EMI &amp; Reimbursement'!B:B,0),0)),0)</f>
        <v>0</v>
      </c>
      <c r="AN336" s="22">
        <f t="shared" si="79"/>
        <v>0</v>
      </c>
      <c r="AO336" s="22">
        <f t="shared" si="80"/>
        <v>27646.74</v>
      </c>
      <c r="AP336" s="22">
        <f t="shared" si="81"/>
        <v>0</v>
      </c>
      <c r="AQ336" s="18" t="s">
        <v>7272</v>
      </c>
      <c r="AR336" s="18" t="s">
        <v>7914</v>
      </c>
      <c r="AS336" s="23">
        <v>45111</v>
      </c>
      <c r="AT336" s="56" t="b">
        <v>0</v>
      </c>
      <c r="AW336" s="18" t="b">
        <v>1</v>
      </c>
      <c r="AY336" s="56" t="b">
        <v>1</v>
      </c>
      <c r="BB336" s="24" t="b">
        <v>1</v>
      </c>
      <c r="BC336" s="22">
        <f t="shared" si="84"/>
        <v>0</v>
      </c>
      <c r="BD336" s="26">
        <f t="shared" si="98"/>
        <v>0.30876530831483207</v>
      </c>
    </row>
    <row r="337" spans="1:56" ht="20.25" customHeight="1">
      <c r="A337" s="18" t="s">
        <v>7262</v>
      </c>
      <c r="B337" s="19">
        <v>337</v>
      </c>
      <c r="C337" s="18" t="str">
        <f t="shared" si="77"/>
        <v>FIP337</v>
      </c>
      <c r="D337" s="18">
        <v>447864</v>
      </c>
      <c r="E337" s="20">
        <v>45098</v>
      </c>
      <c r="F337" s="20">
        <v>45098</v>
      </c>
      <c r="G337" s="18" t="s">
        <v>7501</v>
      </c>
      <c r="I337" s="18" t="s">
        <v>7952</v>
      </c>
      <c r="J337" s="18" t="s">
        <v>7266</v>
      </c>
      <c r="K337" s="18" t="s">
        <v>5048</v>
      </c>
      <c r="L337" s="18" t="s">
        <v>7308</v>
      </c>
      <c r="M337" s="21" t="s">
        <v>7278</v>
      </c>
      <c r="N337" s="21" t="str">
        <f t="shared" si="59"/>
        <v>B</v>
      </c>
      <c r="P337" s="18" t="str">
        <f>IFERROR(VLOOKUP(L337,[1]Sheet3!A:B,2,0),"")</f>
        <v>Hospital</v>
      </c>
      <c r="Q337" s="22" t="s">
        <v>7270</v>
      </c>
      <c r="R337" s="22" t="s">
        <v>7271</v>
      </c>
      <c r="S337" s="22">
        <v>24500</v>
      </c>
      <c r="T337" s="22">
        <v>0</v>
      </c>
      <c r="U337" s="22">
        <v>0</v>
      </c>
      <c r="V337" s="22">
        <v>500</v>
      </c>
      <c r="W337" s="22">
        <f t="shared" si="105"/>
        <v>25000</v>
      </c>
      <c r="X337" s="22">
        <v>0</v>
      </c>
      <c r="Y337" s="22">
        <v>30</v>
      </c>
      <c r="Z337" s="22">
        <v>70</v>
      </c>
      <c r="AA337" s="22">
        <f t="shared" si="106"/>
        <v>17500</v>
      </c>
      <c r="AB337" s="22">
        <f t="shared" si="94"/>
        <v>6355.9322033898306</v>
      </c>
      <c r="AC337" s="22">
        <f t="shared" si="95"/>
        <v>1144.0677966101696</v>
      </c>
      <c r="AD337" s="22">
        <f t="shared" si="107"/>
        <v>7500</v>
      </c>
      <c r="AE337" s="22">
        <v>0</v>
      </c>
      <c r="AF337" s="22">
        <v>0</v>
      </c>
      <c r="AG337" s="22">
        <v>0</v>
      </c>
      <c r="AH337" s="22">
        <v>0</v>
      </c>
      <c r="AI337" s="22">
        <v>0</v>
      </c>
      <c r="AJ337" s="22">
        <f t="shared" si="40"/>
        <v>0</v>
      </c>
      <c r="AK337" s="22">
        <f t="shared" si="89"/>
        <v>0</v>
      </c>
      <c r="AL337" s="22">
        <f t="shared" si="90"/>
        <v>7500</v>
      </c>
      <c r="AM337" s="22">
        <f t="array" ref="AM337">IF(P337="Mykare",(INDEX('[1]EMI &amp; Reimbursement'!Q:Q,MATCH(Finance!C337,'[1]EMI &amp; Reimbursement'!B:B,0),0)),0)</f>
        <v>0</v>
      </c>
      <c r="AN337" s="22">
        <f t="shared" si="79"/>
        <v>0</v>
      </c>
      <c r="AO337" s="22">
        <f t="shared" si="80"/>
        <v>7500</v>
      </c>
      <c r="AP337" s="22">
        <f t="shared" si="81"/>
        <v>0</v>
      </c>
      <c r="AQ337" s="18" t="s">
        <v>7272</v>
      </c>
      <c r="AR337" s="18" t="s">
        <v>7953</v>
      </c>
      <c r="AS337" s="23">
        <v>45111</v>
      </c>
      <c r="AT337" s="56" t="b">
        <v>0</v>
      </c>
      <c r="AW337" s="18" t="b">
        <v>1</v>
      </c>
      <c r="AY337" s="56" t="b">
        <v>1</v>
      </c>
      <c r="BB337" s="24" t="b">
        <v>1</v>
      </c>
      <c r="BC337" s="22">
        <f t="shared" si="84"/>
        <v>0</v>
      </c>
      <c r="BD337" s="26">
        <f t="shared" si="98"/>
        <v>0.3</v>
      </c>
    </row>
    <row r="338" spans="1:56" ht="20.25" customHeight="1">
      <c r="A338" s="18" t="s">
        <v>7262</v>
      </c>
      <c r="B338" s="19">
        <v>338</v>
      </c>
      <c r="C338" s="18" t="str">
        <f t="shared" si="77"/>
        <v>FIP338</v>
      </c>
      <c r="D338" s="18">
        <v>477136</v>
      </c>
      <c r="E338" s="20">
        <v>45099</v>
      </c>
      <c r="F338" s="20">
        <v>45099</v>
      </c>
      <c r="G338" s="18" t="s">
        <v>7367</v>
      </c>
      <c r="I338" s="18" t="s">
        <v>7954</v>
      </c>
      <c r="J338" s="18" t="s">
        <v>7266</v>
      </c>
      <c r="K338" s="18" t="s">
        <v>7297</v>
      </c>
      <c r="L338" s="18" t="s">
        <v>7290</v>
      </c>
      <c r="M338" s="21" t="s">
        <v>7278</v>
      </c>
      <c r="N338" s="21" t="str">
        <f t="shared" si="59"/>
        <v>B</v>
      </c>
      <c r="P338" s="18" t="str">
        <f>IFERROR(VLOOKUP(L338,[1]Sheet3!A:B,2,0),"")</f>
        <v>Hospital</v>
      </c>
      <c r="Q338" s="22" t="s">
        <v>7326</v>
      </c>
      <c r="R338" s="22" t="s">
        <v>7271</v>
      </c>
      <c r="S338" s="22">
        <v>16800</v>
      </c>
      <c r="T338" s="22">
        <v>16800</v>
      </c>
      <c r="U338" s="22">
        <v>13000</v>
      </c>
      <c r="V338" s="22">
        <v>0</v>
      </c>
      <c r="W338" s="22">
        <f t="shared" si="105"/>
        <v>29800</v>
      </c>
      <c r="X338" s="22">
        <v>0</v>
      </c>
      <c r="Y338" s="22">
        <v>30</v>
      </c>
      <c r="Z338" s="22">
        <v>70</v>
      </c>
      <c r="AA338" s="22">
        <f t="shared" si="106"/>
        <v>20860</v>
      </c>
      <c r="AB338" s="22">
        <f t="shared" si="94"/>
        <v>7576.2711864406783</v>
      </c>
      <c r="AC338" s="22">
        <f t="shared" si="95"/>
        <v>1363.7288135593221</v>
      </c>
      <c r="AD338" s="22">
        <f t="shared" si="107"/>
        <v>8940</v>
      </c>
      <c r="AE338" s="22">
        <v>323.47000000000003</v>
      </c>
      <c r="AF338" s="22">
        <v>0</v>
      </c>
      <c r="AG338" s="22">
        <v>0</v>
      </c>
      <c r="AH338" s="22">
        <v>0</v>
      </c>
      <c r="AI338" s="22">
        <v>0</v>
      </c>
      <c r="AJ338" s="22">
        <f t="shared" si="40"/>
        <v>0</v>
      </c>
      <c r="AK338" s="22">
        <f t="shared" si="89"/>
        <v>323.47000000000003</v>
      </c>
      <c r="AL338" s="22">
        <f t="shared" si="90"/>
        <v>8616.5300000000007</v>
      </c>
      <c r="AM338" s="22">
        <f t="array" ref="AM338">IF(P338="Mykare",(INDEX('[1]EMI &amp; Reimbursement'!Q:Q,MATCH(Finance!C338,'[1]EMI &amp; Reimbursement'!B:B,0),0)),0)</f>
        <v>0</v>
      </c>
      <c r="AN338" s="22">
        <f t="shared" si="79"/>
        <v>0</v>
      </c>
      <c r="AO338" s="22">
        <f t="shared" si="80"/>
        <v>8940</v>
      </c>
      <c r="AP338" s="22">
        <f t="shared" si="81"/>
        <v>0</v>
      </c>
      <c r="AQ338" s="18" t="s">
        <v>7272</v>
      </c>
      <c r="AR338" s="18" t="s">
        <v>7901</v>
      </c>
      <c r="AS338" s="23">
        <v>45111</v>
      </c>
      <c r="AT338" s="56" t="b">
        <v>0</v>
      </c>
      <c r="AW338" s="18" t="b">
        <v>1</v>
      </c>
      <c r="AY338" s="56" t="b">
        <v>1</v>
      </c>
      <c r="BB338" s="24" t="b">
        <v>1</v>
      </c>
      <c r="BC338" s="22">
        <f t="shared" si="84"/>
        <v>0</v>
      </c>
      <c r="BD338" s="26">
        <f t="shared" si="98"/>
        <v>0.28914530201342287</v>
      </c>
    </row>
    <row r="339" spans="1:56" ht="20.25" customHeight="1">
      <c r="A339" s="18" t="s">
        <v>7262</v>
      </c>
      <c r="B339" s="19">
        <v>339</v>
      </c>
      <c r="C339" s="18" t="str">
        <f t="shared" si="77"/>
        <v>FIP339</v>
      </c>
      <c r="D339" s="18">
        <v>448778</v>
      </c>
      <c r="E339" s="20">
        <v>45099</v>
      </c>
      <c r="F339" s="20">
        <v>45099</v>
      </c>
      <c r="G339" s="18" t="s">
        <v>7454</v>
      </c>
      <c r="I339" s="18" t="s">
        <v>7955</v>
      </c>
      <c r="J339" s="18" t="s">
        <v>7341</v>
      </c>
      <c r="K339" s="18" t="s">
        <v>7267</v>
      </c>
      <c r="L339" s="18" t="s">
        <v>7303</v>
      </c>
      <c r="M339" s="21" t="s">
        <v>7278</v>
      </c>
      <c r="N339" s="21" t="str">
        <f t="shared" si="59"/>
        <v>B</v>
      </c>
      <c r="O339" s="18" t="s">
        <v>7941</v>
      </c>
      <c r="P339" s="18" t="str">
        <f>IFERROR(VLOOKUP(L339,[1]Sheet3!A:B,2,0),"")</f>
        <v>Mykare</v>
      </c>
      <c r="Q339" s="22" t="s">
        <v>7456</v>
      </c>
      <c r="R339" s="22" t="s">
        <v>7271</v>
      </c>
      <c r="S339" s="22">
        <v>20000</v>
      </c>
      <c r="T339" s="22">
        <v>0</v>
      </c>
      <c r="U339" s="22">
        <v>32000</v>
      </c>
      <c r="V339" s="22">
        <v>0</v>
      </c>
      <c r="W339" s="22">
        <f t="shared" si="105"/>
        <v>52000</v>
      </c>
      <c r="X339" s="22">
        <v>0</v>
      </c>
      <c r="Y339" s="22">
        <v>35</v>
      </c>
      <c r="Z339" s="22">
        <v>65</v>
      </c>
      <c r="AA339" s="22">
        <f t="shared" si="106"/>
        <v>33800</v>
      </c>
      <c r="AB339" s="22">
        <f t="shared" si="94"/>
        <v>15423.728813559323</v>
      </c>
      <c r="AC339" s="22">
        <f t="shared" si="95"/>
        <v>2776.2711864406779</v>
      </c>
      <c r="AD339" s="22">
        <f t="shared" si="107"/>
        <v>18200</v>
      </c>
      <c r="AE339" s="22">
        <v>0</v>
      </c>
      <c r="AF339" s="22">
        <v>0</v>
      </c>
      <c r="AG339" s="22">
        <v>1652</v>
      </c>
      <c r="AH339" s="73">
        <v>1470</v>
      </c>
      <c r="AI339" s="22">
        <v>0</v>
      </c>
      <c r="AJ339" s="22">
        <f t="shared" si="40"/>
        <v>0</v>
      </c>
      <c r="AK339" s="22">
        <f t="shared" si="89"/>
        <v>3122</v>
      </c>
      <c r="AL339" s="22">
        <f t="shared" si="90"/>
        <v>15078</v>
      </c>
      <c r="AM339" s="22">
        <f t="array" ref="AM339">IF(P339="Mykare",(INDEX('[1]EMI &amp; Reimbursement'!Q:Q,MATCH(Finance!C339,'[1]EMI &amp; Reimbursement'!B:B,0),0)),0)</f>
        <v>18348</v>
      </c>
      <c r="AN339" s="22">
        <f t="shared" si="79"/>
        <v>0</v>
      </c>
      <c r="AO339" s="22">
        <f t="shared" si="80"/>
        <v>0</v>
      </c>
      <c r="AP339" s="22">
        <f t="shared" si="81"/>
        <v>33800</v>
      </c>
      <c r="AQ339" s="18" t="s">
        <v>7272</v>
      </c>
      <c r="AR339" s="18" t="s">
        <v>7922</v>
      </c>
      <c r="AS339" s="23">
        <v>45111</v>
      </c>
      <c r="AT339" s="56" t="b">
        <v>0</v>
      </c>
      <c r="AU339" s="18" t="b">
        <v>1</v>
      </c>
      <c r="AV339" s="56" t="b">
        <v>0</v>
      </c>
      <c r="AW339" s="18" t="b">
        <v>1</v>
      </c>
      <c r="AX339" s="18" t="b">
        <v>1</v>
      </c>
      <c r="AY339" s="56" t="b">
        <v>1</v>
      </c>
      <c r="BB339" s="24" t="b">
        <v>1</v>
      </c>
      <c r="BC339" s="22">
        <f t="shared" si="84"/>
        <v>0</v>
      </c>
      <c r="BD339" s="26">
        <f t="shared" si="98"/>
        <v>0.28996153846153844</v>
      </c>
    </row>
    <row r="340" spans="1:56" ht="20.25" customHeight="1">
      <c r="A340" s="18" t="s">
        <v>7262</v>
      </c>
      <c r="B340" s="19">
        <v>340</v>
      </c>
      <c r="C340" s="18" t="str">
        <f t="shared" si="77"/>
        <v>FIP340</v>
      </c>
      <c r="D340" s="18">
        <v>502395</v>
      </c>
      <c r="E340" s="20">
        <v>45100</v>
      </c>
      <c r="F340" s="20">
        <v>45100</v>
      </c>
      <c r="G340" s="18" t="s">
        <v>7879</v>
      </c>
      <c r="I340" s="18" t="s">
        <v>7956</v>
      </c>
      <c r="J340" s="18" t="s">
        <v>7880</v>
      </c>
      <c r="K340" s="18" t="s">
        <v>7743</v>
      </c>
      <c r="L340" s="18" t="s">
        <v>7308</v>
      </c>
      <c r="M340" s="21" t="s">
        <v>7278</v>
      </c>
      <c r="N340" s="21" t="str">
        <f t="shared" si="59"/>
        <v>B</v>
      </c>
      <c r="P340" s="18" t="str">
        <f>IFERROR(VLOOKUP(L340,[1]Sheet3!A:B,2,0),"")</f>
        <v>Hospital</v>
      </c>
      <c r="Q340" s="22" t="s">
        <v>7337</v>
      </c>
      <c r="R340" s="22" t="s">
        <v>7271</v>
      </c>
      <c r="S340" s="22">
        <v>60000</v>
      </c>
      <c r="T340" s="22">
        <v>0</v>
      </c>
      <c r="U340" s="22">
        <v>0</v>
      </c>
      <c r="V340" s="22">
        <v>0</v>
      </c>
      <c r="W340" s="22">
        <f t="shared" si="105"/>
        <v>60000</v>
      </c>
      <c r="X340" s="22">
        <v>0</v>
      </c>
      <c r="Y340" s="22">
        <v>35</v>
      </c>
      <c r="Z340" s="22">
        <v>65</v>
      </c>
      <c r="AA340" s="22">
        <f t="shared" si="106"/>
        <v>39000</v>
      </c>
      <c r="AB340" s="22">
        <f t="shared" si="94"/>
        <v>17796.610169491527</v>
      </c>
      <c r="AC340" s="22">
        <f t="shared" si="95"/>
        <v>3203.3898305084749</v>
      </c>
      <c r="AD340" s="22">
        <f t="shared" si="107"/>
        <v>21000</v>
      </c>
      <c r="AE340" s="22">
        <v>1987.97</v>
      </c>
      <c r="AF340" s="22">
        <v>0</v>
      </c>
      <c r="AG340" s="22">
        <v>0</v>
      </c>
      <c r="AH340" s="22">
        <v>0</v>
      </c>
      <c r="AI340" s="22">
        <v>0</v>
      </c>
      <c r="AJ340" s="22">
        <f t="shared" si="40"/>
        <v>0</v>
      </c>
      <c r="AK340" s="22">
        <f t="shared" si="89"/>
        <v>1987.97</v>
      </c>
      <c r="AL340" s="22">
        <f t="shared" si="90"/>
        <v>19012.03</v>
      </c>
      <c r="AM340" s="22">
        <f t="array" ref="AM340">IF(P340="Mykare",(INDEX('[1]EMI &amp; Reimbursement'!Q:Q,MATCH(Finance!C340,'[1]EMI &amp; Reimbursement'!B:B,0),0)),0)</f>
        <v>0</v>
      </c>
      <c r="AN340" s="22">
        <f t="shared" si="79"/>
        <v>0</v>
      </c>
      <c r="AO340" s="22">
        <f t="shared" si="80"/>
        <v>21000</v>
      </c>
      <c r="AP340" s="22">
        <f t="shared" si="81"/>
        <v>0</v>
      </c>
      <c r="AQ340" s="18" t="s">
        <v>7272</v>
      </c>
      <c r="AR340" s="18" t="s">
        <v>7916</v>
      </c>
      <c r="AS340" s="23">
        <v>45127</v>
      </c>
      <c r="AT340" s="56" t="b">
        <v>0</v>
      </c>
      <c r="AW340" s="56" t="b">
        <v>1</v>
      </c>
      <c r="AY340" s="56" t="b">
        <v>1</v>
      </c>
      <c r="BB340" s="24" t="b">
        <v>1</v>
      </c>
      <c r="BC340" s="22">
        <f t="shared" si="84"/>
        <v>0</v>
      </c>
      <c r="BD340" s="26">
        <f t="shared" si="98"/>
        <v>0.31686716666666664</v>
      </c>
    </row>
    <row r="341" spans="1:56" ht="20.25" customHeight="1">
      <c r="A341" s="18" t="s">
        <v>7262</v>
      </c>
      <c r="B341" s="19">
        <v>341</v>
      </c>
      <c r="C341" s="18" t="str">
        <f t="shared" si="77"/>
        <v>FIP341</v>
      </c>
      <c r="D341" s="18">
        <v>494423</v>
      </c>
      <c r="E341" s="20">
        <v>45100</v>
      </c>
      <c r="F341" s="20">
        <v>45100</v>
      </c>
      <c r="G341" s="18" t="s">
        <v>7652</v>
      </c>
      <c r="I341" s="18" t="s">
        <v>3370</v>
      </c>
      <c r="J341" s="18" t="s">
        <v>7266</v>
      </c>
      <c r="K341" s="18" t="s">
        <v>7277</v>
      </c>
      <c r="L341" s="18" t="s">
        <v>7290</v>
      </c>
      <c r="M341" s="21" t="s">
        <v>7957</v>
      </c>
      <c r="N341" s="21"/>
      <c r="P341" s="18" t="str">
        <f>IFERROR(VLOOKUP(L341,[1]Sheet3!A:B,2,0),"")</f>
        <v>Hospital</v>
      </c>
      <c r="Q341" s="22" t="s">
        <v>7270</v>
      </c>
      <c r="R341" s="22" t="s">
        <v>7271</v>
      </c>
      <c r="S341" s="22">
        <v>58272</v>
      </c>
      <c r="T341" s="22">
        <v>58272</v>
      </c>
      <c r="U341" s="22">
        <v>0</v>
      </c>
      <c r="V341" s="22">
        <v>0</v>
      </c>
      <c r="W341" s="22">
        <f t="shared" si="105"/>
        <v>58272</v>
      </c>
      <c r="X341" s="22">
        <v>0</v>
      </c>
      <c r="Y341" s="22">
        <v>60</v>
      </c>
      <c r="Z341" s="22">
        <v>40</v>
      </c>
      <c r="AA341" s="22">
        <f t="shared" si="106"/>
        <v>23308.800000000003</v>
      </c>
      <c r="AB341" s="22">
        <f t="shared" si="94"/>
        <v>29629.830508474573</v>
      </c>
      <c r="AC341" s="22">
        <f t="shared" si="95"/>
        <v>5333.3694915254227</v>
      </c>
      <c r="AD341" s="22">
        <f t="shared" si="107"/>
        <v>34963.199999999997</v>
      </c>
      <c r="AE341" s="22">
        <v>0</v>
      </c>
      <c r="AF341" s="22">
        <v>5000</v>
      </c>
      <c r="AG341" s="22">
        <v>0</v>
      </c>
      <c r="AH341" s="22">
        <v>0</v>
      </c>
      <c r="AI341" s="22">
        <v>0</v>
      </c>
      <c r="AJ341" s="22">
        <f t="shared" si="40"/>
        <v>0</v>
      </c>
      <c r="AK341" s="22">
        <f t="shared" si="89"/>
        <v>5000</v>
      </c>
      <c r="AL341" s="22">
        <f t="shared" si="90"/>
        <v>29963.199999999997</v>
      </c>
      <c r="AM341" s="22">
        <f t="array" ref="AM341">IF(P341="Mykare",(INDEX('[1]EMI &amp; Reimbursement'!Q:Q,MATCH(Finance!C341,'[1]EMI &amp; Reimbursement'!B:B,0),0)),0)</f>
        <v>0</v>
      </c>
      <c r="AN341" s="22">
        <f t="shared" si="79"/>
        <v>0</v>
      </c>
      <c r="AO341" s="22">
        <f t="shared" si="80"/>
        <v>34963.199999999997</v>
      </c>
      <c r="AP341" s="22">
        <f t="shared" si="81"/>
        <v>0</v>
      </c>
      <c r="AQ341" s="18" t="s">
        <v>7272</v>
      </c>
      <c r="AR341" s="18" t="s">
        <v>7935</v>
      </c>
      <c r="AS341" s="23">
        <v>45111</v>
      </c>
      <c r="AT341" s="56" t="b">
        <v>0</v>
      </c>
      <c r="AW341" s="18" t="b">
        <v>1</v>
      </c>
      <c r="AY341" s="56" t="b">
        <v>1</v>
      </c>
      <c r="BA341" s="56" t="b">
        <v>1</v>
      </c>
      <c r="BB341" s="24" t="b">
        <v>1</v>
      </c>
      <c r="BC341" s="24"/>
      <c r="BD341" s="26">
        <f t="shared" si="98"/>
        <v>0.51419549697968148</v>
      </c>
    </row>
    <row r="342" spans="1:56" ht="20.25" customHeight="1">
      <c r="A342" s="18" t="s">
        <v>7262</v>
      </c>
      <c r="B342" s="19">
        <v>342</v>
      </c>
      <c r="C342" s="18" t="str">
        <f t="shared" si="77"/>
        <v>FIP342</v>
      </c>
      <c r="D342" s="18">
        <v>457869</v>
      </c>
      <c r="E342" s="20">
        <v>45101</v>
      </c>
      <c r="F342" s="20">
        <v>45101</v>
      </c>
      <c r="G342" s="18" t="s">
        <v>7958</v>
      </c>
      <c r="I342" s="18" t="s">
        <v>7959</v>
      </c>
      <c r="J342" s="18" t="s">
        <v>7341</v>
      </c>
      <c r="K342" s="18" t="s">
        <v>7960</v>
      </c>
      <c r="L342" s="18" t="s">
        <v>7303</v>
      </c>
      <c r="M342" s="21" t="s">
        <v>7278</v>
      </c>
      <c r="N342" s="21" t="str">
        <f t="shared" ref="N342:N387" si="108">IF(M342="Hospital Provided","B","A")</f>
        <v>B</v>
      </c>
      <c r="O342" s="18" t="s">
        <v>7305</v>
      </c>
      <c r="P342" s="18" t="str">
        <f>IFERROR(VLOOKUP(L342,[1]Sheet3!A:B,2,0),"")</f>
        <v>Mykare</v>
      </c>
      <c r="Q342" s="22" t="s">
        <v>7285</v>
      </c>
      <c r="R342" s="22" t="s">
        <v>7271</v>
      </c>
      <c r="S342" s="22">
        <v>60000</v>
      </c>
      <c r="T342" s="22">
        <v>0</v>
      </c>
      <c r="U342" s="22">
        <v>0</v>
      </c>
      <c r="V342" s="22">
        <v>0</v>
      </c>
      <c r="W342" s="22">
        <f t="shared" si="105"/>
        <v>60000</v>
      </c>
      <c r="X342" s="22">
        <v>0</v>
      </c>
      <c r="Y342" s="22">
        <v>34</v>
      </c>
      <c r="Z342" s="22">
        <v>66</v>
      </c>
      <c r="AA342" s="22">
        <f t="shared" si="106"/>
        <v>39600</v>
      </c>
      <c r="AB342" s="22">
        <f t="shared" si="94"/>
        <v>17288.135593220337</v>
      </c>
      <c r="AC342" s="22">
        <f t="shared" si="95"/>
        <v>3111.8644067796608</v>
      </c>
      <c r="AD342" s="22">
        <f t="shared" si="107"/>
        <v>20400</v>
      </c>
      <c r="AE342" s="22">
        <v>611.41999999999996</v>
      </c>
      <c r="AF342" s="22">
        <v>0</v>
      </c>
      <c r="AG342" s="22">
        <v>7788</v>
      </c>
      <c r="AH342" s="22">
        <v>0</v>
      </c>
      <c r="AI342" s="22">
        <v>0</v>
      </c>
      <c r="AJ342" s="22">
        <f t="shared" si="40"/>
        <v>0</v>
      </c>
      <c r="AK342" s="22">
        <f t="shared" si="89"/>
        <v>8399.42</v>
      </c>
      <c r="AL342" s="22">
        <f t="shared" si="90"/>
        <v>12000.58</v>
      </c>
      <c r="AM342" s="22">
        <f t="array" ref="AM342">IF(P342="Mykare",(INDEX('[1]EMI &amp; Reimbursement'!Q:Q,MATCH(Finance!C342,'[1]EMI &amp; Reimbursement'!B:B,0),0)),0)</f>
        <v>52212</v>
      </c>
      <c r="AN342" s="22">
        <f t="shared" si="79"/>
        <v>0</v>
      </c>
      <c r="AO342" s="22">
        <f t="shared" si="80"/>
        <v>0</v>
      </c>
      <c r="AP342" s="22">
        <f t="shared" si="81"/>
        <v>39600</v>
      </c>
      <c r="AQ342" s="18" t="s">
        <v>7272</v>
      </c>
      <c r="AR342" s="18" t="s">
        <v>7961</v>
      </c>
      <c r="AS342" s="23">
        <v>45112</v>
      </c>
      <c r="AT342" s="56" t="b">
        <v>0</v>
      </c>
      <c r="AU342" s="18" t="b">
        <v>1</v>
      </c>
      <c r="AV342" s="56" t="b">
        <v>0</v>
      </c>
      <c r="AW342" s="18" t="b">
        <v>1</v>
      </c>
      <c r="AX342" s="18" t="b">
        <v>1</v>
      </c>
      <c r="AY342" s="56" t="b">
        <v>1</v>
      </c>
      <c r="BB342" s="24" t="b">
        <v>1</v>
      </c>
      <c r="BC342" s="22">
        <f t="shared" ref="BC342:BC415" si="109">W342-(AA342+AD342)</f>
        <v>0</v>
      </c>
      <c r="BD342" s="26">
        <f t="shared" si="98"/>
        <v>0.20000966666666667</v>
      </c>
    </row>
    <row r="343" spans="1:56" ht="20.25" customHeight="1">
      <c r="A343" s="18" t="s">
        <v>7262</v>
      </c>
      <c r="B343" s="19">
        <v>343</v>
      </c>
      <c r="C343" s="18" t="str">
        <f t="shared" si="77"/>
        <v>FIP343</v>
      </c>
      <c r="D343" s="18">
        <v>414120</v>
      </c>
      <c r="E343" s="20">
        <v>45197</v>
      </c>
      <c r="F343" s="20">
        <v>45101</v>
      </c>
      <c r="G343" s="18" t="s">
        <v>7275</v>
      </c>
      <c r="I343" s="18" t="s">
        <v>7962</v>
      </c>
      <c r="J343" s="18" t="s">
        <v>7351</v>
      </c>
      <c r="K343" s="18" t="s">
        <v>7289</v>
      </c>
      <c r="L343" s="18" t="s">
        <v>7268</v>
      </c>
      <c r="M343" s="21" t="s">
        <v>7278</v>
      </c>
      <c r="N343" s="21" t="str">
        <f t="shared" si="108"/>
        <v>B</v>
      </c>
      <c r="P343" s="18" t="s">
        <v>7919</v>
      </c>
      <c r="Q343" s="22" t="s">
        <v>7279</v>
      </c>
      <c r="R343" s="22" t="s">
        <v>7271</v>
      </c>
      <c r="S343" s="22">
        <v>47913</v>
      </c>
      <c r="T343" s="22">
        <v>47908</v>
      </c>
      <c r="U343" s="22">
        <v>0</v>
      </c>
      <c r="V343" s="22">
        <v>0</v>
      </c>
      <c r="W343" s="22">
        <f t="shared" si="105"/>
        <v>47908</v>
      </c>
      <c r="X343" s="22">
        <v>0</v>
      </c>
      <c r="Y343" s="22">
        <v>30</v>
      </c>
      <c r="Z343" s="22">
        <v>70</v>
      </c>
      <c r="AA343" s="22">
        <f t="shared" si="106"/>
        <v>33535.599999999999</v>
      </c>
      <c r="AB343" s="22">
        <f t="shared" si="94"/>
        <v>12180</v>
      </c>
      <c r="AC343" s="22">
        <f t="shared" si="95"/>
        <v>2192.4</v>
      </c>
      <c r="AD343" s="22">
        <f t="shared" si="107"/>
        <v>14372.4</v>
      </c>
      <c r="AE343" s="22">
        <v>0</v>
      </c>
      <c r="AF343" s="22">
        <v>0</v>
      </c>
      <c r="AG343" s="22">
        <v>0</v>
      </c>
      <c r="AH343" s="22">
        <v>0</v>
      </c>
      <c r="AI343" s="22">
        <v>0</v>
      </c>
      <c r="AJ343" s="22">
        <f t="shared" si="40"/>
        <v>0</v>
      </c>
      <c r="AK343" s="22">
        <f t="shared" si="89"/>
        <v>0</v>
      </c>
      <c r="AL343" s="22">
        <f t="shared" si="90"/>
        <v>14372.4</v>
      </c>
      <c r="AM343" s="22">
        <f t="array" ref="AM343">IF(P343="Mykare",(INDEX('[1]EMI &amp; Reimbursement'!Q:Q,MATCH(Finance!C343,'[1]EMI &amp; Reimbursement'!B:B,0),0)),0)</f>
        <v>0</v>
      </c>
      <c r="AN343" s="22">
        <f t="shared" si="79"/>
        <v>0</v>
      </c>
      <c r="AO343" s="22">
        <f t="shared" si="80"/>
        <v>14372.4</v>
      </c>
      <c r="AP343" s="22">
        <f t="shared" si="81"/>
        <v>0</v>
      </c>
      <c r="AQ343" s="18" t="s">
        <v>7272</v>
      </c>
      <c r="AR343" s="18" t="s">
        <v>7963</v>
      </c>
      <c r="AS343" s="23">
        <v>45197</v>
      </c>
      <c r="AT343" s="56" t="b">
        <v>0</v>
      </c>
      <c r="AU343" s="56" t="b">
        <v>0</v>
      </c>
      <c r="AV343" s="56" t="b">
        <v>0</v>
      </c>
      <c r="AW343" s="56" t="b">
        <v>1</v>
      </c>
      <c r="AX343" s="56" t="b">
        <v>0</v>
      </c>
      <c r="AY343" s="56" t="b">
        <v>1</v>
      </c>
      <c r="BB343" s="24" t="b">
        <v>0</v>
      </c>
      <c r="BC343" s="22">
        <f t="shared" si="109"/>
        <v>0</v>
      </c>
      <c r="BD343" s="26">
        <f t="shared" si="98"/>
        <v>0.3</v>
      </c>
    </row>
    <row r="344" spans="1:56" ht="20.25" customHeight="1">
      <c r="A344" s="18" t="s">
        <v>7262</v>
      </c>
      <c r="B344" s="19">
        <v>344</v>
      </c>
      <c r="C344" s="18" t="str">
        <f t="shared" si="77"/>
        <v>FIP344</v>
      </c>
      <c r="D344" s="18">
        <v>500285</v>
      </c>
      <c r="E344" s="20">
        <v>45102</v>
      </c>
      <c r="F344" s="20">
        <v>45102</v>
      </c>
      <c r="G344" s="18" t="s">
        <v>7380</v>
      </c>
      <c r="I344" s="18" t="s">
        <v>7964</v>
      </c>
      <c r="J344" s="18" t="s">
        <v>7351</v>
      </c>
      <c r="K344" s="18" t="s">
        <v>7932</v>
      </c>
      <c r="L344" s="18" t="s">
        <v>7290</v>
      </c>
      <c r="M344" s="21" t="s">
        <v>7278</v>
      </c>
      <c r="N344" s="21" t="str">
        <f t="shared" si="108"/>
        <v>B</v>
      </c>
      <c r="P344" s="18" t="str">
        <f>IFERROR(VLOOKUP(L344,[1]Sheet3!A:B,2,0),"")</f>
        <v>Hospital</v>
      </c>
      <c r="Q344" s="22" t="s">
        <v>7326</v>
      </c>
      <c r="R344" s="22" t="s">
        <v>7271</v>
      </c>
      <c r="S344" s="22">
        <v>93796</v>
      </c>
      <c r="T344" s="22">
        <v>93796</v>
      </c>
      <c r="U344" s="22">
        <v>0</v>
      </c>
      <c r="V344" s="22">
        <v>0</v>
      </c>
      <c r="W344" s="22">
        <f t="shared" si="105"/>
        <v>93796</v>
      </c>
      <c r="X344" s="22">
        <v>0</v>
      </c>
      <c r="Y344" s="22">
        <v>30</v>
      </c>
      <c r="Z344" s="22">
        <v>70</v>
      </c>
      <c r="AA344" s="22">
        <f t="shared" si="106"/>
        <v>65657.2</v>
      </c>
      <c r="AB344" s="22">
        <f t="shared" si="94"/>
        <v>23846.4406779661</v>
      </c>
      <c r="AC344" s="22">
        <f t="shared" si="95"/>
        <v>4292.359322033898</v>
      </c>
      <c r="AD344" s="22">
        <f t="shared" si="107"/>
        <v>28138.799999999999</v>
      </c>
      <c r="AE344" s="22">
        <v>1732.45</v>
      </c>
      <c r="AF344" s="22">
        <v>0</v>
      </c>
      <c r="AG344" s="22">
        <v>0</v>
      </c>
      <c r="AH344" s="22">
        <v>0</v>
      </c>
      <c r="AI344" s="22">
        <v>0</v>
      </c>
      <c r="AJ344" s="22">
        <f t="shared" si="40"/>
        <v>0</v>
      </c>
      <c r="AK344" s="22">
        <f t="shared" si="89"/>
        <v>1732.45</v>
      </c>
      <c r="AL344" s="22">
        <f t="shared" si="90"/>
        <v>26406.35</v>
      </c>
      <c r="AM344" s="22">
        <f t="array" ref="AM344">IF(P344="Mykare",(INDEX('[1]EMI &amp; Reimbursement'!Q:Q,MATCH(Finance!C344,'[1]EMI &amp; Reimbursement'!B:B,0),0)),0)</f>
        <v>0</v>
      </c>
      <c r="AN344" s="22">
        <f t="shared" si="79"/>
        <v>0</v>
      </c>
      <c r="AO344" s="22">
        <f t="shared" si="80"/>
        <v>28138.799999999999</v>
      </c>
      <c r="AP344" s="22">
        <f t="shared" si="81"/>
        <v>0</v>
      </c>
      <c r="AQ344" s="18" t="s">
        <v>7272</v>
      </c>
      <c r="AR344" s="18" t="s">
        <v>7965</v>
      </c>
      <c r="AS344" s="23">
        <v>45111</v>
      </c>
      <c r="AT344" s="56" t="b">
        <v>0</v>
      </c>
      <c r="AW344" s="18" t="b">
        <v>1</v>
      </c>
      <c r="AY344" s="56" t="b">
        <v>1</v>
      </c>
      <c r="BB344" s="24" t="b">
        <v>1</v>
      </c>
      <c r="BC344" s="22">
        <f t="shared" si="109"/>
        <v>0</v>
      </c>
      <c r="BD344" s="26">
        <f t="shared" si="98"/>
        <v>0.28152959614482492</v>
      </c>
    </row>
    <row r="345" spans="1:56" ht="20.25" customHeight="1">
      <c r="A345" s="18" t="s">
        <v>7262</v>
      </c>
      <c r="B345" s="19">
        <v>345</v>
      </c>
      <c r="C345" s="18" t="str">
        <f t="shared" si="77"/>
        <v>FIP345</v>
      </c>
      <c r="D345" s="18">
        <v>492539</v>
      </c>
      <c r="E345" s="20">
        <v>45102</v>
      </c>
      <c r="F345" s="20">
        <v>45102</v>
      </c>
      <c r="G345" s="18" t="s">
        <v>7501</v>
      </c>
      <c r="I345" s="18" t="s">
        <v>7966</v>
      </c>
      <c r="J345" s="18" t="s">
        <v>7351</v>
      </c>
      <c r="K345" s="18" t="s">
        <v>5048</v>
      </c>
      <c r="L345" s="18" t="s">
        <v>7308</v>
      </c>
      <c r="M345" s="21" t="s">
        <v>7278</v>
      </c>
      <c r="N345" s="21" t="str">
        <f t="shared" si="108"/>
        <v>B</v>
      </c>
      <c r="P345" s="18" t="str">
        <f>IFERROR(VLOOKUP(L345,[1]Sheet3!A:B,2,0),"")</f>
        <v>Hospital</v>
      </c>
      <c r="Q345" s="22" t="s">
        <v>7270</v>
      </c>
      <c r="R345" s="22" t="s">
        <v>7271</v>
      </c>
      <c r="S345" s="22">
        <v>13000</v>
      </c>
      <c r="T345" s="22">
        <v>0</v>
      </c>
      <c r="U345" s="22">
        <v>0</v>
      </c>
      <c r="V345" s="22">
        <v>0</v>
      </c>
      <c r="W345" s="22">
        <f t="shared" si="105"/>
        <v>13000</v>
      </c>
      <c r="X345" s="22">
        <v>0</v>
      </c>
      <c r="Y345" s="22">
        <v>30</v>
      </c>
      <c r="Z345" s="22">
        <v>70</v>
      </c>
      <c r="AA345" s="22">
        <f t="shared" si="106"/>
        <v>9100</v>
      </c>
      <c r="AB345" s="22">
        <f t="shared" si="94"/>
        <v>3305.0847457627119</v>
      </c>
      <c r="AC345" s="22">
        <f t="shared" si="95"/>
        <v>594.9152542372882</v>
      </c>
      <c r="AD345" s="22">
        <f t="shared" si="107"/>
        <v>3900</v>
      </c>
      <c r="AE345" s="22">
        <v>0</v>
      </c>
      <c r="AF345" s="22">
        <v>0</v>
      </c>
      <c r="AG345" s="22">
        <v>0</v>
      </c>
      <c r="AH345" s="22">
        <v>0</v>
      </c>
      <c r="AI345" s="22">
        <v>0</v>
      </c>
      <c r="AJ345" s="22">
        <f t="shared" si="40"/>
        <v>0</v>
      </c>
      <c r="AK345" s="22">
        <f t="shared" si="89"/>
        <v>0</v>
      </c>
      <c r="AL345" s="22">
        <f t="shared" si="90"/>
        <v>3900</v>
      </c>
      <c r="AM345" s="22">
        <f t="array" ref="AM345">IF(P345="Mykare",(INDEX('[1]EMI &amp; Reimbursement'!Q:Q,MATCH(Finance!C345,'[1]EMI &amp; Reimbursement'!B:B,0),0)),0)</f>
        <v>0</v>
      </c>
      <c r="AN345" s="22">
        <f t="shared" si="79"/>
        <v>0</v>
      </c>
      <c r="AO345" s="22">
        <f t="shared" si="80"/>
        <v>3900</v>
      </c>
      <c r="AP345" s="22">
        <f t="shared" si="81"/>
        <v>0</v>
      </c>
      <c r="AQ345" s="18" t="s">
        <v>7272</v>
      </c>
      <c r="AR345" s="18" t="s">
        <v>7953</v>
      </c>
      <c r="AS345" s="23">
        <v>45111</v>
      </c>
      <c r="AT345" s="56" t="b">
        <v>0</v>
      </c>
      <c r="AW345" s="18" t="b">
        <v>1</v>
      </c>
      <c r="AY345" s="56" t="b">
        <v>1</v>
      </c>
      <c r="BB345" s="24" t="b">
        <v>1</v>
      </c>
      <c r="BC345" s="22">
        <f t="shared" si="109"/>
        <v>0</v>
      </c>
      <c r="BD345" s="26">
        <f t="shared" si="98"/>
        <v>0.3</v>
      </c>
    </row>
    <row r="346" spans="1:56" ht="20.25" customHeight="1">
      <c r="A346" s="18" t="s">
        <v>7262</v>
      </c>
      <c r="B346" s="19">
        <v>346</v>
      </c>
      <c r="C346" s="18" t="str">
        <f t="shared" si="77"/>
        <v>FIP346</v>
      </c>
      <c r="D346" s="18">
        <v>375602</v>
      </c>
      <c r="E346" s="20">
        <v>45103</v>
      </c>
      <c r="F346" s="20">
        <v>45103</v>
      </c>
      <c r="G346" s="18" t="s">
        <v>7313</v>
      </c>
      <c r="I346" s="18" t="s">
        <v>7967</v>
      </c>
      <c r="J346" s="18" t="s">
        <v>7369</v>
      </c>
      <c r="K346" s="18" t="s">
        <v>7968</v>
      </c>
      <c r="L346" s="18" t="s">
        <v>7290</v>
      </c>
      <c r="M346" s="21" t="s">
        <v>7278</v>
      </c>
      <c r="N346" s="21" t="str">
        <f t="shared" si="108"/>
        <v>B</v>
      </c>
      <c r="P346" s="18" t="str">
        <f>IFERROR(VLOOKUP(L346,[1]Sheet3!A:B,2,0),"")</f>
        <v>Hospital</v>
      </c>
      <c r="Q346" s="22" t="s">
        <v>7285</v>
      </c>
      <c r="R346" s="22" t="s">
        <v>7271</v>
      </c>
      <c r="S346" s="22">
        <v>98330</v>
      </c>
      <c r="T346" s="22">
        <v>98330</v>
      </c>
      <c r="U346" s="22">
        <v>28404</v>
      </c>
      <c r="V346" s="22">
        <v>0</v>
      </c>
      <c r="W346" s="22">
        <f t="shared" si="105"/>
        <v>126734</v>
      </c>
      <c r="X346" s="22">
        <v>0</v>
      </c>
      <c r="Y346" s="22">
        <f>AD346/W346*100</f>
        <v>27.284706550728298</v>
      </c>
      <c r="Z346" s="22">
        <f>100-Y346</f>
        <v>72.715293449271698</v>
      </c>
      <c r="AA346" s="22">
        <f t="shared" si="106"/>
        <v>92155</v>
      </c>
      <c r="AB346" s="22">
        <f t="shared" si="94"/>
        <v>29304.237288135595</v>
      </c>
      <c r="AC346" s="22">
        <f t="shared" si="95"/>
        <v>5274.7627118644068</v>
      </c>
      <c r="AD346" s="22">
        <v>34579</v>
      </c>
      <c r="AE346" s="22">
        <v>0</v>
      </c>
      <c r="AF346" s="22">
        <v>0</v>
      </c>
      <c r="AG346" s="22">
        <v>0</v>
      </c>
      <c r="AH346" s="22">
        <v>0</v>
      </c>
      <c r="AI346" s="22">
        <v>0</v>
      </c>
      <c r="AJ346" s="22">
        <f t="shared" si="40"/>
        <v>0</v>
      </c>
      <c r="AK346" s="22">
        <f t="shared" si="89"/>
        <v>0</v>
      </c>
      <c r="AL346" s="22">
        <f t="shared" si="90"/>
        <v>34579</v>
      </c>
      <c r="AM346" s="22">
        <f t="array" ref="AM346">IF(P346="Mykare",(INDEX('[1]EMI &amp; Reimbursement'!Q:Q,MATCH(Finance!C346,'[1]EMI &amp; Reimbursement'!B:B,0),0)),0)</f>
        <v>0</v>
      </c>
      <c r="AN346" s="22">
        <f t="shared" si="79"/>
        <v>0</v>
      </c>
      <c r="AO346" s="22">
        <f t="shared" si="80"/>
        <v>34579</v>
      </c>
      <c r="AP346" s="22">
        <f t="shared" si="81"/>
        <v>0</v>
      </c>
      <c r="AQ346" s="18" t="s">
        <v>7272</v>
      </c>
      <c r="AR346" s="18" t="s">
        <v>7859</v>
      </c>
      <c r="AS346" s="23">
        <v>45112</v>
      </c>
      <c r="AT346" s="56" t="b">
        <v>0</v>
      </c>
      <c r="AW346" s="56" t="b">
        <v>1</v>
      </c>
      <c r="AY346" s="56" t="b">
        <v>1</v>
      </c>
      <c r="BB346" s="24" t="b">
        <v>1</v>
      </c>
      <c r="BC346" s="22">
        <f t="shared" si="109"/>
        <v>0</v>
      </c>
      <c r="BD346" s="26">
        <f t="shared" si="98"/>
        <v>0.27284706550728299</v>
      </c>
    </row>
    <row r="347" spans="1:56" ht="20.25" customHeight="1">
      <c r="A347" s="18" t="s">
        <v>7262</v>
      </c>
      <c r="B347" s="19">
        <v>347</v>
      </c>
      <c r="C347" s="18" t="str">
        <f t="shared" si="77"/>
        <v>FIP347</v>
      </c>
      <c r="D347" s="18">
        <v>323814</v>
      </c>
      <c r="E347" s="20">
        <v>45103</v>
      </c>
      <c r="F347" s="20">
        <v>45103</v>
      </c>
      <c r="G347" s="18" t="s">
        <v>7969</v>
      </c>
      <c r="H347" s="28"/>
      <c r="I347" s="28" t="s">
        <v>7970</v>
      </c>
      <c r="J347" s="18" t="s">
        <v>7266</v>
      </c>
      <c r="K347" s="18" t="s">
        <v>7636</v>
      </c>
      <c r="L347" s="18" t="s">
        <v>7308</v>
      </c>
      <c r="M347" s="21" t="s">
        <v>7545</v>
      </c>
      <c r="N347" s="21" t="str">
        <f t="shared" si="108"/>
        <v>A</v>
      </c>
      <c r="P347" s="18" t="str">
        <f>IFERROR(VLOOKUP(L347,[1]Sheet3!A:B,2,0),"")</f>
        <v>Hospital</v>
      </c>
      <c r="Q347" s="22" t="s">
        <v>7546</v>
      </c>
      <c r="R347" s="22" t="s">
        <v>7271</v>
      </c>
      <c r="S347" s="22">
        <v>22000</v>
      </c>
      <c r="T347" s="22">
        <v>0</v>
      </c>
      <c r="U347" s="22">
        <v>0</v>
      </c>
      <c r="V347" s="22">
        <v>500</v>
      </c>
      <c r="W347" s="22">
        <f t="shared" si="105"/>
        <v>22500</v>
      </c>
      <c r="X347" s="22">
        <v>0</v>
      </c>
      <c r="Y347" s="22">
        <v>60</v>
      </c>
      <c r="Z347" s="22">
        <v>40</v>
      </c>
      <c r="AA347" s="22">
        <f t="shared" si="106"/>
        <v>9000</v>
      </c>
      <c r="AB347" s="22">
        <f t="shared" si="94"/>
        <v>11440.677966101695</v>
      </c>
      <c r="AC347" s="22">
        <f t="shared" si="95"/>
        <v>2059.3220338983051</v>
      </c>
      <c r="AD347" s="22">
        <f t="shared" ref="AD347:AD360" si="110">W347*Y347%</f>
        <v>13500</v>
      </c>
      <c r="AE347" s="22">
        <v>1902</v>
      </c>
      <c r="AF347" s="22">
        <v>5000</v>
      </c>
      <c r="AG347" s="22">
        <v>0</v>
      </c>
      <c r="AH347" s="22">
        <v>0</v>
      </c>
      <c r="AI347" s="22">
        <v>0</v>
      </c>
      <c r="AJ347" s="22">
        <f t="shared" si="40"/>
        <v>0</v>
      </c>
      <c r="AK347" s="22">
        <f t="shared" si="89"/>
        <v>6902</v>
      </c>
      <c r="AL347" s="22">
        <f t="shared" si="90"/>
        <v>6598</v>
      </c>
      <c r="AM347" s="22">
        <f t="array" ref="AM347">IF(P347="Mykare",(INDEX('[1]EMI &amp; Reimbursement'!Q:Q,MATCH(Finance!C347,'[1]EMI &amp; Reimbursement'!B:B,0),0)),0)</f>
        <v>0</v>
      </c>
      <c r="AN347" s="22">
        <f t="shared" si="79"/>
        <v>0</v>
      </c>
      <c r="AO347" s="22">
        <f t="shared" si="80"/>
        <v>13500</v>
      </c>
      <c r="AP347" s="22">
        <f t="shared" si="81"/>
        <v>0</v>
      </c>
      <c r="AQ347" s="18" t="s">
        <v>7272</v>
      </c>
      <c r="AR347" s="18" t="s">
        <v>7971</v>
      </c>
      <c r="AS347" s="23">
        <v>45112</v>
      </c>
      <c r="AT347" s="56" t="b">
        <v>0</v>
      </c>
      <c r="AW347" s="18" t="b">
        <v>1</v>
      </c>
      <c r="AY347" s="56" t="b">
        <v>1</v>
      </c>
      <c r="BA347" s="56" t="b">
        <v>1</v>
      </c>
      <c r="BB347" s="24" t="b">
        <v>1</v>
      </c>
      <c r="BC347" s="22">
        <f t="shared" si="109"/>
        <v>0</v>
      </c>
      <c r="BD347" s="26">
        <f t="shared" si="98"/>
        <v>0.29324444444444442</v>
      </c>
    </row>
    <row r="348" spans="1:56" ht="20.25" customHeight="1">
      <c r="A348" s="18" t="s">
        <v>7262</v>
      </c>
      <c r="B348" s="19">
        <v>348</v>
      </c>
      <c r="C348" s="18" t="str">
        <f t="shared" si="77"/>
        <v>FIP348</v>
      </c>
      <c r="D348" s="18">
        <v>521718</v>
      </c>
      <c r="E348" s="20">
        <v>45104</v>
      </c>
      <c r="F348" s="20">
        <v>45104</v>
      </c>
      <c r="G348" s="18" t="s">
        <v>7876</v>
      </c>
      <c r="H348" s="28"/>
      <c r="I348" s="28" t="s">
        <v>7972</v>
      </c>
      <c r="J348" s="18" t="s">
        <v>7266</v>
      </c>
      <c r="K348" s="18" t="s">
        <v>7743</v>
      </c>
      <c r="L348" s="18" t="s">
        <v>7308</v>
      </c>
      <c r="M348" s="21" t="s">
        <v>7278</v>
      </c>
      <c r="N348" s="21" t="str">
        <f t="shared" si="108"/>
        <v>B</v>
      </c>
      <c r="P348" s="18" t="str">
        <f>IFERROR(VLOOKUP(L348,[1]Sheet3!A:B,2,0),"")</f>
        <v>Hospital</v>
      </c>
      <c r="Q348" s="22" t="s">
        <v>7337</v>
      </c>
      <c r="R348" s="22" t="s">
        <v>7271</v>
      </c>
      <c r="S348" s="22">
        <v>14500</v>
      </c>
      <c r="T348" s="22">
        <v>0</v>
      </c>
      <c r="U348" s="22">
        <v>0</v>
      </c>
      <c r="V348" s="22">
        <v>500</v>
      </c>
      <c r="W348" s="22">
        <f t="shared" si="105"/>
        <v>15000</v>
      </c>
      <c r="X348" s="22">
        <v>0</v>
      </c>
      <c r="Y348" s="22">
        <v>35</v>
      </c>
      <c r="Z348" s="22">
        <v>65</v>
      </c>
      <c r="AA348" s="22">
        <f t="shared" si="106"/>
        <v>9750</v>
      </c>
      <c r="AB348" s="22">
        <f t="shared" si="94"/>
        <v>4449.1525423728817</v>
      </c>
      <c r="AC348" s="22">
        <f t="shared" si="95"/>
        <v>800.84745762711873</v>
      </c>
      <c r="AD348" s="22">
        <f t="shared" si="110"/>
        <v>5250</v>
      </c>
      <c r="AE348" s="22">
        <v>0</v>
      </c>
      <c r="AF348" s="22">
        <v>0</v>
      </c>
      <c r="AG348" s="22">
        <v>0</v>
      </c>
      <c r="AH348" s="22">
        <v>0</v>
      </c>
      <c r="AI348" s="22">
        <v>0</v>
      </c>
      <c r="AJ348" s="22">
        <f t="shared" si="40"/>
        <v>0</v>
      </c>
      <c r="AK348" s="22">
        <f t="shared" si="89"/>
        <v>0</v>
      </c>
      <c r="AL348" s="22">
        <f t="shared" si="90"/>
        <v>5250</v>
      </c>
      <c r="AM348" s="22">
        <f t="array" ref="AM348">IF(P348="Mykare",(INDEX('[1]EMI &amp; Reimbursement'!Q:Q,MATCH(Finance!C348,'[1]EMI &amp; Reimbursement'!B:B,0),0)),0)</f>
        <v>0</v>
      </c>
      <c r="AN348" s="22">
        <f t="shared" si="79"/>
        <v>0</v>
      </c>
      <c r="AO348" s="22">
        <f t="shared" si="80"/>
        <v>5250</v>
      </c>
      <c r="AP348" s="22">
        <f t="shared" si="81"/>
        <v>0</v>
      </c>
      <c r="AQ348" s="18" t="s">
        <v>7272</v>
      </c>
      <c r="AR348" s="18" t="s">
        <v>7897</v>
      </c>
      <c r="AS348" s="23">
        <v>45111</v>
      </c>
      <c r="AT348" s="56" t="b">
        <v>1</v>
      </c>
      <c r="AW348" s="18" t="b">
        <v>1</v>
      </c>
      <c r="AY348" s="56" t="b">
        <v>1</v>
      </c>
      <c r="BB348" s="24" t="b">
        <v>1</v>
      </c>
      <c r="BC348" s="22">
        <f t="shared" si="109"/>
        <v>0</v>
      </c>
      <c r="BD348" s="26">
        <f t="shared" si="98"/>
        <v>0.35</v>
      </c>
    </row>
    <row r="349" spans="1:56" ht="20.25" customHeight="1">
      <c r="A349" s="18" t="s">
        <v>7262</v>
      </c>
      <c r="B349" s="19">
        <v>349</v>
      </c>
      <c r="C349" s="18" t="str">
        <f t="shared" si="77"/>
        <v>FIP349</v>
      </c>
      <c r="D349" s="18">
        <v>513869</v>
      </c>
      <c r="E349" s="20">
        <v>45105</v>
      </c>
      <c r="F349" s="20">
        <v>45105</v>
      </c>
      <c r="G349" s="18" t="s">
        <v>7543</v>
      </c>
      <c r="I349" s="18" t="s">
        <v>7973</v>
      </c>
      <c r="J349" s="18" t="s">
        <v>7351</v>
      </c>
      <c r="K349" s="18" t="s">
        <v>7405</v>
      </c>
      <c r="L349" s="18" t="s">
        <v>7308</v>
      </c>
      <c r="M349" s="21" t="s">
        <v>7545</v>
      </c>
      <c r="N349" s="21" t="str">
        <f t="shared" si="108"/>
        <v>A</v>
      </c>
      <c r="P349" s="18" t="str">
        <f>IFERROR(VLOOKUP(L349,[1]Sheet3!A:B,2,0),"")</f>
        <v>Hospital</v>
      </c>
      <c r="Q349" s="22" t="s">
        <v>7546</v>
      </c>
      <c r="R349" s="22" t="s">
        <v>7271</v>
      </c>
      <c r="S349" s="22">
        <v>8000</v>
      </c>
      <c r="T349" s="22">
        <v>0</v>
      </c>
      <c r="U349" s="22">
        <v>0</v>
      </c>
      <c r="V349" s="22">
        <v>0</v>
      </c>
      <c r="W349" s="22">
        <f t="shared" si="105"/>
        <v>8000</v>
      </c>
      <c r="X349" s="22">
        <v>0</v>
      </c>
      <c r="Y349" s="22">
        <v>60</v>
      </c>
      <c r="Z349" s="22">
        <v>40</v>
      </c>
      <c r="AA349" s="22">
        <f>W349-AD349</f>
        <v>3200</v>
      </c>
      <c r="AB349" s="22">
        <f t="shared" si="94"/>
        <v>4067.7966101694915</v>
      </c>
      <c r="AC349" s="22">
        <f t="shared" si="95"/>
        <v>732.2033898305084</v>
      </c>
      <c r="AD349" s="22">
        <f t="shared" si="110"/>
        <v>4800</v>
      </c>
      <c r="AE349" s="22">
        <v>0</v>
      </c>
      <c r="AF349" s="22">
        <v>2000</v>
      </c>
      <c r="AG349" s="22">
        <v>0</v>
      </c>
      <c r="AH349" s="22">
        <v>0</v>
      </c>
      <c r="AI349" s="22">
        <v>0</v>
      </c>
      <c r="AJ349" s="22">
        <f t="shared" si="40"/>
        <v>0</v>
      </c>
      <c r="AK349" s="22">
        <f t="shared" si="89"/>
        <v>2000</v>
      </c>
      <c r="AL349" s="22">
        <f t="shared" si="90"/>
        <v>2800</v>
      </c>
      <c r="AM349" s="22">
        <f t="array" ref="AM349">IF(P349="Mykare",(INDEX('[1]EMI &amp; Reimbursement'!Q:Q,MATCH(Finance!C349,'[1]EMI &amp; Reimbursement'!B:B,0),0)),0)</f>
        <v>0</v>
      </c>
      <c r="AN349" s="22">
        <f t="shared" si="79"/>
        <v>0</v>
      </c>
      <c r="AO349" s="22">
        <f t="shared" si="80"/>
        <v>4800</v>
      </c>
      <c r="AP349" s="22">
        <f t="shared" si="81"/>
        <v>0</v>
      </c>
      <c r="AQ349" s="18" t="s">
        <v>7272</v>
      </c>
      <c r="AR349" s="18" t="s">
        <v>7894</v>
      </c>
      <c r="AS349" s="23">
        <v>45111</v>
      </c>
      <c r="AT349" s="56" t="b">
        <v>1</v>
      </c>
      <c r="AW349" s="18" t="b">
        <v>1</v>
      </c>
      <c r="AY349" s="56" t="b">
        <v>1</v>
      </c>
      <c r="BA349" s="56" t="b">
        <v>1</v>
      </c>
      <c r="BB349" s="24" t="b">
        <v>1</v>
      </c>
      <c r="BC349" s="22">
        <f t="shared" si="109"/>
        <v>0</v>
      </c>
      <c r="BD349" s="26">
        <f t="shared" si="98"/>
        <v>0.35</v>
      </c>
    </row>
    <row r="350" spans="1:56" ht="20.25" customHeight="1">
      <c r="A350" s="18" t="s">
        <v>7262</v>
      </c>
      <c r="B350" s="19">
        <v>350</v>
      </c>
      <c r="C350" s="18" t="str">
        <f t="shared" si="77"/>
        <v>FIP350</v>
      </c>
      <c r="D350" s="18">
        <v>517924</v>
      </c>
      <c r="E350" s="20">
        <v>45105</v>
      </c>
      <c r="F350" s="20">
        <v>45105</v>
      </c>
      <c r="G350" s="18" t="s">
        <v>7459</v>
      </c>
      <c r="I350" s="18" t="s">
        <v>7974</v>
      </c>
      <c r="J350" s="18" t="s">
        <v>7351</v>
      </c>
      <c r="K350" s="18" t="s">
        <v>7717</v>
      </c>
      <c r="L350" s="18" t="s">
        <v>7308</v>
      </c>
      <c r="M350" s="21" t="s">
        <v>7278</v>
      </c>
      <c r="N350" s="21" t="str">
        <f t="shared" si="108"/>
        <v>B</v>
      </c>
      <c r="P350" s="18" t="str">
        <f>IFERROR(VLOOKUP(L350,[1]Sheet3!A:B,2,0),"")</f>
        <v>Hospital</v>
      </c>
      <c r="Q350" s="22" t="s">
        <v>7298</v>
      </c>
      <c r="R350" s="22" t="s">
        <v>7271</v>
      </c>
      <c r="S350" s="22">
        <v>12000</v>
      </c>
      <c r="T350" s="22">
        <v>0</v>
      </c>
      <c r="U350" s="22">
        <v>0</v>
      </c>
      <c r="V350" s="22">
        <v>0</v>
      </c>
      <c r="W350" s="22">
        <f t="shared" si="105"/>
        <v>12000</v>
      </c>
      <c r="X350" s="22">
        <v>0</v>
      </c>
      <c r="Y350" s="22">
        <v>33</v>
      </c>
      <c r="Z350" s="22">
        <v>67</v>
      </c>
      <c r="AA350" s="22">
        <f t="shared" ref="AA350:AA368" si="111">W350*Z350%</f>
        <v>8040.0000000000009</v>
      </c>
      <c r="AB350" s="22">
        <f t="shared" si="94"/>
        <v>3355.9322033898306</v>
      </c>
      <c r="AC350" s="22">
        <f t="shared" si="95"/>
        <v>604.06779661016947</v>
      </c>
      <c r="AD350" s="22">
        <f t="shared" si="110"/>
        <v>3960</v>
      </c>
      <c r="AE350" s="22">
        <v>0</v>
      </c>
      <c r="AF350" s="22">
        <v>0</v>
      </c>
      <c r="AG350" s="22">
        <v>0</v>
      </c>
      <c r="AH350" s="22">
        <v>0</v>
      </c>
      <c r="AI350" s="22">
        <v>0</v>
      </c>
      <c r="AJ350" s="22">
        <f t="shared" si="40"/>
        <v>0</v>
      </c>
      <c r="AK350" s="22">
        <f t="shared" si="89"/>
        <v>0</v>
      </c>
      <c r="AL350" s="22">
        <f t="shared" si="90"/>
        <v>3960</v>
      </c>
      <c r="AM350" s="22">
        <f t="array" ref="AM350">IF(P350="Mykare",(INDEX('[1]EMI &amp; Reimbursement'!Q:Q,MATCH(Finance!C350,'[1]EMI &amp; Reimbursement'!B:B,0),0)),0)</f>
        <v>0</v>
      </c>
      <c r="AN350" s="22">
        <f t="shared" si="79"/>
        <v>0</v>
      </c>
      <c r="AO350" s="22">
        <f t="shared" si="80"/>
        <v>3960</v>
      </c>
      <c r="AP350" s="22">
        <f t="shared" si="81"/>
        <v>0</v>
      </c>
      <c r="AQ350" s="18" t="s">
        <v>7272</v>
      </c>
      <c r="AR350" s="18" t="s">
        <v>7914</v>
      </c>
      <c r="AS350" s="23">
        <v>45111</v>
      </c>
      <c r="AT350" s="56" t="b">
        <v>0</v>
      </c>
      <c r="AW350" s="18" t="b">
        <v>1</v>
      </c>
      <c r="AY350" s="56" t="b">
        <v>1</v>
      </c>
      <c r="BB350" s="24" t="b">
        <v>1</v>
      </c>
      <c r="BC350" s="22">
        <f t="shared" si="109"/>
        <v>0</v>
      </c>
      <c r="BD350" s="26">
        <f t="shared" si="98"/>
        <v>0.33</v>
      </c>
    </row>
    <row r="351" spans="1:56" ht="20.25" customHeight="1">
      <c r="A351" s="18" t="s">
        <v>7262</v>
      </c>
      <c r="B351" s="19">
        <v>351</v>
      </c>
      <c r="C351" s="18" t="str">
        <f t="shared" si="77"/>
        <v>FIP351</v>
      </c>
      <c r="D351" s="18">
        <v>528586</v>
      </c>
      <c r="E351" s="20">
        <v>45106</v>
      </c>
      <c r="F351" s="20">
        <v>45106</v>
      </c>
      <c r="G351" s="18" t="s">
        <v>7367</v>
      </c>
      <c r="I351" s="18" t="s">
        <v>7975</v>
      </c>
      <c r="J351" s="18" t="s">
        <v>7351</v>
      </c>
      <c r="K351" s="18" t="s">
        <v>7342</v>
      </c>
      <c r="L351" s="18" t="s">
        <v>7290</v>
      </c>
      <c r="M351" s="21" t="s">
        <v>7278</v>
      </c>
      <c r="N351" s="21" t="str">
        <f t="shared" si="108"/>
        <v>B</v>
      </c>
      <c r="P351" s="18" t="str">
        <f>IFERROR(VLOOKUP(L351,[1]Sheet3!A:B,2,0),"")</f>
        <v>Hospital</v>
      </c>
      <c r="Q351" s="22" t="s">
        <v>7326</v>
      </c>
      <c r="R351" s="22" t="s">
        <v>7271</v>
      </c>
      <c r="S351" s="22">
        <v>25000</v>
      </c>
      <c r="T351" s="22">
        <v>90027</v>
      </c>
      <c r="U351" s="22">
        <v>0</v>
      </c>
      <c r="V351" s="22">
        <v>0</v>
      </c>
      <c r="W351" s="22">
        <f t="shared" si="105"/>
        <v>90027</v>
      </c>
      <c r="X351" s="22">
        <v>0</v>
      </c>
      <c r="Y351" s="22">
        <v>30</v>
      </c>
      <c r="Z351" s="22">
        <v>70</v>
      </c>
      <c r="AA351" s="22">
        <f t="shared" si="111"/>
        <v>63018.899999999994</v>
      </c>
      <c r="AB351" s="22">
        <f t="shared" si="94"/>
        <v>22888.22033898305</v>
      </c>
      <c r="AC351" s="22">
        <f t="shared" si="95"/>
        <v>4119.8796610169493</v>
      </c>
      <c r="AD351" s="22">
        <f t="shared" si="110"/>
        <v>27008.1</v>
      </c>
      <c r="AE351" s="22">
        <v>209.94</v>
      </c>
      <c r="AF351" s="22">
        <v>0</v>
      </c>
      <c r="AG351" s="22">
        <v>0</v>
      </c>
      <c r="AH351" s="22">
        <v>0</v>
      </c>
      <c r="AI351" s="22">
        <v>0</v>
      </c>
      <c r="AJ351" s="22">
        <f t="shared" si="40"/>
        <v>0</v>
      </c>
      <c r="AK351" s="22">
        <f t="shared" si="89"/>
        <v>209.94</v>
      </c>
      <c r="AL351" s="22">
        <f t="shared" si="90"/>
        <v>26798.16</v>
      </c>
      <c r="AM351" s="22">
        <f t="array" ref="AM351">IF(P351="Mykare",(INDEX('[1]EMI &amp; Reimbursement'!Q:Q,MATCH(Finance!C351,'[1]EMI &amp; Reimbursement'!B:B,0),0)),0)</f>
        <v>0</v>
      </c>
      <c r="AN351" s="22">
        <f t="shared" si="79"/>
        <v>0</v>
      </c>
      <c r="AO351" s="22">
        <f t="shared" si="80"/>
        <v>27008.1</v>
      </c>
      <c r="AP351" s="22">
        <f t="shared" si="81"/>
        <v>0</v>
      </c>
      <c r="AQ351" s="18" t="s">
        <v>7272</v>
      </c>
      <c r="AR351" s="18" t="s">
        <v>7901</v>
      </c>
      <c r="AS351" s="23">
        <v>45111</v>
      </c>
      <c r="AT351" s="56" t="b">
        <v>0</v>
      </c>
      <c r="AW351" s="18" t="b">
        <v>1</v>
      </c>
      <c r="AY351" s="56" t="b">
        <v>1</v>
      </c>
      <c r="BB351" s="24" t="b">
        <v>1</v>
      </c>
      <c r="BC351" s="22">
        <f t="shared" si="109"/>
        <v>0</v>
      </c>
      <c r="BD351" s="26">
        <f t="shared" si="98"/>
        <v>0.29766803292345628</v>
      </c>
    </row>
    <row r="352" spans="1:56" ht="20.25" customHeight="1">
      <c r="A352" s="18" t="s">
        <v>7262</v>
      </c>
      <c r="B352" s="19">
        <v>352</v>
      </c>
      <c r="C352" s="18" t="str">
        <f t="shared" si="77"/>
        <v>FIP352</v>
      </c>
      <c r="D352" s="18">
        <v>502276</v>
      </c>
      <c r="E352" s="20">
        <v>45106</v>
      </c>
      <c r="F352" s="20">
        <v>45106</v>
      </c>
      <c r="G352" s="18" t="s">
        <v>7509</v>
      </c>
      <c r="I352" s="18" t="s">
        <v>7976</v>
      </c>
      <c r="J352" s="18" t="s">
        <v>7351</v>
      </c>
      <c r="K352" s="18" t="s">
        <v>7743</v>
      </c>
      <c r="L352" s="18" t="s">
        <v>7290</v>
      </c>
      <c r="M352" s="21" t="s">
        <v>7839</v>
      </c>
      <c r="N352" s="21" t="str">
        <f t="shared" si="108"/>
        <v>A</v>
      </c>
      <c r="P352" s="18" t="str">
        <f>IFERROR(VLOOKUP(L352,[1]Sheet3!A:B,2,0),"")</f>
        <v>Hospital</v>
      </c>
      <c r="Q352" s="22" t="s">
        <v>7337</v>
      </c>
      <c r="R352" s="22" t="s">
        <v>7271</v>
      </c>
      <c r="S352" s="22">
        <v>25000</v>
      </c>
      <c r="T352" s="22">
        <v>61623</v>
      </c>
      <c r="U352" s="22">
        <v>1000</v>
      </c>
      <c r="V352" s="22">
        <v>0</v>
      </c>
      <c r="W352" s="22">
        <f t="shared" si="105"/>
        <v>62623</v>
      </c>
      <c r="X352" s="22">
        <v>0</v>
      </c>
      <c r="Y352" s="22">
        <v>60</v>
      </c>
      <c r="Z352" s="22">
        <v>40</v>
      </c>
      <c r="AA352" s="22">
        <f t="shared" si="111"/>
        <v>25049.200000000001</v>
      </c>
      <c r="AB352" s="22">
        <f t="shared" si="94"/>
        <v>31842.203389830509</v>
      </c>
      <c r="AC352" s="22">
        <f t="shared" si="95"/>
        <v>5731.5966101694912</v>
      </c>
      <c r="AD352" s="22">
        <f t="shared" si="110"/>
        <v>37573.799999999996</v>
      </c>
      <c r="AE352" s="22">
        <v>1943.62</v>
      </c>
      <c r="AF352" s="22">
        <v>9393.4499999999989</v>
      </c>
      <c r="AG352" s="22">
        <v>0</v>
      </c>
      <c r="AH352" s="22">
        <v>0</v>
      </c>
      <c r="AI352" s="22">
        <v>0</v>
      </c>
      <c r="AJ352" s="22">
        <f t="shared" si="40"/>
        <v>0</v>
      </c>
      <c r="AK352" s="22">
        <f t="shared" si="89"/>
        <v>11337.07</v>
      </c>
      <c r="AL352" s="22">
        <f t="shared" si="90"/>
        <v>26236.729999999996</v>
      </c>
      <c r="AM352" s="22">
        <f t="array" ref="AM352">IF(P352="Mykare",(INDEX('[1]EMI &amp; Reimbursement'!Q:Q,MATCH(Finance!C352,'[1]EMI &amp; Reimbursement'!B:B,0),0)),0)</f>
        <v>0</v>
      </c>
      <c r="AN352" s="22">
        <f t="shared" si="79"/>
        <v>0</v>
      </c>
      <c r="AO352" s="22">
        <f t="shared" si="80"/>
        <v>37573.799999999996</v>
      </c>
      <c r="AP352" s="22">
        <f t="shared" si="81"/>
        <v>0</v>
      </c>
      <c r="AQ352" s="18" t="s">
        <v>7272</v>
      </c>
      <c r="AR352" s="18" t="s">
        <v>7899</v>
      </c>
      <c r="AS352" s="23">
        <v>45111</v>
      </c>
      <c r="AT352" s="56" t="b">
        <v>1</v>
      </c>
      <c r="AW352" s="56" t="b">
        <v>0</v>
      </c>
      <c r="AY352" s="56" t="b">
        <v>1</v>
      </c>
      <c r="BA352" s="56" t="b">
        <v>1</v>
      </c>
      <c r="BB352" s="24" t="b">
        <v>1</v>
      </c>
      <c r="BC352" s="22">
        <f t="shared" si="109"/>
        <v>0</v>
      </c>
      <c r="BD352" s="26">
        <f t="shared" si="98"/>
        <v>0.41896316050013566</v>
      </c>
    </row>
    <row r="353" spans="1:56" ht="20.25" customHeight="1">
      <c r="A353" s="18" t="s">
        <v>7262</v>
      </c>
      <c r="B353" s="19">
        <v>353</v>
      </c>
      <c r="C353" s="18" t="str">
        <f t="shared" si="77"/>
        <v>FIP353</v>
      </c>
      <c r="D353" s="18">
        <v>349153</v>
      </c>
      <c r="E353" s="20">
        <v>45106</v>
      </c>
      <c r="F353" s="20">
        <v>45106</v>
      </c>
      <c r="G353" s="18" t="s">
        <v>7652</v>
      </c>
      <c r="I353" s="18" t="s">
        <v>7977</v>
      </c>
      <c r="J353" s="18" t="s">
        <v>7266</v>
      </c>
      <c r="K353" s="18" t="s">
        <v>5048</v>
      </c>
      <c r="L353" s="18" t="s">
        <v>7290</v>
      </c>
      <c r="M353" s="21" t="s">
        <v>7957</v>
      </c>
      <c r="N353" s="21" t="str">
        <f t="shared" si="108"/>
        <v>A</v>
      </c>
      <c r="P353" s="18" t="str">
        <f>IFERROR(VLOOKUP(L353,[1]Sheet3!A:B,2,0),"")</f>
        <v>Hospital</v>
      </c>
      <c r="Q353" s="22" t="s">
        <v>7270</v>
      </c>
      <c r="R353" s="22" t="s">
        <v>7271</v>
      </c>
      <c r="S353" s="22">
        <v>25000</v>
      </c>
      <c r="T353" s="22">
        <v>22500</v>
      </c>
      <c r="U353" s="22">
        <v>10000</v>
      </c>
      <c r="V353" s="22">
        <v>0</v>
      </c>
      <c r="W353" s="22">
        <f t="shared" si="105"/>
        <v>32500</v>
      </c>
      <c r="X353" s="22">
        <v>0</v>
      </c>
      <c r="Y353" s="22">
        <v>60</v>
      </c>
      <c r="Z353" s="22">
        <v>40</v>
      </c>
      <c r="AA353" s="22">
        <f t="shared" si="111"/>
        <v>13000</v>
      </c>
      <c r="AB353" s="22">
        <f t="shared" si="94"/>
        <v>16525.423728813559</v>
      </c>
      <c r="AC353" s="22">
        <f t="shared" si="95"/>
        <v>2974.5762711864404</v>
      </c>
      <c r="AD353" s="22">
        <f t="shared" si="110"/>
        <v>19500</v>
      </c>
      <c r="AE353" s="22">
        <f>529.88+614</f>
        <v>1143.8800000000001</v>
      </c>
      <c r="AF353" s="22">
        <v>5000</v>
      </c>
      <c r="AG353" s="22">
        <v>0</v>
      </c>
      <c r="AH353" s="22">
        <v>0</v>
      </c>
      <c r="AI353" s="22">
        <v>0</v>
      </c>
      <c r="AJ353" s="22">
        <f t="shared" si="40"/>
        <v>0</v>
      </c>
      <c r="AK353" s="22">
        <f t="shared" si="89"/>
        <v>6143.88</v>
      </c>
      <c r="AL353" s="22">
        <f t="shared" si="90"/>
        <v>13356.119999999999</v>
      </c>
      <c r="AM353" s="22">
        <f t="array" ref="AM353">IF(P353="Mykare",(INDEX('[1]EMI &amp; Reimbursement'!Q:Q,MATCH(Finance!C353,'[1]EMI &amp; Reimbursement'!B:B,0),0)),0)</f>
        <v>0</v>
      </c>
      <c r="AN353" s="22">
        <f t="shared" si="79"/>
        <v>0</v>
      </c>
      <c r="AO353" s="22">
        <f t="shared" si="80"/>
        <v>19500</v>
      </c>
      <c r="AP353" s="22">
        <f t="shared" si="81"/>
        <v>0</v>
      </c>
      <c r="AQ353" s="18" t="s">
        <v>7272</v>
      </c>
      <c r="AR353" s="18" t="s">
        <v>7935</v>
      </c>
      <c r="AS353" s="23">
        <v>45111</v>
      </c>
      <c r="AT353" s="56" t="b">
        <v>0</v>
      </c>
      <c r="AW353" s="18" t="b">
        <v>1</v>
      </c>
      <c r="AY353" s="56" t="b">
        <v>1</v>
      </c>
      <c r="BA353" s="56" t="b">
        <v>1</v>
      </c>
      <c r="BB353" s="24" t="b">
        <v>1</v>
      </c>
      <c r="BC353" s="22">
        <f t="shared" si="109"/>
        <v>0</v>
      </c>
      <c r="BD353" s="26">
        <f t="shared" si="98"/>
        <v>0.41095753846153843</v>
      </c>
    </row>
    <row r="354" spans="1:56" ht="20.25" customHeight="1">
      <c r="A354" s="18" t="s">
        <v>7262</v>
      </c>
      <c r="B354" s="19">
        <v>354</v>
      </c>
      <c r="C354" s="18" t="str">
        <f t="shared" si="77"/>
        <v>FIP354</v>
      </c>
      <c r="D354" s="18">
        <v>532959</v>
      </c>
      <c r="E354" s="20">
        <v>45107</v>
      </c>
      <c r="F354" s="20">
        <v>45107</v>
      </c>
      <c r="G354" s="18" t="s">
        <v>7275</v>
      </c>
      <c r="I354" s="18" t="s">
        <v>7978</v>
      </c>
      <c r="J354" s="18" t="s">
        <v>7266</v>
      </c>
      <c r="K354" s="18" t="s">
        <v>5048</v>
      </c>
      <c r="L354" s="18" t="s">
        <v>7308</v>
      </c>
      <c r="M354" s="21" t="s">
        <v>7278</v>
      </c>
      <c r="N354" s="21" t="str">
        <f t="shared" si="108"/>
        <v>B</v>
      </c>
      <c r="P354" s="18" t="str">
        <f>IFERROR(VLOOKUP(L354,[1]Sheet3!A:B,2,0),"")</f>
        <v>Hospital</v>
      </c>
      <c r="Q354" s="22" t="s">
        <v>7279</v>
      </c>
      <c r="R354" s="22" t="s">
        <v>7271</v>
      </c>
      <c r="S354" s="22">
        <v>26000</v>
      </c>
      <c r="T354" s="22">
        <v>0</v>
      </c>
      <c r="U354" s="22">
        <v>800</v>
      </c>
      <c r="V354" s="22">
        <v>0</v>
      </c>
      <c r="W354" s="22">
        <f t="shared" si="105"/>
        <v>26800</v>
      </c>
      <c r="X354" s="22">
        <v>0</v>
      </c>
      <c r="Y354" s="22">
        <v>30</v>
      </c>
      <c r="Z354" s="22">
        <v>70</v>
      </c>
      <c r="AA354" s="22">
        <f t="shared" si="111"/>
        <v>18760</v>
      </c>
      <c r="AB354" s="22">
        <f t="shared" si="94"/>
        <v>6813.5593220338988</v>
      </c>
      <c r="AC354" s="22">
        <f t="shared" si="95"/>
        <v>1226.4406779661017</v>
      </c>
      <c r="AD354" s="22">
        <f t="shared" si="110"/>
        <v>8040</v>
      </c>
      <c r="AE354" s="22">
        <v>0</v>
      </c>
      <c r="AF354" s="22">
        <v>0</v>
      </c>
      <c r="AG354" s="22">
        <v>0</v>
      </c>
      <c r="AH354" s="22">
        <v>0</v>
      </c>
      <c r="AI354" s="22">
        <v>0</v>
      </c>
      <c r="AJ354" s="22">
        <f t="shared" si="40"/>
        <v>0</v>
      </c>
      <c r="AK354" s="22">
        <f t="shared" si="89"/>
        <v>0</v>
      </c>
      <c r="AL354" s="22">
        <f t="shared" si="90"/>
        <v>8040</v>
      </c>
      <c r="AM354" s="22">
        <f t="array" ref="AM354">IF(P354="Mykare",(INDEX('[1]EMI &amp; Reimbursement'!Q:Q,MATCH(Finance!C354,'[1]EMI &amp; Reimbursement'!B:B,0),0)),0)</f>
        <v>0</v>
      </c>
      <c r="AN354" s="22">
        <f t="shared" si="79"/>
        <v>0</v>
      </c>
      <c r="AO354" s="22">
        <f t="shared" si="80"/>
        <v>8040</v>
      </c>
      <c r="AP354" s="22">
        <f t="shared" si="81"/>
        <v>0</v>
      </c>
      <c r="AQ354" s="18" t="s">
        <v>7272</v>
      </c>
      <c r="AR354" s="18" t="s">
        <v>7907</v>
      </c>
      <c r="AS354" s="23">
        <v>45111</v>
      </c>
      <c r="AT354" s="56" t="b">
        <v>0</v>
      </c>
      <c r="AW354" s="18" t="b">
        <v>1</v>
      </c>
      <c r="AY354" s="56" t="b">
        <v>1</v>
      </c>
      <c r="BB354" s="24" t="b">
        <v>1</v>
      </c>
      <c r="BC354" s="22">
        <f t="shared" si="109"/>
        <v>0</v>
      </c>
      <c r="BD354" s="26">
        <f t="shared" si="98"/>
        <v>0.3</v>
      </c>
    </row>
    <row r="355" spans="1:56" ht="20.25" customHeight="1">
      <c r="A355" s="18" t="s">
        <v>7262</v>
      </c>
      <c r="B355" s="19">
        <v>355</v>
      </c>
      <c r="C355" s="18" t="str">
        <f t="shared" si="77"/>
        <v>FIP355</v>
      </c>
      <c r="D355" s="18">
        <v>298519</v>
      </c>
      <c r="E355" s="20">
        <v>45107</v>
      </c>
      <c r="F355" s="20">
        <v>45107</v>
      </c>
      <c r="G355" s="18" t="s">
        <v>7481</v>
      </c>
      <c r="I355" s="18" t="s">
        <v>7979</v>
      </c>
      <c r="J355" s="18" t="s">
        <v>7730</v>
      </c>
      <c r="K355" s="18" t="s">
        <v>7277</v>
      </c>
      <c r="L355" s="18" t="s">
        <v>7308</v>
      </c>
      <c r="M355" s="21" t="s">
        <v>7278</v>
      </c>
      <c r="N355" s="21" t="str">
        <f t="shared" si="108"/>
        <v>B</v>
      </c>
      <c r="P355" s="18" t="str">
        <f>IFERROR(VLOOKUP(L355,[1]Sheet3!A:B,2,0),"")</f>
        <v>Hospital</v>
      </c>
      <c r="Q355" s="22" t="s">
        <v>7456</v>
      </c>
      <c r="R355" s="22" t="s">
        <v>7271</v>
      </c>
      <c r="S355" s="22">
        <v>8050</v>
      </c>
      <c r="T355" s="22">
        <v>0</v>
      </c>
      <c r="U355" s="22">
        <v>724</v>
      </c>
      <c r="V355" s="22">
        <v>0</v>
      </c>
      <c r="W355" s="22">
        <f t="shared" si="105"/>
        <v>8774</v>
      </c>
      <c r="X355" s="22">
        <v>0</v>
      </c>
      <c r="Y355" s="22">
        <v>40</v>
      </c>
      <c r="Z355" s="22">
        <v>60</v>
      </c>
      <c r="AA355" s="22">
        <f t="shared" si="111"/>
        <v>5264.4</v>
      </c>
      <c r="AB355" s="22">
        <f t="shared" si="94"/>
        <v>2974.2372881355932</v>
      </c>
      <c r="AC355" s="22">
        <f t="shared" si="95"/>
        <v>535.36271186440683</v>
      </c>
      <c r="AD355" s="22">
        <f t="shared" si="110"/>
        <v>3509.6000000000004</v>
      </c>
      <c r="AE355" s="22">
        <v>1089.9100000000001</v>
      </c>
      <c r="AF355" s="22">
        <v>0</v>
      </c>
      <c r="AG355" s="22">
        <v>0</v>
      </c>
      <c r="AH355" s="22">
        <v>0</v>
      </c>
      <c r="AI355" s="22">
        <v>0</v>
      </c>
      <c r="AJ355" s="22">
        <f t="shared" si="40"/>
        <v>0</v>
      </c>
      <c r="AK355" s="22">
        <f t="shared" si="89"/>
        <v>1089.9100000000001</v>
      </c>
      <c r="AL355" s="22">
        <f t="shared" si="90"/>
        <v>2419.6900000000005</v>
      </c>
      <c r="AM355" s="22">
        <f t="array" ref="AM355">IF(P355="Mykare",(INDEX('[1]EMI &amp; Reimbursement'!Q:Q,MATCH(Finance!C355,'[1]EMI &amp; Reimbursement'!B:B,0),0)),0)</f>
        <v>0</v>
      </c>
      <c r="AN355" s="22">
        <f t="shared" si="79"/>
        <v>0</v>
      </c>
      <c r="AO355" s="22">
        <f t="shared" si="80"/>
        <v>3509.6000000000004</v>
      </c>
      <c r="AP355" s="22">
        <f t="shared" si="81"/>
        <v>0</v>
      </c>
      <c r="AQ355" s="18" t="s">
        <v>7272</v>
      </c>
      <c r="AR355" s="18" t="s">
        <v>7980</v>
      </c>
      <c r="AS355" s="23">
        <v>45112</v>
      </c>
      <c r="AT355" s="56" t="b">
        <v>0</v>
      </c>
      <c r="AW355" s="18" t="b">
        <v>1</v>
      </c>
      <c r="AY355" s="56" t="b">
        <v>1</v>
      </c>
      <c r="BB355" s="24" t="b">
        <v>1</v>
      </c>
      <c r="BC355" s="22">
        <f t="shared" si="109"/>
        <v>0</v>
      </c>
      <c r="BD355" s="26">
        <f t="shared" si="98"/>
        <v>0.27577957602005931</v>
      </c>
    </row>
    <row r="356" spans="1:56" ht="20.25" customHeight="1">
      <c r="A356" s="18" t="s">
        <v>7262</v>
      </c>
      <c r="B356" s="19">
        <v>356</v>
      </c>
      <c r="C356" s="18" t="str">
        <f t="shared" si="77"/>
        <v>FIP356</v>
      </c>
      <c r="D356" s="18">
        <v>517909</v>
      </c>
      <c r="E356" s="20">
        <v>45107</v>
      </c>
      <c r="F356" s="20">
        <v>45107</v>
      </c>
      <c r="G356" s="18" t="s">
        <v>7876</v>
      </c>
      <c r="I356" s="18" t="s">
        <v>7981</v>
      </c>
      <c r="J356" s="18" t="s">
        <v>7982</v>
      </c>
      <c r="K356" s="18" t="s">
        <v>7717</v>
      </c>
      <c r="L356" s="18" t="s">
        <v>7308</v>
      </c>
      <c r="M356" s="21" t="s">
        <v>7278</v>
      </c>
      <c r="N356" s="21" t="str">
        <f t="shared" si="108"/>
        <v>B</v>
      </c>
      <c r="P356" s="18" t="str">
        <f>IFERROR(VLOOKUP(L356,[1]Sheet3!A:B,2,0),"")</f>
        <v>Hospital</v>
      </c>
      <c r="Q356" s="22" t="s">
        <v>7337</v>
      </c>
      <c r="R356" s="22" t="s">
        <v>7271</v>
      </c>
      <c r="S356" s="22">
        <v>9500</v>
      </c>
      <c r="T356" s="22">
        <v>0</v>
      </c>
      <c r="U356" s="22">
        <v>1600</v>
      </c>
      <c r="V356" s="22">
        <v>0</v>
      </c>
      <c r="W356" s="22">
        <f t="shared" si="105"/>
        <v>11100</v>
      </c>
      <c r="X356" s="22">
        <v>0</v>
      </c>
      <c r="Y356" s="22">
        <v>35</v>
      </c>
      <c r="Z356" s="22">
        <v>65</v>
      </c>
      <c r="AA356" s="22">
        <f t="shared" si="111"/>
        <v>7215</v>
      </c>
      <c r="AB356" s="22">
        <f t="shared" si="94"/>
        <v>3292.3728813559314</v>
      </c>
      <c r="AC356" s="22">
        <f t="shared" si="95"/>
        <v>592.62711864406765</v>
      </c>
      <c r="AD356" s="22">
        <f t="shared" si="110"/>
        <v>3884.9999999999995</v>
      </c>
      <c r="AE356" s="22">
        <v>0</v>
      </c>
      <c r="AF356" s="22">
        <v>0</v>
      </c>
      <c r="AG356" s="22">
        <v>0</v>
      </c>
      <c r="AH356" s="22">
        <v>0</v>
      </c>
      <c r="AI356" s="22">
        <v>0</v>
      </c>
      <c r="AJ356" s="22">
        <f t="shared" si="40"/>
        <v>0</v>
      </c>
      <c r="AK356" s="22">
        <f t="shared" si="89"/>
        <v>0</v>
      </c>
      <c r="AL356" s="22">
        <f t="shared" si="90"/>
        <v>3884.9999999999995</v>
      </c>
      <c r="AM356" s="22">
        <f t="array" ref="AM356">IF(P356="Mykare",(INDEX('[1]EMI &amp; Reimbursement'!Q:Q,MATCH(Finance!C356,'[1]EMI &amp; Reimbursement'!B:B,0),0)),0)</f>
        <v>0</v>
      </c>
      <c r="AN356" s="22">
        <f t="shared" si="79"/>
        <v>0</v>
      </c>
      <c r="AO356" s="22">
        <f t="shared" si="80"/>
        <v>3884.9999999999995</v>
      </c>
      <c r="AP356" s="22">
        <f t="shared" si="81"/>
        <v>0</v>
      </c>
      <c r="AQ356" s="18" t="s">
        <v>7272</v>
      </c>
      <c r="AR356" s="18" t="s">
        <v>7897</v>
      </c>
      <c r="AS356" s="23">
        <v>45111</v>
      </c>
      <c r="AT356" s="56" t="b">
        <v>1</v>
      </c>
      <c r="AW356" s="18" t="b">
        <v>1</v>
      </c>
      <c r="AY356" s="56" t="b">
        <v>1</v>
      </c>
      <c r="BB356" s="24" t="b">
        <v>1</v>
      </c>
      <c r="BC356" s="22">
        <f t="shared" si="109"/>
        <v>0</v>
      </c>
      <c r="BD356" s="26">
        <f t="shared" si="98"/>
        <v>0.35</v>
      </c>
    </row>
    <row r="357" spans="1:56" ht="20.25" customHeight="1">
      <c r="A357" s="18" t="s">
        <v>7262</v>
      </c>
      <c r="B357" s="19">
        <v>357</v>
      </c>
      <c r="C357" s="18" t="str">
        <f t="shared" si="77"/>
        <v>FIP357</v>
      </c>
      <c r="D357" s="18">
        <v>459122</v>
      </c>
      <c r="E357" s="20">
        <v>45108</v>
      </c>
      <c r="F357" s="20">
        <v>45108</v>
      </c>
      <c r="G357" s="18" t="s">
        <v>7459</v>
      </c>
      <c r="I357" s="18" t="s">
        <v>2199</v>
      </c>
      <c r="J357" s="18" t="s">
        <v>7266</v>
      </c>
      <c r="K357" s="18" t="s">
        <v>7297</v>
      </c>
      <c r="L357" s="18" t="s">
        <v>7308</v>
      </c>
      <c r="M357" s="21" t="s">
        <v>7278</v>
      </c>
      <c r="N357" s="21" t="str">
        <f t="shared" si="108"/>
        <v>B</v>
      </c>
      <c r="P357" s="18" t="str">
        <f>IFERROR(VLOOKUP(L357,[1]Sheet3!A:B,2,0),"")</f>
        <v>Hospital</v>
      </c>
      <c r="Q357" s="22" t="s">
        <v>7298</v>
      </c>
      <c r="R357" s="22" t="s">
        <v>7271</v>
      </c>
      <c r="S357" s="22">
        <v>24500</v>
      </c>
      <c r="T357" s="22">
        <v>0</v>
      </c>
      <c r="U357" s="22">
        <v>0</v>
      </c>
      <c r="V357" s="22">
        <v>500</v>
      </c>
      <c r="W357" s="22">
        <f t="shared" si="105"/>
        <v>25000</v>
      </c>
      <c r="X357" s="22">
        <v>0</v>
      </c>
      <c r="Y357" s="22">
        <v>33</v>
      </c>
      <c r="Z357" s="22">
        <v>67</v>
      </c>
      <c r="AA357" s="22">
        <f t="shared" si="111"/>
        <v>16750</v>
      </c>
      <c r="AB357" s="22">
        <f t="shared" si="94"/>
        <v>6991.5254237288136</v>
      </c>
      <c r="AC357" s="22">
        <f t="shared" si="95"/>
        <v>1258.4745762711864</v>
      </c>
      <c r="AD357" s="22">
        <f t="shared" si="110"/>
        <v>8250</v>
      </c>
      <c r="AE357" s="22">
        <v>0</v>
      </c>
      <c r="AF357" s="22">
        <v>0</v>
      </c>
      <c r="AG357" s="22">
        <v>0</v>
      </c>
      <c r="AH357" s="22">
        <v>0</v>
      </c>
      <c r="AI357" s="22">
        <v>0</v>
      </c>
      <c r="AJ357" s="22">
        <f t="shared" si="40"/>
        <v>0</v>
      </c>
      <c r="AK357" s="22">
        <f t="shared" si="89"/>
        <v>0</v>
      </c>
      <c r="AL357" s="22">
        <f t="shared" si="90"/>
        <v>8250</v>
      </c>
      <c r="AM357" s="22">
        <f t="array" ref="AM357">IF(P357="Mykare",(INDEX('[1]EMI &amp; Reimbursement'!Q:Q,MATCH(Finance!C357,'[1]EMI &amp; Reimbursement'!B:B,0),0)),0)</f>
        <v>0</v>
      </c>
      <c r="AN357" s="22">
        <f t="shared" si="79"/>
        <v>0</v>
      </c>
      <c r="AO357" s="22">
        <f t="shared" si="80"/>
        <v>8250</v>
      </c>
      <c r="AP357" s="22">
        <f t="shared" si="81"/>
        <v>0</v>
      </c>
      <c r="AQ357" s="18" t="s">
        <v>7272</v>
      </c>
      <c r="AR357" s="18" t="s">
        <v>7983</v>
      </c>
      <c r="AS357" s="23">
        <v>45143</v>
      </c>
      <c r="AT357" s="56" t="b">
        <v>0</v>
      </c>
      <c r="AW357" s="18" t="b">
        <v>1</v>
      </c>
      <c r="AY357" s="56" t="b">
        <v>1</v>
      </c>
      <c r="BB357" s="24" t="b">
        <v>1</v>
      </c>
      <c r="BC357" s="22">
        <f t="shared" si="109"/>
        <v>0</v>
      </c>
      <c r="BD357" s="26">
        <f t="shared" ref="BD357:BD581" si="112">AL357/AD357</f>
        <v>1</v>
      </c>
    </row>
    <row r="358" spans="1:56" ht="20.25" customHeight="1">
      <c r="A358" s="18" t="s">
        <v>7262</v>
      </c>
      <c r="B358" s="19">
        <v>358</v>
      </c>
      <c r="C358" s="18" t="str">
        <f t="shared" si="77"/>
        <v>FIP358</v>
      </c>
      <c r="D358" s="18">
        <v>465412</v>
      </c>
      <c r="E358" s="20">
        <v>45108</v>
      </c>
      <c r="F358" s="20">
        <v>45108</v>
      </c>
      <c r="G358" s="18" t="s">
        <v>7275</v>
      </c>
      <c r="I358" s="18" t="s">
        <v>7984</v>
      </c>
      <c r="J358" s="18" t="s">
        <v>7266</v>
      </c>
      <c r="K358" s="18" t="s">
        <v>5048</v>
      </c>
      <c r="L358" s="18" t="s">
        <v>7308</v>
      </c>
      <c r="M358" s="21" t="s">
        <v>7278</v>
      </c>
      <c r="N358" s="21" t="str">
        <f t="shared" si="108"/>
        <v>B</v>
      </c>
      <c r="P358" s="18" t="str">
        <f>IFERROR(VLOOKUP(L358,[1]Sheet3!A:B,2,0),"")</f>
        <v>Hospital</v>
      </c>
      <c r="Q358" s="22" t="s">
        <v>7279</v>
      </c>
      <c r="R358" s="22" t="s">
        <v>7271</v>
      </c>
      <c r="S358" s="22">
        <v>24000</v>
      </c>
      <c r="T358" s="22">
        <v>0</v>
      </c>
      <c r="U358" s="22">
        <v>0</v>
      </c>
      <c r="V358" s="22">
        <v>500</v>
      </c>
      <c r="W358" s="22">
        <f t="shared" si="105"/>
        <v>24500</v>
      </c>
      <c r="X358" s="22">
        <v>0</v>
      </c>
      <c r="Y358" s="22">
        <v>30</v>
      </c>
      <c r="Z358" s="22">
        <v>70</v>
      </c>
      <c r="AA358" s="22">
        <f t="shared" si="111"/>
        <v>17150</v>
      </c>
      <c r="AB358" s="22">
        <f t="shared" si="94"/>
        <v>6228.8135593220341</v>
      </c>
      <c r="AC358" s="22">
        <f t="shared" si="95"/>
        <v>1121.1864406779662</v>
      </c>
      <c r="AD358" s="22">
        <f t="shared" si="110"/>
        <v>7350</v>
      </c>
      <c r="AE358" s="22">
        <v>0</v>
      </c>
      <c r="AF358" s="22">
        <v>0</v>
      </c>
      <c r="AG358" s="22">
        <v>0</v>
      </c>
      <c r="AH358" s="22">
        <v>0</v>
      </c>
      <c r="AI358" s="22">
        <v>0</v>
      </c>
      <c r="AJ358" s="22">
        <f t="shared" si="40"/>
        <v>0</v>
      </c>
      <c r="AK358" s="22">
        <f t="shared" si="89"/>
        <v>0</v>
      </c>
      <c r="AL358" s="22">
        <f t="shared" si="90"/>
        <v>7350</v>
      </c>
      <c r="AM358" s="22">
        <f t="array" ref="AM358">IF(P358="Mykare",(INDEX('[1]EMI &amp; Reimbursement'!Q:Q,MATCH(Finance!C358,'[1]EMI &amp; Reimbursement'!B:B,0),0)),0)</f>
        <v>0</v>
      </c>
      <c r="AN358" s="22">
        <f t="shared" si="79"/>
        <v>0</v>
      </c>
      <c r="AO358" s="22">
        <f t="shared" si="80"/>
        <v>7350</v>
      </c>
      <c r="AP358" s="22">
        <f t="shared" si="81"/>
        <v>0</v>
      </c>
      <c r="AQ358" s="18" t="s">
        <v>7272</v>
      </c>
      <c r="AR358" s="18" t="s">
        <v>7985</v>
      </c>
      <c r="AS358" s="23">
        <v>45143</v>
      </c>
      <c r="AT358" s="56" t="b">
        <v>0</v>
      </c>
      <c r="AW358" s="18" t="b">
        <v>1</v>
      </c>
      <c r="AY358" s="56" t="b">
        <v>1</v>
      </c>
      <c r="BB358" s="24" t="b">
        <v>1</v>
      </c>
      <c r="BC358" s="22">
        <f t="shared" si="109"/>
        <v>0</v>
      </c>
      <c r="BD358" s="26">
        <f t="shared" si="112"/>
        <v>1</v>
      </c>
    </row>
    <row r="359" spans="1:56" ht="20.25" customHeight="1">
      <c r="A359" s="18" t="s">
        <v>7262</v>
      </c>
      <c r="B359" s="19">
        <v>359</v>
      </c>
      <c r="C359" s="18" t="str">
        <f t="shared" si="77"/>
        <v>FIP359</v>
      </c>
      <c r="D359" s="18">
        <v>391854</v>
      </c>
      <c r="E359" s="20">
        <v>45109</v>
      </c>
      <c r="F359" s="20">
        <v>45109</v>
      </c>
      <c r="G359" s="18" t="s">
        <v>7522</v>
      </c>
      <c r="I359" s="18" t="s">
        <v>4818</v>
      </c>
      <c r="J359" s="18" t="s">
        <v>7369</v>
      </c>
      <c r="K359" s="18" t="s">
        <v>7717</v>
      </c>
      <c r="L359" s="18" t="s">
        <v>7290</v>
      </c>
      <c r="M359" s="21" t="s">
        <v>7278</v>
      </c>
      <c r="N359" s="21" t="str">
        <f t="shared" si="108"/>
        <v>B</v>
      </c>
      <c r="P359" s="18" t="str">
        <f>IFERROR(VLOOKUP(L359,[1]Sheet3!A:B,2,0),"")</f>
        <v>Hospital</v>
      </c>
      <c r="Q359" s="22" t="s">
        <v>7337</v>
      </c>
      <c r="R359" s="22" t="s">
        <v>7271</v>
      </c>
      <c r="S359" s="22">
        <v>50000</v>
      </c>
      <c r="T359" s="22">
        <v>66850</v>
      </c>
      <c r="U359" s="22">
        <v>0</v>
      </c>
      <c r="V359" s="22">
        <v>0</v>
      </c>
      <c r="W359" s="22">
        <f t="shared" si="105"/>
        <v>66850</v>
      </c>
      <c r="X359" s="22">
        <v>0</v>
      </c>
      <c r="Y359" s="22">
        <v>40</v>
      </c>
      <c r="Z359" s="22">
        <v>60</v>
      </c>
      <c r="AA359" s="22">
        <f t="shared" si="111"/>
        <v>40110</v>
      </c>
      <c r="AB359" s="22">
        <f t="shared" si="94"/>
        <v>22661.016949152541</v>
      </c>
      <c r="AC359" s="22">
        <f t="shared" si="95"/>
        <v>4078.9830508474579</v>
      </c>
      <c r="AD359" s="22">
        <f t="shared" si="110"/>
        <v>26740</v>
      </c>
      <c r="AE359" s="22">
        <v>0</v>
      </c>
      <c r="AF359" s="22">
        <v>0</v>
      </c>
      <c r="AG359" s="22">
        <v>0</v>
      </c>
      <c r="AH359" s="22">
        <v>0</v>
      </c>
      <c r="AI359" s="22">
        <v>0</v>
      </c>
      <c r="AJ359" s="22">
        <f t="shared" si="40"/>
        <v>0</v>
      </c>
      <c r="AK359" s="22">
        <f t="shared" si="89"/>
        <v>0</v>
      </c>
      <c r="AL359" s="22">
        <f t="shared" si="90"/>
        <v>26740</v>
      </c>
      <c r="AM359" s="22">
        <f t="array" ref="AM359">IF(P359="Mykare",(INDEX('[1]EMI &amp; Reimbursement'!Q:Q,MATCH(Finance!C359,'[1]EMI &amp; Reimbursement'!B:B,0),0)),0)</f>
        <v>0</v>
      </c>
      <c r="AN359" s="22">
        <f t="shared" si="79"/>
        <v>0</v>
      </c>
      <c r="AO359" s="22">
        <f t="shared" si="80"/>
        <v>26740</v>
      </c>
      <c r="AP359" s="22">
        <f t="shared" si="81"/>
        <v>0</v>
      </c>
      <c r="AQ359" s="18" t="s">
        <v>7272</v>
      </c>
      <c r="AR359" s="18" t="s">
        <v>7986</v>
      </c>
      <c r="AS359" s="23">
        <v>45143</v>
      </c>
      <c r="AT359" s="56" t="b">
        <v>0</v>
      </c>
      <c r="AW359" s="18" t="b">
        <v>1</v>
      </c>
      <c r="AY359" s="56" t="b">
        <v>1</v>
      </c>
      <c r="BB359" s="24" t="b">
        <v>1</v>
      </c>
      <c r="BC359" s="22">
        <f t="shared" si="109"/>
        <v>0</v>
      </c>
      <c r="BD359" s="26">
        <f t="shared" si="112"/>
        <v>1</v>
      </c>
    </row>
    <row r="360" spans="1:56" ht="20.25" customHeight="1">
      <c r="A360" s="18" t="s">
        <v>7262</v>
      </c>
      <c r="B360" s="19">
        <v>360</v>
      </c>
      <c r="C360" s="18" t="str">
        <f t="shared" si="77"/>
        <v>FIP360</v>
      </c>
      <c r="D360" s="18">
        <v>538880</v>
      </c>
      <c r="E360" s="20">
        <v>45109</v>
      </c>
      <c r="F360" s="20">
        <v>45109</v>
      </c>
      <c r="G360" s="18" t="s">
        <v>7987</v>
      </c>
      <c r="I360" s="18" t="s">
        <v>7988</v>
      </c>
      <c r="J360" s="18" t="s">
        <v>7351</v>
      </c>
      <c r="K360" s="18" t="s">
        <v>5048</v>
      </c>
      <c r="L360" s="18" t="s">
        <v>7308</v>
      </c>
      <c r="M360" s="21" t="s">
        <v>7278</v>
      </c>
      <c r="N360" s="21" t="str">
        <f t="shared" si="108"/>
        <v>B</v>
      </c>
      <c r="P360" s="18" t="str">
        <f>IFERROR(VLOOKUP(L360,[1]Sheet3!A:B,2,0),"")</f>
        <v>Hospital</v>
      </c>
      <c r="Q360" s="22" t="s">
        <v>7270</v>
      </c>
      <c r="R360" s="22" t="s">
        <v>7271</v>
      </c>
      <c r="S360" s="22">
        <v>5500</v>
      </c>
      <c r="T360" s="22">
        <v>0</v>
      </c>
      <c r="U360" s="22">
        <v>0</v>
      </c>
      <c r="V360" s="22">
        <v>0</v>
      </c>
      <c r="W360" s="22">
        <f t="shared" si="105"/>
        <v>5500</v>
      </c>
      <c r="X360" s="22">
        <v>0</v>
      </c>
      <c r="Y360" s="22">
        <v>40</v>
      </c>
      <c r="Z360" s="22">
        <v>60</v>
      </c>
      <c r="AA360" s="22">
        <f t="shared" si="111"/>
        <v>3300</v>
      </c>
      <c r="AB360" s="22">
        <f t="shared" si="94"/>
        <v>1864.406779661017</v>
      </c>
      <c r="AC360" s="22">
        <f t="shared" si="95"/>
        <v>335.59322033898303</v>
      </c>
      <c r="AD360" s="22">
        <f t="shared" si="110"/>
        <v>2200</v>
      </c>
      <c r="AE360" s="22">
        <v>0</v>
      </c>
      <c r="AF360" s="22">
        <v>0</v>
      </c>
      <c r="AG360" s="22">
        <v>0</v>
      </c>
      <c r="AH360" s="22">
        <v>0</v>
      </c>
      <c r="AI360" s="22">
        <v>0</v>
      </c>
      <c r="AJ360" s="22">
        <f t="shared" si="40"/>
        <v>0</v>
      </c>
      <c r="AK360" s="22">
        <f t="shared" si="89"/>
        <v>0</v>
      </c>
      <c r="AL360" s="22">
        <f t="shared" si="90"/>
        <v>2200</v>
      </c>
      <c r="AM360" s="22">
        <f t="array" ref="AM360">IF(P360="Mykare",(INDEX('[1]EMI &amp; Reimbursement'!Q:Q,MATCH(Finance!C360,'[1]EMI &amp; Reimbursement'!B:B,0),0)),0)</f>
        <v>0</v>
      </c>
      <c r="AN360" s="22">
        <f t="shared" si="79"/>
        <v>0</v>
      </c>
      <c r="AO360" s="22">
        <f t="shared" si="80"/>
        <v>2200</v>
      </c>
      <c r="AP360" s="22">
        <f t="shared" si="81"/>
        <v>0</v>
      </c>
      <c r="AQ360" s="18" t="s">
        <v>7272</v>
      </c>
      <c r="AR360" s="18" t="s">
        <v>7989</v>
      </c>
      <c r="AS360" s="23">
        <v>45143</v>
      </c>
      <c r="AT360" s="56" t="b">
        <v>0</v>
      </c>
      <c r="AW360" s="18" t="b">
        <v>1</v>
      </c>
      <c r="AY360" s="56" t="b">
        <v>1</v>
      </c>
      <c r="BB360" s="24" t="b">
        <v>1</v>
      </c>
      <c r="BC360" s="22">
        <f t="shared" si="109"/>
        <v>0</v>
      </c>
      <c r="BD360" s="26">
        <f t="shared" si="112"/>
        <v>1</v>
      </c>
    </row>
    <row r="361" spans="1:56" ht="20.25" customHeight="1">
      <c r="A361" s="18" t="s">
        <v>7262</v>
      </c>
      <c r="B361" s="19">
        <v>361</v>
      </c>
      <c r="C361" s="18" t="str">
        <f t="shared" si="77"/>
        <v>FIP361</v>
      </c>
      <c r="D361" s="18">
        <v>534869</v>
      </c>
      <c r="E361" s="20">
        <v>45110</v>
      </c>
      <c r="F361" s="20">
        <v>45110</v>
      </c>
      <c r="G361" s="18" t="s">
        <v>7720</v>
      </c>
      <c r="I361" s="18" t="s">
        <v>7990</v>
      </c>
      <c r="J361" s="18" t="s">
        <v>7266</v>
      </c>
      <c r="K361" s="18" t="s">
        <v>7743</v>
      </c>
      <c r="L361" s="18" t="s">
        <v>7290</v>
      </c>
      <c r="M361" s="21" t="s">
        <v>7519</v>
      </c>
      <c r="N361" s="21" t="str">
        <f t="shared" si="108"/>
        <v>A</v>
      </c>
      <c r="P361" s="18" t="str">
        <f>IFERROR(VLOOKUP(L361,[1]Sheet3!A:B,2,0),"")</f>
        <v>Hospital</v>
      </c>
      <c r="Q361" s="22" t="s">
        <v>7298</v>
      </c>
      <c r="R361" s="22" t="s">
        <v>7271</v>
      </c>
      <c r="S361" s="22">
        <v>25000</v>
      </c>
      <c r="T361" s="22">
        <v>42800</v>
      </c>
      <c r="U361" s="22">
        <v>0</v>
      </c>
      <c r="V361" s="22">
        <v>0</v>
      </c>
      <c r="W361" s="22">
        <f t="shared" si="105"/>
        <v>42800</v>
      </c>
      <c r="X361" s="22">
        <v>0</v>
      </c>
      <c r="Y361" s="22">
        <v>60</v>
      </c>
      <c r="Z361" s="22">
        <v>40</v>
      </c>
      <c r="AA361" s="22">
        <f t="shared" si="111"/>
        <v>17120</v>
      </c>
      <c r="AB361" s="22">
        <f t="shared" si="94"/>
        <v>20674.576271186441</v>
      </c>
      <c r="AC361" s="22">
        <f t="shared" si="95"/>
        <v>3721.4237288135596</v>
      </c>
      <c r="AD361" s="22">
        <v>24396</v>
      </c>
      <c r="AE361" s="22">
        <v>0</v>
      </c>
      <c r="AF361" s="22">
        <v>5000</v>
      </c>
      <c r="AG361" s="22">
        <v>0</v>
      </c>
      <c r="AH361" s="22">
        <v>0</v>
      </c>
      <c r="AI361" s="22">
        <v>0</v>
      </c>
      <c r="AJ361" s="22">
        <f t="shared" si="40"/>
        <v>0</v>
      </c>
      <c r="AK361" s="22">
        <f t="shared" si="89"/>
        <v>5000</v>
      </c>
      <c r="AL361" s="22">
        <f t="shared" si="90"/>
        <v>19396</v>
      </c>
      <c r="AM361" s="22">
        <f t="array" ref="AM361">IF(P361="Mykare",(INDEX('[1]EMI &amp; Reimbursement'!Q:Q,MATCH(Finance!C361,'[1]EMI &amp; Reimbursement'!B:B,0),0)),0)</f>
        <v>0</v>
      </c>
      <c r="AN361" s="22">
        <f t="shared" si="79"/>
        <v>0</v>
      </c>
      <c r="AO361" s="22">
        <f t="shared" si="80"/>
        <v>24396</v>
      </c>
      <c r="AP361" s="22">
        <f t="shared" si="81"/>
        <v>0</v>
      </c>
      <c r="AQ361" s="18" t="s">
        <v>7272</v>
      </c>
      <c r="AR361" s="18" t="s">
        <v>7991</v>
      </c>
      <c r="AS361" s="23">
        <v>45143</v>
      </c>
      <c r="AT361" s="56" t="b">
        <v>1</v>
      </c>
      <c r="AW361" s="18" t="b">
        <v>1</v>
      </c>
      <c r="AY361" s="56" t="b">
        <v>1</v>
      </c>
      <c r="BA361" s="56" t="b">
        <v>1</v>
      </c>
      <c r="BB361" s="24" t="b">
        <v>1</v>
      </c>
      <c r="BC361" s="22">
        <f t="shared" si="109"/>
        <v>1284</v>
      </c>
      <c r="BD361" s="26">
        <f t="shared" si="112"/>
        <v>0.79504836858501393</v>
      </c>
    </row>
    <row r="362" spans="1:56" ht="20.25" customHeight="1">
      <c r="A362" s="18" t="s">
        <v>7262</v>
      </c>
      <c r="B362" s="19">
        <v>362</v>
      </c>
      <c r="C362" s="18" t="str">
        <f t="shared" si="77"/>
        <v>FIP362</v>
      </c>
      <c r="D362" s="18">
        <v>468134</v>
      </c>
      <c r="E362" s="20">
        <v>45110</v>
      </c>
      <c r="F362" s="20">
        <v>45110</v>
      </c>
      <c r="G362" s="18" t="s">
        <v>7876</v>
      </c>
      <c r="I362" s="18" t="s">
        <v>7992</v>
      </c>
      <c r="J362" s="18" t="s">
        <v>7266</v>
      </c>
      <c r="K362" s="18" t="s">
        <v>7717</v>
      </c>
      <c r="L362" s="18" t="s">
        <v>7308</v>
      </c>
      <c r="M362" s="21" t="s">
        <v>7278</v>
      </c>
      <c r="N362" s="21" t="str">
        <f t="shared" si="108"/>
        <v>B</v>
      </c>
      <c r="P362" s="18" t="str">
        <f>IFERROR(VLOOKUP(L362,[1]Sheet3!A:B,2,0),"")</f>
        <v>Hospital</v>
      </c>
      <c r="Q362" s="22" t="s">
        <v>7337</v>
      </c>
      <c r="R362" s="22" t="s">
        <v>7271</v>
      </c>
      <c r="S362" s="22">
        <v>13000</v>
      </c>
      <c r="T362" s="22">
        <v>0</v>
      </c>
      <c r="U362" s="22">
        <v>0</v>
      </c>
      <c r="V362" s="22">
        <v>0</v>
      </c>
      <c r="W362" s="22">
        <f t="shared" si="105"/>
        <v>13000</v>
      </c>
      <c r="X362" s="22">
        <v>0</v>
      </c>
      <c r="Y362" s="22">
        <v>35</v>
      </c>
      <c r="Z362" s="22">
        <v>65</v>
      </c>
      <c r="AA362" s="22">
        <f t="shared" si="111"/>
        <v>8450</v>
      </c>
      <c r="AB362" s="22">
        <f t="shared" si="94"/>
        <v>3855.9322033898306</v>
      </c>
      <c r="AC362" s="22">
        <f t="shared" si="95"/>
        <v>694.06779661016947</v>
      </c>
      <c r="AD362" s="22">
        <f t="shared" ref="AD362:AD368" si="113">W362*Y362%</f>
        <v>4550</v>
      </c>
      <c r="AE362" s="22">
        <v>0</v>
      </c>
      <c r="AF362" s="22">
        <v>0</v>
      </c>
      <c r="AG362" s="22">
        <v>0</v>
      </c>
      <c r="AH362" s="22">
        <v>0</v>
      </c>
      <c r="AI362" s="22">
        <v>0</v>
      </c>
      <c r="AJ362" s="22">
        <f t="shared" si="40"/>
        <v>0</v>
      </c>
      <c r="AK362" s="22">
        <f t="shared" si="89"/>
        <v>0</v>
      </c>
      <c r="AL362" s="22">
        <f t="shared" si="90"/>
        <v>4550</v>
      </c>
      <c r="AM362" s="22">
        <f t="array" ref="AM362">IF(P362="Mykare",(INDEX('[1]EMI &amp; Reimbursement'!Q:Q,MATCH(Finance!C362,'[1]EMI &amp; Reimbursement'!B:B,0),0)),0)</f>
        <v>0</v>
      </c>
      <c r="AN362" s="22">
        <f t="shared" si="79"/>
        <v>0</v>
      </c>
      <c r="AO362" s="22">
        <f t="shared" si="80"/>
        <v>4550</v>
      </c>
      <c r="AP362" s="22">
        <f t="shared" si="81"/>
        <v>0</v>
      </c>
      <c r="AQ362" s="18" t="s">
        <v>7272</v>
      </c>
      <c r="AR362" s="18" t="s">
        <v>7993</v>
      </c>
      <c r="AS362" s="23">
        <v>45143</v>
      </c>
      <c r="AT362" s="56" t="b">
        <v>1</v>
      </c>
      <c r="AW362" s="18" t="b">
        <v>1</v>
      </c>
      <c r="AY362" s="56" t="b">
        <v>1</v>
      </c>
      <c r="BB362" s="24" t="b">
        <v>1</v>
      </c>
      <c r="BC362" s="22">
        <f t="shared" si="109"/>
        <v>0</v>
      </c>
      <c r="BD362" s="26">
        <f t="shared" si="112"/>
        <v>1</v>
      </c>
    </row>
    <row r="363" spans="1:56" ht="20.25" customHeight="1">
      <c r="A363" s="18" t="s">
        <v>7262</v>
      </c>
      <c r="B363" s="19">
        <v>363</v>
      </c>
      <c r="C363" s="18" t="str">
        <f t="shared" si="77"/>
        <v>FIP363</v>
      </c>
      <c r="D363" s="18">
        <v>532233</v>
      </c>
      <c r="E363" s="20">
        <v>45110</v>
      </c>
      <c r="F363" s="20">
        <v>45110</v>
      </c>
      <c r="G363" s="18" t="s">
        <v>7275</v>
      </c>
      <c r="I363" s="18" t="s">
        <v>7994</v>
      </c>
      <c r="J363" s="18" t="s">
        <v>7266</v>
      </c>
      <c r="K363" s="18" t="s">
        <v>5048</v>
      </c>
      <c r="L363" s="18" t="s">
        <v>7290</v>
      </c>
      <c r="M363" s="21" t="s">
        <v>7278</v>
      </c>
      <c r="N363" s="21" t="str">
        <f t="shared" si="108"/>
        <v>B</v>
      </c>
      <c r="P363" s="18" t="str">
        <f>IFERROR(VLOOKUP(L363,[1]Sheet3!A:B,2,0),"")</f>
        <v>Hospital</v>
      </c>
      <c r="Q363" s="22" t="s">
        <v>7279</v>
      </c>
      <c r="R363" s="22" t="s">
        <v>7271</v>
      </c>
      <c r="S363" s="22">
        <v>25000</v>
      </c>
      <c r="T363" s="22">
        <v>38674</v>
      </c>
      <c r="U363" s="22">
        <v>0</v>
      </c>
      <c r="V363" s="22">
        <v>0</v>
      </c>
      <c r="W363" s="22">
        <f t="shared" si="105"/>
        <v>38674</v>
      </c>
      <c r="X363" s="22">
        <v>0</v>
      </c>
      <c r="Y363" s="22">
        <v>30</v>
      </c>
      <c r="Z363" s="22">
        <v>70</v>
      </c>
      <c r="AA363" s="22">
        <f t="shared" si="111"/>
        <v>27071.8</v>
      </c>
      <c r="AB363" s="22">
        <f t="shared" si="94"/>
        <v>9832.3728813559319</v>
      </c>
      <c r="AC363" s="22">
        <f t="shared" si="95"/>
        <v>1769.8271186440677</v>
      </c>
      <c r="AD363" s="22">
        <f t="shared" si="113"/>
        <v>11602.199999999999</v>
      </c>
      <c r="AE363" s="22">
        <v>779</v>
      </c>
      <c r="AF363" s="22">
        <v>0</v>
      </c>
      <c r="AG363" s="22">
        <v>0</v>
      </c>
      <c r="AH363" s="22">
        <v>0</v>
      </c>
      <c r="AI363" s="22">
        <v>0</v>
      </c>
      <c r="AJ363" s="22">
        <f t="shared" si="40"/>
        <v>0</v>
      </c>
      <c r="AK363" s="22">
        <f t="shared" si="89"/>
        <v>779</v>
      </c>
      <c r="AL363" s="22">
        <f t="shared" si="90"/>
        <v>10823.199999999999</v>
      </c>
      <c r="AM363" s="22">
        <f t="array" ref="AM363">IF(P363="Mykare",(INDEX('[1]EMI &amp; Reimbursement'!Q:Q,MATCH(Finance!C363,'[1]EMI &amp; Reimbursement'!B:B,0),0)),0)</f>
        <v>0</v>
      </c>
      <c r="AN363" s="22">
        <f t="shared" si="79"/>
        <v>0</v>
      </c>
      <c r="AO363" s="22">
        <f t="shared" si="80"/>
        <v>11602.199999999999</v>
      </c>
      <c r="AP363" s="22">
        <f t="shared" si="81"/>
        <v>0</v>
      </c>
      <c r="AQ363" s="18" t="s">
        <v>7272</v>
      </c>
      <c r="AR363" s="18" t="s">
        <v>7985</v>
      </c>
      <c r="AS363" s="23">
        <v>45143</v>
      </c>
      <c r="AT363" s="56" t="b">
        <v>0</v>
      </c>
      <c r="AW363" s="18" t="b">
        <v>1</v>
      </c>
      <c r="AY363" s="56" t="b">
        <v>1</v>
      </c>
      <c r="BB363" s="24" t="b">
        <v>1</v>
      </c>
      <c r="BC363" s="22">
        <f t="shared" si="109"/>
        <v>0</v>
      </c>
      <c r="BD363" s="26">
        <f t="shared" si="112"/>
        <v>0.93285756149695742</v>
      </c>
    </row>
    <row r="364" spans="1:56" ht="20.25" customHeight="1">
      <c r="A364" s="18" t="s">
        <v>7262</v>
      </c>
      <c r="B364" s="19">
        <v>364</v>
      </c>
      <c r="C364" s="18" t="str">
        <f t="shared" si="77"/>
        <v>FIP364</v>
      </c>
      <c r="D364" s="18">
        <v>473981</v>
      </c>
      <c r="E364" s="20">
        <v>45111</v>
      </c>
      <c r="F364" s="20">
        <v>45111</v>
      </c>
      <c r="G364" s="18" t="s">
        <v>7459</v>
      </c>
      <c r="I364" s="18" t="s">
        <v>7995</v>
      </c>
      <c r="J364" s="18" t="s">
        <v>7266</v>
      </c>
      <c r="K364" s="18" t="s">
        <v>7717</v>
      </c>
      <c r="L364" s="18" t="s">
        <v>7290</v>
      </c>
      <c r="M364" s="21" t="s">
        <v>7278</v>
      </c>
      <c r="N364" s="21" t="str">
        <f t="shared" si="108"/>
        <v>B</v>
      </c>
      <c r="P364" s="18" t="str">
        <f>IFERROR(VLOOKUP(L364,[1]Sheet3!A:B,2,0),"")</f>
        <v>Hospital</v>
      </c>
      <c r="Q364" s="22" t="s">
        <v>7298</v>
      </c>
      <c r="R364" s="22" t="s">
        <v>7271</v>
      </c>
      <c r="S364" s="22">
        <v>25000</v>
      </c>
      <c r="T364" s="22">
        <v>51279</v>
      </c>
      <c r="U364" s="22">
        <v>0</v>
      </c>
      <c r="V364" s="22">
        <v>0</v>
      </c>
      <c r="W364" s="22">
        <f t="shared" si="105"/>
        <v>51279</v>
      </c>
      <c r="X364" s="22">
        <v>0</v>
      </c>
      <c r="Y364" s="22">
        <v>33</v>
      </c>
      <c r="Z364" s="22">
        <v>67</v>
      </c>
      <c r="AA364" s="22">
        <f t="shared" si="111"/>
        <v>34356.93</v>
      </c>
      <c r="AB364" s="22">
        <f t="shared" si="94"/>
        <v>14340.737288135593</v>
      </c>
      <c r="AC364" s="22">
        <f t="shared" si="95"/>
        <v>2581.332711864407</v>
      </c>
      <c r="AD364" s="22">
        <f t="shared" si="113"/>
        <v>16922.07</v>
      </c>
      <c r="AE364" s="22">
        <v>414.25</v>
      </c>
      <c r="AF364" s="22">
        <v>0</v>
      </c>
      <c r="AG364" s="22">
        <v>0</v>
      </c>
      <c r="AH364" s="22">
        <v>0</v>
      </c>
      <c r="AI364" s="22">
        <v>0</v>
      </c>
      <c r="AJ364" s="22">
        <f t="shared" si="40"/>
        <v>0</v>
      </c>
      <c r="AK364" s="22">
        <f t="shared" si="89"/>
        <v>414.25</v>
      </c>
      <c r="AL364" s="22">
        <f t="shared" si="90"/>
        <v>16507.82</v>
      </c>
      <c r="AM364" s="22">
        <f t="array" ref="AM364">IF(P364="Mykare",(INDEX('[1]EMI &amp; Reimbursement'!Q:Q,MATCH(Finance!C364,'[1]EMI &amp; Reimbursement'!B:B,0),0)),0)</f>
        <v>0</v>
      </c>
      <c r="AN364" s="22">
        <f t="shared" si="79"/>
        <v>0</v>
      </c>
      <c r="AO364" s="22">
        <f t="shared" si="80"/>
        <v>16922.07</v>
      </c>
      <c r="AP364" s="22">
        <f t="shared" si="81"/>
        <v>0</v>
      </c>
      <c r="AQ364" s="18" t="s">
        <v>7272</v>
      </c>
      <c r="AR364" s="18" t="s">
        <v>7983</v>
      </c>
      <c r="AS364" s="23">
        <v>45143</v>
      </c>
      <c r="AT364" s="56" t="b">
        <v>0</v>
      </c>
      <c r="AW364" s="18" t="b">
        <v>1</v>
      </c>
      <c r="AY364" s="56" t="b">
        <v>1</v>
      </c>
      <c r="BB364" s="24" t="b">
        <v>1</v>
      </c>
      <c r="BC364" s="22">
        <f t="shared" si="109"/>
        <v>0</v>
      </c>
      <c r="BD364" s="26">
        <f t="shared" si="112"/>
        <v>0.97552013435708518</v>
      </c>
    </row>
    <row r="365" spans="1:56" ht="20.25" customHeight="1">
      <c r="A365" s="18" t="s">
        <v>7262</v>
      </c>
      <c r="B365" s="19">
        <v>365</v>
      </c>
      <c r="C365" s="18" t="str">
        <f t="shared" si="77"/>
        <v>FIP365</v>
      </c>
      <c r="D365" s="18">
        <v>534372</v>
      </c>
      <c r="E365" s="20">
        <v>45111</v>
      </c>
      <c r="F365" s="20">
        <v>45111</v>
      </c>
      <c r="G365" s="18" t="s">
        <v>7459</v>
      </c>
      <c r="I365" s="18" t="s">
        <v>7895</v>
      </c>
      <c r="J365" s="18" t="s">
        <v>7266</v>
      </c>
      <c r="K365" s="18" t="s">
        <v>7743</v>
      </c>
      <c r="L365" s="18" t="s">
        <v>7303</v>
      </c>
      <c r="M365" s="21" t="s">
        <v>7278</v>
      </c>
      <c r="N365" s="21" t="str">
        <f t="shared" si="108"/>
        <v>B</v>
      </c>
      <c r="O365" s="18" t="s">
        <v>7315</v>
      </c>
      <c r="P365" s="18" t="str">
        <f>IFERROR(VLOOKUP(L365,[1]Sheet3!A:B,2,0),"")</f>
        <v>Mykare</v>
      </c>
      <c r="Q365" s="22" t="s">
        <v>7298</v>
      </c>
      <c r="R365" s="22" t="s">
        <v>7271</v>
      </c>
      <c r="S365" s="22">
        <v>28000</v>
      </c>
      <c r="T365" s="22">
        <v>0</v>
      </c>
      <c r="U365" s="22">
        <v>0</v>
      </c>
      <c r="V365" s="22">
        <v>0</v>
      </c>
      <c r="W365" s="22">
        <f t="shared" si="105"/>
        <v>28000</v>
      </c>
      <c r="X365" s="22">
        <v>0</v>
      </c>
      <c r="Y365" s="22">
        <v>33</v>
      </c>
      <c r="Z365" s="22">
        <v>67</v>
      </c>
      <c r="AA365" s="22">
        <f t="shared" si="111"/>
        <v>18760</v>
      </c>
      <c r="AB365" s="22">
        <f t="shared" si="94"/>
        <v>7830.5084745762715</v>
      </c>
      <c r="AC365" s="22">
        <f t="shared" si="95"/>
        <v>1409.4915254237289</v>
      </c>
      <c r="AD365" s="22">
        <f t="shared" si="113"/>
        <v>9240</v>
      </c>
      <c r="AE365" s="22">
        <v>0</v>
      </c>
      <c r="AF365" s="22">
        <v>0</v>
      </c>
      <c r="AG365" s="22">
        <v>3640</v>
      </c>
      <c r="AH365" s="22">
        <v>0</v>
      </c>
      <c r="AI365" s="22">
        <v>0</v>
      </c>
      <c r="AJ365" s="22">
        <f t="shared" si="40"/>
        <v>0</v>
      </c>
      <c r="AK365" s="22">
        <f t="shared" si="89"/>
        <v>3640</v>
      </c>
      <c r="AL365" s="22">
        <f t="shared" si="90"/>
        <v>5600</v>
      </c>
      <c r="AM365" s="22">
        <f t="array" ref="AM365">IF(P365="Mykare",(INDEX('[1]EMI &amp; Reimbursement'!Q:Q,MATCH(Finance!C365,'[1]EMI &amp; Reimbursement'!B:B,0),0)),0)</f>
        <v>24360</v>
      </c>
      <c r="AN365" s="22">
        <f t="shared" si="79"/>
        <v>0</v>
      </c>
      <c r="AO365" s="22">
        <f t="shared" si="80"/>
        <v>0</v>
      </c>
      <c r="AP365" s="22">
        <f t="shared" si="81"/>
        <v>18760</v>
      </c>
      <c r="AQ365" s="18" t="s">
        <v>7272</v>
      </c>
      <c r="AR365" s="18" t="s">
        <v>7983</v>
      </c>
      <c r="AS365" s="23">
        <v>45143</v>
      </c>
      <c r="AT365" s="56" t="b">
        <v>0</v>
      </c>
      <c r="AU365" s="56" t="b">
        <v>0</v>
      </c>
      <c r="AV365" s="56" t="b">
        <v>0</v>
      </c>
      <c r="AW365" s="18" t="b">
        <v>1</v>
      </c>
      <c r="AX365" s="18" t="b">
        <v>0</v>
      </c>
      <c r="AY365" s="56" t="b">
        <v>1</v>
      </c>
      <c r="BB365" s="24" t="b">
        <v>1</v>
      </c>
      <c r="BC365" s="22">
        <f t="shared" si="109"/>
        <v>0</v>
      </c>
      <c r="BD365" s="26">
        <f t="shared" si="112"/>
        <v>0.60606060606060608</v>
      </c>
    </row>
    <row r="366" spans="1:56" ht="20.25" customHeight="1">
      <c r="A366" s="18" t="s">
        <v>7262</v>
      </c>
      <c r="B366" s="19">
        <v>366</v>
      </c>
      <c r="C366" s="18" t="str">
        <f t="shared" si="77"/>
        <v>FIP366</v>
      </c>
      <c r="D366" s="18">
        <v>531895</v>
      </c>
      <c r="E366" s="20">
        <v>45111</v>
      </c>
      <c r="F366" s="20">
        <v>45111</v>
      </c>
      <c r="G366" s="18" t="s">
        <v>7652</v>
      </c>
      <c r="I366" s="18" t="s">
        <v>7996</v>
      </c>
      <c r="J366" s="18" t="s">
        <v>7266</v>
      </c>
      <c r="K366" s="18" t="s">
        <v>5048</v>
      </c>
      <c r="L366" s="18" t="s">
        <v>7290</v>
      </c>
      <c r="M366" s="21" t="s">
        <v>7957</v>
      </c>
      <c r="N366" s="21" t="str">
        <f t="shared" si="108"/>
        <v>A</v>
      </c>
      <c r="P366" s="18" t="str">
        <f>IFERROR(VLOOKUP(L366,[1]Sheet3!A:B,2,0),"")</f>
        <v>Hospital</v>
      </c>
      <c r="Q366" s="22" t="s">
        <v>7270</v>
      </c>
      <c r="R366" s="22" t="s">
        <v>7271</v>
      </c>
      <c r="S366" s="22">
        <v>25000</v>
      </c>
      <c r="T366" s="22">
        <v>60111</v>
      </c>
      <c r="U366" s="22">
        <v>0</v>
      </c>
      <c r="V366" s="22">
        <v>0</v>
      </c>
      <c r="W366" s="22">
        <f t="shared" si="105"/>
        <v>60111</v>
      </c>
      <c r="X366" s="22">
        <v>0</v>
      </c>
      <c r="Y366" s="22">
        <v>60</v>
      </c>
      <c r="Z366" s="22">
        <v>40</v>
      </c>
      <c r="AA366" s="22">
        <f t="shared" si="111"/>
        <v>24044.400000000001</v>
      </c>
      <c r="AB366" s="22">
        <f t="shared" si="94"/>
        <v>30564.915254237287</v>
      </c>
      <c r="AC366" s="22">
        <f t="shared" si="95"/>
        <v>5501.6847457627118</v>
      </c>
      <c r="AD366" s="22">
        <f t="shared" si="113"/>
        <v>36066.6</v>
      </c>
      <c r="AE366" s="22">
        <v>1094.78</v>
      </c>
      <c r="AF366" s="22">
        <v>5000</v>
      </c>
      <c r="AG366" s="22">
        <v>0</v>
      </c>
      <c r="AH366" s="22">
        <v>0</v>
      </c>
      <c r="AI366" s="22">
        <v>0</v>
      </c>
      <c r="AJ366" s="22">
        <f t="shared" si="40"/>
        <v>0</v>
      </c>
      <c r="AK366" s="22">
        <f t="shared" si="89"/>
        <v>6094.78</v>
      </c>
      <c r="AL366" s="22">
        <f t="shared" si="90"/>
        <v>29971.82</v>
      </c>
      <c r="AM366" s="22">
        <f t="array" ref="AM366">IF(P366="Mykare",(INDEX('[1]EMI &amp; Reimbursement'!Q:Q,MATCH(Finance!C366,'[1]EMI &amp; Reimbursement'!B:B,0),0)),0)</f>
        <v>0</v>
      </c>
      <c r="AN366" s="22">
        <f t="shared" si="79"/>
        <v>0</v>
      </c>
      <c r="AO366" s="22">
        <f t="shared" si="80"/>
        <v>36066.6</v>
      </c>
      <c r="AP366" s="22">
        <f t="shared" si="81"/>
        <v>0</v>
      </c>
      <c r="AQ366" s="18" t="s">
        <v>7272</v>
      </c>
      <c r="AR366" s="18" t="s">
        <v>7997</v>
      </c>
      <c r="AS366" s="23">
        <v>45143</v>
      </c>
      <c r="AT366" s="56" t="b">
        <v>0</v>
      </c>
      <c r="AW366" s="18" t="b">
        <v>1</v>
      </c>
      <c r="AY366" s="56" t="b">
        <v>1</v>
      </c>
      <c r="BA366" s="56" t="b">
        <v>1</v>
      </c>
      <c r="BB366" s="24" t="b">
        <v>1</v>
      </c>
      <c r="BC366" s="22">
        <f t="shared" si="109"/>
        <v>0</v>
      </c>
      <c r="BD366" s="26">
        <f t="shared" si="112"/>
        <v>0.83101318117039036</v>
      </c>
    </row>
    <row r="367" spans="1:56" ht="20.25" customHeight="1">
      <c r="A367" s="18" t="s">
        <v>7262</v>
      </c>
      <c r="B367" s="19">
        <v>367</v>
      </c>
      <c r="C367" s="18" t="str">
        <f t="shared" si="77"/>
        <v>FIP367</v>
      </c>
      <c r="D367" s="18">
        <v>439985</v>
      </c>
      <c r="E367" s="20">
        <v>45111</v>
      </c>
      <c r="F367" s="20">
        <v>45111</v>
      </c>
      <c r="G367" s="18" t="s">
        <v>7282</v>
      </c>
      <c r="I367" s="18" t="s">
        <v>7998</v>
      </c>
      <c r="J367" s="18" t="s">
        <v>7341</v>
      </c>
      <c r="K367" s="18" t="s">
        <v>7960</v>
      </c>
      <c r="L367" s="18" t="s">
        <v>7303</v>
      </c>
      <c r="M367" s="21" t="s">
        <v>7304</v>
      </c>
      <c r="N367" s="21" t="str">
        <f t="shared" si="108"/>
        <v>A</v>
      </c>
      <c r="O367" s="18" t="s">
        <v>7315</v>
      </c>
      <c r="P367" s="18" t="str">
        <f>IFERROR(VLOOKUP(L367,[1]Sheet3!A:B,2,0),"")</f>
        <v>Mykare</v>
      </c>
      <c r="Q367" s="22" t="s">
        <v>7285</v>
      </c>
      <c r="R367" s="22" t="s">
        <v>7271</v>
      </c>
      <c r="S367" s="22">
        <v>60000</v>
      </c>
      <c r="T367" s="22">
        <v>0</v>
      </c>
      <c r="U367" s="22">
        <v>0</v>
      </c>
      <c r="V367" s="22">
        <v>0</v>
      </c>
      <c r="W367" s="22">
        <f t="shared" si="105"/>
        <v>60000</v>
      </c>
      <c r="X367" s="22">
        <v>0</v>
      </c>
      <c r="Y367" s="22">
        <v>60</v>
      </c>
      <c r="Z367" s="22">
        <v>40</v>
      </c>
      <c r="AA367" s="22">
        <f t="shared" si="111"/>
        <v>24000</v>
      </c>
      <c r="AB367" s="22">
        <f t="shared" si="94"/>
        <v>30508.474576271186</v>
      </c>
      <c r="AC367" s="22">
        <f t="shared" si="95"/>
        <v>5491.5254237288136</v>
      </c>
      <c r="AD367" s="22">
        <f t="shared" si="113"/>
        <v>36000</v>
      </c>
      <c r="AE367" s="22">
        <v>613</v>
      </c>
      <c r="AF367" s="22">
        <v>11000</v>
      </c>
      <c r="AG367" s="22">
        <v>8735</v>
      </c>
      <c r="AH367" s="72">
        <v>2200</v>
      </c>
      <c r="AI367" s="22">
        <v>0</v>
      </c>
      <c r="AJ367" s="22">
        <f t="shared" si="40"/>
        <v>0</v>
      </c>
      <c r="AK367" s="22">
        <f t="shared" si="89"/>
        <v>22548</v>
      </c>
      <c r="AL367" s="22">
        <f t="shared" si="90"/>
        <v>13452</v>
      </c>
      <c r="AM367" s="22">
        <f t="array" ref="AM367">IF(P367="Mykare",(INDEX('[1]EMI &amp; Reimbursement'!Q:Q,MATCH(Finance!C367,'[1]EMI &amp; Reimbursement'!B:B,0),0)),0)</f>
        <v>51265</v>
      </c>
      <c r="AN367" s="22">
        <f t="shared" si="79"/>
        <v>0</v>
      </c>
      <c r="AO367" s="22">
        <f t="shared" si="80"/>
        <v>0</v>
      </c>
      <c r="AP367" s="22">
        <f t="shared" si="81"/>
        <v>24000</v>
      </c>
      <c r="AQ367" s="18" t="s">
        <v>7272</v>
      </c>
      <c r="AR367" s="18" t="s">
        <v>7999</v>
      </c>
      <c r="AS367" s="23">
        <v>45143</v>
      </c>
      <c r="AT367" s="56" t="b">
        <v>1</v>
      </c>
      <c r="AU367" s="56" t="b">
        <v>1</v>
      </c>
      <c r="AV367" s="56" t="b">
        <v>1</v>
      </c>
      <c r="AW367" s="18" t="b">
        <v>1</v>
      </c>
      <c r="AX367" s="18" t="b">
        <v>1</v>
      </c>
      <c r="AY367" s="56" t="b">
        <v>1</v>
      </c>
      <c r="BA367" s="56" t="b">
        <v>1</v>
      </c>
      <c r="BB367" s="24" t="b">
        <v>1</v>
      </c>
      <c r="BC367" s="22">
        <f t="shared" si="109"/>
        <v>0</v>
      </c>
      <c r="BD367" s="26">
        <f t="shared" si="112"/>
        <v>0.37366666666666665</v>
      </c>
    </row>
    <row r="368" spans="1:56" ht="20.25" customHeight="1">
      <c r="A368" s="18" t="s">
        <v>7262</v>
      </c>
      <c r="B368" s="19">
        <v>368</v>
      </c>
      <c r="C368" s="18" t="str">
        <f t="shared" si="77"/>
        <v>FIP368</v>
      </c>
      <c r="D368" s="18">
        <v>450580</v>
      </c>
      <c r="E368" s="20">
        <v>45111</v>
      </c>
      <c r="F368" s="20">
        <v>45111</v>
      </c>
      <c r="G368" s="18" t="s">
        <v>7509</v>
      </c>
      <c r="I368" s="18" t="s">
        <v>2116</v>
      </c>
      <c r="J368" s="18" t="s">
        <v>7266</v>
      </c>
      <c r="K368" s="18" t="s">
        <v>7342</v>
      </c>
      <c r="L368" s="18" t="s">
        <v>7290</v>
      </c>
      <c r="M368" s="21" t="s">
        <v>7839</v>
      </c>
      <c r="N368" s="21" t="str">
        <f t="shared" si="108"/>
        <v>A</v>
      </c>
      <c r="P368" s="18" t="str">
        <f>IFERROR(VLOOKUP(L368,[1]Sheet3!A:B,2,0),"")</f>
        <v>Hospital</v>
      </c>
      <c r="Q368" s="22" t="s">
        <v>7337</v>
      </c>
      <c r="R368" s="22" t="s">
        <v>7271</v>
      </c>
      <c r="S368" s="22">
        <v>25000</v>
      </c>
      <c r="T368" s="22">
        <v>29840</v>
      </c>
      <c r="U368" s="22">
        <v>0</v>
      </c>
      <c r="V368" s="22">
        <v>0</v>
      </c>
      <c r="W368" s="22">
        <f t="shared" si="105"/>
        <v>29840</v>
      </c>
      <c r="X368" s="22">
        <v>0</v>
      </c>
      <c r="Y368" s="22">
        <v>60</v>
      </c>
      <c r="Z368" s="22">
        <v>40</v>
      </c>
      <c r="AA368" s="22">
        <f t="shared" si="111"/>
        <v>11936</v>
      </c>
      <c r="AB368" s="22">
        <f t="shared" si="94"/>
        <v>15172.881355932202</v>
      </c>
      <c r="AC368" s="22">
        <f t="shared" si="95"/>
        <v>2731.1186440677966</v>
      </c>
      <c r="AD368" s="22">
        <f t="shared" si="113"/>
        <v>17904</v>
      </c>
      <c r="AE368" s="22">
        <v>0</v>
      </c>
      <c r="AF368" s="22">
        <v>5000</v>
      </c>
      <c r="AG368" s="22">
        <v>0</v>
      </c>
      <c r="AH368" s="22">
        <v>0</v>
      </c>
      <c r="AI368" s="22">
        <v>0</v>
      </c>
      <c r="AJ368" s="22">
        <f t="shared" si="40"/>
        <v>0</v>
      </c>
      <c r="AK368" s="22">
        <f t="shared" si="89"/>
        <v>5000</v>
      </c>
      <c r="AL368" s="22">
        <f t="shared" si="90"/>
        <v>12904</v>
      </c>
      <c r="AM368" s="22">
        <f t="array" ref="AM368">IF(P368="Mykare",(INDEX('[1]EMI &amp; Reimbursement'!Q:Q,MATCH(Finance!C368,'[1]EMI &amp; Reimbursement'!B:B,0),0)),0)</f>
        <v>0</v>
      </c>
      <c r="AN368" s="22">
        <f t="shared" si="79"/>
        <v>0</v>
      </c>
      <c r="AO368" s="22">
        <f t="shared" si="80"/>
        <v>17904</v>
      </c>
      <c r="AP368" s="22">
        <f t="shared" si="81"/>
        <v>0</v>
      </c>
      <c r="AQ368" s="18" t="s">
        <v>7272</v>
      </c>
      <c r="AR368" s="18" t="s">
        <v>8000</v>
      </c>
      <c r="AS368" s="23">
        <v>45143</v>
      </c>
      <c r="AT368" s="56" t="b">
        <v>1</v>
      </c>
      <c r="AW368" s="18" t="b">
        <v>1</v>
      </c>
      <c r="AY368" s="56" t="b">
        <v>1</v>
      </c>
      <c r="BA368" s="56" t="b">
        <v>1</v>
      </c>
      <c r="BB368" s="24" t="b">
        <v>1</v>
      </c>
      <c r="BC368" s="22">
        <f t="shared" si="109"/>
        <v>0</v>
      </c>
      <c r="BD368" s="26">
        <f t="shared" si="112"/>
        <v>0.7207327971403038</v>
      </c>
    </row>
    <row r="369" spans="1:56" ht="20.25" customHeight="1">
      <c r="A369" s="18" t="s">
        <v>7262</v>
      </c>
      <c r="B369" s="19">
        <v>369</v>
      </c>
      <c r="C369" s="18" t="str">
        <f t="shared" si="77"/>
        <v>FIP369</v>
      </c>
      <c r="D369" s="18">
        <v>408577</v>
      </c>
      <c r="E369" s="20">
        <v>45111</v>
      </c>
      <c r="F369" s="20">
        <v>45111</v>
      </c>
      <c r="G369" s="18" t="s">
        <v>8001</v>
      </c>
      <c r="I369" s="18" t="s">
        <v>8002</v>
      </c>
      <c r="J369" s="18" t="s">
        <v>7369</v>
      </c>
      <c r="K369" s="18" t="s">
        <v>7743</v>
      </c>
      <c r="L369" s="18" t="s">
        <v>7290</v>
      </c>
      <c r="M369" s="21" t="s">
        <v>7278</v>
      </c>
      <c r="N369" s="21" t="str">
        <f t="shared" si="108"/>
        <v>B</v>
      </c>
      <c r="P369" s="18" t="str">
        <f>IFERROR(VLOOKUP(L369,[1]Sheet3!A:B,2,0),"")</f>
        <v>Hospital</v>
      </c>
      <c r="Q369" s="22" t="s">
        <v>7337</v>
      </c>
      <c r="R369" s="22" t="s">
        <v>7271</v>
      </c>
      <c r="S369" s="22">
        <v>55000</v>
      </c>
      <c r="T369" s="22">
        <v>81251</v>
      </c>
      <c r="U369" s="22">
        <v>0</v>
      </c>
      <c r="V369" s="22">
        <v>0</v>
      </c>
      <c r="W369" s="22">
        <f t="shared" si="105"/>
        <v>81251</v>
      </c>
      <c r="X369" s="22">
        <v>0</v>
      </c>
      <c r="Y369" s="22">
        <v>20</v>
      </c>
      <c r="Z369" s="22">
        <v>80</v>
      </c>
      <c r="AA369" s="22">
        <f>W369-AD369</f>
        <v>69251</v>
      </c>
      <c r="AB369" s="22">
        <f t="shared" si="94"/>
        <v>10169.491525423729</v>
      </c>
      <c r="AC369" s="22">
        <f t="shared" si="95"/>
        <v>1830.5084745762711</v>
      </c>
      <c r="AD369" s="22">
        <v>12000</v>
      </c>
      <c r="AE369" s="22">
        <v>0</v>
      </c>
      <c r="AF369" s="22">
        <v>0</v>
      </c>
      <c r="AG369" s="22">
        <v>0</v>
      </c>
      <c r="AH369" s="22">
        <v>0</v>
      </c>
      <c r="AI369" s="22">
        <v>0</v>
      </c>
      <c r="AJ369" s="22">
        <f t="shared" si="40"/>
        <v>0</v>
      </c>
      <c r="AK369" s="22">
        <f t="shared" si="89"/>
        <v>0</v>
      </c>
      <c r="AL369" s="22">
        <f t="shared" si="90"/>
        <v>12000</v>
      </c>
      <c r="AM369" s="22">
        <f t="array" ref="AM369">IF(P369="Mykare",(INDEX('[1]EMI &amp; Reimbursement'!Q:Q,MATCH(Finance!C369,'[1]EMI &amp; Reimbursement'!B:B,0),0)),0)</f>
        <v>0</v>
      </c>
      <c r="AN369" s="22">
        <f t="shared" si="79"/>
        <v>0</v>
      </c>
      <c r="AO369" s="22">
        <f t="shared" si="80"/>
        <v>12000</v>
      </c>
      <c r="AP369" s="22">
        <f t="shared" si="81"/>
        <v>0</v>
      </c>
      <c r="AQ369" s="18" t="s">
        <v>7272</v>
      </c>
      <c r="AR369" s="18" t="s">
        <v>8003</v>
      </c>
      <c r="AS369" s="23">
        <v>45174</v>
      </c>
      <c r="AT369" s="56" t="b">
        <v>1</v>
      </c>
      <c r="AW369" s="56" t="b">
        <v>1</v>
      </c>
      <c r="AY369" s="56" t="b">
        <v>1</v>
      </c>
      <c r="BB369" s="24" t="b">
        <v>1</v>
      </c>
      <c r="BC369" s="22">
        <f t="shared" si="109"/>
        <v>0</v>
      </c>
      <c r="BD369" s="26">
        <f t="shared" si="112"/>
        <v>1</v>
      </c>
    </row>
    <row r="370" spans="1:56" ht="20.25" customHeight="1">
      <c r="A370" s="18" t="s">
        <v>7262</v>
      </c>
      <c r="B370" s="19">
        <v>370</v>
      </c>
      <c r="C370" s="18" t="str">
        <f t="shared" si="77"/>
        <v>FIP370</v>
      </c>
      <c r="D370" s="18">
        <v>542169</v>
      </c>
      <c r="E370" s="20">
        <v>45112</v>
      </c>
      <c r="F370" s="20">
        <v>45112</v>
      </c>
      <c r="G370" s="18" t="s">
        <v>7501</v>
      </c>
      <c r="I370" s="18" t="s">
        <v>8004</v>
      </c>
      <c r="J370" s="18" t="s">
        <v>7730</v>
      </c>
      <c r="K370" s="18" t="s">
        <v>7289</v>
      </c>
      <c r="L370" s="18" t="s">
        <v>7308</v>
      </c>
      <c r="M370" s="21" t="s">
        <v>7278</v>
      </c>
      <c r="N370" s="21" t="str">
        <f t="shared" si="108"/>
        <v>B</v>
      </c>
      <c r="P370" s="18" t="str">
        <f>IFERROR(VLOOKUP(L370,[1]Sheet3!A:B,2,0),"")</f>
        <v>Hospital</v>
      </c>
      <c r="Q370" s="22" t="s">
        <v>7270</v>
      </c>
      <c r="R370" s="22" t="s">
        <v>7271</v>
      </c>
      <c r="S370" s="22">
        <v>20000</v>
      </c>
      <c r="T370" s="22">
        <v>0</v>
      </c>
      <c r="U370" s="22">
        <v>0</v>
      </c>
      <c r="V370" s="22">
        <v>0</v>
      </c>
      <c r="W370" s="22">
        <f t="shared" si="105"/>
        <v>20000</v>
      </c>
      <c r="X370" s="22">
        <v>0</v>
      </c>
      <c r="Y370" s="22">
        <v>30</v>
      </c>
      <c r="Z370" s="22">
        <v>70</v>
      </c>
      <c r="AA370" s="22">
        <f t="shared" ref="AA370:AA377" si="114">W370*Z370%</f>
        <v>14000</v>
      </c>
      <c r="AB370" s="22">
        <f t="shared" si="94"/>
        <v>5084.7457627118647</v>
      </c>
      <c r="AC370" s="22">
        <f t="shared" si="95"/>
        <v>915.25423728813553</v>
      </c>
      <c r="AD370" s="22">
        <f t="shared" ref="AD370:AD377" si="115">W370*Y370%</f>
        <v>6000</v>
      </c>
      <c r="AE370" s="22">
        <v>0</v>
      </c>
      <c r="AF370" s="22">
        <v>0</v>
      </c>
      <c r="AG370" s="22">
        <v>0</v>
      </c>
      <c r="AH370" s="22">
        <v>0</v>
      </c>
      <c r="AI370" s="22">
        <v>0</v>
      </c>
      <c r="AJ370" s="22">
        <f t="shared" si="40"/>
        <v>0</v>
      </c>
      <c r="AK370" s="22">
        <f t="shared" si="89"/>
        <v>0</v>
      </c>
      <c r="AL370" s="22">
        <f t="shared" si="90"/>
        <v>6000</v>
      </c>
      <c r="AM370" s="22">
        <f t="array" ref="AM370">IF(P370="Mykare",(INDEX('[1]EMI &amp; Reimbursement'!Q:Q,MATCH(Finance!C370,'[1]EMI &amp; Reimbursement'!B:B,0),0)),0)</f>
        <v>0</v>
      </c>
      <c r="AN370" s="22">
        <f t="shared" si="79"/>
        <v>0</v>
      </c>
      <c r="AO370" s="22">
        <f t="shared" si="80"/>
        <v>6000</v>
      </c>
      <c r="AP370" s="22">
        <f t="shared" si="81"/>
        <v>0</v>
      </c>
      <c r="AQ370" s="18" t="s">
        <v>7272</v>
      </c>
      <c r="AR370" s="18" t="s">
        <v>8005</v>
      </c>
      <c r="AS370" s="23">
        <v>45143</v>
      </c>
      <c r="AT370" s="56" t="b">
        <v>0</v>
      </c>
      <c r="AW370" s="18" t="b">
        <v>1</v>
      </c>
      <c r="AY370" s="56" t="b">
        <v>1</v>
      </c>
      <c r="BB370" s="24" t="b">
        <v>1</v>
      </c>
      <c r="BC370" s="22">
        <f t="shared" si="109"/>
        <v>0</v>
      </c>
      <c r="BD370" s="26">
        <f t="shared" si="112"/>
        <v>1</v>
      </c>
    </row>
    <row r="371" spans="1:56" ht="20.25" customHeight="1">
      <c r="A371" s="18" t="s">
        <v>7262</v>
      </c>
      <c r="B371" s="19">
        <v>371</v>
      </c>
      <c r="C371" s="18" t="str">
        <f t="shared" si="77"/>
        <v>FIP371</v>
      </c>
      <c r="D371" s="18">
        <v>540251</v>
      </c>
      <c r="E371" s="20">
        <v>45112</v>
      </c>
      <c r="F371" s="20">
        <v>45112</v>
      </c>
      <c r="G371" s="18" t="s">
        <v>7644</v>
      </c>
      <c r="I371" s="18" t="s">
        <v>8006</v>
      </c>
      <c r="J371" s="18" t="s">
        <v>7266</v>
      </c>
      <c r="K371" s="18" t="s">
        <v>7717</v>
      </c>
      <c r="L371" s="18" t="s">
        <v>7308</v>
      </c>
      <c r="M371" s="21" t="s">
        <v>7278</v>
      </c>
      <c r="N371" s="21" t="str">
        <f t="shared" si="108"/>
        <v>B</v>
      </c>
      <c r="P371" s="18" t="str">
        <f>IFERROR(VLOOKUP(L371,[1]Sheet3!A:B,2,0),"")</f>
        <v>Hospital</v>
      </c>
      <c r="Q371" s="22" t="s">
        <v>7337</v>
      </c>
      <c r="R371" s="22" t="s">
        <v>7271</v>
      </c>
      <c r="S371" s="22">
        <v>23000</v>
      </c>
      <c r="T371" s="22">
        <v>0</v>
      </c>
      <c r="U371" s="22">
        <v>0</v>
      </c>
      <c r="V371" s="22">
        <v>0</v>
      </c>
      <c r="W371" s="22">
        <f t="shared" si="105"/>
        <v>23000</v>
      </c>
      <c r="X371" s="22">
        <v>0</v>
      </c>
      <c r="Y371" s="22">
        <v>40</v>
      </c>
      <c r="Z371" s="22">
        <v>60</v>
      </c>
      <c r="AA371" s="22">
        <f t="shared" si="114"/>
        <v>13800</v>
      </c>
      <c r="AB371" s="22">
        <f t="shared" si="94"/>
        <v>7796.6101694915251</v>
      </c>
      <c r="AC371" s="22">
        <f t="shared" si="95"/>
        <v>1403.3898305084745</v>
      </c>
      <c r="AD371" s="22">
        <f t="shared" si="115"/>
        <v>9200</v>
      </c>
      <c r="AE371" s="22">
        <v>0</v>
      </c>
      <c r="AF371" s="22">
        <v>0</v>
      </c>
      <c r="AG371" s="22">
        <v>0</v>
      </c>
      <c r="AH371" s="22">
        <v>0</v>
      </c>
      <c r="AI371" s="22">
        <v>0</v>
      </c>
      <c r="AJ371" s="22">
        <f t="shared" si="40"/>
        <v>0</v>
      </c>
      <c r="AK371" s="22">
        <f t="shared" si="89"/>
        <v>0</v>
      </c>
      <c r="AL371" s="22">
        <f t="shared" si="90"/>
        <v>9200</v>
      </c>
      <c r="AM371" s="22">
        <f t="array" ref="AM371">IF(P371="Mykare",(INDEX('[1]EMI &amp; Reimbursement'!Q:Q,MATCH(Finance!C371,'[1]EMI &amp; Reimbursement'!B:B,0),0)),0)</f>
        <v>0</v>
      </c>
      <c r="AN371" s="22">
        <f t="shared" si="79"/>
        <v>0</v>
      </c>
      <c r="AO371" s="22">
        <f t="shared" si="80"/>
        <v>9200</v>
      </c>
      <c r="AP371" s="22">
        <f t="shared" si="81"/>
        <v>0</v>
      </c>
      <c r="AQ371" s="18" t="s">
        <v>7272</v>
      </c>
      <c r="AR371" s="18" t="s">
        <v>8007</v>
      </c>
      <c r="AS371" s="23">
        <v>45143</v>
      </c>
      <c r="AT371" s="56" t="b">
        <v>0</v>
      </c>
      <c r="AW371" s="18" t="b">
        <v>1</v>
      </c>
      <c r="AY371" s="56" t="b">
        <v>1</v>
      </c>
      <c r="BB371" s="24" t="b">
        <v>1</v>
      </c>
      <c r="BC371" s="22">
        <f t="shared" si="109"/>
        <v>0</v>
      </c>
      <c r="BD371" s="26">
        <f t="shared" si="112"/>
        <v>1</v>
      </c>
    </row>
    <row r="372" spans="1:56" ht="20.25" customHeight="1">
      <c r="A372" s="18" t="s">
        <v>7262</v>
      </c>
      <c r="B372" s="19">
        <v>372</v>
      </c>
      <c r="C372" s="18" t="str">
        <f t="shared" si="77"/>
        <v>FIP372</v>
      </c>
      <c r="D372" s="18">
        <v>535357</v>
      </c>
      <c r="E372" s="20">
        <v>45112</v>
      </c>
      <c r="F372" s="20">
        <v>45112</v>
      </c>
      <c r="G372" s="18" t="s">
        <v>7590</v>
      </c>
      <c r="I372" s="18" t="s">
        <v>8008</v>
      </c>
      <c r="J372" s="18" t="s">
        <v>8009</v>
      </c>
      <c r="K372" s="18" t="s">
        <v>7932</v>
      </c>
      <c r="L372" s="18" t="s">
        <v>7290</v>
      </c>
      <c r="M372" s="21" t="s">
        <v>7278</v>
      </c>
      <c r="N372" s="21" t="str">
        <f t="shared" si="108"/>
        <v>B</v>
      </c>
      <c r="P372" s="18" t="str">
        <f>IFERROR(VLOOKUP(L372,[1]Sheet3!A:B,2,0),"")</f>
        <v>Hospital</v>
      </c>
      <c r="Q372" s="22" t="s">
        <v>7298</v>
      </c>
      <c r="R372" s="22" t="s">
        <v>7271</v>
      </c>
      <c r="S372" s="22">
        <v>50000</v>
      </c>
      <c r="T372" s="22">
        <v>110825</v>
      </c>
      <c r="U372" s="22">
        <v>7000</v>
      </c>
      <c r="V372" s="22">
        <v>0</v>
      </c>
      <c r="W372" s="22">
        <f t="shared" si="105"/>
        <v>117825</v>
      </c>
      <c r="X372" s="22">
        <v>0</v>
      </c>
      <c r="Y372" s="22">
        <v>35</v>
      </c>
      <c r="Z372" s="22">
        <v>65</v>
      </c>
      <c r="AA372" s="22">
        <f t="shared" si="114"/>
        <v>76586.25</v>
      </c>
      <c r="AB372" s="22">
        <f t="shared" si="94"/>
        <v>34948.093220338982</v>
      </c>
      <c r="AC372" s="22">
        <f t="shared" si="95"/>
        <v>6290.656779661017</v>
      </c>
      <c r="AD372" s="22">
        <f t="shared" si="115"/>
        <v>41238.75</v>
      </c>
      <c r="AE372" s="22">
        <v>190.23</v>
      </c>
      <c r="AF372" s="22">
        <v>0</v>
      </c>
      <c r="AG372" s="22">
        <v>0</v>
      </c>
      <c r="AH372" s="22">
        <v>0</v>
      </c>
      <c r="AI372" s="22">
        <v>0</v>
      </c>
      <c r="AJ372" s="22">
        <f t="shared" si="40"/>
        <v>0</v>
      </c>
      <c r="AK372" s="22">
        <f t="shared" si="89"/>
        <v>190.23</v>
      </c>
      <c r="AL372" s="22">
        <f t="shared" si="90"/>
        <v>41048.519999999997</v>
      </c>
      <c r="AM372" s="22">
        <f t="array" ref="AM372">IF(P372="Mykare",(INDEX('[1]EMI &amp; Reimbursement'!Q:Q,MATCH(Finance!C372,'[1]EMI &amp; Reimbursement'!B:B,0),0)),0)</f>
        <v>0</v>
      </c>
      <c r="AN372" s="22">
        <f t="shared" si="79"/>
        <v>0</v>
      </c>
      <c r="AO372" s="22">
        <f t="shared" si="80"/>
        <v>41238.75</v>
      </c>
      <c r="AP372" s="22">
        <f t="shared" si="81"/>
        <v>0</v>
      </c>
      <c r="AQ372" s="18" t="s">
        <v>7272</v>
      </c>
      <c r="AR372" s="18" t="s">
        <v>8010</v>
      </c>
      <c r="AS372" s="23">
        <v>45143</v>
      </c>
      <c r="AT372" s="56" t="b">
        <v>0</v>
      </c>
      <c r="AW372" s="18" t="b">
        <v>1</v>
      </c>
      <c r="AY372" s="56" t="b">
        <v>1</v>
      </c>
      <c r="BB372" s="24" t="b">
        <v>1</v>
      </c>
      <c r="BC372" s="22">
        <f t="shared" si="109"/>
        <v>0</v>
      </c>
      <c r="BD372" s="26">
        <f t="shared" si="112"/>
        <v>0.99538710557424748</v>
      </c>
    </row>
    <row r="373" spans="1:56" ht="20.25" customHeight="1">
      <c r="A373" s="18" t="s">
        <v>7262</v>
      </c>
      <c r="B373" s="19">
        <v>373</v>
      </c>
      <c r="C373" s="18" t="str">
        <f t="shared" si="77"/>
        <v>FIP373</v>
      </c>
      <c r="D373" s="18">
        <v>529860</v>
      </c>
      <c r="E373" s="20">
        <v>45113</v>
      </c>
      <c r="F373" s="20">
        <v>45113</v>
      </c>
      <c r="G373" s="18" t="s">
        <v>7459</v>
      </c>
      <c r="I373" s="18" t="s">
        <v>8011</v>
      </c>
      <c r="J373" s="18" t="s">
        <v>7584</v>
      </c>
      <c r="K373" s="18" t="s">
        <v>7717</v>
      </c>
      <c r="L373" s="18" t="s">
        <v>7308</v>
      </c>
      <c r="M373" s="21" t="s">
        <v>7278</v>
      </c>
      <c r="N373" s="21" t="str">
        <f t="shared" si="108"/>
        <v>B</v>
      </c>
      <c r="P373" s="18" t="str">
        <f>IFERROR(VLOOKUP(L373,[1]Sheet3!A:B,2,0),"")</f>
        <v>Hospital</v>
      </c>
      <c r="Q373" s="22" t="s">
        <v>7298</v>
      </c>
      <c r="R373" s="22" t="s">
        <v>7271</v>
      </c>
      <c r="S373" s="22">
        <v>70000</v>
      </c>
      <c r="T373" s="22">
        <v>0</v>
      </c>
      <c r="U373" s="22">
        <v>0</v>
      </c>
      <c r="V373" s="22">
        <v>0</v>
      </c>
      <c r="W373" s="22">
        <f t="shared" si="105"/>
        <v>70000</v>
      </c>
      <c r="X373" s="22">
        <v>0</v>
      </c>
      <c r="Y373" s="22">
        <v>33</v>
      </c>
      <c r="Z373" s="22">
        <v>67</v>
      </c>
      <c r="AA373" s="22">
        <f t="shared" si="114"/>
        <v>46900</v>
      </c>
      <c r="AB373" s="22">
        <f t="shared" si="94"/>
        <v>19576.271186440677</v>
      </c>
      <c r="AC373" s="22">
        <f t="shared" si="95"/>
        <v>3523.7288135593221</v>
      </c>
      <c r="AD373" s="22">
        <f t="shared" si="115"/>
        <v>23100</v>
      </c>
      <c r="AE373" s="22">
        <v>0</v>
      </c>
      <c r="AF373" s="22">
        <v>0</v>
      </c>
      <c r="AG373" s="22">
        <v>0</v>
      </c>
      <c r="AH373" s="22">
        <v>0</v>
      </c>
      <c r="AI373" s="22">
        <v>0</v>
      </c>
      <c r="AJ373" s="22">
        <f t="shared" si="40"/>
        <v>0</v>
      </c>
      <c r="AK373" s="22">
        <f t="shared" si="89"/>
        <v>0</v>
      </c>
      <c r="AL373" s="22">
        <f t="shared" si="90"/>
        <v>23100</v>
      </c>
      <c r="AM373" s="22">
        <f t="array" ref="AM373">IF(P373="Mykare",(INDEX('[1]EMI &amp; Reimbursement'!Q:Q,MATCH(Finance!C373,'[1]EMI &amp; Reimbursement'!B:B,0),0)),0)</f>
        <v>0</v>
      </c>
      <c r="AN373" s="22">
        <f t="shared" si="79"/>
        <v>0</v>
      </c>
      <c r="AO373" s="22">
        <f t="shared" si="80"/>
        <v>23100</v>
      </c>
      <c r="AP373" s="22">
        <f t="shared" si="81"/>
        <v>0</v>
      </c>
      <c r="AQ373" s="18" t="s">
        <v>7272</v>
      </c>
      <c r="AR373" s="18" t="s">
        <v>7983</v>
      </c>
      <c r="AS373" s="23">
        <v>45143</v>
      </c>
      <c r="AT373" s="56" t="b">
        <v>0</v>
      </c>
      <c r="AW373" s="18" t="b">
        <v>1</v>
      </c>
      <c r="AY373" s="56" t="b">
        <v>1</v>
      </c>
      <c r="BB373" s="24" t="b">
        <v>1</v>
      </c>
      <c r="BC373" s="22">
        <f t="shared" si="109"/>
        <v>0</v>
      </c>
      <c r="BD373" s="26">
        <f t="shared" si="112"/>
        <v>1</v>
      </c>
    </row>
    <row r="374" spans="1:56" ht="20.25" customHeight="1">
      <c r="A374" s="18" t="s">
        <v>7262</v>
      </c>
      <c r="B374" s="19">
        <v>374</v>
      </c>
      <c r="C374" s="18" t="str">
        <f t="shared" si="77"/>
        <v>FIP374</v>
      </c>
      <c r="D374" s="18">
        <v>545790</v>
      </c>
      <c r="E374" s="20">
        <v>45114</v>
      </c>
      <c r="F374" s="20">
        <v>45114</v>
      </c>
      <c r="G374" s="18" t="s">
        <v>7590</v>
      </c>
      <c r="I374" s="18" t="s">
        <v>8012</v>
      </c>
      <c r="J374" s="18" t="s">
        <v>7341</v>
      </c>
      <c r="K374" s="18" t="s">
        <v>7717</v>
      </c>
      <c r="L374" s="18" t="s">
        <v>7290</v>
      </c>
      <c r="M374" s="21" t="s">
        <v>8013</v>
      </c>
      <c r="N374" s="21" t="str">
        <f t="shared" si="108"/>
        <v>A</v>
      </c>
      <c r="P374" s="18" t="str">
        <f>IFERROR(VLOOKUP(L374,[1]Sheet3!A:B,2,0),"")</f>
        <v>Hospital</v>
      </c>
      <c r="Q374" s="22" t="s">
        <v>7298</v>
      </c>
      <c r="R374" s="22" t="s">
        <v>7271</v>
      </c>
      <c r="S374" s="22">
        <v>55000</v>
      </c>
      <c r="T374" s="22">
        <v>97690</v>
      </c>
      <c r="U374" s="22">
        <v>0</v>
      </c>
      <c r="V374" s="22">
        <v>0</v>
      </c>
      <c r="W374" s="22">
        <f t="shared" si="105"/>
        <v>97690</v>
      </c>
      <c r="X374" s="22">
        <v>0</v>
      </c>
      <c r="Y374" s="22">
        <v>60</v>
      </c>
      <c r="Z374" s="22">
        <v>40</v>
      </c>
      <c r="AA374" s="22">
        <f t="shared" si="114"/>
        <v>39076</v>
      </c>
      <c r="AB374" s="22">
        <f t="shared" si="94"/>
        <v>49672.881355932201</v>
      </c>
      <c r="AC374" s="22">
        <f t="shared" si="95"/>
        <v>8941.1186440677957</v>
      </c>
      <c r="AD374" s="22">
        <f t="shared" si="115"/>
        <v>58614</v>
      </c>
      <c r="AE374" s="22">
        <v>277</v>
      </c>
      <c r="AF374" s="22">
        <v>20000</v>
      </c>
      <c r="AG374" s="22">
        <v>0</v>
      </c>
      <c r="AH374" s="22">
        <v>0</v>
      </c>
      <c r="AI374" s="22">
        <v>0</v>
      </c>
      <c r="AJ374" s="22">
        <f t="shared" si="40"/>
        <v>0</v>
      </c>
      <c r="AK374" s="22">
        <f t="shared" si="89"/>
        <v>20277</v>
      </c>
      <c r="AL374" s="22">
        <f t="shared" si="90"/>
        <v>38337</v>
      </c>
      <c r="AM374" s="22">
        <f t="array" ref="AM374">IF(P374="Mykare",(INDEX('[1]EMI &amp; Reimbursement'!Q:Q,MATCH(Finance!C374,'[1]EMI &amp; Reimbursement'!B:B,0),0)),0)</f>
        <v>0</v>
      </c>
      <c r="AN374" s="22">
        <f t="shared" si="79"/>
        <v>0</v>
      </c>
      <c r="AO374" s="22">
        <f t="shared" si="80"/>
        <v>58614</v>
      </c>
      <c r="AP374" s="22">
        <f t="shared" si="81"/>
        <v>0</v>
      </c>
      <c r="AQ374" s="18" t="s">
        <v>7272</v>
      </c>
      <c r="AR374" s="18" t="s">
        <v>8010</v>
      </c>
      <c r="AS374" s="23">
        <v>45143</v>
      </c>
      <c r="AT374" s="56" t="b">
        <v>0</v>
      </c>
      <c r="AW374" s="18" t="b">
        <v>1</v>
      </c>
      <c r="AY374" s="56" t="b">
        <v>1</v>
      </c>
      <c r="BA374" s="56" t="b">
        <v>1</v>
      </c>
      <c r="BB374" s="24" t="b">
        <v>1</v>
      </c>
      <c r="BC374" s="22">
        <f t="shared" si="109"/>
        <v>0</v>
      </c>
      <c r="BD374" s="26">
        <f t="shared" si="112"/>
        <v>0.6540587572934794</v>
      </c>
    </row>
    <row r="375" spans="1:56" ht="20.25" customHeight="1">
      <c r="A375" s="18" t="s">
        <v>7262</v>
      </c>
      <c r="B375" s="19">
        <v>375</v>
      </c>
      <c r="C375" s="18" t="str">
        <f t="shared" si="77"/>
        <v>FIP375</v>
      </c>
      <c r="D375" s="18">
        <v>551475</v>
      </c>
      <c r="E375" s="20">
        <v>45114</v>
      </c>
      <c r="F375" s="20">
        <v>45114</v>
      </c>
      <c r="G375" s="18" t="s">
        <v>7459</v>
      </c>
      <c r="I375" s="18" t="s">
        <v>8014</v>
      </c>
      <c r="J375" s="18" t="s">
        <v>7266</v>
      </c>
      <c r="K375" s="18" t="s">
        <v>7932</v>
      </c>
      <c r="L375" s="18" t="s">
        <v>7303</v>
      </c>
      <c r="M375" s="21" t="s">
        <v>7278</v>
      </c>
      <c r="N375" s="21" t="str">
        <f t="shared" si="108"/>
        <v>B</v>
      </c>
      <c r="O375" s="18" t="s">
        <v>7305</v>
      </c>
      <c r="P375" s="18" t="str">
        <f>IFERROR(VLOOKUP(L375,[1]Sheet3!A:B,2,0),"")</f>
        <v>Mykare</v>
      </c>
      <c r="Q375" s="22" t="s">
        <v>7298</v>
      </c>
      <c r="R375" s="22" t="s">
        <v>7271</v>
      </c>
      <c r="S375" s="22">
        <v>30000</v>
      </c>
      <c r="T375" s="22">
        <v>0</v>
      </c>
      <c r="U375" s="22">
        <v>0</v>
      </c>
      <c r="V375" s="22">
        <v>0</v>
      </c>
      <c r="W375" s="22">
        <f t="shared" si="105"/>
        <v>30000</v>
      </c>
      <c r="X375" s="22">
        <v>0</v>
      </c>
      <c r="Y375" s="22">
        <v>33</v>
      </c>
      <c r="Z375" s="22">
        <v>67</v>
      </c>
      <c r="AA375" s="22">
        <f t="shared" si="114"/>
        <v>20100</v>
      </c>
      <c r="AB375" s="22">
        <f t="shared" si="94"/>
        <v>8389.8305084745753</v>
      </c>
      <c r="AC375" s="22">
        <f t="shared" si="95"/>
        <v>1510.1694915254236</v>
      </c>
      <c r="AD375" s="22">
        <f t="shared" si="115"/>
        <v>9900</v>
      </c>
      <c r="AE375" s="22">
        <v>269.85000000000002</v>
      </c>
      <c r="AF375" s="22">
        <v>0</v>
      </c>
      <c r="AG375" s="22">
        <v>3894</v>
      </c>
      <c r="AH375" s="22">
        <v>0</v>
      </c>
      <c r="AI375" s="22">
        <v>0</v>
      </c>
      <c r="AJ375" s="22">
        <f t="shared" si="40"/>
        <v>0</v>
      </c>
      <c r="AK375" s="22">
        <f t="shared" si="89"/>
        <v>4163.8500000000004</v>
      </c>
      <c r="AL375" s="22">
        <f t="shared" si="90"/>
        <v>5736.15</v>
      </c>
      <c r="AM375" s="22">
        <f t="array" ref="AM375">IF(P375="Mykare",(INDEX('[1]EMI &amp; Reimbursement'!Q:Q,MATCH(Finance!C375,'[1]EMI &amp; Reimbursement'!B:B,0),0)),0)</f>
        <v>26106</v>
      </c>
      <c r="AN375" s="22">
        <f t="shared" si="79"/>
        <v>0</v>
      </c>
      <c r="AO375" s="22">
        <f t="shared" si="80"/>
        <v>0</v>
      </c>
      <c r="AP375" s="22">
        <f t="shared" si="81"/>
        <v>20100</v>
      </c>
      <c r="AQ375" s="18" t="s">
        <v>7272</v>
      </c>
      <c r="AR375" s="18" t="s">
        <v>7983</v>
      </c>
      <c r="AS375" s="23">
        <v>45143</v>
      </c>
      <c r="AT375" s="56" t="b">
        <v>0</v>
      </c>
      <c r="AU375" s="56" t="b">
        <v>1</v>
      </c>
      <c r="AV375" s="56" t="b">
        <v>1</v>
      </c>
      <c r="AW375" s="18" t="b">
        <v>1</v>
      </c>
      <c r="AX375" s="18" t="b">
        <v>1</v>
      </c>
      <c r="AY375" s="56" t="b">
        <v>1</v>
      </c>
      <c r="BB375" s="24" t="b">
        <v>1</v>
      </c>
      <c r="BC375" s="22">
        <f t="shared" si="109"/>
        <v>0</v>
      </c>
      <c r="BD375" s="26">
        <f t="shared" si="112"/>
        <v>0.57940909090909087</v>
      </c>
    </row>
    <row r="376" spans="1:56" ht="20.25" customHeight="1">
      <c r="A376" s="18" t="s">
        <v>7262</v>
      </c>
      <c r="B376" s="19">
        <v>376</v>
      </c>
      <c r="C376" s="18" t="str">
        <f t="shared" si="77"/>
        <v>FIP376</v>
      </c>
      <c r="D376" s="18">
        <v>546119</v>
      </c>
      <c r="E376" s="20">
        <v>45115</v>
      </c>
      <c r="F376" s="20">
        <v>45115</v>
      </c>
      <c r="G376" s="18" t="s">
        <v>7367</v>
      </c>
      <c r="I376" s="18" t="s">
        <v>8015</v>
      </c>
      <c r="J376" s="18" t="s">
        <v>7351</v>
      </c>
      <c r="K376" s="18" t="s">
        <v>7289</v>
      </c>
      <c r="L376" s="18" t="s">
        <v>7290</v>
      </c>
      <c r="M376" s="21" t="s">
        <v>7278</v>
      </c>
      <c r="N376" s="21" t="str">
        <f t="shared" si="108"/>
        <v>B</v>
      </c>
      <c r="P376" s="18" t="str">
        <f>IFERROR(VLOOKUP(L376,[1]Sheet3!A:B,2,0),"")</f>
        <v>Hospital</v>
      </c>
      <c r="Q376" s="22" t="s">
        <v>7326</v>
      </c>
      <c r="R376" s="22" t="s">
        <v>7271</v>
      </c>
      <c r="S376" s="22">
        <v>25000</v>
      </c>
      <c r="T376" s="22">
        <v>74217</v>
      </c>
      <c r="U376" s="22">
        <v>0</v>
      </c>
      <c r="V376" s="22">
        <v>0</v>
      </c>
      <c r="W376" s="22">
        <f t="shared" si="105"/>
        <v>74217</v>
      </c>
      <c r="X376" s="22">
        <v>0</v>
      </c>
      <c r="Y376" s="22">
        <v>30</v>
      </c>
      <c r="Z376" s="22">
        <v>70</v>
      </c>
      <c r="AA376" s="22">
        <f t="shared" si="114"/>
        <v>51951.899999999994</v>
      </c>
      <c r="AB376" s="22">
        <f t="shared" si="94"/>
        <v>18868.728813559319</v>
      </c>
      <c r="AC376" s="22">
        <f t="shared" si="95"/>
        <v>3396.3711864406778</v>
      </c>
      <c r="AD376" s="22">
        <f t="shared" si="115"/>
        <v>22265.1</v>
      </c>
      <c r="AE376" s="22">
        <v>0</v>
      </c>
      <c r="AF376" s="22">
        <v>0</v>
      </c>
      <c r="AG376" s="22">
        <v>0</v>
      </c>
      <c r="AH376" s="22">
        <v>0</v>
      </c>
      <c r="AI376" s="22">
        <v>0</v>
      </c>
      <c r="AJ376" s="22">
        <f t="shared" si="40"/>
        <v>0</v>
      </c>
      <c r="AK376" s="22">
        <f t="shared" si="89"/>
        <v>0</v>
      </c>
      <c r="AL376" s="22">
        <f t="shared" si="90"/>
        <v>22265.1</v>
      </c>
      <c r="AM376" s="22">
        <f t="array" ref="AM376">IF(P376="Mykare",(INDEX('[1]EMI &amp; Reimbursement'!Q:Q,MATCH(Finance!C376,'[1]EMI &amp; Reimbursement'!B:B,0),0)),0)</f>
        <v>0</v>
      </c>
      <c r="AN376" s="22">
        <f t="shared" si="79"/>
        <v>0</v>
      </c>
      <c r="AO376" s="22">
        <f t="shared" si="80"/>
        <v>22265.1</v>
      </c>
      <c r="AP376" s="22">
        <f t="shared" si="81"/>
        <v>0</v>
      </c>
      <c r="AQ376" s="18" t="s">
        <v>7272</v>
      </c>
      <c r="AR376" s="18" t="s">
        <v>8016</v>
      </c>
      <c r="AS376" s="23">
        <v>45143</v>
      </c>
      <c r="AT376" s="56" t="b">
        <v>1</v>
      </c>
      <c r="AW376" s="56" t="b">
        <v>1</v>
      </c>
      <c r="AY376" s="56" t="b">
        <v>1</v>
      </c>
      <c r="BB376" s="24" t="b">
        <v>1</v>
      </c>
      <c r="BC376" s="22">
        <f t="shared" si="109"/>
        <v>0</v>
      </c>
      <c r="BD376" s="26">
        <f t="shared" si="112"/>
        <v>1</v>
      </c>
    </row>
    <row r="377" spans="1:56" ht="20.25" customHeight="1">
      <c r="A377" s="18" t="s">
        <v>7262</v>
      </c>
      <c r="B377" s="19">
        <v>377</v>
      </c>
      <c r="C377" s="18" t="str">
        <f t="shared" si="77"/>
        <v>FIP377</v>
      </c>
      <c r="D377" s="18">
        <v>528880</v>
      </c>
      <c r="E377" s="20">
        <v>45115</v>
      </c>
      <c r="F377" s="20">
        <v>45115</v>
      </c>
      <c r="G377" s="18" t="s">
        <v>7367</v>
      </c>
      <c r="I377" s="18" t="s">
        <v>3009</v>
      </c>
      <c r="J377" s="18" t="s">
        <v>7266</v>
      </c>
      <c r="K377" s="18" t="s">
        <v>7297</v>
      </c>
      <c r="L377" s="18" t="s">
        <v>7308</v>
      </c>
      <c r="M377" s="21" t="s">
        <v>7278</v>
      </c>
      <c r="N377" s="21" t="str">
        <f t="shared" si="108"/>
        <v>B</v>
      </c>
      <c r="P377" s="18" t="str">
        <f>IFERROR(VLOOKUP(L377,[1]Sheet3!A:B,2,0),"")</f>
        <v>Hospital</v>
      </c>
      <c r="Q377" s="22" t="s">
        <v>7326</v>
      </c>
      <c r="R377" s="22" t="s">
        <v>7271</v>
      </c>
      <c r="S377" s="22">
        <v>29500</v>
      </c>
      <c r="T377" s="22">
        <v>0</v>
      </c>
      <c r="U377" s="22">
        <v>0</v>
      </c>
      <c r="V377" s="22">
        <v>500</v>
      </c>
      <c r="W377" s="22">
        <f t="shared" si="105"/>
        <v>30000</v>
      </c>
      <c r="X377" s="22">
        <v>0</v>
      </c>
      <c r="Y377" s="22">
        <v>30</v>
      </c>
      <c r="Z377" s="22">
        <v>70</v>
      </c>
      <c r="AA377" s="22">
        <f t="shared" si="114"/>
        <v>21000</v>
      </c>
      <c r="AB377" s="22">
        <f t="shared" si="94"/>
        <v>7627.1186440677966</v>
      </c>
      <c r="AC377" s="22">
        <f t="shared" si="95"/>
        <v>1372.8813559322034</v>
      </c>
      <c r="AD377" s="22">
        <f t="shared" si="115"/>
        <v>9000</v>
      </c>
      <c r="AE377" s="22">
        <v>0</v>
      </c>
      <c r="AF377" s="22">
        <v>0</v>
      </c>
      <c r="AG377" s="22">
        <v>0</v>
      </c>
      <c r="AH377" s="22">
        <v>0</v>
      </c>
      <c r="AI377" s="22">
        <v>0</v>
      </c>
      <c r="AJ377" s="22">
        <f t="shared" si="40"/>
        <v>0</v>
      </c>
      <c r="AK377" s="22">
        <f t="shared" si="89"/>
        <v>0</v>
      </c>
      <c r="AL377" s="22">
        <f t="shared" si="90"/>
        <v>9000</v>
      </c>
      <c r="AM377" s="22">
        <f t="array" ref="AM377">IF(P377="Mykare",(INDEX('[1]EMI &amp; Reimbursement'!Q:Q,MATCH(Finance!C377,'[1]EMI &amp; Reimbursement'!B:B,0),0)),0)</f>
        <v>0</v>
      </c>
      <c r="AN377" s="22">
        <f t="shared" si="79"/>
        <v>0</v>
      </c>
      <c r="AO377" s="22">
        <f t="shared" si="80"/>
        <v>9000</v>
      </c>
      <c r="AP377" s="22">
        <f t="shared" si="81"/>
        <v>0</v>
      </c>
      <c r="AQ377" s="18" t="s">
        <v>7272</v>
      </c>
      <c r="AR377" s="18" t="s">
        <v>8016</v>
      </c>
      <c r="AS377" s="23">
        <v>45143</v>
      </c>
      <c r="AT377" s="56" t="b">
        <v>1</v>
      </c>
      <c r="AW377" s="56" t="b">
        <v>1</v>
      </c>
      <c r="AY377" s="56" t="b">
        <v>1</v>
      </c>
      <c r="BB377" s="24" t="b">
        <v>1</v>
      </c>
      <c r="BC377" s="22">
        <f t="shared" si="109"/>
        <v>0</v>
      </c>
      <c r="BD377" s="26">
        <f t="shared" si="112"/>
        <v>1</v>
      </c>
    </row>
    <row r="378" spans="1:56" ht="20.25" customHeight="1">
      <c r="A378" s="18" t="s">
        <v>7262</v>
      </c>
      <c r="B378" s="19">
        <v>378</v>
      </c>
      <c r="C378" s="18" t="str">
        <f t="shared" si="77"/>
        <v>FIP378</v>
      </c>
      <c r="D378" s="18">
        <v>534116</v>
      </c>
      <c r="E378" s="20">
        <v>45115</v>
      </c>
      <c r="F378" s="20">
        <v>45115</v>
      </c>
      <c r="G378" s="18" t="s">
        <v>7543</v>
      </c>
      <c r="I378" s="18" t="s">
        <v>8017</v>
      </c>
      <c r="J378" s="18" t="s">
        <v>7341</v>
      </c>
      <c r="K378" s="18" t="s">
        <v>7932</v>
      </c>
      <c r="L378" s="18" t="s">
        <v>7290</v>
      </c>
      <c r="M378" s="21" t="s">
        <v>7737</v>
      </c>
      <c r="N378" s="21" t="str">
        <f t="shared" si="108"/>
        <v>A</v>
      </c>
      <c r="P378" s="18" t="str">
        <f>IFERROR(VLOOKUP(L378,[1]Sheet3!A:B,2,0),"")</f>
        <v>Hospital</v>
      </c>
      <c r="Q378" s="22" t="s">
        <v>7546</v>
      </c>
      <c r="R378" s="22" t="s">
        <v>7271</v>
      </c>
      <c r="S378" s="22">
        <v>50000</v>
      </c>
      <c r="T378" s="22">
        <v>77472</v>
      </c>
      <c r="U378" s="22">
        <v>0</v>
      </c>
      <c r="V378" s="22">
        <v>0</v>
      </c>
      <c r="W378" s="22">
        <f t="shared" si="105"/>
        <v>77472</v>
      </c>
      <c r="X378" s="22">
        <v>0</v>
      </c>
      <c r="Y378" s="22">
        <v>60</v>
      </c>
      <c r="Z378" s="22">
        <v>40</v>
      </c>
      <c r="AA378" s="22">
        <f>W378-AD378</f>
        <v>37769</v>
      </c>
      <c r="AB378" s="22">
        <f t="shared" si="94"/>
        <v>33646.610169491527</v>
      </c>
      <c r="AC378" s="22">
        <f t="shared" si="95"/>
        <v>6056.3898305084749</v>
      </c>
      <c r="AD378" s="22">
        <v>39703</v>
      </c>
      <c r="AE378" s="22">
        <v>800.69</v>
      </c>
      <c r="AF378" s="22">
        <v>12000</v>
      </c>
      <c r="AG378" s="22">
        <v>0</v>
      </c>
      <c r="AH378" s="22">
        <v>0</v>
      </c>
      <c r="AI378" s="22">
        <v>0</v>
      </c>
      <c r="AJ378" s="22">
        <f t="shared" si="40"/>
        <v>0</v>
      </c>
      <c r="AK378" s="22">
        <f t="shared" si="89"/>
        <v>12800.69</v>
      </c>
      <c r="AL378" s="22">
        <f t="shared" si="90"/>
        <v>26902.309999999998</v>
      </c>
      <c r="AM378" s="22">
        <f t="array" ref="AM378">IF(P378="Mykare",(INDEX('[1]EMI &amp; Reimbursement'!Q:Q,MATCH(Finance!C378,'[1]EMI &amp; Reimbursement'!B:B,0),0)),0)</f>
        <v>0</v>
      </c>
      <c r="AN378" s="22">
        <f t="shared" si="79"/>
        <v>0</v>
      </c>
      <c r="AO378" s="22">
        <f t="shared" si="80"/>
        <v>39703</v>
      </c>
      <c r="AP378" s="22">
        <f t="shared" si="81"/>
        <v>0</v>
      </c>
      <c r="AQ378" s="18" t="s">
        <v>7272</v>
      </c>
      <c r="AR378" s="18" t="s">
        <v>8018</v>
      </c>
      <c r="AS378" s="23">
        <v>45143</v>
      </c>
      <c r="AT378" s="56" t="b">
        <v>1</v>
      </c>
      <c r="AW378" s="18" t="b">
        <v>1</v>
      </c>
      <c r="AY378" s="56" t="b">
        <v>1</v>
      </c>
      <c r="BA378" s="56" t="b">
        <v>1</v>
      </c>
      <c r="BB378" s="24" t="b">
        <v>1</v>
      </c>
      <c r="BC378" s="22">
        <f t="shared" si="109"/>
        <v>0</v>
      </c>
      <c r="BD378" s="26">
        <f t="shared" si="112"/>
        <v>0.67758884719038859</v>
      </c>
    </row>
    <row r="379" spans="1:56" ht="20.25" customHeight="1">
      <c r="A379" s="18" t="s">
        <v>7262</v>
      </c>
      <c r="B379" s="19">
        <v>379</v>
      </c>
      <c r="C379" s="18" t="str">
        <f t="shared" si="77"/>
        <v>FIP379</v>
      </c>
      <c r="D379" s="18">
        <v>444179</v>
      </c>
      <c r="E379" s="20">
        <v>45115</v>
      </c>
      <c r="F379" s="20">
        <v>45115</v>
      </c>
      <c r="G379" s="18" t="s">
        <v>7590</v>
      </c>
      <c r="I379" s="18" t="s">
        <v>3714</v>
      </c>
      <c r="J379" s="18" t="s">
        <v>7341</v>
      </c>
      <c r="K379" s="18" t="s">
        <v>7297</v>
      </c>
      <c r="L379" s="18" t="s">
        <v>7290</v>
      </c>
      <c r="M379" s="21" t="s">
        <v>8013</v>
      </c>
      <c r="N379" s="21" t="str">
        <f t="shared" si="108"/>
        <v>A</v>
      </c>
      <c r="P379" s="18" t="str">
        <f>IFERROR(VLOOKUP(L379,[1]Sheet3!A:B,2,0),"")</f>
        <v>Hospital</v>
      </c>
      <c r="Q379" s="22" t="s">
        <v>7298</v>
      </c>
      <c r="R379" s="22" t="s">
        <v>7271</v>
      </c>
      <c r="S379" s="22">
        <v>50000</v>
      </c>
      <c r="T379" s="22">
        <v>97021</v>
      </c>
      <c r="U379" s="22">
        <v>0</v>
      </c>
      <c r="V379" s="22">
        <v>0</v>
      </c>
      <c r="W379" s="22">
        <f t="shared" si="105"/>
        <v>97021</v>
      </c>
      <c r="X379" s="22">
        <v>0</v>
      </c>
      <c r="Y379" s="22">
        <v>60</v>
      </c>
      <c r="Z379" s="22">
        <v>40</v>
      </c>
      <c r="AA379" s="22">
        <f t="shared" ref="AA379:AA394" si="116">W379*Z379%</f>
        <v>38808.400000000001</v>
      </c>
      <c r="AB379" s="22">
        <f t="shared" si="94"/>
        <v>49332.711864406781</v>
      </c>
      <c r="AC379" s="22">
        <f t="shared" si="95"/>
        <v>8879.8881355932208</v>
      </c>
      <c r="AD379" s="22">
        <f t="shared" ref="AD379:AD381" si="117">W379*Y379%</f>
        <v>58212.6</v>
      </c>
      <c r="AE379" s="22">
        <v>694.96</v>
      </c>
      <c r="AF379" s="22">
        <v>12000</v>
      </c>
      <c r="AG379" s="22">
        <v>0</v>
      </c>
      <c r="AH379" s="22">
        <v>0</v>
      </c>
      <c r="AI379" s="22">
        <v>0</v>
      </c>
      <c r="AJ379" s="22">
        <f t="shared" si="40"/>
        <v>0</v>
      </c>
      <c r="AK379" s="22">
        <f t="shared" si="89"/>
        <v>12694.96</v>
      </c>
      <c r="AL379" s="22">
        <f t="shared" si="90"/>
        <v>45517.64</v>
      </c>
      <c r="AM379" s="22">
        <f t="array" ref="AM379">IF(P379="Mykare",(INDEX('[1]EMI &amp; Reimbursement'!Q:Q,MATCH(Finance!C379,'[1]EMI &amp; Reimbursement'!B:B,0),0)),0)</f>
        <v>0</v>
      </c>
      <c r="AN379" s="22">
        <f t="shared" si="79"/>
        <v>0</v>
      </c>
      <c r="AO379" s="22">
        <f t="shared" si="80"/>
        <v>58212.6</v>
      </c>
      <c r="AP379" s="22">
        <f t="shared" si="81"/>
        <v>0</v>
      </c>
      <c r="AQ379" s="18" t="s">
        <v>7272</v>
      </c>
      <c r="AR379" s="18" t="s">
        <v>8010</v>
      </c>
      <c r="AS379" s="23">
        <v>45143</v>
      </c>
      <c r="AT379" s="56" t="b">
        <v>0</v>
      </c>
      <c r="AW379" s="18" t="b">
        <v>1</v>
      </c>
      <c r="AY379" s="56" t="b">
        <v>1</v>
      </c>
      <c r="BA379" s="56" t="b">
        <v>1</v>
      </c>
      <c r="BB379" s="24" t="b">
        <v>1</v>
      </c>
      <c r="BC379" s="22">
        <f t="shared" si="109"/>
        <v>0</v>
      </c>
      <c r="BD379" s="26">
        <f t="shared" si="112"/>
        <v>0.781920752551853</v>
      </c>
    </row>
    <row r="380" spans="1:56" ht="20.25" customHeight="1">
      <c r="A380" s="18" t="s">
        <v>7262</v>
      </c>
      <c r="B380" s="19">
        <v>380</v>
      </c>
      <c r="C380" s="18" t="str">
        <f t="shared" si="77"/>
        <v>FIP380</v>
      </c>
      <c r="D380" s="18">
        <v>550018</v>
      </c>
      <c r="E380" s="20">
        <v>45115</v>
      </c>
      <c r="F380" s="20">
        <v>45115</v>
      </c>
      <c r="G380" s="18" t="s">
        <v>7367</v>
      </c>
      <c r="I380" s="18" t="s">
        <v>8019</v>
      </c>
      <c r="J380" s="18" t="s">
        <v>7266</v>
      </c>
      <c r="K380" s="18" t="s">
        <v>7297</v>
      </c>
      <c r="L380" s="18" t="s">
        <v>7303</v>
      </c>
      <c r="M380" s="21" t="s">
        <v>7278</v>
      </c>
      <c r="N380" s="21" t="str">
        <f t="shared" si="108"/>
        <v>B</v>
      </c>
      <c r="O380" s="18" t="s">
        <v>7305</v>
      </c>
      <c r="P380" s="18" t="str">
        <f>IFERROR(VLOOKUP(L380,[1]Sheet3!A:B,2,0),"")</f>
        <v>Mykare</v>
      </c>
      <c r="Q380" s="22" t="s">
        <v>7326</v>
      </c>
      <c r="R380" s="22" t="s">
        <v>7271</v>
      </c>
      <c r="S380" s="22">
        <v>30000</v>
      </c>
      <c r="T380" s="22">
        <v>0</v>
      </c>
      <c r="U380" s="22">
        <v>0</v>
      </c>
      <c r="V380" s="22">
        <v>0</v>
      </c>
      <c r="W380" s="22">
        <f t="shared" si="105"/>
        <v>30000</v>
      </c>
      <c r="X380" s="22">
        <v>0</v>
      </c>
      <c r="Y380" s="22">
        <v>30</v>
      </c>
      <c r="Z380" s="22">
        <v>70</v>
      </c>
      <c r="AA380" s="22">
        <f t="shared" si="116"/>
        <v>21000</v>
      </c>
      <c r="AB380" s="22">
        <f t="shared" si="94"/>
        <v>7627.1186440677966</v>
      </c>
      <c r="AC380" s="22">
        <f t="shared" si="95"/>
        <v>1372.8813559322034</v>
      </c>
      <c r="AD380" s="22">
        <f t="shared" si="117"/>
        <v>9000</v>
      </c>
      <c r="AE380" s="22">
        <v>0</v>
      </c>
      <c r="AF380" s="22">
        <v>0</v>
      </c>
      <c r="AG380" s="22">
        <v>3894</v>
      </c>
      <c r="AH380" s="22">
        <v>0</v>
      </c>
      <c r="AI380" s="22">
        <v>0</v>
      </c>
      <c r="AJ380" s="22">
        <f t="shared" si="40"/>
        <v>0</v>
      </c>
      <c r="AK380" s="22">
        <f t="shared" si="89"/>
        <v>3894</v>
      </c>
      <c r="AL380" s="22">
        <f t="shared" si="90"/>
        <v>5106</v>
      </c>
      <c r="AM380" s="22">
        <f t="array" ref="AM380">IF(P380="Mykare",(INDEX('[1]EMI &amp; Reimbursement'!Q:Q,MATCH(Finance!C380,'[1]EMI &amp; Reimbursement'!B:B,0),0)),0)</f>
        <v>26106</v>
      </c>
      <c r="AN380" s="22">
        <f t="shared" si="79"/>
        <v>0</v>
      </c>
      <c r="AO380" s="22">
        <f t="shared" si="80"/>
        <v>0</v>
      </c>
      <c r="AP380" s="22">
        <f t="shared" si="81"/>
        <v>21000</v>
      </c>
      <c r="AQ380" s="18" t="s">
        <v>7272</v>
      </c>
      <c r="AR380" s="18" t="s">
        <v>8016</v>
      </c>
      <c r="AS380" s="23">
        <v>45143</v>
      </c>
      <c r="AT380" s="56" t="b">
        <v>1</v>
      </c>
      <c r="AU380" s="56" t="b">
        <v>1</v>
      </c>
      <c r="AV380" s="56" t="b">
        <v>1</v>
      </c>
      <c r="AW380" s="56" t="b">
        <v>1</v>
      </c>
      <c r="AX380" s="18" t="b">
        <v>1</v>
      </c>
      <c r="AY380" s="56" t="b">
        <v>1</v>
      </c>
      <c r="BB380" s="24" t="b">
        <v>1</v>
      </c>
      <c r="BC380" s="22">
        <f t="shared" si="109"/>
        <v>0</v>
      </c>
      <c r="BD380" s="26">
        <f t="shared" si="112"/>
        <v>0.56733333333333336</v>
      </c>
    </row>
    <row r="381" spans="1:56" ht="20.25" customHeight="1">
      <c r="A381" s="18" t="s">
        <v>7262</v>
      </c>
      <c r="B381" s="19">
        <v>381</v>
      </c>
      <c r="C381" s="18" t="str">
        <f t="shared" si="77"/>
        <v>FIP381</v>
      </c>
      <c r="D381" s="18">
        <v>546192</v>
      </c>
      <c r="E381" s="20">
        <v>45115</v>
      </c>
      <c r="F381" s="20">
        <v>45115</v>
      </c>
      <c r="G381" s="18" t="s">
        <v>7590</v>
      </c>
      <c r="I381" s="18" t="s">
        <v>8020</v>
      </c>
      <c r="J381" s="18" t="s">
        <v>7369</v>
      </c>
      <c r="K381" s="18" t="s">
        <v>7932</v>
      </c>
      <c r="L381" s="18" t="s">
        <v>7290</v>
      </c>
      <c r="M381" s="21" t="s">
        <v>7519</v>
      </c>
      <c r="N381" s="21" t="str">
        <f t="shared" si="108"/>
        <v>A</v>
      </c>
      <c r="P381" s="18" t="str">
        <f>IFERROR(VLOOKUP(L381,[1]Sheet3!A:B,2,0),"")</f>
        <v>Hospital</v>
      </c>
      <c r="Q381" s="22" t="s">
        <v>7298</v>
      </c>
      <c r="R381" s="22" t="s">
        <v>7271</v>
      </c>
      <c r="S381" s="22">
        <v>55000</v>
      </c>
      <c r="T381" s="22">
        <v>70016</v>
      </c>
      <c r="U381" s="22">
        <v>0</v>
      </c>
      <c r="V381" s="22">
        <v>0</v>
      </c>
      <c r="W381" s="22">
        <f t="shared" si="105"/>
        <v>70016</v>
      </c>
      <c r="X381" s="22">
        <v>0</v>
      </c>
      <c r="Y381" s="22">
        <v>60</v>
      </c>
      <c r="Z381" s="22">
        <v>40</v>
      </c>
      <c r="AA381" s="22">
        <f t="shared" si="116"/>
        <v>28006.400000000001</v>
      </c>
      <c r="AB381" s="22">
        <f t="shared" si="94"/>
        <v>35601.355932203383</v>
      </c>
      <c r="AC381" s="22">
        <f t="shared" si="95"/>
        <v>6408.2440677966097</v>
      </c>
      <c r="AD381" s="22">
        <f t="shared" si="117"/>
        <v>42009.599999999999</v>
      </c>
      <c r="AE381" s="22">
        <v>83.37</v>
      </c>
      <c r="AF381" s="22">
        <v>7000</v>
      </c>
      <c r="AG381" s="22">
        <v>0</v>
      </c>
      <c r="AH381" s="22">
        <v>0</v>
      </c>
      <c r="AI381" s="22">
        <v>0</v>
      </c>
      <c r="AJ381" s="22">
        <f t="shared" si="40"/>
        <v>0</v>
      </c>
      <c r="AK381" s="22">
        <f t="shared" si="89"/>
        <v>7083.37</v>
      </c>
      <c r="AL381" s="22">
        <f t="shared" si="90"/>
        <v>34926.229999999996</v>
      </c>
      <c r="AM381" s="22">
        <f t="array" ref="AM381">IF(P381="Mykare",(INDEX('[1]EMI &amp; Reimbursement'!Q:Q,MATCH(Finance!C381,'[1]EMI &amp; Reimbursement'!B:B,0),0)),0)</f>
        <v>0</v>
      </c>
      <c r="AN381" s="22">
        <f t="shared" si="79"/>
        <v>0</v>
      </c>
      <c r="AO381" s="22">
        <f t="shared" si="80"/>
        <v>42009.599999999999</v>
      </c>
      <c r="AP381" s="22">
        <f t="shared" si="81"/>
        <v>0</v>
      </c>
      <c r="AQ381" s="18" t="s">
        <v>7272</v>
      </c>
      <c r="AR381" s="18" t="s">
        <v>8010</v>
      </c>
      <c r="AS381" s="23">
        <v>45143</v>
      </c>
      <c r="AT381" s="56" t="b">
        <v>0</v>
      </c>
      <c r="AW381" s="18" t="b">
        <v>1</v>
      </c>
      <c r="AY381" s="56" t="b">
        <v>1</v>
      </c>
      <c r="BA381" s="56" t="b">
        <v>1</v>
      </c>
      <c r="BB381" s="24" t="b">
        <v>1</v>
      </c>
      <c r="BC381" s="22">
        <f t="shared" si="109"/>
        <v>0</v>
      </c>
      <c r="BD381" s="26">
        <f t="shared" si="112"/>
        <v>0.83138687347653861</v>
      </c>
    </row>
    <row r="382" spans="1:56" ht="20.25" customHeight="1">
      <c r="A382" s="18" t="s">
        <v>7262</v>
      </c>
      <c r="B382" s="19">
        <v>382</v>
      </c>
      <c r="C382" s="18" t="str">
        <f t="shared" si="77"/>
        <v>FIP382</v>
      </c>
      <c r="D382" s="18">
        <v>529390</v>
      </c>
      <c r="E382" s="20">
        <v>45116</v>
      </c>
      <c r="F382" s="20">
        <v>45116</v>
      </c>
      <c r="G382" s="18" t="s">
        <v>7720</v>
      </c>
      <c r="I382" s="18" t="s">
        <v>8021</v>
      </c>
      <c r="J382" s="18" t="s">
        <v>8022</v>
      </c>
      <c r="K382" s="18" t="s">
        <v>7717</v>
      </c>
      <c r="L382" s="18" t="s">
        <v>7290</v>
      </c>
      <c r="M382" s="21" t="s">
        <v>7519</v>
      </c>
      <c r="N382" s="21" t="str">
        <f t="shared" si="108"/>
        <v>A</v>
      </c>
      <c r="P382" s="18" t="str">
        <f>IFERROR(VLOOKUP(L382,[1]Sheet3!A:B,2,0),"")</f>
        <v>Hospital</v>
      </c>
      <c r="Q382" s="22" t="s">
        <v>7298</v>
      </c>
      <c r="R382" s="22" t="s">
        <v>7271</v>
      </c>
      <c r="S382" s="22">
        <v>45000</v>
      </c>
      <c r="T382" s="22">
        <v>45298</v>
      </c>
      <c r="U382" s="22">
        <v>5855</v>
      </c>
      <c r="V382" s="22">
        <v>0</v>
      </c>
      <c r="W382" s="22">
        <f t="shared" si="105"/>
        <v>51153</v>
      </c>
      <c r="X382" s="22">
        <v>0</v>
      </c>
      <c r="Y382" s="22">
        <v>60</v>
      </c>
      <c r="Z382" s="22">
        <v>40</v>
      </c>
      <c r="AA382" s="22">
        <f t="shared" si="116"/>
        <v>20461.2</v>
      </c>
      <c r="AB382" s="22">
        <f t="shared" si="94"/>
        <v>23033.898305084746</v>
      </c>
      <c r="AC382" s="22">
        <f t="shared" si="95"/>
        <v>4146.1016949152545</v>
      </c>
      <c r="AD382" s="22">
        <v>27180</v>
      </c>
      <c r="AE382" s="22">
        <v>0</v>
      </c>
      <c r="AF382" s="22">
        <v>12000</v>
      </c>
      <c r="AG382" s="22">
        <v>0</v>
      </c>
      <c r="AH382" s="22">
        <v>0</v>
      </c>
      <c r="AI382" s="22">
        <v>0</v>
      </c>
      <c r="AJ382" s="22">
        <f t="shared" si="40"/>
        <v>0</v>
      </c>
      <c r="AK382" s="22">
        <f t="shared" si="89"/>
        <v>12000</v>
      </c>
      <c r="AL382" s="22">
        <f t="shared" si="90"/>
        <v>15180</v>
      </c>
      <c r="AM382" s="22">
        <f t="array" ref="AM382">IF(P382="Mykare",(INDEX('[1]EMI &amp; Reimbursement'!Q:Q,MATCH(Finance!C382,'[1]EMI &amp; Reimbursement'!B:B,0),0)),0)</f>
        <v>0</v>
      </c>
      <c r="AN382" s="22">
        <f t="shared" si="79"/>
        <v>0</v>
      </c>
      <c r="AO382" s="22">
        <f t="shared" si="80"/>
        <v>27180</v>
      </c>
      <c r="AP382" s="22">
        <f t="shared" si="81"/>
        <v>0</v>
      </c>
      <c r="AQ382" s="18" t="s">
        <v>7272</v>
      </c>
      <c r="AR382" s="18" t="s">
        <v>7991</v>
      </c>
      <c r="AS382" s="23">
        <v>45143</v>
      </c>
      <c r="AT382" s="56" t="b">
        <v>1</v>
      </c>
      <c r="AW382" s="18" t="b">
        <v>1</v>
      </c>
      <c r="AY382" s="56" t="b">
        <v>1</v>
      </c>
      <c r="BA382" s="56" t="b">
        <v>1</v>
      </c>
      <c r="BB382" s="24" t="b">
        <v>1</v>
      </c>
      <c r="BC382" s="22">
        <f t="shared" si="109"/>
        <v>3511.8000000000029</v>
      </c>
      <c r="BD382" s="26">
        <f t="shared" si="112"/>
        <v>0.55849889624724058</v>
      </c>
    </row>
    <row r="383" spans="1:56" ht="20.25" customHeight="1">
      <c r="A383" s="18" t="s">
        <v>7262</v>
      </c>
      <c r="B383" s="19">
        <v>383</v>
      </c>
      <c r="C383" s="18" t="str">
        <f t="shared" si="77"/>
        <v>FIP383</v>
      </c>
      <c r="D383" s="18">
        <v>527077</v>
      </c>
      <c r="E383" s="20">
        <v>45117</v>
      </c>
      <c r="F383" s="20">
        <v>45117</v>
      </c>
      <c r="G383" s="18" t="s">
        <v>8023</v>
      </c>
      <c r="I383" s="18" t="s">
        <v>8024</v>
      </c>
      <c r="J383" s="18" t="s">
        <v>7266</v>
      </c>
      <c r="K383" s="18" t="s">
        <v>7267</v>
      </c>
      <c r="L383" s="18" t="s">
        <v>7290</v>
      </c>
      <c r="M383" s="21" t="s">
        <v>7304</v>
      </c>
      <c r="N383" s="21" t="str">
        <f t="shared" si="108"/>
        <v>A</v>
      </c>
      <c r="P383" s="18" t="str">
        <f>IFERROR(VLOOKUP(L383,[1]Sheet3!A:B,2,0),"")</f>
        <v>Hospital</v>
      </c>
      <c r="Q383" s="22" t="s">
        <v>7285</v>
      </c>
      <c r="R383" s="22" t="s">
        <v>7271</v>
      </c>
      <c r="S383" s="22">
        <v>25000</v>
      </c>
      <c r="T383" s="22">
        <v>23183</v>
      </c>
      <c r="U383" s="22">
        <v>6918</v>
      </c>
      <c r="V383" s="22">
        <v>0</v>
      </c>
      <c r="W383" s="22">
        <f t="shared" si="105"/>
        <v>30101</v>
      </c>
      <c r="X383" s="22">
        <v>0</v>
      </c>
      <c r="Y383" s="22">
        <v>60</v>
      </c>
      <c r="Z383" s="22">
        <v>40</v>
      </c>
      <c r="AA383" s="22">
        <f t="shared" si="116"/>
        <v>12040.400000000001</v>
      </c>
      <c r="AB383" s="22">
        <f t="shared" si="94"/>
        <v>15305.593220338982</v>
      </c>
      <c r="AC383" s="22">
        <f t="shared" si="95"/>
        <v>2755.0067796610169</v>
      </c>
      <c r="AD383" s="22">
        <f t="shared" ref="AD383:AD394" si="118">W383*Y383%</f>
        <v>18060.599999999999</v>
      </c>
      <c r="AE383" s="22">
        <v>0</v>
      </c>
      <c r="AF383" s="22">
        <v>5000</v>
      </c>
      <c r="AG383" s="22">
        <v>0</v>
      </c>
      <c r="AH383" s="72">
        <v>4500</v>
      </c>
      <c r="AI383" s="22">
        <v>0</v>
      </c>
      <c r="AJ383" s="22">
        <f t="shared" si="40"/>
        <v>0</v>
      </c>
      <c r="AK383" s="22">
        <f t="shared" si="89"/>
        <v>9500</v>
      </c>
      <c r="AL383" s="22">
        <f t="shared" si="90"/>
        <v>8560.5999999999985</v>
      </c>
      <c r="AM383" s="22">
        <f t="array" ref="AM383">IF(P383="Mykare",(INDEX('[1]EMI &amp; Reimbursement'!Q:Q,MATCH(Finance!C383,'[1]EMI &amp; Reimbursement'!B:B,0),0)),0)</f>
        <v>0</v>
      </c>
      <c r="AN383" s="22">
        <f t="shared" si="79"/>
        <v>0</v>
      </c>
      <c r="AO383" s="22">
        <f t="shared" si="80"/>
        <v>18060.599999999999</v>
      </c>
      <c r="AP383" s="22">
        <f t="shared" si="81"/>
        <v>0</v>
      </c>
      <c r="AQ383" s="18" t="s">
        <v>7272</v>
      </c>
      <c r="AR383" s="18" t="s">
        <v>8025</v>
      </c>
      <c r="AS383" s="23">
        <v>45176</v>
      </c>
      <c r="AT383" s="56" t="b">
        <v>1</v>
      </c>
      <c r="AW383" s="56" t="b">
        <v>1</v>
      </c>
      <c r="AY383" s="56" t="b">
        <v>1</v>
      </c>
      <c r="BA383" s="56" t="b">
        <v>1</v>
      </c>
      <c r="BB383" s="24" t="b">
        <v>1</v>
      </c>
      <c r="BC383" s="22">
        <f t="shared" si="109"/>
        <v>0</v>
      </c>
      <c r="BD383" s="26">
        <f t="shared" si="112"/>
        <v>0.47399311207822548</v>
      </c>
    </row>
    <row r="384" spans="1:56" ht="20.25" customHeight="1">
      <c r="A384" s="18" t="s">
        <v>7262</v>
      </c>
      <c r="B384" s="19">
        <v>384</v>
      </c>
      <c r="C384" s="18" t="str">
        <f t="shared" si="77"/>
        <v>FIP384</v>
      </c>
      <c r="D384" s="18">
        <v>533463</v>
      </c>
      <c r="E384" s="20">
        <v>45117</v>
      </c>
      <c r="F384" s="20">
        <v>45117</v>
      </c>
      <c r="G384" s="18" t="s">
        <v>7590</v>
      </c>
      <c r="I384" s="18" t="s">
        <v>8026</v>
      </c>
      <c r="J384" s="18" t="s">
        <v>7369</v>
      </c>
      <c r="K384" s="18" t="s">
        <v>7932</v>
      </c>
      <c r="L384" s="18" t="s">
        <v>7290</v>
      </c>
      <c r="M384" s="21" t="s">
        <v>7519</v>
      </c>
      <c r="N384" s="21" t="str">
        <f t="shared" si="108"/>
        <v>A</v>
      </c>
      <c r="P384" s="18" t="str">
        <f>IFERROR(VLOOKUP(L384,[1]Sheet3!A:B,2,0),"")</f>
        <v>Hospital</v>
      </c>
      <c r="Q384" s="22" t="s">
        <v>7298</v>
      </c>
      <c r="R384" s="22" t="s">
        <v>7271</v>
      </c>
      <c r="S384" s="22">
        <v>50000</v>
      </c>
      <c r="T384" s="22">
        <v>105235</v>
      </c>
      <c r="U384" s="22">
        <v>0</v>
      </c>
      <c r="V384" s="22">
        <v>0</v>
      </c>
      <c r="W384" s="22">
        <f t="shared" si="105"/>
        <v>105235</v>
      </c>
      <c r="X384" s="22">
        <v>0</v>
      </c>
      <c r="Y384" s="22">
        <v>60</v>
      </c>
      <c r="Z384" s="22">
        <v>40</v>
      </c>
      <c r="AA384" s="22">
        <f t="shared" si="116"/>
        <v>42094</v>
      </c>
      <c r="AB384" s="22">
        <f t="shared" si="94"/>
        <v>53509.322033898308</v>
      </c>
      <c r="AC384" s="22">
        <f t="shared" si="95"/>
        <v>9631.6779661016953</v>
      </c>
      <c r="AD384" s="22">
        <f t="shared" si="118"/>
        <v>63141</v>
      </c>
      <c r="AE384" s="22">
        <v>0</v>
      </c>
      <c r="AF384" s="22">
        <v>7000</v>
      </c>
      <c r="AG384" s="22">
        <v>0</v>
      </c>
      <c r="AH384" s="22">
        <v>0</v>
      </c>
      <c r="AI384" s="22">
        <v>0</v>
      </c>
      <c r="AJ384" s="22">
        <f t="shared" si="40"/>
        <v>0</v>
      </c>
      <c r="AK384" s="22">
        <f t="shared" si="89"/>
        <v>7000</v>
      </c>
      <c r="AL384" s="22">
        <f t="shared" si="90"/>
        <v>56141</v>
      </c>
      <c r="AM384" s="22">
        <f t="array" ref="AM384">IF(P384="Mykare",(INDEX('[1]EMI &amp; Reimbursement'!Q:Q,MATCH(Finance!C384,'[1]EMI &amp; Reimbursement'!B:B,0),0)),0)</f>
        <v>0</v>
      </c>
      <c r="AN384" s="22">
        <f t="shared" si="79"/>
        <v>0</v>
      </c>
      <c r="AO384" s="22">
        <f t="shared" si="80"/>
        <v>63141</v>
      </c>
      <c r="AP384" s="22">
        <f t="shared" si="81"/>
        <v>0</v>
      </c>
      <c r="AQ384" s="18" t="s">
        <v>7272</v>
      </c>
      <c r="AR384" s="18" t="s">
        <v>8010</v>
      </c>
      <c r="AS384" s="23">
        <v>45143</v>
      </c>
      <c r="AT384" s="56" t="b">
        <v>0</v>
      </c>
      <c r="AW384" s="18" t="b">
        <v>1</v>
      </c>
      <c r="AY384" s="56" t="b">
        <v>1</v>
      </c>
      <c r="BA384" s="56" t="b">
        <v>1</v>
      </c>
      <c r="BB384" s="24" t="b">
        <v>1</v>
      </c>
      <c r="BC384" s="22">
        <f t="shared" si="109"/>
        <v>0</v>
      </c>
      <c r="BD384" s="26">
        <f t="shared" si="112"/>
        <v>0.8891370108170602</v>
      </c>
    </row>
    <row r="385" spans="1:56" ht="20.25" customHeight="1">
      <c r="A385" s="18" t="s">
        <v>7262</v>
      </c>
      <c r="B385" s="19">
        <v>387</v>
      </c>
      <c r="C385" s="18" t="str">
        <f t="shared" si="77"/>
        <v>FIP387</v>
      </c>
      <c r="D385" s="18">
        <v>414002</v>
      </c>
      <c r="E385" s="20">
        <v>45117</v>
      </c>
      <c r="F385" s="20">
        <v>45117</v>
      </c>
      <c r="G385" s="18" t="s">
        <v>7501</v>
      </c>
      <c r="I385" s="18" t="s">
        <v>8027</v>
      </c>
      <c r="J385" s="18" t="s">
        <v>7451</v>
      </c>
      <c r="K385" s="18" t="s">
        <v>7289</v>
      </c>
      <c r="L385" s="18" t="s">
        <v>7290</v>
      </c>
      <c r="M385" s="21" t="s">
        <v>7278</v>
      </c>
      <c r="N385" s="21" t="str">
        <f t="shared" si="108"/>
        <v>B</v>
      </c>
      <c r="P385" s="18" t="str">
        <f>IFERROR(VLOOKUP(L385,[1]Sheet3!A:B,2,0),"")</f>
        <v>Hospital</v>
      </c>
      <c r="Q385" s="22" t="s">
        <v>7270</v>
      </c>
      <c r="R385" s="22" t="s">
        <v>7271</v>
      </c>
      <c r="S385" s="22">
        <v>45000</v>
      </c>
      <c r="T385" s="22">
        <v>36965</v>
      </c>
      <c r="U385" s="22">
        <v>0</v>
      </c>
      <c r="V385" s="22">
        <v>0</v>
      </c>
      <c r="W385" s="22">
        <f t="shared" si="105"/>
        <v>36965</v>
      </c>
      <c r="X385" s="22">
        <v>0</v>
      </c>
      <c r="Y385" s="22">
        <v>30</v>
      </c>
      <c r="Z385" s="22">
        <v>70</v>
      </c>
      <c r="AA385" s="22">
        <f t="shared" si="116"/>
        <v>25875.5</v>
      </c>
      <c r="AB385" s="22">
        <f t="shared" si="94"/>
        <v>9397.8813559322043</v>
      </c>
      <c r="AC385" s="22">
        <f t="shared" si="95"/>
        <v>1691.6186440677966</v>
      </c>
      <c r="AD385" s="22">
        <f t="shared" si="118"/>
        <v>11089.5</v>
      </c>
      <c r="AE385" s="22">
        <v>0</v>
      </c>
      <c r="AF385" s="22">
        <v>0</v>
      </c>
      <c r="AG385" s="22">
        <v>0</v>
      </c>
      <c r="AH385" s="22">
        <v>0</v>
      </c>
      <c r="AI385" s="22">
        <v>0</v>
      </c>
      <c r="AJ385" s="22">
        <f t="shared" si="40"/>
        <v>0</v>
      </c>
      <c r="AK385" s="22">
        <f t="shared" si="89"/>
        <v>0</v>
      </c>
      <c r="AL385" s="22">
        <f t="shared" si="90"/>
        <v>11089.5</v>
      </c>
      <c r="AM385" s="22">
        <f t="array" ref="AM385">IF(P385="Mykare",(INDEX('[1]EMI &amp; Reimbursement'!Q:Q,MATCH(Finance!C385,'[1]EMI &amp; Reimbursement'!B:B,0),0)),0)</f>
        <v>0</v>
      </c>
      <c r="AN385" s="22">
        <f t="shared" si="79"/>
        <v>0</v>
      </c>
      <c r="AO385" s="22">
        <f t="shared" si="80"/>
        <v>11089.5</v>
      </c>
      <c r="AP385" s="22">
        <f t="shared" si="81"/>
        <v>0</v>
      </c>
      <c r="AQ385" s="18" t="s">
        <v>7272</v>
      </c>
      <c r="AR385" s="18" t="s">
        <v>8005</v>
      </c>
      <c r="AS385" s="23">
        <v>45143</v>
      </c>
      <c r="AT385" s="56" t="b">
        <v>0</v>
      </c>
      <c r="AW385" s="18" t="b">
        <v>1</v>
      </c>
      <c r="AY385" s="56" t="b">
        <v>1</v>
      </c>
      <c r="BB385" s="24" t="b">
        <v>1</v>
      </c>
      <c r="BC385" s="22">
        <f t="shared" si="109"/>
        <v>0</v>
      </c>
      <c r="BD385" s="26">
        <f t="shared" si="112"/>
        <v>1</v>
      </c>
    </row>
    <row r="386" spans="1:56" ht="20.25" customHeight="1">
      <c r="A386" s="18" t="s">
        <v>7262</v>
      </c>
      <c r="B386" s="19">
        <v>385</v>
      </c>
      <c r="C386" s="18" t="str">
        <f t="shared" si="77"/>
        <v>FIP385</v>
      </c>
      <c r="D386" s="18">
        <v>554078</v>
      </c>
      <c r="E386" s="20">
        <v>45118</v>
      </c>
      <c r="F386" s="20">
        <v>45118</v>
      </c>
      <c r="G386" s="18" t="s">
        <v>7459</v>
      </c>
      <c r="I386" s="18" t="s">
        <v>8028</v>
      </c>
      <c r="J386" s="18" t="s">
        <v>7369</v>
      </c>
      <c r="K386" s="18" t="s">
        <v>7743</v>
      </c>
      <c r="L386" s="18" t="s">
        <v>7290</v>
      </c>
      <c r="M386" s="21" t="s">
        <v>7278</v>
      </c>
      <c r="N386" s="21" t="str">
        <f t="shared" si="108"/>
        <v>B</v>
      </c>
      <c r="P386" s="18" t="str">
        <f>IFERROR(VLOOKUP(L386,[1]Sheet3!A:B,2,0),"")</f>
        <v>Hospital</v>
      </c>
      <c r="Q386" s="22" t="s">
        <v>7298</v>
      </c>
      <c r="R386" s="22" t="s">
        <v>7271</v>
      </c>
      <c r="S386" s="22">
        <v>55000</v>
      </c>
      <c r="T386" s="22">
        <v>64386</v>
      </c>
      <c r="U386" s="22">
        <v>0</v>
      </c>
      <c r="V386" s="22">
        <v>0</v>
      </c>
      <c r="W386" s="22">
        <f t="shared" si="105"/>
        <v>64386</v>
      </c>
      <c r="X386" s="22">
        <v>0</v>
      </c>
      <c r="Y386" s="22">
        <v>33</v>
      </c>
      <c r="Z386" s="22">
        <v>67</v>
      </c>
      <c r="AA386" s="22">
        <f t="shared" si="116"/>
        <v>43138.62</v>
      </c>
      <c r="AB386" s="22">
        <f t="shared" si="94"/>
        <v>18006.254237288136</v>
      </c>
      <c r="AC386" s="22">
        <f t="shared" si="95"/>
        <v>3241.1257627118644</v>
      </c>
      <c r="AD386" s="22">
        <f t="shared" si="118"/>
        <v>21247.38</v>
      </c>
      <c r="AE386" s="22">
        <v>937.45</v>
      </c>
      <c r="AF386" s="22">
        <v>0</v>
      </c>
      <c r="AG386" s="22">
        <v>0</v>
      </c>
      <c r="AH386" s="22">
        <v>0</v>
      </c>
      <c r="AI386" s="22">
        <v>0</v>
      </c>
      <c r="AJ386" s="22">
        <f t="shared" si="40"/>
        <v>0</v>
      </c>
      <c r="AK386" s="22">
        <f t="shared" si="89"/>
        <v>937.45</v>
      </c>
      <c r="AL386" s="22">
        <f t="shared" si="90"/>
        <v>20309.93</v>
      </c>
      <c r="AM386" s="22">
        <f t="array" ref="AM386">IF(P386="Mykare",(INDEX('[1]EMI &amp; Reimbursement'!Q:Q,MATCH(Finance!C386,'[1]EMI &amp; Reimbursement'!B:B,0),0)),0)</f>
        <v>0</v>
      </c>
      <c r="AN386" s="22">
        <f t="shared" si="79"/>
        <v>0</v>
      </c>
      <c r="AO386" s="22">
        <f t="shared" si="80"/>
        <v>21247.38</v>
      </c>
      <c r="AP386" s="22">
        <f t="shared" si="81"/>
        <v>0</v>
      </c>
      <c r="AQ386" s="18" t="s">
        <v>7272</v>
      </c>
      <c r="AR386" s="18" t="s">
        <v>7983</v>
      </c>
      <c r="AS386" s="23">
        <v>45143</v>
      </c>
      <c r="AT386" s="56" t="b">
        <v>0</v>
      </c>
      <c r="AW386" s="18" t="b">
        <v>1</v>
      </c>
      <c r="AY386" s="56" t="b">
        <v>1</v>
      </c>
      <c r="BB386" s="24" t="b">
        <v>1</v>
      </c>
      <c r="BC386" s="22">
        <f t="shared" si="109"/>
        <v>0</v>
      </c>
      <c r="BD386" s="26">
        <f t="shared" si="112"/>
        <v>0.95587926605539131</v>
      </c>
    </row>
    <row r="387" spans="1:56" ht="20.25" customHeight="1">
      <c r="A387" s="18" t="s">
        <v>7262</v>
      </c>
      <c r="B387" s="19">
        <v>386</v>
      </c>
      <c r="C387" s="18" t="str">
        <f t="shared" si="77"/>
        <v>FIP386</v>
      </c>
      <c r="D387" s="18">
        <v>484781</v>
      </c>
      <c r="E387" s="20">
        <v>45118</v>
      </c>
      <c r="F387" s="20">
        <v>45118</v>
      </c>
      <c r="G387" s="18" t="s">
        <v>7454</v>
      </c>
      <c r="I387" s="18" t="s">
        <v>8029</v>
      </c>
      <c r="J387" s="18" t="s">
        <v>7945</v>
      </c>
      <c r="K387" s="18" t="s">
        <v>7267</v>
      </c>
      <c r="L387" s="18" t="s">
        <v>7303</v>
      </c>
      <c r="M387" s="21" t="s">
        <v>7278</v>
      </c>
      <c r="N387" s="21" t="str">
        <f t="shared" si="108"/>
        <v>B</v>
      </c>
      <c r="O387" s="18" t="s">
        <v>7305</v>
      </c>
      <c r="P387" s="18" t="str">
        <f>IFERROR(VLOOKUP(L387,[1]Sheet3!A:B,2,0),"")</f>
        <v>Mykare</v>
      </c>
      <c r="Q387" s="22" t="s">
        <v>7456</v>
      </c>
      <c r="R387" s="22" t="s">
        <v>7271</v>
      </c>
      <c r="S387" s="22">
        <v>110000</v>
      </c>
      <c r="T387" s="22">
        <v>0</v>
      </c>
      <c r="U387" s="22">
        <v>0</v>
      </c>
      <c r="V387" s="22">
        <v>0</v>
      </c>
      <c r="W387" s="22">
        <f t="shared" si="105"/>
        <v>110000</v>
      </c>
      <c r="X387" s="22">
        <v>0</v>
      </c>
      <c r="Y387" s="22">
        <v>35</v>
      </c>
      <c r="Z387" s="22">
        <v>65</v>
      </c>
      <c r="AA387" s="22">
        <f t="shared" si="116"/>
        <v>71500</v>
      </c>
      <c r="AB387" s="22">
        <f t="shared" si="94"/>
        <v>32627.118644067799</v>
      </c>
      <c r="AC387" s="22">
        <f t="shared" si="95"/>
        <v>5872.8813559322034</v>
      </c>
      <c r="AD387" s="22">
        <f t="shared" si="118"/>
        <v>38500</v>
      </c>
      <c r="AE387" s="22">
        <v>0</v>
      </c>
      <c r="AF387" s="22">
        <v>0</v>
      </c>
      <c r="AG387" s="22">
        <v>20768</v>
      </c>
      <c r="AH387" s="22">
        <v>0</v>
      </c>
      <c r="AI387" s="22">
        <v>0</v>
      </c>
      <c r="AJ387" s="22">
        <f t="shared" si="40"/>
        <v>0</v>
      </c>
      <c r="AK387" s="22">
        <f t="shared" si="89"/>
        <v>20768</v>
      </c>
      <c r="AL387" s="22">
        <f t="shared" si="90"/>
        <v>17732</v>
      </c>
      <c r="AM387" s="22">
        <f t="array" ref="AM387">IF(P387="Mykare",(INDEX('[1]EMI &amp; Reimbursement'!Q:Q,MATCH(Finance!C387,'[1]EMI &amp; Reimbursement'!B:B,0),0)),0)</f>
        <v>89232</v>
      </c>
      <c r="AN387" s="22">
        <f t="shared" si="79"/>
        <v>0</v>
      </c>
      <c r="AO387" s="22">
        <f t="shared" si="80"/>
        <v>0</v>
      </c>
      <c r="AP387" s="22">
        <f t="shared" si="81"/>
        <v>71500</v>
      </c>
      <c r="AQ387" s="18" t="s">
        <v>7272</v>
      </c>
      <c r="AR387" s="18" t="s">
        <v>8030</v>
      </c>
      <c r="AS387" s="23">
        <v>45143</v>
      </c>
      <c r="AT387" s="56" t="b">
        <v>0</v>
      </c>
      <c r="AU387" s="56" t="b">
        <v>1</v>
      </c>
      <c r="AV387" s="56" t="b">
        <v>1</v>
      </c>
      <c r="AW387" s="18" t="b">
        <v>1</v>
      </c>
      <c r="AX387" s="18" t="b">
        <v>0</v>
      </c>
      <c r="AY387" s="56" t="b">
        <v>1</v>
      </c>
      <c r="BB387" s="24" t="b">
        <v>1</v>
      </c>
      <c r="BC387" s="22">
        <f t="shared" si="109"/>
        <v>0</v>
      </c>
      <c r="BD387" s="26">
        <f t="shared" si="112"/>
        <v>0.46057142857142858</v>
      </c>
    </row>
    <row r="388" spans="1:56" ht="20.25" customHeight="1">
      <c r="A388" s="18" t="s">
        <v>7262</v>
      </c>
      <c r="B388" s="19">
        <v>388</v>
      </c>
      <c r="C388" s="18" t="str">
        <f t="shared" si="77"/>
        <v>FIP388</v>
      </c>
      <c r="D388" s="18">
        <v>559715</v>
      </c>
      <c r="E388" s="20">
        <v>45119</v>
      </c>
      <c r="F388" s="20">
        <v>45119</v>
      </c>
      <c r="G388" s="18" t="s">
        <v>8031</v>
      </c>
      <c r="I388" s="18" t="s">
        <v>4818</v>
      </c>
      <c r="J388" s="18" t="s">
        <v>7266</v>
      </c>
      <c r="K388" s="18" t="s">
        <v>7297</v>
      </c>
      <c r="L388" s="18" t="s">
        <v>7308</v>
      </c>
      <c r="M388" s="21" t="s">
        <v>7278</v>
      </c>
      <c r="N388" s="21" t="str">
        <f>IF(L388="Hospital Provided","B","A")</f>
        <v>A</v>
      </c>
      <c r="P388" s="18" t="str">
        <f>IFERROR(VLOOKUP(L388,[1]Sheet3!A:B,2,0),"")</f>
        <v>Hospital</v>
      </c>
      <c r="Q388" s="22" t="s">
        <v>7326</v>
      </c>
      <c r="R388" s="22" t="s">
        <v>7271</v>
      </c>
      <c r="S388" s="22">
        <v>25000</v>
      </c>
      <c r="T388" s="22">
        <v>0</v>
      </c>
      <c r="U388" s="22">
        <v>0</v>
      </c>
      <c r="V388" s="22">
        <v>0</v>
      </c>
      <c r="W388" s="22">
        <f t="shared" si="105"/>
        <v>25000</v>
      </c>
      <c r="X388" s="22">
        <v>0</v>
      </c>
      <c r="Y388" s="22">
        <v>30</v>
      </c>
      <c r="Z388" s="22">
        <v>70</v>
      </c>
      <c r="AA388" s="22">
        <f t="shared" si="116"/>
        <v>17500</v>
      </c>
      <c r="AB388" s="22">
        <f t="shared" si="94"/>
        <v>6355.9322033898306</v>
      </c>
      <c r="AC388" s="22">
        <f t="shared" si="95"/>
        <v>1144.0677966101696</v>
      </c>
      <c r="AD388" s="22">
        <f t="shared" si="118"/>
        <v>7500</v>
      </c>
      <c r="AE388" s="22">
        <v>965.38</v>
      </c>
      <c r="AF388" s="22">
        <v>0</v>
      </c>
      <c r="AG388" s="22">
        <v>0</v>
      </c>
      <c r="AH388" s="22">
        <v>0</v>
      </c>
      <c r="AI388" s="22">
        <v>0</v>
      </c>
      <c r="AJ388" s="22">
        <f t="shared" si="40"/>
        <v>0</v>
      </c>
      <c r="AK388" s="22">
        <f t="shared" si="89"/>
        <v>965.38</v>
      </c>
      <c r="AL388" s="22">
        <f t="shared" si="90"/>
        <v>6534.62</v>
      </c>
      <c r="AM388" s="22">
        <f t="array" ref="AM388">IF(P388="Mykare",(INDEX('[1]EMI &amp; Reimbursement'!Q:Q,MATCH(Finance!C388,'[1]EMI &amp; Reimbursement'!B:B,0),0)),0)</f>
        <v>0</v>
      </c>
      <c r="AN388" s="22">
        <f t="shared" si="79"/>
        <v>0</v>
      </c>
      <c r="AO388" s="22">
        <f t="shared" si="80"/>
        <v>7500</v>
      </c>
      <c r="AP388" s="22">
        <f t="shared" si="81"/>
        <v>0</v>
      </c>
      <c r="AQ388" s="18" t="s">
        <v>7272</v>
      </c>
      <c r="AR388" s="18" t="s">
        <v>8032</v>
      </c>
      <c r="AS388" s="23">
        <v>45119</v>
      </c>
      <c r="AT388" s="56" t="b">
        <v>0</v>
      </c>
      <c r="AW388" s="18" t="b">
        <v>1</v>
      </c>
      <c r="AY388" s="56" t="b">
        <v>1</v>
      </c>
      <c r="BB388" s="24" t="b">
        <v>1</v>
      </c>
      <c r="BC388" s="22">
        <f t="shared" si="109"/>
        <v>0</v>
      </c>
      <c r="BD388" s="26">
        <f t="shared" si="112"/>
        <v>0.87128266666666665</v>
      </c>
    </row>
    <row r="389" spans="1:56" ht="20.25" customHeight="1">
      <c r="A389" s="18" t="s">
        <v>7262</v>
      </c>
      <c r="B389" s="19">
        <v>389</v>
      </c>
      <c r="C389" s="18" t="str">
        <f t="shared" si="77"/>
        <v>FIP389</v>
      </c>
      <c r="D389" s="18">
        <v>544995</v>
      </c>
      <c r="E389" s="20">
        <v>45120</v>
      </c>
      <c r="F389" s="20">
        <v>45120</v>
      </c>
      <c r="G389" s="18" t="s">
        <v>7367</v>
      </c>
      <c r="I389" s="18" t="s">
        <v>8033</v>
      </c>
      <c r="J389" s="18" t="s">
        <v>7266</v>
      </c>
      <c r="K389" s="18" t="s">
        <v>7342</v>
      </c>
      <c r="L389" s="18" t="s">
        <v>7290</v>
      </c>
      <c r="M389" s="21" t="s">
        <v>7278</v>
      </c>
      <c r="N389" s="21" t="str">
        <f t="shared" ref="N389:N581" si="119">IF(M389="Hospital Provided","B","A")</f>
        <v>B</v>
      </c>
      <c r="P389" s="18" t="str">
        <f>IFERROR(VLOOKUP(L389,[1]Sheet3!A:B,2,0),"")</f>
        <v>Hospital</v>
      </c>
      <c r="Q389" s="22" t="s">
        <v>7326</v>
      </c>
      <c r="R389" s="22" t="s">
        <v>7271</v>
      </c>
      <c r="S389" s="22">
        <v>25000</v>
      </c>
      <c r="T389" s="22">
        <v>37624</v>
      </c>
      <c r="U389" s="22">
        <v>3000</v>
      </c>
      <c r="V389" s="22">
        <v>0</v>
      </c>
      <c r="W389" s="22">
        <f t="shared" si="105"/>
        <v>40624</v>
      </c>
      <c r="X389" s="22">
        <v>0</v>
      </c>
      <c r="Y389" s="22">
        <v>30</v>
      </c>
      <c r="Z389" s="22">
        <v>70</v>
      </c>
      <c r="AA389" s="22">
        <f t="shared" si="116"/>
        <v>28436.799999999999</v>
      </c>
      <c r="AB389" s="22">
        <f t="shared" si="94"/>
        <v>10328.135593220339</v>
      </c>
      <c r="AC389" s="22">
        <f t="shared" si="95"/>
        <v>1859.0644067796609</v>
      </c>
      <c r="AD389" s="22">
        <f t="shared" si="118"/>
        <v>12187.199999999999</v>
      </c>
      <c r="AE389" s="22">
        <v>0</v>
      </c>
      <c r="AF389" s="22">
        <v>0</v>
      </c>
      <c r="AG389" s="22">
        <v>0</v>
      </c>
      <c r="AH389" s="22">
        <v>0</v>
      </c>
      <c r="AI389" s="22">
        <v>0</v>
      </c>
      <c r="AJ389" s="22">
        <f t="shared" si="40"/>
        <v>0</v>
      </c>
      <c r="AK389" s="22">
        <f t="shared" si="89"/>
        <v>0</v>
      </c>
      <c r="AL389" s="22">
        <f t="shared" si="90"/>
        <v>12187.199999999999</v>
      </c>
      <c r="AM389" s="22">
        <f t="array" ref="AM389">IF(P389="Mykare",(INDEX('[1]EMI &amp; Reimbursement'!Q:Q,MATCH(Finance!C389,'[1]EMI &amp; Reimbursement'!B:B,0),0)),0)</f>
        <v>0</v>
      </c>
      <c r="AN389" s="22">
        <f t="shared" si="79"/>
        <v>0</v>
      </c>
      <c r="AO389" s="22">
        <f t="shared" si="80"/>
        <v>12187.199999999999</v>
      </c>
      <c r="AP389" s="22">
        <f t="shared" si="81"/>
        <v>0</v>
      </c>
      <c r="AQ389" s="18" t="s">
        <v>7272</v>
      </c>
      <c r="AR389" s="18" t="s">
        <v>8016</v>
      </c>
      <c r="AS389" s="23">
        <v>45143</v>
      </c>
      <c r="AT389" s="56" t="b">
        <v>1</v>
      </c>
      <c r="AW389" s="56" t="b">
        <v>1</v>
      </c>
      <c r="AY389" s="56" t="b">
        <v>1</v>
      </c>
      <c r="BB389" s="24" t="b">
        <v>1</v>
      </c>
      <c r="BC389" s="22">
        <f t="shared" si="109"/>
        <v>0</v>
      </c>
      <c r="BD389" s="26">
        <f t="shared" si="112"/>
        <v>1</v>
      </c>
    </row>
    <row r="390" spans="1:56" ht="20.25" customHeight="1">
      <c r="A390" s="18" t="s">
        <v>7262</v>
      </c>
      <c r="B390" s="19">
        <v>390</v>
      </c>
      <c r="C390" s="18" t="str">
        <f t="shared" si="77"/>
        <v>FIP390</v>
      </c>
      <c r="D390" s="18">
        <v>525486</v>
      </c>
      <c r="E390" s="20">
        <v>45121</v>
      </c>
      <c r="F390" s="20">
        <v>45121</v>
      </c>
      <c r="G390" s="18" t="s">
        <v>7501</v>
      </c>
      <c r="I390" s="18" t="s">
        <v>8034</v>
      </c>
      <c r="J390" s="18" t="s">
        <v>7266</v>
      </c>
      <c r="K390" s="18" t="s">
        <v>5048</v>
      </c>
      <c r="L390" s="18" t="s">
        <v>7308</v>
      </c>
      <c r="M390" s="21" t="s">
        <v>7278</v>
      </c>
      <c r="N390" s="21" t="str">
        <f t="shared" si="119"/>
        <v>B</v>
      </c>
      <c r="P390" s="18" t="str">
        <f>IFERROR(VLOOKUP(L390,[1]Sheet3!A:B,2,0),"")</f>
        <v>Hospital</v>
      </c>
      <c r="Q390" s="22" t="s">
        <v>7270</v>
      </c>
      <c r="R390" s="22" t="s">
        <v>7271</v>
      </c>
      <c r="S390" s="22">
        <v>29000</v>
      </c>
      <c r="T390" s="22">
        <v>0</v>
      </c>
      <c r="U390" s="22">
        <v>0</v>
      </c>
      <c r="V390" s="22">
        <v>1000</v>
      </c>
      <c r="W390" s="22">
        <f t="shared" si="105"/>
        <v>30000</v>
      </c>
      <c r="X390" s="22">
        <v>0</v>
      </c>
      <c r="Y390" s="22">
        <v>30</v>
      </c>
      <c r="Z390" s="22">
        <v>70</v>
      </c>
      <c r="AA390" s="22">
        <f t="shared" si="116"/>
        <v>21000</v>
      </c>
      <c r="AB390" s="22">
        <f t="shared" si="94"/>
        <v>7627.1186440677966</v>
      </c>
      <c r="AC390" s="22">
        <f t="shared" si="95"/>
        <v>1372.8813559322034</v>
      </c>
      <c r="AD390" s="22">
        <f t="shared" si="118"/>
        <v>9000</v>
      </c>
      <c r="AE390" s="22">
        <v>0</v>
      </c>
      <c r="AF390" s="22">
        <v>0</v>
      </c>
      <c r="AG390" s="22">
        <v>0</v>
      </c>
      <c r="AH390" s="22">
        <v>0</v>
      </c>
      <c r="AI390" s="22">
        <v>0</v>
      </c>
      <c r="AJ390" s="22">
        <f t="shared" si="40"/>
        <v>0</v>
      </c>
      <c r="AK390" s="22">
        <f t="shared" si="89"/>
        <v>0</v>
      </c>
      <c r="AL390" s="22">
        <f t="shared" si="90"/>
        <v>9000</v>
      </c>
      <c r="AM390" s="22">
        <f t="array" ref="AM390">IF(P390="Mykare",(INDEX('[1]EMI &amp; Reimbursement'!Q:Q,MATCH(Finance!C390,'[1]EMI &amp; Reimbursement'!B:B,0),0)),0)</f>
        <v>0</v>
      </c>
      <c r="AN390" s="22">
        <f t="shared" si="79"/>
        <v>0</v>
      </c>
      <c r="AO390" s="22">
        <f t="shared" si="80"/>
        <v>9000</v>
      </c>
      <c r="AP390" s="22">
        <f t="shared" si="81"/>
        <v>0</v>
      </c>
      <c r="AQ390" s="18" t="s">
        <v>7272</v>
      </c>
      <c r="AR390" s="18" t="s">
        <v>8005</v>
      </c>
      <c r="AS390" s="23">
        <v>45143</v>
      </c>
      <c r="AT390" s="56" t="b">
        <v>0</v>
      </c>
      <c r="AW390" s="18" t="b">
        <v>1</v>
      </c>
      <c r="AY390" s="56" t="b">
        <v>1</v>
      </c>
      <c r="BB390" s="24" t="b">
        <v>1</v>
      </c>
      <c r="BC390" s="22">
        <f t="shared" si="109"/>
        <v>0</v>
      </c>
      <c r="BD390" s="26">
        <f t="shared" si="112"/>
        <v>1</v>
      </c>
    </row>
    <row r="391" spans="1:56" ht="20.25" customHeight="1">
      <c r="A391" s="18" t="s">
        <v>7262</v>
      </c>
      <c r="B391" s="19">
        <v>391</v>
      </c>
      <c r="C391" s="18" t="str">
        <f t="shared" si="77"/>
        <v>FIP391</v>
      </c>
      <c r="D391" s="18">
        <v>409908</v>
      </c>
      <c r="E391" s="75">
        <v>45121</v>
      </c>
      <c r="F391" s="75">
        <v>45121</v>
      </c>
      <c r="G391" s="18" t="s">
        <v>7509</v>
      </c>
      <c r="I391" s="18" t="s">
        <v>8035</v>
      </c>
      <c r="J391" s="18" t="s">
        <v>7266</v>
      </c>
      <c r="K391" s="18" t="s">
        <v>7717</v>
      </c>
      <c r="L391" s="18" t="s">
        <v>7308</v>
      </c>
      <c r="M391" s="21" t="s">
        <v>7278</v>
      </c>
      <c r="N391" s="21" t="str">
        <f t="shared" si="119"/>
        <v>B</v>
      </c>
      <c r="P391" s="18" t="str">
        <f>IFERROR(VLOOKUP(L391,[1]Sheet3!A:B,2,0),"")</f>
        <v>Hospital</v>
      </c>
      <c r="Q391" s="22" t="s">
        <v>7337</v>
      </c>
      <c r="R391" s="22" t="s">
        <v>7271</v>
      </c>
      <c r="S391" s="22">
        <v>24000</v>
      </c>
      <c r="T391" s="22">
        <v>0</v>
      </c>
      <c r="U391" s="22">
        <v>0</v>
      </c>
      <c r="V391" s="22">
        <v>0</v>
      </c>
      <c r="W391" s="22">
        <f t="shared" si="105"/>
        <v>24000</v>
      </c>
      <c r="X391" s="22">
        <v>0</v>
      </c>
      <c r="Y391" s="22">
        <v>30</v>
      </c>
      <c r="Z391" s="22">
        <v>70</v>
      </c>
      <c r="AA391" s="22">
        <f t="shared" si="116"/>
        <v>16800</v>
      </c>
      <c r="AB391" s="22">
        <f t="shared" si="94"/>
        <v>6101.6949152542375</v>
      </c>
      <c r="AC391" s="22">
        <f t="shared" si="95"/>
        <v>1098.3050847457628</v>
      </c>
      <c r="AD391" s="22">
        <f t="shared" si="118"/>
        <v>7200</v>
      </c>
      <c r="AE391" s="22">
        <v>0</v>
      </c>
      <c r="AF391" s="22">
        <v>0</v>
      </c>
      <c r="AG391" s="22">
        <v>0</v>
      </c>
      <c r="AH391" s="22">
        <v>0</v>
      </c>
      <c r="AI391" s="22">
        <v>0</v>
      </c>
      <c r="AJ391" s="22">
        <f t="shared" si="40"/>
        <v>0</v>
      </c>
      <c r="AK391" s="22">
        <f t="shared" si="89"/>
        <v>0</v>
      </c>
      <c r="AL391" s="22">
        <f t="shared" si="90"/>
        <v>7200</v>
      </c>
      <c r="AM391" s="22">
        <f t="array" ref="AM391">IF(P391="Mykare",(INDEX('[1]EMI &amp; Reimbursement'!Q:Q,MATCH(Finance!C391,'[1]EMI &amp; Reimbursement'!B:B,0),0)),0)</f>
        <v>0</v>
      </c>
      <c r="AN391" s="22">
        <f t="shared" si="79"/>
        <v>0</v>
      </c>
      <c r="AO391" s="22">
        <f t="shared" si="80"/>
        <v>7200</v>
      </c>
      <c r="AP391" s="22">
        <f t="shared" si="81"/>
        <v>0</v>
      </c>
      <c r="AQ391" s="18" t="s">
        <v>7272</v>
      </c>
      <c r="AR391" s="18" t="s">
        <v>8000</v>
      </c>
      <c r="AS391" s="23">
        <v>45143</v>
      </c>
      <c r="AT391" s="56" t="b">
        <v>1</v>
      </c>
      <c r="AW391" s="18" t="b">
        <v>1</v>
      </c>
      <c r="AY391" s="56" t="b">
        <v>1</v>
      </c>
      <c r="BB391" s="24" t="b">
        <v>1</v>
      </c>
      <c r="BC391" s="22">
        <f t="shared" si="109"/>
        <v>0</v>
      </c>
      <c r="BD391" s="26">
        <f t="shared" si="112"/>
        <v>1</v>
      </c>
    </row>
    <row r="392" spans="1:56" ht="20.25" customHeight="1">
      <c r="A392" s="18" t="s">
        <v>7262</v>
      </c>
      <c r="B392" s="19">
        <v>392</v>
      </c>
      <c r="C392" s="18" t="str">
        <f t="shared" si="77"/>
        <v>FIP392</v>
      </c>
      <c r="D392" s="18">
        <v>533554</v>
      </c>
      <c r="E392" s="75">
        <v>45121</v>
      </c>
      <c r="F392" s="75">
        <v>45121</v>
      </c>
      <c r="G392" s="18" t="s">
        <v>7501</v>
      </c>
      <c r="I392" s="18" t="s">
        <v>8036</v>
      </c>
      <c r="J392" s="18" t="s">
        <v>7266</v>
      </c>
      <c r="K392" s="18" t="s">
        <v>5048</v>
      </c>
      <c r="L392" s="18" t="s">
        <v>7290</v>
      </c>
      <c r="M392" s="21" t="s">
        <v>7278</v>
      </c>
      <c r="N392" s="21" t="str">
        <f t="shared" si="119"/>
        <v>B</v>
      </c>
      <c r="P392" s="18" t="str">
        <f>IFERROR(VLOOKUP(L392,[1]Sheet3!A:B,2,0),"")</f>
        <v>Hospital</v>
      </c>
      <c r="Q392" s="22" t="s">
        <v>7270</v>
      </c>
      <c r="R392" s="22" t="s">
        <v>7271</v>
      </c>
      <c r="S392" s="22">
        <v>25000</v>
      </c>
      <c r="T392" s="22">
        <v>30950</v>
      </c>
      <c r="U392" s="22">
        <v>0</v>
      </c>
      <c r="V392" s="22">
        <v>0</v>
      </c>
      <c r="W392" s="22">
        <f t="shared" si="105"/>
        <v>30950</v>
      </c>
      <c r="X392" s="22">
        <v>0</v>
      </c>
      <c r="Y392" s="22">
        <v>30</v>
      </c>
      <c r="Z392" s="22">
        <v>70</v>
      </c>
      <c r="AA392" s="22">
        <f t="shared" si="116"/>
        <v>21665</v>
      </c>
      <c r="AB392" s="22">
        <f t="shared" si="94"/>
        <v>7868.6440677966102</v>
      </c>
      <c r="AC392" s="22">
        <f t="shared" si="95"/>
        <v>1416.3559322033898</v>
      </c>
      <c r="AD392" s="22">
        <f t="shared" si="118"/>
        <v>9285</v>
      </c>
      <c r="AE392" s="22">
        <v>0</v>
      </c>
      <c r="AF392" s="22">
        <v>0</v>
      </c>
      <c r="AG392" s="22">
        <v>0</v>
      </c>
      <c r="AH392" s="22">
        <v>0</v>
      </c>
      <c r="AI392" s="22">
        <v>0</v>
      </c>
      <c r="AJ392" s="22">
        <f t="shared" si="40"/>
        <v>0</v>
      </c>
      <c r="AK392" s="22">
        <f t="shared" si="89"/>
        <v>0</v>
      </c>
      <c r="AL392" s="22">
        <f t="shared" si="90"/>
        <v>9285</v>
      </c>
      <c r="AM392" s="22">
        <f t="array" ref="AM392">IF(P392="Mykare",(INDEX('[1]EMI &amp; Reimbursement'!Q:Q,MATCH(Finance!C392,'[1]EMI &amp; Reimbursement'!B:B,0),0)),0)</f>
        <v>0</v>
      </c>
      <c r="AN392" s="22">
        <f t="shared" si="79"/>
        <v>0</v>
      </c>
      <c r="AO392" s="22">
        <f t="shared" si="80"/>
        <v>9285</v>
      </c>
      <c r="AP392" s="22">
        <f t="shared" si="81"/>
        <v>0</v>
      </c>
      <c r="AQ392" s="18" t="s">
        <v>7272</v>
      </c>
      <c r="AR392" s="18" t="s">
        <v>8005</v>
      </c>
      <c r="AS392" s="23">
        <v>45143</v>
      </c>
      <c r="AT392" s="56" t="b">
        <v>0</v>
      </c>
      <c r="AW392" s="18" t="b">
        <v>1</v>
      </c>
      <c r="AY392" s="56" t="b">
        <v>1</v>
      </c>
      <c r="BB392" s="24" t="b">
        <v>1</v>
      </c>
      <c r="BC392" s="22">
        <f t="shared" si="109"/>
        <v>0</v>
      </c>
      <c r="BD392" s="26">
        <f t="shared" si="112"/>
        <v>1</v>
      </c>
    </row>
    <row r="393" spans="1:56" ht="20.25" customHeight="1">
      <c r="A393" s="18" t="s">
        <v>7262</v>
      </c>
      <c r="B393" s="19">
        <v>393</v>
      </c>
      <c r="C393" s="18" t="str">
        <f t="shared" si="77"/>
        <v>FIP393</v>
      </c>
      <c r="D393" s="18">
        <v>386029</v>
      </c>
      <c r="E393" s="75">
        <v>45122</v>
      </c>
      <c r="F393" s="75">
        <v>45122</v>
      </c>
      <c r="G393" s="18" t="s">
        <v>7282</v>
      </c>
      <c r="I393" s="18" t="s">
        <v>8037</v>
      </c>
      <c r="J393" s="18" t="s">
        <v>7302</v>
      </c>
      <c r="K393" s="18" t="s">
        <v>7960</v>
      </c>
      <c r="L393" s="18" t="s">
        <v>7308</v>
      </c>
      <c r="M393" s="21" t="s">
        <v>7304</v>
      </c>
      <c r="N393" s="21" t="str">
        <f t="shared" si="119"/>
        <v>A</v>
      </c>
      <c r="P393" s="18" t="str">
        <f>IFERROR(VLOOKUP(L393,[1]Sheet3!A:B,2,0),"")</f>
        <v>Hospital</v>
      </c>
      <c r="Q393" s="22" t="s">
        <v>7285</v>
      </c>
      <c r="R393" s="22" t="s">
        <v>7271</v>
      </c>
      <c r="S393" s="22">
        <v>65785</v>
      </c>
      <c r="T393" s="22">
        <v>0</v>
      </c>
      <c r="U393" s="22">
        <v>0</v>
      </c>
      <c r="V393" s="22">
        <v>0</v>
      </c>
      <c r="W393" s="22">
        <f t="shared" si="105"/>
        <v>65785</v>
      </c>
      <c r="X393" s="22">
        <v>0</v>
      </c>
      <c r="Y393" s="22">
        <v>60</v>
      </c>
      <c r="Z393" s="22">
        <v>40</v>
      </c>
      <c r="AA393" s="22">
        <f t="shared" si="116"/>
        <v>26314</v>
      </c>
      <c r="AB393" s="22">
        <f t="shared" si="94"/>
        <v>33450</v>
      </c>
      <c r="AC393" s="22">
        <f t="shared" si="95"/>
        <v>6021</v>
      </c>
      <c r="AD393" s="22">
        <f t="shared" si="118"/>
        <v>39471</v>
      </c>
      <c r="AE393" s="22">
        <v>0</v>
      </c>
      <c r="AF393" s="22">
        <v>14000</v>
      </c>
      <c r="AG393" s="22">
        <v>0</v>
      </c>
      <c r="AH393" s="72">
        <f>5400+11800</f>
        <v>17200</v>
      </c>
      <c r="AI393" s="22">
        <v>700</v>
      </c>
      <c r="AJ393" s="22">
        <f t="shared" si="40"/>
        <v>0</v>
      </c>
      <c r="AK393" s="22">
        <f t="shared" si="89"/>
        <v>31900</v>
      </c>
      <c r="AL393" s="22">
        <f t="shared" si="90"/>
        <v>7571</v>
      </c>
      <c r="AM393" s="22">
        <f t="array" ref="AM393">IF(P393="Mykare",(INDEX('[1]EMI &amp; Reimbursement'!Q:Q,MATCH(Finance!C393,'[1]EMI &amp; Reimbursement'!B:B,0),0)),0)</f>
        <v>0</v>
      </c>
      <c r="AN393" s="22">
        <f t="shared" si="79"/>
        <v>0</v>
      </c>
      <c r="AO393" s="22">
        <f t="shared" si="80"/>
        <v>39471</v>
      </c>
      <c r="AP393" s="22">
        <f t="shared" si="81"/>
        <v>0</v>
      </c>
      <c r="AQ393" s="18" t="s">
        <v>7272</v>
      </c>
      <c r="AR393" s="18" t="s">
        <v>7999</v>
      </c>
      <c r="AS393" s="23">
        <v>45143</v>
      </c>
      <c r="AT393" s="56" t="b">
        <v>1</v>
      </c>
      <c r="AW393" s="18" t="b">
        <v>1</v>
      </c>
      <c r="AY393" s="56" t="b">
        <v>1</v>
      </c>
      <c r="BA393" s="56" t="b">
        <v>1</v>
      </c>
      <c r="BB393" s="24" t="b">
        <v>1</v>
      </c>
      <c r="BC393" s="22">
        <f t="shared" si="109"/>
        <v>0</v>
      </c>
      <c r="BD393" s="26">
        <f t="shared" si="112"/>
        <v>0.19181170986293736</v>
      </c>
    </row>
    <row r="394" spans="1:56" ht="20.25" customHeight="1">
      <c r="A394" s="18" t="s">
        <v>7262</v>
      </c>
      <c r="B394" s="19">
        <v>394</v>
      </c>
      <c r="C394" s="18" t="str">
        <f t="shared" si="77"/>
        <v>FIP394</v>
      </c>
      <c r="D394" s="18">
        <v>552060</v>
      </c>
      <c r="E394" s="75">
        <v>45122</v>
      </c>
      <c r="F394" s="75">
        <v>45122</v>
      </c>
      <c r="G394" s="18" t="s">
        <v>8023</v>
      </c>
      <c r="I394" s="18" t="s">
        <v>8038</v>
      </c>
      <c r="J394" s="18" t="s">
        <v>7266</v>
      </c>
      <c r="K394" s="18" t="s">
        <v>7960</v>
      </c>
      <c r="L394" s="18" t="s">
        <v>7308</v>
      </c>
      <c r="M394" s="21" t="s">
        <v>7304</v>
      </c>
      <c r="N394" s="21" t="str">
        <f t="shared" si="119"/>
        <v>A</v>
      </c>
      <c r="O394" s="18" t="s">
        <v>7305</v>
      </c>
      <c r="P394" s="18" t="str">
        <f>IFERROR(VLOOKUP(L394,[1]Sheet3!A:B,2,0),"")</f>
        <v>Hospital</v>
      </c>
      <c r="Q394" s="22" t="s">
        <v>7285</v>
      </c>
      <c r="R394" s="22" t="s">
        <v>7271</v>
      </c>
      <c r="S394" s="22">
        <v>30000</v>
      </c>
      <c r="T394" s="22">
        <v>0</v>
      </c>
      <c r="U394" s="22">
        <v>0</v>
      </c>
      <c r="V394" s="22">
        <v>0</v>
      </c>
      <c r="W394" s="22">
        <f t="shared" si="105"/>
        <v>30000</v>
      </c>
      <c r="X394" s="22">
        <v>0</v>
      </c>
      <c r="Y394" s="22">
        <v>60</v>
      </c>
      <c r="Z394" s="22">
        <v>40</v>
      </c>
      <c r="AA394" s="22">
        <f t="shared" si="116"/>
        <v>12000</v>
      </c>
      <c r="AB394" s="22">
        <f t="shared" si="94"/>
        <v>15254.237288135593</v>
      </c>
      <c r="AC394" s="22">
        <f t="shared" si="95"/>
        <v>2745.7627118644068</v>
      </c>
      <c r="AD394" s="22">
        <f t="shared" si="118"/>
        <v>18000</v>
      </c>
      <c r="AE394" s="22">
        <v>0</v>
      </c>
      <c r="AF394" s="22">
        <v>5000</v>
      </c>
      <c r="AG394" s="22">
        <v>3894</v>
      </c>
      <c r="AH394" s="22">
        <v>5376</v>
      </c>
      <c r="AI394" s="22">
        <v>0</v>
      </c>
      <c r="AJ394" s="22">
        <f t="shared" ref="AJ394:AJ648" si="120">IF(AQ394="Completed",AN394,0)</f>
        <v>0</v>
      </c>
      <c r="AK394" s="22">
        <f t="shared" si="89"/>
        <v>14270</v>
      </c>
      <c r="AL394" s="22">
        <f t="shared" si="90"/>
        <v>3730</v>
      </c>
      <c r="AM394" s="22">
        <f t="array" ref="AM394">IF(P394="Mykare",(INDEX('[1]EMI &amp; Reimbursement'!Q:Q,MATCH(Finance!C394,'[1]EMI &amp; Reimbursement'!B:B,0),0)),0)</f>
        <v>0</v>
      </c>
      <c r="AN394" s="22">
        <f t="shared" si="79"/>
        <v>0</v>
      </c>
      <c r="AO394" s="22">
        <f t="shared" si="80"/>
        <v>18000</v>
      </c>
      <c r="AP394" s="22">
        <f t="shared" si="81"/>
        <v>0</v>
      </c>
      <c r="AQ394" s="18" t="s">
        <v>7272</v>
      </c>
      <c r="AR394" s="18" t="s">
        <v>8025</v>
      </c>
      <c r="AS394" s="23">
        <v>45176</v>
      </c>
      <c r="AT394" s="56" t="b">
        <v>1</v>
      </c>
      <c r="AU394" s="56" t="b">
        <v>1</v>
      </c>
      <c r="AV394" s="56" t="b">
        <v>1</v>
      </c>
      <c r="AW394" s="56" t="b">
        <v>1</v>
      </c>
      <c r="AX394" s="18" t="b">
        <v>1</v>
      </c>
      <c r="AY394" s="56" t="b">
        <v>1</v>
      </c>
      <c r="BA394" s="56" t="b">
        <v>1</v>
      </c>
      <c r="BB394" s="24" t="b">
        <v>1</v>
      </c>
      <c r="BC394" s="22">
        <f t="shared" si="109"/>
        <v>0</v>
      </c>
      <c r="BD394" s="26">
        <f t="shared" si="112"/>
        <v>0.20722222222222222</v>
      </c>
    </row>
    <row r="395" spans="1:56" ht="20.25" customHeight="1">
      <c r="A395" s="18" t="s">
        <v>7262</v>
      </c>
      <c r="B395" s="19">
        <v>395</v>
      </c>
      <c r="C395" s="18" t="str">
        <f t="shared" si="77"/>
        <v>FMM395</v>
      </c>
      <c r="D395" s="18">
        <v>481658</v>
      </c>
      <c r="E395" s="75">
        <v>45122</v>
      </c>
      <c r="F395" s="75">
        <v>45122</v>
      </c>
      <c r="G395" s="18" t="s">
        <v>7543</v>
      </c>
      <c r="I395" s="18" t="s">
        <v>8039</v>
      </c>
      <c r="J395" s="18" t="s">
        <v>7266</v>
      </c>
      <c r="K395" s="18" t="s">
        <v>7932</v>
      </c>
      <c r="L395" s="18" t="s">
        <v>7308</v>
      </c>
      <c r="M395" s="21" t="s">
        <v>7278</v>
      </c>
      <c r="N395" s="21" t="str">
        <f t="shared" si="119"/>
        <v>B</v>
      </c>
      <c r="P395" s="18" t="str">
        <f>IFERROR(VLOOKUP(L395,[1]Sheet3!A:B,2,0),"")</f>
        <v>Hospital</v>
      </c>
      <c r="Q395" s="22" t="s">
        <v>7546</v>
      </c>
      <c r="R395" s="22" t="s">
        <v>7835</v>
      </c>
      <c r="S395" s="22">
        <v>10000</v>
      </c>
      <c r="T395" s="22">
        <v>0</v>
      </c>
      <c r="U395" s="22">
        <v>0</v>
      </c>
      <c r="V395" s="22">
        <v>0</v>
      </c>
      <c r="W395" s="22">
        <f t="shared" si="105"/>
        <v>10000</v>
      </c>
      <c r="X395" s="22">
        <v>0</v>
      </c>
      <c r="Y395" s="22">
        <v>60</v>
      </c>
      <c r="Z395" s="22">
        <v>40</v>
      </c>
      <c r="AA395" s="22">
        <f>W395-AD395</f>
        <v>7600</v>
      </c>
      <c r="AB395" s="22">
        <f t="shared" si="94"/>
        <v>2033.8983050847457</v>
      </c>
      <c r="AC395" s="22">
        <f t="shared" si="95"/>
        <v>366.1016949152542</v>
      </c>
      <c r="AD395" s="22">
        <v>2400</v>
      </c>
      <c r="AE395" s="22">
        <v>351.36</v>
      </c>
      <c r="AF395" s="22">
        <v>0</v>
      </c>
      <c r="AG395" s="22">
        <v>0</v>
      </c>
      <c r="AH395" s="22">
        <v>0</v>
      </c>
      <c r="AI395" s="22">
        <v>0</v>
      </c>
      <c r="AJ395" s="22">
        <f t="shared" si="120"/>
        <v>0</v>
      </c>
      <c r="AK395" s="22">
        <f t="shared" si="89"/>
        <v>351.36</v>
      </c>
      <c r="AL395" s="22">
        <f t="shared" si="90"/>
        <v>2048.64</v>
      </c>
      <c r="AM395" s="22">
        <f t="array" ref="AM395">IF(P395="Mykare",(INDEX('[1]EMI &amp; Reimbursement'!Q:Q,MATCH(Finance!C395,'[1]EMI &amp; Reimbursement'!B:B,0),0)),0)</f>
        <v>0</v>
      </c>
      <c r="AN395" s="22">
        <f t="shared" si="79"/>
        <v>0</v>
      </c>
      <c r="AO395" s="22">
        <f t="shared" si="80"/>
        <v>2400</v>
      </c>
      <c r="AP395" s="22">
        <f t="shared" si="81"/>
        <v>0</v>
      </c>
      <c r="AQ395" s="18" t="s">
        <v>7272</v>
      </c>
      <c r="AR395" s="18" t="s">
        <v>8018</v>
      </c>
      <c r="AS395" s="23">
        <v>45143</v>
      </c>
      <c r="AT395" s="56" t="b">
        <v>1</v>
      </c>
      <c r="AW395" s="18" t="b">
        <v>1</v>
      </c>
      <c r="AY395" s="56" t="b">
        <v>1</v>
      </c>
      <c r="BB395" s="24" t="b">
        <v>1</v>
      </c>
      <c r="BC395" s="22">
        <f t="shared" si="109"/>
        <v>0</v>
      </c>
      <c r="BD395" s="26">
        <f t="shared" si="112"/>
        <v>0.85359999999999991</v>
      </c>
    </row>
    <row r="396" spans="1:56" ht="20.25" customHeight="1">
      <c r="A396" s="18" t="s">
        <v>7262</v>
      </c>
      <c r="B396" s="19">
        <v>396</v>
      </c>
      <c r="C396" s="18" t="str">
        <f t="shared" si="77"/>
        <v>FIP396</v>
      </c>
      <c r="D396" s="18">
        <v>534155</v>
      </c>
      <c r="E396" s="75">
        <v>45122</v>
      </c>
      <c r="F396" s="75">
        <v>45122</v>
      </c>
      <c r="G396" s="77" t="s">
        <v>8040</v>
      </c>
      <c r="I396" s="18" t="s">
        <v>8041</v>
      </c>
      <c r="J396" s="18" t="s">
        <v>7805</v>
      </c>
      <c r="K396" s="18" t="s">
        <v>7405</v>
      </c>
      <c r="L396" s="18" t="s">
        <v>7290</v>
      </c>
      <c r="M396" s="21" t="s">
        <v>7278</v>
      </c>
      <c r="N396" s="21" t="str">
        <f t="shared" si="119"/>
        <v>B</v>
      </c>
      <c r="P396" s="18" t="str">
        <f>IFERROR(VLOOKUP(L396,[1]Sheet3!A:B,2,0),"")</f>
        <v>Hospital</v>
      </c>
      <c r="Q396" s="22" t="s">
        <v>7546</v>
      </c>
      <c r="R396" s="22" t="s">
        <v>7271</v>
      </c>
      <c r="S396" s="22">
        <v>24000</v>
      </c>
      <c r="T396" s="22">
        <v>39000</v>
      </c>
      <c r="U396" s="22">
        <v>5710</v>
      </c>
      <c r="V396" s="22">
        <v>0</v>
      </c>
      <c r="W396" s="22">
        <f t="shared" si="105"/>
        <v>44710</v>
      </c>
      <c r="X396" s="22">
        <v>0</v>
      </c>
      <c r="Y396" s="22">
        <v>26</v>
      </c>
      <c r="Z396" s="22">
        <v>74</v>
      </c>
      <c r="AA396" s="22">
        <f>W396*Z396%</f>
        <v>33085.4</v>
      </c>
      <c r="AB396" s="22">
        <f t="shared" si="94"/>
        <v>9851.3559322033907</v>
      </c>
      <c r="AC396" s="22">
        <f t="shared" si="95"/>
        <v>1773.2440677966101</v>
      </c>
      <c r="AD396" s="22">
        <f t="shared" ref="AD396:AD411" si="121">W396*Y396%</f>
        <v>11624.6</v>
      </c>
      <c r="AE396" s="22">
        <v>477.99</v>
      </c>
      <c r="AF396" s="22">
        <v>0</v>
      </c>
      <c r="AG396" s="22">
        <v>0</v>
      </c>
      <c r="AH396" s="22">
        <v>0</v>
      </c>
      <c r="AI396" s="22">
        <v>0</v>
      </c>
      <c r="AJ396" s="22">
        <f t="shared" si="120"/>
        <v>0</v>
      </c>
      <c r="AK396" s="22">
        <f t="shared" si="89"/>
        <v>477.99</v>
      </c>
      <c r="AL396" s="22">
        <f t="shared" si="90"/>
        <v>11146.61</v>
      </c>
      <c r="AM396" s="22">
        <f t="array" ref="AM396">IF(P396="Mykare",(INDEX('[1]EMI &amp; Reimbursement'!Q:Q,MATCH(Finance!C396,'[1]EMI &amp; Reimbursement'!B:B,0),0)),0)</f>
        <v>0</v>
      </c>
      <c r="AN396" s="22">
        <f t="shared" si="79"/>
        <v>0</v>
      </c>
      <c r="AO396" s="22">
        <f t="shared" si="80"/>
        <v>11624.6</v>
      </c>
      <c r="AP396" s="22">
        <f t="shared" si="81"/>
        <v>0</v>
      </c>
      <c r="AQ396" s="18" t="s">
        <v>7272</v>
      </c>
      <c r="AR396" s="18" t="s">
        <v>8042</v>
      </c>
      <c r="AS396" s="23">
        <v>45176</v>
      </c>
      <c r="AT396" s="56" t="b">
        <v>0</v>
      </c>
      <c r="AW396" s="56" t="b">
        <v>1</v>
      </c>
      <c r="AY396" s="56" t="b">
        <v>1</v>
      </c>
      <c r="BB396" s="24" t="b">
        <v>1</v>
      </c>
      <c r="BC396" s="22">
        <f t="shared" si="109"/>
        <v>0</v>
      </c>
      <c r="BD396" s="26">
        <f t="shared" si="112"/>
        <v>0.95888116580355454</v>
      </c>
    </row>
    <row r="397" spans="1:56" ht="20.25" customHeight="1">
      <c r="A397" s="18" t="s">
        <v>7262</v>
      </c>
      <c r="B397" s="19">
        <v>397</v>
      </c>
      <c r="C397" s="18" t="str">
        <f t="shared" si="77"/>
        <v>FIP397</v>
      </c>
      <c r="D397" s="18">
        <v>563211</v>
      </c>
      <c r="E397" s="75">
        <v>45123</v>
      </c>
      <c r="F397" s="75">
        <v>45123</v>
      </c>
      <c r="G397" s="18" t="s">
        <v>7543</v>
      </c>
      <c r="I397" s="18" t="s">
        <v>8043</v>
      </c>
      <c r="J397" s="18" t="s">
        <v>7635</v>
      </c>
      <c r="K397" s="18" t="s">
        <v>7932</v>
      </c>
      <c r="L397" s="18" t="s">
        <v>7308</v>
      </c>
      <c r="M397" s="21" t="s">
        <v>7737</v>
      </c>
      <c r="N397" s="21" t="str">
        <f t="shared" si="119"/>
        <v>A</v>
      </c>
      <c r="P397" s="18" t="str">
        <f>IFERROR(VLOOKUP(L397,[1]Sheet3!A:B,2,0),"")</f>
        <v>Hospital</v>
      </c>
      <c r="Q397" s="22" t="s">
        <v>7546</v>
      </c>
      <c r="R397" s="22" t="s">
        <v>7271</v>
      </c>
      <c r="S397" s="22">
        <v>39000</v>
      </c>
      <c r="T397" s="22">
        <v>0</v>
      </c>
      <c r="U397" s="22">
        <v>0</v>
      </c>
      <c r="V397" s="22">
        <v>1000</v>
      </c>
      <c r="W397" s="22">
        <v>39000</v>
      </c>
      <c r="X397" s="22">
        <v>0</v>
      </c>
      <c r="Y397" s="22">
        <v>60</v>
      </c>
      <c r="Z397" s="22">
        <v>40</v>
      </c>
      <c r="AA397" s="22">
        <f>W397-AD397</f>
        <v>15600</v>
      </c>
      <c r="AB397" s="22">
        <f t="shared" si="94"/>
        <v>19830.508474576272</v>
      </c>
      <c r="AC397" s="22">
        <f t="shared" si="95"/>
        <v>3569.4915254237289</v>
      </c>
      <c r="AD397" s="22">
        <f t="shared" si="121"/>
        <v>23400</v>
      </c>
      <c r="AE397" s="22">
        <v>970</v>
      </c>
      <c r="AF397" s="22">
        <v>8000</v>
      </c>
      <c r="AG397" s="22">
        <v>0</v>
      </c>
      <c r="AH397" s="22">
        <v>0</v>
      </c>
      <c r="AI397" s="22">
        <v>0</v>
      </c>
      <c r="AJ397" s="22">
        <f t="shared" si="120"/>
        <v>0</v>
      </c>
      <c r="AK397" s="22">
        <f t="shared" si="89"/>
        <v>8970</v>
      </c>
      <c r="AL397" s="22">
        <f t="shared" si="90"/>
        <v>14430</v>
      </c>
      <c r="AM397" s="22">
        <f t="array" ref="AM397">IF(P397="Mykare",(INDEX('[1]EMI &amp; Reimbursement'!Q:Q,MATCH(Finance!C397,'[1]EMI &amp; Reimbursement'!B:B,0),0)),0)</f>
        <v>0</v>
      </c>
      <c r="AN397" s="22">
        <f t="shared" si="79"/>
        <v>0</v>
      </c>
      <c r="AO397" s="22">
        <f t="shared" si="80"/>
        <v>23400</v>
      </c>
      <c r="AP397" s="22">
        <f t="shared" si="81"/>
        <v>0</v>
      </c>
      <c r="AQ397" s="18" t="s">
        <v>7272</v>
      </c>
      <c r="AR397" s="18" t="s">
        <v>8018</v>
      </c>
      <c r="AS397" s="23">
        <v>45143</v>
      </c>
      <c r="AT397" s="56" t="b">
        <v>1</v>
      </c>
      <c r="AW397" s="18" t="b">
        <v>1</v>
      </c>
      <c r="AY397" s="56" t="b">
        <v>1</v>
      </c>
      <c r="BA397" s="56" t="b">
        <v>1</v>
      </c>
      <c r="BB397" s="24" t="b">
        <v>1</v>
      </c>
      <c r="BC397" s="22">
        <f t="shared" si="109"/>
        <v>0</v>
      </c>
      <c r="BD397" s="26">
        <f t="shared" si="112"/>
        <v>0.6166666666666667</v>
      </c>
    </row>
    <row r="398" spans="1:56" ht="20.25" customHeight="1">
      <c r="A398" s="18" t="s">
        <v>7262</v>
      </c>
      <c r="B398" s="19">
        <v>398</v>
      </c>
      <c r="C398" s="18" t="str">
        <f t="shared" si="77"/>
        <v>FIP398</v>
      </c>
      <c r="D398" s="18">
        <v>539111</v>
      </c>
      <c r="E398" s="75">
        <v>45124</v>
      </c>
      <c r="F398" s="75">
        <v>45124</v>
      </c>
      <c r="G398" s="18" t="s">
        <v>7459</v>
      </c>
      <c r="I398" s="18" t="s">
        <v>2601</v>
      </c>
      <c r="J398" s="18" t="s">
        <v>7341</v>
      </c>
      <c r="K398" s="18" t="s">
        <v>7717</v>
      </c>
      <c r="L398" s="18" t="s">
        <v>7308</v>
      </c>
      <c r="M398" s="21" t="s">
        <v>7278</v>
      </c>
      <c r="N398" s="21" t="str">
        <f t="shared" si="119"/>
        <v>B</v>
      </c>
      <c r="P398" s="18" t="str">
        <f>IFERROR(VLOOKUP(L398,[1]Sheet3!A:B,2,0),"")</f>
        <v>Hospital</v>
      </c>
      <c r="Q398" s="22" t="s">
        <v>7298</v>
      </c>
      <c r="R398" s="22" t="s">
        <v>7271</v>
      </c>
      <c r="S398" s="22">
        <v>45000</v>
      </c>
      <c r="T398" s="22">
        <v>0</v>
      </c>
      <c r="U398" s="22">
        <v>0</v>
      </c>
      <c r="V398" s="22">
        <v>0</v>
      </c>
      <c r="W398" s="22">
        <f t="shared" ref="W398:W408" si="122">IF(T398=0,S398,T398)+U398+V398</f>
        <v>45000</v>
      </c>
      <c r="X398" s="22">
        <v>0</v>
      </c>
      <c r="Y398" s="22">
        <v>33</v>
      </c>
      <c r="Z398" s="22">
        <v>67</v>
      </c>
      <c r="AA398" s="22">
        <f t="shared" ref="AA398:AA411" si="123">W398*Z398%</f>
        <v>30150</v>
      </c>
      <c r="AB398" s="22">
        <f t="shared" si="94"/>
        <v>12584.745762711864</v>
      </c>
      <c r="AC398" s="22">
        <f t="shared" si="95"/>
        <v>2265.2542372881358</v>
      </c>
      <c r="AD398" s="22">
        <f t="shared" si="121"/>
        <v>14850</v>
      </c>
      <c r="AE398" s="22">
        <v>1045.7</v>
      </c>
      <c r="AF398" s="22">
        <v>0</v>
      </c>
      <c r="AG398" s="22">
        <v>0</v>
      </c>
      <c r="AH398" s="22">
        <v>0</v>
      </c>
      <c r="AI398" s="22">
        <v>0</v>
      </c>
      <c r="AJ398" s="22">
        <f t="shared" si="120"/>
        <v>0</v>
      </c>
      <c r="AK398" s="22">
        <f t="shared" si="89"/>
        <v>1045.7</v>
      </c>
      <c r="AL398" s="22">
        <f t="shared" si="90"/>
        <v>13804.3</v>
      </c>
      <c r="AM398" s="22">
        <f t="array" ref="AM398">IF(P398="Mykare",(INDEX('[1]EMI &amp; Reimbursement'!Q:Q,MATCH(Finance!C398,'[1]EMI &amp; Reimbursement'!B:B,0),0)),0)</f>
        <v>0</v>
      </c>
      <c r="AN398" s="22">
        <f t="shared" si="79"/>
        <v>0</v>
      </c>
      <c r="AO398" s="22">
        <f t="shared" si="80"/>
        <v>14850</v>
      </c>
      <c r="AP398" s="22">
        <f t="shared" si="81"/>
        <v>0</v>
      </c>
      <c r="AQ398" s="18" t="s">
        <v>7272</v>
      </c>
      <c r="AR398" s="18" t="s">
        <v>7983</v>
      </c>
      <c r="AS398" s="23">
        <v>45143</v>
      </c>
      <c r="AT398" s="56" t="b">
        <v>0</v>
      </c>
      <c r="AW398" s="18" t="b">
        <v>1</v>
      </c>
      <c r="AY398" s="56" t="b">
        <v>1</v>
      </c>
      <c r="BB398" s="24" t="b">
        <v>1</v>
      </c>
      <c r="BC398" s="22">
        <f t="shared" si="109"/>
        <v>0</v>
      </c>
      <c r="BD398" s="26">
        <f t="shared" si="112"/>
        <v>0.92958249158249151</v>
      </c>
    </row>
    <row r="399" spans="1:56" ht="20.25" customHeight="1">
      <c r="A399" s="18" t="s">
        <v>7262</v>
      </c>
      <c r="B399" s="19">
        <v>399</v>
      </c>
      <c r="C399" s="18" t="str">
        <f t="shared" si="77"/>
        <v>FIP399</v>
      </c>
      <c r="D399" s="18">
        <v>450547</v>
      </c>
      <c r="E399" s="75">
        <v>45211</v>
      </c>
      <c r="F399" s="75">
        <v>45124</v>
      </c>
      <c r="G399" s="18" t="s">
        <v>7367</v>
      </c>
      <c r="I399" s="18" t="s">
        <v>8044</v>
      </c>
      <c r="J399" s="18" t="s">
        <v>7266</v>
      </c>
      <c r="K399" s="18" t="s">
        <v>7342</v>
      </c>
      <c r="L399" s="18" t="s">
        <v>7268</v>
      </c>
      <c r="M399" s="21" t="s">
        <v>7278</v>
      </c>
      <c r="N399" s="21" t="str">
        <f t="shared" si="119"/>
        <v>B</v>
      </c>
      <c r="P399" s="18" t="str">
        <f>IFERROR(VLOOKUP(L399,[1]Sheet3!A:B,2,0),"")</f>
        <v>Mykare</v>
      </c>
      <c r="Q399" s="22" t="s">
        <v>7326</v>
      </c>
      <c r="R399" s="22" t="s">
        <v>7271</v>
      </c>
      <c r="S399" s="22">
        <v>90000</v>
      </c>
      <c r="T399" s="22">
        <v>70000</v>
      </c>
      <c r="U399" s="22">
        <v>0</v>
      </c>
      <c r="V399" s="22">
        <v>0</v>
      </c>
      <c r="W399" s="22">
        <f t="shared" si="122"/>
        <v>70000</v>
      </c>
      <c r="X399" s="22">
        <v>0</v>
      </c>
      <c r="Y399" s="22">
        <v>30</v>
      </c>
      <c r="Z399" s="22">
        <v>70</v>
      </c>
      <c r="AA399" s="22">
        <f t="shared" si="123"/>
        <v>49000</v>
      </c>
      <c r="AB399" s="22">
        <f t="shared" si="94"/>
        <v>17796.610169491527</v>
      </c>
      <c r="AC399" s="22">
        <f t="shared" si="95"/>
        <v>3203.3898305084749</v>
      </c>
      <c r="AD399" s="22">
        <f t="shared" si="121"/>
        <v>21000</v>
      </c>
      <c r="AE399" s="22">
        <v>449.42</v>
      </c>
      <c r="AF399" s="22">
        <v>0</v>
      </c>
      <c r="AG399" s="22">
        <v>0</v>
      </c>
      <c r="AH399" s="22">
        <v>0</v>
      </c>
      <c r="AI399" s="22">
        <v>0</v>
      </c>
      <c r="AJ399" s="22">
        <f t="shared" si="120"/>
        <v>70000</v>
      </c>
      <c r="AK399" s="22">
        <f t="shared" si="89"/>
        <v>70449.42</v>
      </c>
      <c r="AL399" s="22">
        <f t="shared" si="90"/>
        <v>-49449.42</v>
      </c>
      <c r="AM399" s="22">
        <f t="array" ref="AM399">IF(P399="Mykare",(INDEX('[1]EMI &amp; Reimbursement'!Q:Q,MATCH(Finance!C399,'[1]EMI &amp; Reimbursement'!B:B,0),0)),0)</f>
        <v>0</v>
      </c>
      <c r="AN399" s="22">
        <f t="shared" si="79"/>
        <v>70000</v>
      </c>
      <c r="AO399" s="22">
        <f t="shared" si="80"/>
        <v>0</v>
      </c>
      <c r="AP399" s="22">
        <f t="shared" si="81"/>
        <v>49000</v>
      </c>
      <c r="AQ399" s="18" t="s">
        <v>7272</v>
      </c>
      <c r="AR399" s="18" t="s">
        <v>8045</v>
      </c>
      <c r="AS399" s="23">
        <v>45212</v>
      </c>
      <c r="AT399" s="56" t="b">
        <v>1</v>
      </c>
      <c r="AU399" s="56" t="b">
        <v>1</v>
      </c>
      <c r="AV399" s="56" t="b">
        <v>0</v>
      </c>
      <c r="AW399" s="56" t="b">
        <v>1</v>
      </c>
      <c r="AX399" s="56" t="b">
        <v>1</v>
      </c>
      <c r="AY399" s="56" t="b">
        <v>1</v>
      </c>
      <c r="BB399" s="24" t="b">
        <v>0</v>
      </c>
      <c r="BC399" s="22">
        <f t="shared" si="109"/>
        <v>0</v>
      </c>
      <c r="BD399" s="26">
        <f t="shared" si="112"/>
        <v>-2.3547342857142857</v>
      </c>
    </row>
    <row r="400" spans="1:56" ht="20.25" customHeight="1">
      <c r="A400" s="18" t="s">
        <v>7262</v>
      </c>
      <c r="B400" s="19">
        <v>400</v>
      </c>
      <c r="C400" s="18" t="str">
        <f t="shared" si="77"/>
        <v>FIP400</v>
      </c>
      <c r="D400" s="18">
        <v>467438</v>
      </c>
      <c r="E400" s="75">
        <v>45125</v>
      </c>
      <c r="F400" s="75">
        <v>45125</v>
      </c>
      <c r="G400" s="18" t="s">
        <v>7652</v>
      </c>
      <c r="I400" s="18" t="s">
        <v>6898</v>
      </c>
      <c r="J400" s="18" t="s">
        <v>7266</v>
      </c>
      <c r="K400" s="18" t="s">
        <v>5048</v>
      </c>
      <c r="L400" s="18" t="s">
        <v>7290</v>
      </c>
      <c r="M400" s="21" t="s">
        <v>7278</v>
      </c>
      <c r="N400" s="21" t="str">
        <f t="shared" si="119"/>
        <v>B</v>
      </c>
      <c r="P400" s="18" t="str">
        <f>IFERROR(VLOOKUP(L400,[1]Sheet3!A:B,2,0),"")</f>
        <v>Hospital</v>
      </c>
      <c r="Q400" s="22" t="s">
        <v>7270</v>
      </c>
      <c r="R400" s="22" t="s">
        <v>7271</v>
      </c>
      <c r="S400" s="22">
        <v>25000</v>
      </c>
      <c r="T400" s="22">
        <v>49460</v>
      </c>
      <c r="U400" s="22">
        <v>0</v>
      </c>
      <c r="V400" s="22">
        <v>0</v>
      </c>
      <c r="W400" s="22">
        <f t="shared" si="122"/>
        <v>49460</v>
      </c>
      <c r="X400" s="22">
        <v>0</v>
      </c>
      <c r="Y400" s="22">
        <v>40</v>
      </c>
      <c r="Z400" s="22">
        <v>60</v>
      </c>
      <c r="AA400" s="22">
        <f t="shared" si="123"/>
        <v>29676</v>
      </c>
      <c r="AB400" s="22">
        <f t="shared" si="94"/>
        <v>16766.101694915254</v>
      </c>
      <c r="AC400" s="22">
        <f t="shared" si="95"/>
        <v>3017.898305084746</v>
      </c>
      <c r="AD400" s="22">
        <f t="shared" si="121"/>
        <v>19784</v>
      </c>
      <c r="AE400" s="22">
        <v>1175.69</v>
      </c>
      <c r="AF400" s="22">
        <v>0</v>
      </c>
      <c r="AG400" s="22">
        <v>0</v>
      </c>
      <c r="AH400" s="22">
        <v>0</v>
      </c>
      <c r="AI400" s="22">
        <v>0</v>
      </c>
      <c r="AJ400" s="22">
        <f t="shared" si="120"/>
        <v>0</v>
      </c>
      <c r="AK400" s="22">
        <f t="shared" si="89"/>
        <v>1175.69</v>
      </c>
      <c r="AL400" s="22">
        <f t="shared" si="90"/>
        <v>18608.310000000001</v>
      </c>
      <c r="AM400" s="22">
        <f t="array" ref="AM400">IF(P400="Mykare",(INDEX('[1]EMI &amp; Reimbursement'!Q:Q,MATCH(Finance!C400,'[1]EMI &amp; Reimbursement'!B:B,0),0)),0)</f>
        <v>0</v>
      </c>
      <c r="AN400" s="22">
        <f t="shared" si="79"/>
        <v>0</v>
      </c>
      <c r="AO400" s="22">
        <f t="shared" si="80"/>
        <v>19784</v>
      </c>
      <c r="AP400" s="22">
        <f t="shared" si="81"/>
        <v>0</v>
      </c>
      <c r="AQ400" s="18" t="s">
        <v>7272</v>
      </c>
      <c r="AR400" s="18" t="s">
        <v>7997</v>
      </c>
      <c r="AS400" s="23">
        <v>45143</v>
      </c>
      <c r="AT400" s="56" t="b">
        <v>0</v>
      </c>
      <c r="AW400" s="18" t="b">
        <v>1</v>
      </c>
      <c r="AY400" s="56" t="b">
        <v>1</v>
      </c>
      <c r="BB400" s="24" t="b">
        <v>1</v>
      </c>
      <c r="BC400" s="22">
        <f t="shared" si="109"/>
        <v>0</v>
      </c>
      <c r="BD400" s="26">
        <f t="shared" si="112"/>
        <v>0.94057369591589168</v>
      </c>
    </row>
    <row r="401" spans="1:56" ht="20.25" customHeight="1">
      <c r="A401" s="18" t="s">
        <v>7262</v>
      </c>
      <c r="B401" s="19">
        <v>401</v>
      </c>
      <c r="C401" s="18" t="str">
        <f t="shared" si="77"/>
        <v>FIP401</v>
      </c>
      <c r="D401" s="18">
        <v>474114</v>
      </c>
      <c r="E401" s="75">
        <v>45126</v>
      </c>
      <c r="F401" s="75">
        <v>45126</v>
      </c>
      <c r="G401" s="18" t="s">
        <v>7509</v>
      </c>
      <c r="I401" s="18" t="s">
        <v>8046</v>
      </c>
      <c r="J401" s="18" t="s">
        <v>7562</v>
      </c>
      <c r="K401" s="18" t="s">
        <v>7743</v>
      </c>
      <c r="L401" s="18" t="s">
        <v>7290</v>
      </c>
      <c r="M401" s="21" t="s">
        <v>7839</v>
      </c>
      <c r="N401" s="21" t="str">
        <f t="shared" si="119"/>
        <v>A</v>
      </c>
      <c r="P401" s="18" t="str">
        <f>IFERROR(VLOOKUP(L401,[1]Sheet3!A:B,2,0),"")</f>
        <v>Hospital</v>
      </c>
      <c r="Q401" s="22" t="s">
        <v>7337</v>
      </c>
      <c r="R401" s="22" t="s">
        <v>7271</v>
      </c>
      <c r="S401" s="22">
        <v>100000</v>
      </c>
      <c r="T401" s="22">
        <v>80000</v>
      </c>
      <c r="U401" s="22">
        <v>2000</v>
      </c>
      <c r="V401" s="22">
        <v>0</v>
      </c>
      <c r="W401" s="22">
        <f t="shared" si="122"/>
        <v>82000</v>
      </c>
      <c r="X401" s="22">
        <v>0</v>
      </c>
      <c r="Y401" s="22">
        <v>60</v>
      </c>
      <c r="Z401" s="22">
        <v>40</v>
      </c>
      <c r="AA401" s="22">
        <f t="shared" si="123"/>
        <v>32800</v>
      </c>
      <c r="AB401" s="22">
        <f t="shared" si="94"/>
        <v>41694.91525423729</v>
      </c>
      <c r="AC401" s="22">
        <f t="shared" si="95"/>
        <v>7505.0847457627115</v>
      </c>
      <c r="AD401" s="22">
        <f t="shared" si="121"/>
        <v>49200</v>
      </c>
      <c r="AE401" s="22">
        <v>1582.26</v>
      </c>
      <c r="AF401" s="22">
        <v>15000</v>
      </c>
      <c r="AG401" s="22">
        <v>0</v>
      </c>
      <c r="AH401" s="22">
        <v>0</v>
      </c>
      <c r="AI401" s="22">
        <v>0</v>
      </c>
      <c r="AJ401" s="22">
        <f t="shared" si="120"/>
        <v>0</v>
      </c>
      <c r="AK401" s="22">
        <f t="shared" si="89"/>
        <v>16582.259999999998</v>
      </c>
      <c r="AL401" s="22">
        <f t="shared" si="90"/>
        <v>32617.74</v>
      </c>
      <c r="AM401" s="22">
        <f t="array" ref="AM401">IF(P401="Mykare",(INDEX('[1]EMI &amp; Reimbursement'!Q:Q,MATCH(Finance!C401,'[1]EMI &amp; Reimbursement'!B:B,0),0)),0)</f>
        <v>0</v>
      </c>
      <c r="AN401" s="22">
        <f t="shared" si="79"/>
        <v>0</v>
      </c>
      <c r="AO401" s="22">
        <f t="shared" si="80"/>
        <v>49200</v>
      </c>
      <c r="AP401" s="22">
        <f t="shared" si="81"/>
        <v>0</v>
      </c>
      <c r="AQ401" s="18" t="s">
        <v>7272</v>
      </c>
      <c r="AR401" s="18" t="s">
        <v>8000</v>
      </c>
      <c r="AS401" s="23">
        <v>45143</v>
      </c>
      <c r="AT401" s="56" t="b">
        <v>1</v>
      </c>
      <c r="AW401" s="18" t="b">
        <v>1</v>
      </c>
      <c r="AY401" s="56" t="b">
        <v>1</v>
      </c>
      <c r="BA401" s="56" t="b">
        <v>1</v>
      </c>
      <c r="BB401" s="24" t="b">
        <v>1</v>
      </c>
      <c r="BC401" s="22">
        <f t="shared" si="109"/>
        <v>0</v>
      </c>
      <c r="BD401" s="26">
        <f t="shared" si="112"/>
        <v>0.6629621951219512</v>
      </c>
    </row>
    <row r="402" spans="1:56" ht="20.25" customHeight="1">
      <c r="A402" s="18" t="s">
        <v>7262</v>
      </c>
      <c r="B402" s="19">
        <v>402</v>
      </c>
      <c r="C402" s="18" t="str">
        <f t="shared" si="77"/>
        <v>FIP402</v>
      </c>
      <c r="D402" s="18">
        <v>551557</v>
      </c>
      <c r="E402" s="20">
        <v>45128</v>
      </c>
      <c r="F402" s="20">
        <v>45128</v>
      </c>
      <c r="G402" s="18" t="s">
        <v>7671</v>
      </c>
      <c r="I402" s="18" t="s">
        <v>8047</v>
      </c>
      <c r="J402" s="18" t="s">
        <v>7341</v>
      </c>
      <c r="K402" s="18" t="s">
        <v>7267</v>
      </c>
      <c r="L402" s="18" t="s">
        <v>7308</v>
      </c>
      <c r="M402" s="21" t="s">
        <v>7948</v>
      </c>
      <c r="N402" s="21" t="str">
        <f t="shared" si="119"/>
        <v>A</v>
      </c>
      <c r="P402" s="18" t="str">
        <f>IFERROR(VLOOKUP(L402,[1]Sheet3!A:B,2,0),"")</f>
        <v>Hospital</v>
      </c>
      <c r="Q402" s="22" t="s">
        <v>7456</v>
      </c>
      <c r="R402" s="22" t="s">
        <v>7271</v>
      </c>
      <c r="S402" s="22">
        <v>30000</v>
      </c>
      <c r="T402" s="22">
        <v>0</v>
      </c>
      <c r="U402" s="22">
        <v>0</v>
      </c>
      <c r="V402" s="22">
        <v>0</v>
      </c>
      <c r="W402" s="22">
        <f t="shared" si="122"/>
        <v>30000</v>
      </c>
      <c r="X402" s="22">
        <v>0</v>
      </c>
      <c r="Y402" s="22">
        <v>60</v>
      </c>
      <c r="Z402" s="22">
        <v>40</v>
      </c>
      <c r="AA402" s="22">
        <f t="shared" si="123"/>
        <v>12000</v>
      </c>
      <c r="AB402" s="22">
        <f t="shared" si="94"/>
        <v>15254.237288135593</v>
      </c>
      <c r="AC402" s="22">
        <f t="shared" si="95"/>
        <v>2745.7627118644068</v>
      </c>
      <c r="AD402" s="22">
        <f t="shared" si="121"/>
        <v>18000</v>
      </c>
      <c r="AE402" s="22">
        <v>0</v>
      </c>
      <c r="AF402" s="22">
        <v>10000</v>
      </c>
      <c r="AG402" s="22">
        <v>0</v>
      </c>
      <c r="AH402" s="72">
        <v>1470</v>
      </c>
      <c r="AI402" s="22">
        <v>0</v>
      </c>
      <c r="AJ402" s="22">
        <f t="shared" si="120"/>
        <v>0</v>
      </c>
      <c r="AK402" s="22">
        <f t="shared" si="89"/>
        <v>11470</v>
      </c>
      <c r="AL402" s="22">
        <f t="shared" si="90"/>
        <v>6530</v>
      </c>
      <c r="AM402" s="22">
        <f t="array" ref="AM402">IF(P402="Mykare",(INDEX('[1]EMI &amp; Reimbursement'!Q:Q,MATCH(Finance!C402,'[1]EMI &amp; Reimbursement'!B:B,0),0)),0)</f>
        <v>0</v>
      </c>
      <c r="AN402" s="22">
        <f t="shared" si="79"/>
        <v>0</v>
      </c>
      <c r="AO402" s="22">
        <f t="shared" si="80"/>
        <v>18000</v>
      </c>
      <c r="AP402" s="22">
        <f t="shared" si="81"/>
        <v>0</v>
      </c>
      <c r="AQ402" s="18" t="s">
        <v>7272</v>
      </c>
      <c r="AR402" s="18" t="s">
        <v>8048</v>
      </c>
      <c r="AS402" s="23">
        <v>45143</v>
      </c>
      <c r="AT402" s="56" t="b">
        <v>0</v>
      </c>
      <c r="AW402" s="18" t="b">
        <v>1</v>
      </c>
      <c r="AY402" s="56" t="b">
        <v>1</v>
      </c>
      <c r="BA402" s="56" t="b">
        <v>1</v>
      </c>
      <c r="BB402" s="24" t="b">
        <v>1</v>
      </c>
      <c r="BC402" s="22">
        <f t="shared" si="109"/>
        <v>0</v>
      </c>
      <c r="BD402" s="26">
        <f t="shared" si="112"/>
        <v>0.36277777777777775</v>
      </c>
    </row>
    <row r="403" spans="1:56" ht="20.25" customHeight="1">
      <c r="A403" s="18" t="s">
        <v>7262</v>
      </c>
      <c r="B403" s="19">
        <v>403</v>
      </c>
      <c r="C403" s="18" t="str">
        <f t="shared" si="77"/>
        <v>FIP403</v>
      </c>
      <c r="D403" s="18">
        <v>563461</v>
      </c>
      <c r="E403" s="20">
        <v>45128</v>
      </c>
      <c r="F403" s="20">
        <v>45128</v>
      </c>
      <c r="G403" s="18" t="s">
        <v>7501</v>
      </c>
      <c r="I403" s="18" t="s">
        <v>8049</v>
      </c>
      <c r="J403" s="18" t="s">
        <v>7369</v>
      </c>
      <c r="K403" s="18" t="s">
        <v>7289</v>
      </c>
      <c r="L403" s="18" t="s">
        <v>7290</v>
      </c>
      <c r="M403" s="21" t="s">
        <v>7278</v>
      </c>
      <c r="N403" s="21" t="str">
        <f t="shared" si="119"/>
        <v>B</v>
      </c>
      <c r="P403" s="18" t="str">
        <f>IFERROR(VLOOKUP(L403,[1]Sheet3!A:B,2,0),"")</f>
        <v>Hospital</v>
      </c>
      <c r="Q403" s="22" t="s">
        <v>7270</v>
      </c>
      <c r="R403" s="22" t="s">
        <v>7271</v>
      </c>
      <c r="S403" s="22">
        <v>50000</v>
      </c>
      <c r="T403" s="22">
        <v>132335</v>
      </c>
      <c r="U403" s="22">
        <v>0</v>
      </c>
      <c r="V403" s="22">
        <v>0</v>
      </c>
      <c r="W403" s="22">
        <f t="shared" si="122"/>
        <v>132335</v>
      </c>
      <c r="X403" s="22">
        <v>0</v>
      </c>
      <c r="Y403" s="22">
        <v>30</v>
      </c>
      <c r="Z403" s="22">
        <v>70</v>
      </c>
      <c r="AA403" s="22">
        <f t="shared" si="123"/>
        <v>92634.5</v>
      </c>
      <c r="AB403" s="22">
        <f t="shared" si="94"/>
        <v>33644.491525423728</v>
      </c>
      <c r="AC403" s="22">
        <f t="shared" si="95"/>
        <v>6056.0084745762715</v>
      </c>
      <c r="AD403" s="22">
        <f t="shared" si="121"/>
        <v>39700.5</v>
      </c>
      <c r="AE403" s="22">
        <v>0</v>
      </c>
      <c r="AF403" s="22">
        <v>0</v>
      </c>
      <c r="AG403" s="22">
        <v>0</v>
      </c>
      <c r="AH403" s="22">
        <v>0</v>
      </c>
      <c r="AI403" s="22">
        <v>0</v>
      </c>
      <c r="AJ403" s="22">
        <f t="shared" si="120"/>
        <v>0</v>
      </c>
      <c r="AK403" s="22">
        <f t="shared" si="89"/>
        <v>0</v>
      </c>
      <c r="AL403" s="22">
        <f t="shared" si="90"/>
        <v>39700.5</v>
      </c>
      <c r="AM403" s="22">
        <f t="array" ref="AM403">IF(P403="Mykare",(INDEX('[1]EMI &amp; Reimbursement'!Q:Q,MATCH(Finance!C403,'[1]EMI &amp; Reimbursement'!B:B,0),0)),0)</f>
        <v>0</v>
      </c>
      <c r="AN403" s="22">
        <f t="shared" si="79"/>
        <v>0</v>
      </c>
      <c r="AO403" s="22">
        <f t="shared" si="80"/>
        <v>39700.5</v>
      </c>
      <c r="AP403" s="22">
        <f t="shared" si="81"/>
        <v>0</v>
      </c>
      <c r="AQ403" s="18" t="s">
        <v>7272</v>
      </c>
      <c r="AR403" s="18" t="s">
        <v>8005</v>
      </c>
      <c r="AS403" s="23">
        <v>45143</v>
      </c>
      <c r="AT403" s="56" t="b">
        <v>0</v>
      </c>
      <c r="AW403" s="18" t="b">
        <v>1</v>
      </c>
      <c r="AY403" s="56" t="b">
        <v>1</v>
      </c>
      <c r="BB403" s="24" t="b">
        <v>1</v>
      </c>
      <c r="BC403" s="22">
        <f t="shared" si="109"/>
        <v>0</v>
      </c>
      <c r="BD403" s="26">
        <f t="shared" si="112"/>
        <v>1</v>
      </c>
    </row>
    <row r="404" spans="1:56" ht="20.25" customHeight="1">
      <c r="A404" s="18" t="s">
        <v>7262</v>
      </c>
      <c r="B404" s="19">
        <v>404</v>
      </c>
      <c r="C404" s="18" t="str">
        <f t="shared" si="77"/>
        <v>FIP404</v>
      </c>
      <c r="D404" s="18">
        <v>575954</v>
      </c>
      <c r="E404" s="20">
        <v>45129</v>
      </c>
      <c r="F404" s="20">
        <v>45129</v>
      </c>
      <c r="G404" s="18" t="s">
        <v>7509</v>
      </c>
      <c r="I404" s="18" t="s">
        <v>8050</v>
      </c>
      <c r="J404" s="18" t="s">
        <v>7351</v>
      </c>
      <c r="K404" s="18" t="s">
        <v>7743</v>
      </c>
      <c r="L404" s="18" t="s">
        <v>7290</v>
      </c>
      <c r="M404" s="21" t="s">
        <v>7839</v>
      </c>
      <c r="N404" s="21" t="str">
        <f t="shared" si="119"/>
        <v>A</v>
      </c>
      <c r="P404" s="18" t="str">
        <f>IFERROR(VLOOKUP(L404,[1]Sheet3!A:B,2,0),"")</f>
        <v>Hospital</v>
      </c>
      <c r="Q404" s="22" t="s">
        <v>7337</v>
      </c>
      <c r="R404" s="22" t="s">
        <v>7271</v>
      </c>
      <c r="S404" s="22">
        <v>25000</v>
      </c>
      <c r="T404" s="22">
        <v>55972</v>
      </c>
      <c r="U404" s="22">
        <v>0</v>
      </c>
      <c r="V404" s="22">
        <v>0</v>
      </c>
      <c r="W404" s="22">
        <f t="shared" si="122"/>
        <v>55972</v>
      </c>
      <c r="X404" s="22">
        <v>0</v>
      </c>
      <c r="Y404" s="22">
        <v>60</v>
      </c>
      <c r="Z404" s="22">
        <v>40</v>
      </c>
      <c r="AA404" s="22">
        <f t="shared" si="123"/>
        <v>22388.800000000003</v>
      </c>
      <c r="AB404" s="22">
        <f t="shared" si="94"/>
        <v>28460.338983050842</v>
      </c>
      <c r="AC404" s="22">
        <f t="shared" si="95"/>
        <v>5122.8610169491521</v>
      </c>
      <c r="AD404" s="22">
        <f t="shared" si="121"/>
        <v>33583.199999999997</v>
      </c>
      <c r="AE404" s="22">
        <v>0</v>
      </c>
      <c r="AF404" s="22">
        <v>8395</v>
      </c>
      <c r="AG404" s="22">
        <v>0</v>
      </c>
      <c r="AH404" s="22">
        <v>0</v>
      </c>
      <c r="AI404" s="22">
        <v>0</v>
      </c>
      <c r="AJ404" s="22">
        <f t="shared" si="120"/>
        <v>0</v>
      </c>
      <c r="AK404" s="22">
        <f t="shared" si="89"/>
        <v>8395</v>
      </c>
      <c r="AL404" s="22">
        <f t="shared" si="90"/>
        <v>25188.199999999997</v>
      </c>
      <c r="AM404" s="22">
        <f t="array" ref="AM404">IF(P404="Mykare",(INDEX('[1]EMI &amp; Reimbursement'!Q:Q,MATCH(Finance!C404,'[1]EMI &amp; Reimbursement'!B:B,0),0)),0)</f>
        <v>0</v>
      </c>
      <c r="AN404" s="22">
        <f t="shared" si="79"/>
        <v>0</v>
      </c>
      <c r="AO404" s="22">
        <f t="shared" si="80"/>
        <v>33583.199999999997</v>
      </c>
      <c r="AP404" s="22">
        <f t="shared" si="81"/>
        <v>0</v>
      </c>
      <c r="AQ404" s="18" t="s">
        <v>7272</v>
      </c>
      <c r="AR404" s="18" t="s">
        <v>8000</v>
      </c>
      <c r="AS404" s="23">
        <v>45143</v>
      </c>
      <c r="AT404" s="56" t="b">
        <v>1</v>
      </c>
      <c r="AW404" s="18" t="b">
        <v>1</v>
      </c>
      <c r="AY404" s="56" t="b">
        <v>1</v>
      </c>
      <c r="BA404" s="56" t="b">
        <v>1</v>
      </c>
      <c r="BB404" s="24" t="b">
        <v>1</v>
      </c>
      <c r="BC404" s="22">
        <f t="shared" si="109"/>
        <v>0</v>
      </c>
      <c r="BD404" s="26">
        <f t="shared" si="112"/>
        <v>0.75002382143452673</v>
      </c>
    </row>
    <row r="405" spans="1:56" ht="20.25" customHeight="1">
      <c r="A405" s="18" t="s">
        <v>7262</v>
      </c>
      <c r="B405" s="19">
        <v>405</v>
      </c>
      <c r="C405" s="18" t="str">
        <f t="shared" si="77"/>
        <v>FIP405</v>
      </c>
      <c r="D405" s="18">
        <v>584810</v>
      </c>
      <c r="E405" s="20">
        <v>45129</v>
      </c>
      <c r="F405" s="20">
        <v>45129</v>
      </c>
      <c r="G405" s="18" t="s">
        <v>7501</v>
      </c>
      <c r="I405" s="18" t="s">
        <v>8051</v>
      </c>
      <c r="J405" s="18" t="s">
        <v>7451</v>
      </c>
      <c r="K405" s="18" t="s">
        <v>5048</v>
      </c>
      <c r="L405" s="18" t="s">
        <v>7290</v>
      </c>
      <c r="M405" s="21" t="s">
        <v>7278</v>
      </c>
      <c r="N405" s="21" t="str">
        <f t="shared" si="119"/>
        <v>B</v>
      </c>
      <c r="P405" s="18" t="str">
        <f>IFERROR(VLOOKUP(L405,[1]Sheet3!A:B,2,0),"")</f>
        <v>Hospital</v>
      </c>
      <c r="Q405" s="22" t="s">
        <v>7270</v>
      </c>
      <c r="R405" s="22" t="s">
        <v>7271</v>
      </c>
      <c r="S405" s="22">
        <v>45000</v>
      </c>
      <c r="T405" s="22">
        <v>42523</v>
      </c>
      <c r="U405" s="22">
        <v>0</v>
      </c>
      <c r="V405" s="22">
        <v>0</v>
      </c>
      <c r="W405" s="22">
        <f t="shared" si="122"/>
        <v>42523</v>
      </c>
      <c r="X405" s="22">
        <v>0</v>
      </c>
      <c r="Y405" s="22">
        <v>30</v>
      </c>
      <c r="Z405" s="22">
        <v>70</v>
      </c>
      <c r="AA405" s="22">
        <f t="shared" si="123"/>
        <v>29766.1</v>
      </c>
      <c r="AB405" s="22">
        <f t="shared" si="94"/>
        <v>10810.932203389832</v>
      </c>
      <c r="AC405" s="22">
        <f t="shared" si="95"/>
        <v>1945.9677966101694</v>
      </c>
      <c r="AD405" s="22">
        <f t="shared" si="121"/>
        <v>12756.9</v>
      </c>
      <c r="AE405" s="22">
        <v>0</v>
      </c>
      <c r="AF405" s="22">
        <v>0</v>
      </c>
      <c r="AG405" s="22">
        <v>0</v>
      </c>
      <c r="AH405" s="22">
        <v>0</v>
      </c>
      <c r="AI405" s="22">
        <v>0</v>
      </c>
      <c r="AJ405" s="22">
        <f t="shared" si="120"/>
        <v>0</v>
      </c>
      <c r="AK405" s="22">
        <f t="shared" si="89"/>
        <v>0</v>
      </c>
      <c r="AL405" s="22">
        <f t="shared" si="90"/>
        <v>12756.9</v>
      </c>
      <c r="AM405" s="22">
        <f t="array" ref="AM405">IF(P405="Mykare",(INDEX('[1]EMI &amp; Reimbursement'!Q:Q,MATCH(Finance!C405,'[1]EMI &amp; Reimbursement'!B:B,0),0)),0)</f>
        <v>0</v>
      </c>
      <c r="AN405" s="22">
        <f t="shared" si="79"/>
        <v>0</v>
      </c>
      <c r="AO405" s="22">
        <f t="shared" si="80"/>
        <v>12756.9</v>
      </c>
      <c r="AP405" s="22">
        <f t="shared" si="81"/>
        <v>0</v>
      </c>
      <c r="AQ405" s="18" t="s">
        <v>7272</v>
      </c>
      <c r="AR405" s="18" t="s">
        <v>8005</v>
      </c>
      <c r="AS405" s="23">
        <v>45143</v>
      </c>
      <c r="AT405" s="56" t="b">
        <v>0</v>
      </c>
      <c r="AW405" s="18" t="b">
        <v>1</v>
      </c>
      <c r="AY405" s="56" t="b">
        <v>1</v>
      </c>
      <c r="BB405" s="24" t="b">
        <v>1</v>
      </c>
      <c r="BC405" s="22">
        <f t="shared" si="109"/>
        <v>0</v>
      </c>
      <c r="BD405" s="26">
        <f t="shared" si="112"/>
        <v>1</v>
      </c>
    </row>
    <row r="406" spans="1:56" ht="20.25" customHeight="1">
      <c r="A406" s="18" t="s">
        <v>7262</v>
      </c>
      <c r="B406" s="19">
        <v>406</v>
      </c>
      <c r="C406" s="18" t="str">
        <f t="shared" si="77"/>
        <v>FIP406</v>
      </c>
      <c r="D406" s="18">
        <v>537793</v>
      </c>
      <c r="E406" s="20">
        <v>45129</v>
      </c>
      <c r="F406" s="20">
        <v>45129</v>
      </c>
      <c r="G406" s="18" t="s">
        <v>8052</v>
      </c>
      <c r="I406" s="18" t="s">
        <v>8053</v>
      </c>
      <c r="J406" s="18" t="s">
        <v>7341</v>
      </c>
      <c r="K406" s="18" t="s">
        <v>7405</v>
      </c>
      <c r="L406" s="18" t="s">
        <v>7290</v>
      </c>
      <c r="M406" s="21" t="s">
        <v>7737</v>
      </c>
      <c r="N406" s="21" t="str">
        <f t="shared" si="119"/>
        <v>A</v>
      </c>
      <c r="P406" s="18" t="str">
        <f>IFERROR(VLOOKUP(L406,[1]Sheet3!A:B,2,0),"")</f>
        <v>Hospital</v>
      </c>
      <c r="Q406" s="22" t="s">
        <v>7546</v>
      </c>
      <c r="R406" s="22" t="s">
        <v>7271</v>
      </c>
      <c r="S406" s="22">
        <v>50000</v>
      </c>
      <c r="T406" s="22">
        <v>100246</v>
      </c>
      <c r="U406" s="22">
        <v>1409</v>
      </c>
      <c r="V406" s="22">
        <v>0</v>
      </c>
      <c r="W406" s="22">
        <f t="shared" si="122"/>
        <v>101655</v>
      </c>
      <c r="X406" s="22">
        <v>0</v>
      </c>
      <c r="Y406" s="22">
        <v>25</v>
      </c>
      <c r="Z406" s="22">
        <v>75</v>
      </c>
      <c r="AA406" s="22">
        <f t="shared" si="123"/>
        <v>76241.25</v>
      </c>
      <c r="AB406" s="22">
        <f t="shared" si="94"/>
        <v>21537.076271186441</v>
      </c>
      <c r="AC406" s="22">
        <f t="shared" si="95"/>
        <v>3876.6737288135596</v>
      </c>
      <c r="AD406" s="22">
        <f t="shared" si="121"/>
        <v>25413.75</v>
      </c>
      <c r="AE406" s="22">
        <v>0</v>
      </c>
      <c r="AF406" s="22">
        <v>12000</v>
      </c>
      <c r="AG406" s="22">
        <v>0</v>
      </c>
      <c r="AH406" s="22">
        <v>0</v>
      </c>
      <c r="AI406" s="22">
        <v>0</v>
      </c>
      <c r="AJ406" s="22">
        <f t="shared" si="120"/>
        <v>0</v>
      </c>
      <c r="AK406" s="22">
        <f t="shared" si="89"/>
        <v>12000</v>
      </c>
      <c r="AL406" s="22">
        <f t="shared" si="90"/>
        <v>13413.75</v>
      </c>
      <c r="AM406" s="22">
        <f t="array" ref="AM406">IF(P406="Mykare",(INDEX('[1]EMI &amp; Reimbursement'!Q:Q,MATCH(Finance!C406,'[1]EMI &amp; Reimbursement'!B:B,0),0)),0)</f>
        <v>0</v>
      </c>
      <c r="AN406" s="22">
        <f t="shared" si="79"/>
        <v>0</v>
      </c>
      <c r="AO406" s="22">
        <f t="shared" si="80"/>
        <v>25413.75</v>
      </c>
      <c r="AP406" s="22">
        <f t="shared" si="81"/>
        <v>0</v>
      </c>
      <c r="AQ406" s="18" t="s">
        <v>7272</v>
      </c>
      <c r="AR406" s="18" t="s">
        <v>8054</v>
      </c>
      <c r="AS406" s="23">
        <v>45212</v>
      </c>
      <c r="AT406" s="56" t="b">
        <v>0</v>
      </c>
      <c r="AW406" s="56" t="b">
        <v>0</v>
      </c>
      <c r="AY406" s="56" t="b">
        <v>1</v>
      </c>
      <c r="BA406" s="56" t="b">
        <v>1</v>
      </c>
      <c r="BB406" s="24" t="b">
        <v>1</v>
      </c>
      <c r="BC406" s="22">
        <f t="shared" si="109"/>
        <v>0</v>
      </c>
      <c r="BD406" s="26">
        <f t="shared" si="112"/>
        <v>0.5278146672568983</v>
      </c>
    </row>
    <row r="407" spans="1:56" ht="20.25" customHeight="1">
      <c r="A407" s="18" t="s">
        <v>7262</v>
      </c>
      <c r="B407" s="19">
        <v>407</v>
      </c>
      <c r="C407" s="18" t="str">
        <f t="shared" si="77"/>
        <v>FIP407</v>
      </c>
      <c r="D407" s="18">
        <v>545498</v>
      </c>
      <c r="E407" s="20">
        <v>45129</v>
      </c>
      <c r="F407" s="20">
        <v>45129</v>
      </c>
      <c r="G407" s="18" t="s">
        <v>7459</v>
      </c>
      <c r="I407" s="18" t="s">
        <v>8055</v>
      </c>
      <c r="J407" s="18" t="s">
        <v>7351</v>
      </c>
      <c r="K407" s="18" t="s">
        <v>7717</v>
      </c>
      <c r="L407" s="18" t="s">
        <v>7308</v>
      </c>
      <c r="M407" s="21" t="s">
        <v>7278</v>
      </c>
      <c r="N407" s="21" t="str">
        <f t="shared" si="119"/>
        <v>B</v>
      </c>
      <c r="P407" s="18" t="str">
        <f>IFERROR(VLOOKUP(L407,[1]Sheet3!A:B,2,0),"")</f>
        <v>Hospital</v>
      </c>
      <c r="Q407" s="22" t="s">
        <v>7298</v>
      </c>
      <c r="R407" s="22" t="s">
        <v>7271</v>
      </c>
      <c r="S407" s="22">
        <v>8000</v>
      </c>
      <c r="T407" s="22">
        <v>0</v>
      </c>
      <c r="U407" s="22">
        <v>0</v>
      </c>
      <c r="V407" s="22">
        <v>0</v>
      </c>
      <c r="W407" s="22">
        <f t="shared" si="122"/>
        <v>8000</v>
      </c>
      <c r="X407" s="22">
        <v>0</v>
      </c>
      <c r="Y407" s="22">
        <v>33</v>
      </c>
      <c r="Z407" s="22">
        <v>67</v>
      </c>
      <c r="AA407" s="22">
        <f t="shared" si="123"/>
        <v>5360</v>
      </c>
      <c r="AB407" s="22">
        <f t="shared" si="94"/>
        <v>2237.2881355932204</v>
      </c>
      <c r="AC407" s="22">
        <f t="shared" si="95"/>
        <v>402.71186440677968</v>
      </c>
      <c r="AD407" s="22">
        <f t="shared" si="121"/>
        <v>2640</v>
      </c>
      <c r="AE407" s="22">
        <v>0</v>
      </c>
      <c r="AF407" s="22">
        <v>0</v>
      </c>
      <c r="AG407" s="22">
        <v>0</v>
      </c>
      <c r="AH407" s="22">
        <v>0</v>
      </c>
      <c r="AI407" s="22">
        <v>0</v>
      </c>
      <c r="AJ407" s="22">
        <f t="shared" si="120"/>
        <v>0</v>
      </c>
      <c r="AK407" s="22">
        <f t="shared" si="89"/>
        <v>0</v>
      </c>
      <c r="AL407" s="22">
        <f t="shared" si="90"/>
        <v>2640</v>
      </c>
      <c r="AM407" s="22">
        <f t="array" ref="AM407">IF(P407="Mykare",(INDEX('[1]EMI &amp; Reimbursement'!Q:Q,MATCH(Finance!C407,'[1]EMI &amp; Reimbursement'!B:B,0),0)),0)</f>
        <v>0</v>
      </c>
      <c r="AN407" s="22">
        <f t="shared" si="79"/>
        <v>0</v>
      </c>
      <c r="AO407" s="22">
        <f t="shared" si="80"/>
        <v>2640</v>
      </c>
      <c r="AP407" s="22">
        <f t="shared" si="81"/>
        <v>0</v>
      </c>
      <c r="AQ407" s="18" t="s">
        <v>7272</v>
      </c>
      <c r="AR407" s="18" t="s">
        <v>7983</v>
      </c>
      <c r="AS407" s="23">
        <v>45143</v>
      </c>
      <c r="AT407" s="56" t="b">
        <v>0</v>
      </c>
      <c r="AW407" s="18" t="b">
        <v>1</v>
      </c>
      <c r="AY407" s="56" t="b">
        <v>1</v>
      </c>
      <c r="BB407" s="24" t="b">
        <v>1</v>
      </c>
      <c r="BC407" s="22">
        <f t="shared" si="109"/>
        <v>0</v>
      </c>
      <c r="BD407" s="26">
        <f t="shared" si="112"/>
        <v>1</v>
      </c>
    </row>
    <row r="408" spans="1:56" ht="20.25" customHeight="1">
      <c r="A408" s="18" t="s">
        <v>7262</v>
      </c>
      <c r="B408" s="19">
        <v>408</v>
      </c>
      <c r="C408" s="18" t="str">
        <f t="shared" si="77"/>
        <v>FIP408</v>
      </c>
      <c r="D408" s="18">
        <v>514115</v>
      </c>
      <c r="E408" s="20">
        <v>45129</v>
      </c>
      <c r="F408" s="20">
        <v>45129</v>
      </c>
      <c r="G408" s="18" t="s">
        <v>7459</v>
      </c>
      <c r="I408" s="18" t="s">
        <v>8056</v>
      </c>
      <c r="J408" s="18" t="s">
        <v>7266</v>
      </c>
      <c r="K408" s="18" t="s">
        <v>7743</v>
      </c>
      <c r="L408" s="18" t="s">
        <v>7303</v>
      </c>
      <c r="M408" s="21" t="s">
        <v>7278</v>
      </c>
      <c r="N408" s="21" t="str">
        <f t="shared" si="119"/>
        <v>B</v>
      </c>
      <c r="O408" s="18" t="s">
        <v>7305</v>
      </c>
      <c r="P408" s="18" t="str">
        <f>IFERROR(VLOOKUP(L408,[1]Sheet3!A:B,2,0),"")</f>
        <v>Mykare</v>
      </c>
      <c r="Q408" s="22" t="s">
        <v>7298</v>
      </c>
      <c r="R408" s="22" t="s">
        <v>7271</v>
      </c>
      <c r="S408" s="22">
        <v>26000</v>
      </c>
      <c r="T408" s="22">
        <v>0</v>
      </c>
      <c r="U408" s="22">
        <v>0</v>
      </c>
      <c r="V408" s="22">
        <v>0</v>
      </c>
      <c r="W408" s="22">
        <f t="shared" si="122"/>
        <v>26000</v>
      </c>
      <c r="X408" s="22">
        <v>0</v>
      </c>
      <c r="Y408" s="22">
        <v>33</v>
      </c>
      <c r="Z408" s="22">
        <v>67</v>
      </c>
      <c r="AA408" s="22">
        <f t="shared" si="123"/>
        <v>17420</v>
      </c>
      <c r="AB408" s="22">
        <f t="shared" si="94"/>
        <v>7271.1864406779669</v>
      </c>
      <c r="AC408" s="22">
        <f t="shared" si="95"/>
        <v>1308.8135593220341</v>
      </c>
      <c r="AD408" s="22">
        <f t="shared" si="121"/>
        <v>8580</v>
      </c>
      <c r="AE408" s="22">
        <v>450.75</v>
      </c>
      <c r="AF408" s="22">
        <v>0</v>
      </c>
      <c r="AG408" s="22">
        <v>2761.2</v>
      </c>
      <c r="AH408" s="22">
        <v>0</v>
      </c>
      <c r="AI408" s="22">
        <v>0</v>
      </c>
      <c r="AJ408" s="22">
        <f t="shared" si="120"/>
        <v>9.0949470177292824E-13</v>
      </c>
      <c r="AK408" s="22">
        <f t="shared" si="89"/>
        <v>3211.9500000000007</v>
      </c>
      <c r="AL408" s="22">
        <f t="shared" si="90"/>
        <v>5368.0499999999993</v>
      </c>
      <c r="AM408" s="22">
        <f t="array" ref="AM408">IF(P408="Mykare",(INDEX('[1]EMI &amp; Reimbursement'!Q:Q,MATCH(Finance!C408,'[1]EMI &amp; Reimbursement'!B:B,0),0)),0)</f>
        <v>23238.799999999999</v>
      </c>
      <c r="AN408" s="22">
        <f t="shared" si="79"/>
        <v>9.0949470177292824E-13</v>
      </c>
      <c r="AO408" s="22">
        <f t="shared" si="80"/>
        <v>0</v>
      </c>
      <c r="AP408" s="22">
        <f t="shared" si="81"/>
        <v>17420</v>
      </c>
      <c r="AQ408" s="18" t="s">
        <v>7272</v>
      </c>
      <c r="AR408" s="18" t="s">
        <v>7983</v>
      </c>
      <c r="AS408" s="23">
        <v>45143</v>
      </c>
      <c r="AT408" s="56" t="b">
        <v>0</v>
      </c>
      <c r="AU408" s="56" t="b">
        <v>1</v>
      </c>
      <c r="AV408" s="56" t="b">
        <v>1</v>
      </c>
      <c r="AW408" s="18" t="b">
        <v>1</v>
      </c>
      <c r="AX408" s="18" t="b">
        <v>1</v>
      </c>
      <c r="AY408" s="56" t="b">
        <v>1</v>
      </c>
      <c r="BB408" s="24" t="b">
        <v>1</v>
      </c>
      <c r="BC408" s="22">
        <f t="shared" si="109"/>
        <v>0</v>
      </c>
      <c r="BD408" s="26">
        <f t="shared" si="112"/>
        <v>0.62564685314685309</v>
      </c>
    </row>
    <row r="409" spans="1:56" ht="20.25" customHeight="1">
      <c r="A409" s="18" t="s">
        <v>7262</v>
      </c>
      <c r="B409" s="19">
        <v>409</v>
      </c>
      <c r="C409" s="18" t="str">
        <f t="shared" si="77"/>
        <v>FIP409</v>
      </c>
      <c r="D409" s="18">
        <v>553852</v>
      </c>
      <c r="E409" s="20">
        <v>45130</v>
      </c>
      <c r="F409" s="20">
        <v>45130</v>
      </c>
      <c r="G409" s="18" t="s">
        <v>7501</v>
      </c>
      <c r="I409" s="18" t="s">
        <v>8057</v>
      </c>
      <c r="J409" s="18" t="s">
        <v>7351</v>
      </c>
      <c r="K409" s="18" t="s">
        <v>7289</v>
      </c>
      <c r="L409" s="18" t="s">
        <v>7290</v>
      </c>
      <c r="M409" s="21" t="s">
        <v>7278</v>
      </c>
      <c r="N409" s="21" t="str">
        <f t="shared" si="119"/>
        <v>B</v>
      </c>
      <c r="P409" s="18" t="str">
        <f>IFERROR(VLOOKUP(L409,[1]Sheet3!A:B,2,0),"")</f>
        <v>Hospital</v>
      </c>
      <c r="Q409" s="22" t="s">
        <v>7270</v>
      </c>
      <c r="R409" s="22" t="s">
        <v>7271</v>
      </c>
      <c r="S409" s="22">
        <v>25000</v>
      </c>
      <c r="T409" s="22">
        <v>100793</v>
      </c>
      <c r="U409" s="22">
        <v>0</v>
      </c>
      <c r="V409" s="22">
        <v>0</v>
      </c>
      <c r="W409" s="22">
        <v>91751</v>
      </c>
      <c r="X409" s="22">
        <v>0</v>
      </c>
      <c r="Y409" s="22">
        <v>30</v>
      </c>
      <c r="Z409" s="22">
        <v>70</v>
      </c>
      <c r="AA409" s="22">
        <f t="shared" si="123"/>
        <v>64225.7</v>
      </c>
      <c r="AB409" s="22">
        <f t="shared" si="94"/>
        <v>23326.525423728814</v>
      </c>
      <c r="AC409" s="22">
        <f t="shared" si="95"/>
        <v>4198.7745762711866</v>
      </c>
      <c r="AD409" s="22">
        <f t="shared" si="121"/>
        <v>27525.3</v>
      </c>
      <c r="AE409" s="22">
        <v>1323.5</v>
      </c>
      <c r="AF409" s="22">
        <v>0</v>
      </c>
      <c r="AG409" s="22">
        <v>0</v>
      </c>
      <c r="AH409" s="22">
        <v>0</v>
      </c>
      <c r="AI409" s="22">
        <v>0</v>
      </c>
      <c r="AJ409" s="22">
        <f t="shared" si="120"/>
        <v>0</v>
      </c>
      <c r="AK409" s="22">
        <f t="shared" si="89"/>
        <v>1323.5</v>
      </c>
      <c r="AL409" s="22">
        <f t="shared" si="90"/>
        <v>26201.8</v>
      </c>
      <c r="AM409" s="22">
        <f t="array" ref="AM409">IF(P409="Mykare",(INDEX('[1]EMI &amp; Reimbursement'!Q:Q,MATCH(Finance!C409,'[1]EMI &amp; Reimbursement'!B:B,0),0)),0)</f>
        <v>0</v>
      </c>
      <c r="AN409" s="22">
        <f t="shared" si="79"/>
        <v>0</v>
      </c>
      <c r="AO409" s="22">
        <f t="shared" si="80"/>
        <v>27525.3</v>
      </c>
      <c r="AP409" s="22">
        <f t="shared" si="81"/>
        <v>0</v>
      </c>
      <c r="AQ409" s="18" t="s">
        <v>7272</v>
      </c>
      <c r="AR409" s="18" t="s">
        <v>8005</v>
      </c>
      <c r="AS409" s="23">
        <v>45143</v>
      </c>
      <c r="AT409" s="56" t="b">
        <v>0</v>
      </c>
      <c r="AW409" s="18" t="b">
        <v>1</v>
      </c>
      <c r="AY409" s="56" t="b">
        <v>1</v>
      </c>
      <c r="BB409" s="24" t="b">
        <v>1</v>
      </c>
      <c r="BC409" s="22">
        <f t="shared" si="109"/>
        <v>0</v>
      </c>
      <c r="BD409" s="26">
        <f t="shared" si="112"/>
        <v>0.95191696366615441</v>
      </c>
    </row>
    <row r="410" spans="1:56" ht="20.25" customHeight="1">
      <c r="A410" s="18" t="s">
        <v>7262</v>
      </c>
      <c r="B410" s="19">
        <v>410</v>
      </c>
      <c r="C410" s="18" t="str">
        <f t="shared" si="77"/>
        <v>FIP410</v>
      </c>
      <c r="D410" s="18">
        <v>585438</v>
      </c>
      <c r="E410" s="20">
        <v>45131</v>
      </c>
      <c r="F410" s="20">
        <v>45131</v>
      </c>
      <c r="G410" s="18" t="s">
        <v>7590</v>
      </c>
      <c r="I410" s="18" t="s">
        <v>8058</v>
      </c>
      <c r="J410" s="18" t="s">
        <v>7369</v>
      </c>
      <c r="K410" s="18" t="s">
        <v>7932</v>
      </c>
      <c r="L410" s="18" t="s">
        <v>7290</v>
      </c>
      <c r="M410" s="21" t="s">
        <v>7278</v>
      </c>
      <c r="N410" s="21" t="str">
        <f t="shared" si="119"/>
        <v>B</v>
      </c>
      <c r="P410" s="18" t="str">
        <f>IFERROR(VLOOKUP(L410,[1]Sheet3!A:B,2,0),"")</f>
        <v>Hospital</v>
      </c>
      <c r="Q410" s="22" t="s">
        <v>7298</v>
      </c>
      <c r="R410" s="22" t="s">
        <v>7271</v>
      </c>
      <c r="S410" s="22">
        <v>55000</v>
      </c>
      <c r="T410" s="22">
        <v>61354</v>
      </c>
      <c r="U410" s="22">
        <v>0</v>
      </c>
      <c r="V410" s="22">
        <v>0</v>
      </c>
      <c r="W410" s="22">
        <f t="shared" ref="W410:W443" si="124">IF(T410=0,S410,T410)+U410+V410</f>
        <v>61354</v>
      </c>
      <c r="X410" s="22">
        <v>0</v>
      </c>
      <c r="Y410" s="22">
        <v>35</v>
      </c>
      <c r="Z410" s="22">
        <v>65</v>
      </c>
      <c r="AA410" s="22">
        <f t="shared" si="123"/>
        <v>39880.1</v>
      </c>
      <c r="AB410" s="22">
        <f t="shared" si="94"/>
        <v>18198.22033898305</v>
      </c>
      <c r="AC410" s="22">
        <f t="shared" si="95"/>
        <v>3275.6796610169486</v>
      </c>
      <c r="AD410" s="22">
        <f t="shared" si="121"/>
        <v>21473.899999999998</v>
      </c>
      <c r="AE410" s="22">
        <v>1980.24</v>
      </c>
      <c r="AF410" s="22">
        <v>0</v>
      </c>
      <c r="AG410" s="22">
        <v>0</v>
      </c>
      <c r="AH410" s="22">
        <v>0</v>
      </c>
      <c r="AI410" s="22">
        <v>0</v>
      </c>
      <c r="AJ410" s="22">
        <f t="shared" si="120"/>
        <v>0</v>
      </c>
      <c r="AK410" s="22">
        <f t="shared" si="89"/>
        <v>1980.24</v>
      </c>
      <c r="AL410" s="22">
        <f t="shared" si="90"/>
        <v>19493.659999999996</v>
      </c>
      <c r="AM410" s="22">
        <f t="array" ref="AM410">IF(P410="Mykare",(INDEX('[1]EMI &amp; Reimbursement'!Q:Q,MATCH(Finance!C410,'[1]EMI &amp; Reimbursement'!B:B,0),0)),0)</f>
        <v>0</v>
      </c>
      <c r="AN410" s="22">
        <f t="shared" si="79"/>
        <v>0</v>
      </c>
      <c r="AO410" s="22">
        <f t="shared" si="80"/>
        <v>21473.899999999998</v>
      </c>
      <c r="AP410" s="22">
        <f t="shared" si="81"/>
        <v>0</v>
      </c>
      <c r="AQ410" s="18" t="s">
        <v>7272</v>
      </c>
      <c r="AR410" s="18" t="s">
        <v>8010</v>
      </c>
      <c r="AS410" s="23">
        <v>45143</v>
      </c>
      <c r="AT410" s="56" t="b">
        <v>0</v>
      </c>
      <c r="AW410" s="18" t="b">
        <v>1</v>
      </c>
      <c r="AY410" s="56" t="b">
        <v>1</v>
      </c>
      <c r="BB410" s="24" t="b">
        <v>1</v>
      </c>
      <c r="BC410" s="22">
        <f t="shared" si="109"/>
        <v>0</v>
      </c>
      <c r="BD410" s="26">
        <f t="shared" si="112"/>
        <v>0.90778386785819054</v>
      </c>
    </row>
    <row r="411" spans="1:56" ht="20.25" customHeight="1">
      <c r="A411" s="18" t="s">
        <v>7262</v>
      </c>
      <c r="B411" s="19">
        <v>411</v>
      </c>
      <c r="C411" s="18" t="str">
        <f t="shared" si="77"/>
        <v>FIP411</v>
      </c>
      <c r="D411" s="18">
        <v>455654</v>
      </c>
      <c r="E411" s="20">
        <v>45132</v>
      </c>
      <c r="F411" s="20">
        <v>45132</v>
      </c>
      <c r="G411" s="18" t="s">
        <v>7449</v>
      </c>
      <c r="I411" s="18" t="s">
        <v>8059</v>
      </c>
      <c r="J411" s="18" t="s">
        <v>7266</v>
      </c>
      <c r="K411" s="18" t="s">
        <v>7267</v>
      </c>
      <c r="L411" s="18" t="s">
        <v>7308</v>
      </c>
      <c r="M411" s="21" t="s">
        <v>7304</v>
      </c>
      <c r="N411" s="21" t="str">
        <f t="shared" si="119"/>
        <v>A</v>
      </c>
      <c r="P411" s="18" t="str">
        <f>IFERROR(VLOOKUP(L411,[1]Sheet3!A:B,2,0),"")</f>
        <v>Hospital</v>
      </c>
      <c r="Q411" s="22" t="s">
        <v>7285</v>
      </c>
      <c r="R411" s="22" t="s">
        <v>7271</v>
      </c>
      <c r="S411" s="22">
        <v>24000</v>
      </c>
      <c r="T411" s="22">
        <v>0</v>
      </c>
      <c r="U411" s="22">
        <v>0</v>
      </c>
      <c r="V411" s="22">
        <v>0</v>
      </c>
      <c r="W411" s="22">
        <f t="shared" si="124"/>
        <v>24000</v>
      </c>
      <c r="X411" s="22">
        <v>0</v>
      </c>
      <c r="Y411" s="22">
        <v>60</v>
      </c>
      <c r="Z411" s="22">
        <v>40</v>
      </c>
      <c r="AA411" s="22">
        <f t="shared" si="123"/>
        <v>9600</v>
      </c>
      <c r="AB411" s="22">
        <f t="shared" si="94"/>
        <v>12203.389830508475</v>
      </c>
      <c r="AC411" s="22">
        <f t="shared" si="95"/>
        <v>2196.6101694915255</v>
      </c>
      <c r="AD411" s="22">
        <f t="shared" si="121"/>
        <v>14400</v>
      </c>
      <c r="AE411" s="22">
        <v>0</v>
      </c>
      <c r="AF411" s="22">
        <v>5000</v>
      </c>
      <c r="AG411" s="22">
        <v>0</v>
      </c>
      <c r="AH411" s="22">
        <v>5376</v>
      </c>
      <c r="AI411" s="22">
        <v>0</v>
      </c>
      <c r="AJ411" s="22">
        <f t="shared" si="120"/>
        <v>0</v>
      </c>
      <c r="AK411" s="22">
        <f t="shared" si="89"/>
        <v>10376</v>
      </c>
      <c r="AL411" s="22">
        <f t="shared" si="90"/>
        <v>4024</v>
      </c>
      <c r="AM411" s="22">
        <f t="array" ref="AM411">IF(P411="Mykare",(INDEX('[1]EMI &amp; Reimbursement'!Q:Q,MATCH(Finance!C411,'[1]EMI &amp; Reimbursement'!B:B,0),0)),0)</f>
        <v>0</v>
      </c>
      <c r="AN411" s="22">
        <f t="shared" si="79"/>
        <v>0</v>
      </c>
      <c r="AO411" s="22">
        <f t="shared" si="80"/>
        <v>14400</v>
      </c>
      <c r="AP411" s="22">
        <f t="shared" si="81"/>
        <v>0</v>
      </c>
      <c r="AQ411" s="18" t="s">
        <v>7272</v>
      </c>
      <c r="AR411" s="18" t="s">
        <v>8060</v>
      </c>
      <c r="AS411" s="23">
        <v>45143</v>
      </c>
      <c r="AT411" s="56" t="b">
        <v>1</v>
      </c>
      <c r="AW411" s="18" t="b">
        <v>1</v>
      </c>
      <c r="AY411" s="56" t="b">
        <v>1</v>
      </c>
      <c r="BA411" s="56" t="b">
        <v>1</v>
      </c>
      <c r="BB411" s="24" t="b">
        <v>1</v>
      </c>
      <c r="BC411" s="22">
        <f t="shared" si="109"/>
        <v>0</v>
      </c>
      <c r="BD411" s="26">
        <f t="shared" si="112"/>
        <v>0.27944444444444444</v>
      </c>
    </row>
    <row r="412" spans="1:56" ht="20.25" customHeight="1">
      <c r="A412" s="18" t="s">
        <v>7262</v>
      </c>
      <c r="B412" s="19">
        <v>412</v>
      </c>
      <c r="C412" s="18" t="str">
        <f t="shared" si="77"/>
        <v>FIP412</v>
      </c>
      <c r="D412" s="18">
        <v>573402</v>
      </c>
      <c r="E412" s="20">
        <v>45133</v>
      </c>
      <c r="F412" s="20">
        <v>45133</v>
      </c>
      <c r="G412" s="18" t="s">
        <v>7313</v>
      </c>
      <c r="I412" s="18" t="s">
        <v>8061</v>
      </c>
      <c r="J412" s="18" t="s">
        <v>7369</v>
      </c>
      <c r="K412" s="18" t="s">
        <v>7267</v>
      </c>
      <c r="L412" s="18" t="s">
        <v>7290</v>
      </c>
      <c r="M412" s="21" t="s">
        <v>7278</v>
      </c>
      <c r="N412" s="21" t="str">
        <f t="shared" si="119"/>
        <v>B</v>
      </c>
      <c r="P412" s="18" t="str">
        <f>IFERROR(VLOOKUP(L412,[1]Sheet3!A:B,2,0),"")</f>
        <v>Hospital</v>
      </c>
      <c r="Q412" s="22" t="s">
        <v>7285</v>
      </c>
      <c r="R412" s="22" t="s">
        <v>7271</v>
      </c>
      <c r="S412" s="22">
        <v>55000</v>
      </c>
      <c r="T412" s="22">
        <v>74173</v>
      </c>
      <c r="U412" s="22">
        <v>1246</v>
      </c>
      <c r="V412" s="22">
        <v>0</v>
      </c>
      <c r="W412" s="22">
        <f t="shared" si="124"/>
        <v>75419</v>
      </c>
      <c r="X412" s="22">
        <v>0</v>
      </c>
      <c r="Y412" s="22">
        <f>AD412/W412*100</f>
        <v>27.112531324997679</v>
      </c>
      <c r="Z412" s="22">
        <f>AA412/W412*100</f>
        <v>72.887468675002324</v>
      </c>
      <c r="AA412" s="22">
        <f>W412-AD412</f>
        <v>54971</v>
      </c>
      <c r="AB412" s="22">
        <f t="shared" si="94"/>
        <v>17328.813559322036</v>
      </c>
      <c r="AC412" s="22">
        <f t="shared" si="95"/>
        <v>3119.1864406779664</v>
      </c>
      <c r="AD412" s="22">
        <v>20448</v>
      </c>
      <c r="AE412" s="22">
        <v>855.82</v>
      </c>
      <c r="AF412" s="22">
        <v>0</v>
      </c>
      <c r="AG412" s="22">
        <v>0</v>
      </c>
      <c r="AH412" s="22">
        <v>0</v>
      </c>
      <c r="AI412" s="22">
        <v>0</v>
      </c>
      <c r="AJ412" s="22">
        <f t="shared" si="120"/>
        <v>0</v>
      </c>
      <c r="AK412" s="22">
        <f t="shared" si="89"/>
        <v>855.82</v>
      </c>
      <c r="AL412" s="22">
        <f t="shared" si="90"/>
        <v>19592.18</v>
      </c>
      <c r="AM412" s="22">
        <f t="array" ref="AM412">IF(P412="Mykare",(INDEX('[1]EMI &amp; Reimbursement'!Q:Q,MATCH(Finance!C412,'[1]EMI &amp; Reimbursement'!B:B,0),0)),0)</f>
        <v>0</v>
      </c>
      <c r="AN412" s="22">
        <f t="shared" si="79"/>
        <v>0</v>
      </c>
      <c r="AO412" s="22">
        <f t="shared" si="80"/>
        <v>20448</v>
      </c>
      <c r="AP412" s="22">
        <f t="shared" si="81"/>
        <v>0</v>
      </c>
      <c r="AQ412" s="18" t="s">
        <v>7272</v>
      </c>
      <c r="AR412" s="18" t="s">
        <v>8062</v>
      </c>
      <c r="AS412" s="23">
        <v>45143</v>
      </c>
      <c r="AT412" s="56" t="b">
        <v>0</v>
      </c>
      <c r="AW412" s="18" t="b">
        <v>1</v>
      </c>
      <c r="AY412" s="56" t="b">
        <v>1</v>
      </c>
      <c r="BB412" s="24" t="b">
        <v>1</v>
      </c>
      <c r="BC412" s="22">
        <f t="shared" si="109"/>
        <v>0</v>
      </c>
      <c r="BD412" s="26">
        <f t="shared" si="112"/>
        <v>0.95814651799687012</v>
      </c>
    </row>
    <row r="413" spans="1:56" ht="20.25" customHeight="1">
      <c r="A413" s="18" t="s">
        <v>7262</v>
      </c>
      <c r="B413" s="19">
        <v>413</v>
      </c>
      <c r="C413" s="18" t="str">
        <f t="shared" si="77"/>
        <v>FIP413</v>
      </c>
      <c r="D413" s="18">
        <v>588583</v>
      </c>
      <c r="E413" s="20">
        <v>45133</v>
      </c>
      <c r="F413" s="20">
        <v>45133</v>
      </c>
      <c r="G413" s="18" t="s">
        <v>8063</v>
      </c>
      <c r="I413" s="18" t="s">
        <v>8064</v>
      </c>
      <c r="J413" s="18" t="s">
        <v>7805</v>
      </c>
      <c r="K413" s="18" t="s">
        <v>7342</v>
      </c>
      <c r="L413" s="18" t="s">
        <v>7290</v>
      </c>
      <c r="M413" s="21" t="s">
        <v>7278</v>
      </c>
      <c r="N413" s="21" t="str">
        <f t="shared" si="119"/>
        <v>B</v>
      </c>
      <c r="P413" s="18" t="str">
        <f>IFERROR(VLOOKUP(L413,[1]Sheet3!A:B,2,0),"")</f>
        <v>Hospital</v>
      </c>
      <c r="Q413" s="22" t="s">
        <v>7326</v>
      </c>
      <c r="R413" s="22" t="s">
        <v>7271</v>
      </c>
      <c r="S413" s="22">
        <v>25000</v>
      </c>
      <c r="T413" s="22">
        <v>30000</v>
      </c>
      <c r="U413" s="22">
        <v>5445</v>
      </c>
      <c r="V413" s="22">
        <v>0</v>
      </c>
      <c r="W413" s="22">
        <f t="shared" si="124"/>
        <v>35445</v>
      </c>
      <c r="X413" s="22">
        <v>0</v>
      </c>
      <c r="Y413" s="22">
        <v>20</v>
      </c>
      <c r="Z413" s="22">
        <v>80</v>
      </c>
      <c r="AA413" s="22">
        <f t="shared" ref="AA413:AA461" si="125">W413*Z413%</f>
        <v>28356</v>
      </c>
      <c r="AB413" s="22">
        <f t="shared" si="94"/>
        <v>6007.6271186440681</v>
      </c>
      <c r="AC413" s="22">
        <f t="shared" si="95"/>
        <v>1081.3728813559321</v>
      </c>
      <c r="AD413" s="22">
        <f t="shared" ref="AD413:AD461" si="126">W413*Y413%</f>
        <v>7089</v>
      </c>
      <c r="AE413" s="22">
        <v>1992.84</v>
      </c>
      <c r="AF413" s="22">
        <v>0</v>
      </c>
      <c r="AG413" s="22">
        <v>0</v>
      </c>
      <c r="AH413" s="22">
        <v>0</v>
      </c>
      <c r="AI413" s="22">
        <v>0</v>
      </c>
      <c r="AJ413" s="22">
        <f t="shared" si="120"/>
        <v>0</v>
      </c>
      <c r="AK413" s="22">
        <f t="shared" si="89"/>
        <v>1992.84</v>
      </c>
      <c r="AL413" s="22">
        <f t="shared" si="90"/>
        <v>5096.16</v>
      </c>
      <c r="AM413" s="22">
        <f t="array" ref="AM413">IF(P413="Mykare",(INDEX('[1]EMI &amp; Reimbursement'!Q:Q,MATCH(Finance!C413,'[1]EMI &amp; Reimbursement'!B:B,0),0)),0)</f>
        <v>0</v>
      </c>
      <c r="AN413" s="22">
        <f t="shared" si="79"/>
        <v>0</v>
      </c>
      <c r="AO413" s="22">
        <f t="shared" si="80"/>
        <v>7089</v>
      </c>
      <c r="AP413" s="22">
        <f t="shared" si="81"/>
        <v>0</v>
      </c>
      <c r="AQ413" s="18" t="s">
        <v>7272</v>
      </c>
      <c r="AR413" s="18" t="s">
        <v>8065</v>
      </c>
      <c r="AS413" s="23">
        <v>45175</v>
      </c>
      <c r="AT413" s="56" t="b">
        <v>0</v>
      </c>
      <c r="AW413" s="56" t="b">
        <v>1</v>
      </c>
      <c r="AY413" s="56" t="b">
        <v>1</v>
      </c>
      <c r="BB413" s="24" t="b">
        <v>1</v>
      </c>
      <c r="BC413" s="22">
        <f t="shared" si="109"/>
        <v>0</v>
      </c>
      <c r="BD413" s="26">
        <f t="shared" si="112"/>
        <v>0.71888277613203555</v>
      </c>
    </row>
    <row r="414" spans="1:56" ht="20.25" customHeight="1">
      <c r="A414" s="18" t="s">
        <v>7262</v>
      </c>
      <c r="B414" s="19">
        <v>414</v>
      </c>
      <c r="C414" s="18" t="str">
        <f t="shared" si="77"/>
        <v>FIP414</v>
      </c>
      <c r="D414" s="18">
        <v>603256</v>
      </c>
      <c r="E414" s="20">
        <v>45133</v>
      </c>
      <c r="F414" s="20">
        <v>45133</v>
      </c>
      <c r="G414" s="18" t="s">
        <v>7590</v>
      </c>
      <c r="I414" s="18" t="s">
        <v>8066</v>
      </c>
      <c r="J414" s="18" t="s">
        <v>7266</v>
      </c>
      <c r="K414" s="18" t="s">
        <v>7297</v>
      </c>
      <c r="L414" s="18" t="s">
        <v>7290</v>
      </c>
      <c r="M414" s="21" t="s">
        <v>7278</v>
      </c>
      <c r="N414" s="21" t="str">
        <f t="shared" si="119"/>
        <v>B</v>
      </c>
      <c r="P414" s="18" t="str">
        <f>IFERROR(VLOOKUP(L414,[1]Sheet3!A:B,2,0),"")</f>
        <v>Hospital</v>
      </c>
      <c r="Q414" s="22" t="s">
        <v>7298</v>
      </c>
      <c r="R414" s="22" t="s">
        <v>7271</v>
      </c>
      <c r="S414" s="22">
        <v>25000</v>
      </c>
      <c r="T414" s="22">
        <v>66420</v>
      </c>
      <c r="U414" s="22">
        <v>0</v>
      </c>
      <c r="V414" s="22">
        <v>0</v>
      </c>
      <c r="W414" s="22">
        <f t="shared" si="124"/>
        <v>66420</v>
      </c>
      <c r="X414" s="22">
        <v>0</v>
      </c>
      <c r="Y414" s="22">
        <v>35</v>
      </c>
      <c r="Z414" s="22">
        <v>65</v>
      </c>
      <c r="AA414" s="22">
        <f t="shared" si="125"/>
        <v>43173</v>
      </c>
      <c r="AB414" s="22">
        <f t="shared" si="94"/>
        <v>19700.847457627118</v>
      </c>
      <c r="AC414" s="22">
        <f t="shared" si="95"/>
        <v>3546.1525423728817</v>
      </c>
      <c r="AD414" s="22">
        <f t="shared" si="126"/>
        <v>23247</v>
      </c>
      <c r="AE414" s="22">
        <v>1172</v>
      </c>
      <c r="AF414" s="22">
        <v>0</v>
      </c>
      <c r="AG414" s="22">
        <v>0</v>
      </c>
      <c r="AH414" s="22">
        <v>0</v>
      </c>
      <c r="AI414" s="22">
        <v>0</v>
      </c>
      <c r="AJ414" s="22">
        <f t="shared" si="120"/>
        <v>0</v>
      </c>
      <c r="AK414" s="22">
        <f t="shared" si="89"/>
        <v>1172</v>
      </c>
      <c r="AL414" s="22">
        <f t="shared" si="90"/>
        <v>22075</v>
      </c>
      <c r="AM414" s="22">
        <f t="array" ref="AM414">IF(P414="Mykare",(INDEX('[1]EMI &amp; Reimbursement'!Q:Q,MATCH(Finance!C414,'[1]EMI &amp; Reimbursement'!B:B,0),0)),0)</f>
        <v>0</v>
      </c>
      <c r="AN414" s="22">
        <f t="shared" si="79"/>
        <v>0</v>
      </c>
      <c r="AO414" s="22">
        <f t="shared" si="80"/>
        <v>23247</v>
      </c>
      <c r="AP414" s="22">
        <f t="shared" si="81"/>
        <v>0</v>
      </c>
      <c r="AQ414" s="18" t="s">
        <v>7272</v>
      </c>
      <c r="AR414" s="18" t="s">
        <v>8010</v>
      </c>
      <c r="AS414" s="23">
        <v>45143</v>
      </c>
      <c r="AT414" s="56" t="b">
        <v>0</v>
      </c>
      <c r="AW414" s="18" t="b">
        <v>1</v>
      </c>
      <c r="AY414" s="56" t="b">
        <v>1</v>
      </c>
      <c r="BB414" s="24" t="b">
        <v>1</v>
      </c>
      <c r="BC414" s="22">
        <f t="shared" si="109"/>
        <v>0</v>
      </c>
      <c r="BD414" s="26">
        <f t="shared" si="112"/>
        <v>0.94958489267432356</v>
      </c>
    </row>
    <row r="415" spans="1:56" ht="20.25" customHeight="1">
      <c r="A415" s="18" t="s">
        <v>7262</v>
      </c>
      <c r="B415" s="19">
        <v>415</v>
      </c>
      <c r="C415" s="18" t="str">
        <f t="shared" si="77"/>
        <v>FIP415</v>
      </c>
      <c r="D415" s="18">
        <v>559793</v>
      </c>
      <c r="E415" s="20">
        <v>45197</v>
      </c>
      <c r="F415" s="20">
        <v>45133</v>
      </c>
      <c r="G415" s="18" t="s">
        <v>7888</v>
      </c>
      <c r="I415" s="18" t="s">
        <v>8067</v>
      </c>
      <c r="J415" s="18" t="s">
        <v>7266</v>
      </c>
      <c r="K415" s="18" t="s">
        <v>7297</v>
      </c>
      <c r="L415" s="18" t="s">
        <v>7268</v>
      </c>
      <c r="M415" s="21" t="s">
        <v>7278</v>
      </c>
      <c r="N415" s="21" t="str">
        <f t="shared" si="119"/>
        <v>B</v>
      </c>
      <c r="P415" s="18" t="s">
        <v>7919</v>
      </c>
      <c r="Q415" s="22" t="s">
        <v>7326</v>
      </c>
      <c r="R415" s="22" t="s">
        <v>7271</v>
      </c>
      <c r="S415" s="22">
        <v>60000</v>
      </c>
      <c r="T415" s="22">
        <v>36180</v>
      </c>
      <c r="U415" s="22">
        <v>0</v>
      </c>
      <c r="V415" s="22">
        <v>0</v>
      </c>
      <c r="W415" s="22">
        <f t="shared" si="124"/>
        <v>36180</v>
      </c>
      <c r="X415" s="22">
        <v>0</v>
      </c>
      <c r="Y415" s="22">
        <v>30</v>
      </c>
      <c r="Z415" s="22">
        <v>70</v>
      </c>
      <c r="AA415" s="22">
        <f t="shared" si="125"/>
        <v>25326</v>
      </c>
      <c r="AB415" s="22">
        <f t="shared" si="94"/>
        <v>9198.3050847457635</v>
      </c>
      <c r="AC415" s="22">
        <f t="shared" si="95"/>
        <v>1655.6949152542375</v>
      </c>
      <c r="AD415" s="22">
        <f t="shared" si="126"/>
        <v>10854</v>
      </c>
      <c r="AE415" s="22">
        <v>0</v>
      </c>
      <c r="AF415" s="22">
        <v>0</v>
      </c>
      <c r="AG415" s="22">
        <v>0</v>
      </c>
      <c r="AH415" s="22">
        <v>0</v>
      </c>
      <c r="AI415" s="22">
        <v>0</v>
      </c>
      <c r="AJ415" s="22">
        <f t="shared" si="120"/>
        <v>0</v>
      </c>
      <c r="AK415" s="22">
        <f t="shared" si="89"/>
        <v>0</v>
      </c>
      <c r="AL415" s="22">
        <f t="shared" si="90"/>
        <v>10854</v>
      </c>
      <c r="AM415" s="22">
        <f t="array" ref="AM415">IF(P415="Mykare",(INDEX('[1]EMI &amp; Reimbursement'!Q:Q,MATCH(Finance!C415,'[1]EMI &amp; Reimbursement'!B:B,0),0)),0)</f>
        <v>0</v>
      </c>
      <c r="AN415" s="22">
        <f t="shared" si="79"/>
        <v>0</v>
      </c>
      <c r="AO415" s="22">
        <f t="shared" si="80"/>
        <v>10854</v>
      </c>
      <c r="AP415" s="22">
        <f t="shared" si="81"/>
        <v>0</v>
      </c>
      <c r="AQ415" s="18" t="s">
        <v>7272</v>
      </c>
      <c r="AR415" s="18" t="s">
        <v>8068</v>
      </c>
      <c r="AS415" s="23">
        <v>45197</v>
      </c>
      <c r="AT415" s="56" t="b">
        <v>1</v>
      </c>
      <c r="AU415" s="56" t="b">
        <v>0</v>
      </c>
      <c r="AV415" s="56" t="b">
        <v>0</v>
      </c>
      <c r="AW415" s="56" t="b">
        <v>1</v>
      </c>
      <c r="AX415" s="56" t="b">
        <v>0</v>
      </c>
      <c r="AY415" s="56" t="b">
        <v>1</v>
      </c>
      <c r="BB415" s="24" t="b">
        <v>0</v>
      </c>
      <c r="BC415" s="22">
        <f t="shared" si="109"/>
        <v>0</v>
      </c>
      <c r="BD415" s="26">
        <f t="shared" si="112"/>
        <v>1</v>
      </c>
    </row>
    <row r="416" spans="1:56" ht="20.25" customHeight="1">
      <c r="A416" s="18" t="s">
        <v>7262</v>
      </c>
      <c r="B416" s="19">
        <v>416</v>
      </c>
      <c r="C416" s="18" t="str">
        <f t="shared" si="77"/>
        <v>FIP416</v>
      </c>
      <c r="D416" s="18">
        <v>595544</v>
      </c>
      <c r="E416" s="20">
        <v>45134</v>
      </c>
      <c r="F416" s="20">
        <v>45134</v>
      </c>
      <c r="G416" s="18" t="s">
        <v>7449</v>
      </c>
      <c r="I416" s="18" t="s">
        <v>8069</v>
      </c>
      <c r="J416" s="18" t="s">
        <v>7325</v>
      </c>
      <c r="K416" s="18" t="s">
        <v>7289</v>
      </c>
      <c r="L416" s="18" t="s">
        <v>7290</v>
      </c>
      <c r="M416" s="21" t="s">
        <v>7304</v>
      </c>
      <c r="N416" s="21" t="str">
        <f t="shared" si="119"/>
        <v>A</v>
      </c>
      <c r="P416" s="18" t="str">
        <f>IFERROR(VLOOKUP(L416,[1]Sheet3!A:B,2,0),"")</f>
        <v>Hospital</v>
      </c>
      <c r="Q416" s="22" t="s">
        <v>7285</v>
      </c>
      <c r="R416" s="22" t="s">
        <v>7271</v>
      </c>
      <c r="S416" s="22">
        <v>25000</v>
      </c>
      <c r="T416" s="22">
        <v>26962</v>
      </c>
      <c r="U416" s="22">
        <v>0</v>
      </c>
      <c r="V416" s="22">
        <v>0</v>
      </c>
      <c r="W416" s="22">
        <f t="shared" si="124"/>
        <v>26962</v>
      </c>
      <c r="X416" s="22">
        <v>0</v>
      </c>
      <c r="Y416" s="22">
        <v>60</v>
      </c>
      <c r="Z416" s="22">
        <v>40</v>
      </c>
      <c r="AA416" s="22">
        <f t="shared" si="125"/>
        <v>10784.800000000001</v>
      </c>
      <c r="AB416" s="22">
        <f t="shared" si="94"/>
        <v>13709.491525423729</v>
      </c>
      <c r="AC416" s="22">
        <f t="shared" si="95"/>
        <v>2467.7084745762713</v>
      </c>
      <c r="AD416" s="22">
        <f t="shared" si="126"/>
        <v>16177.199999999999</v>
      </c>
      <c r="AE416" s="22">
        <v>742.68</v>
      </c>
      <c r="AF416" s="22">
        <v>5000</v>
      </c>
      <c r="AG416" s="22">
        <v>0</v>
      </c>
      <c r="AH416" s="22">
        <v>0</v>
      </c>
      <c r="AI416" s="22">
        <v>0</v>
      </c>
      <c r="AJ416" s="22">
        <f t="shared" si="120"/>
        <v>0</v>
      </c>
      <c r="AK416" s="22">
        <f t="shared" si="89"/>
        <v>5742.68</v>
      </c>
      <c r="AL416" s="22">
        <f t="shared" si="90"/>
        <v>10434.519999999999</v>
      </c>
      <c r="AM416" s="22">
        <f t="array" ref="AM416">IF(P416="Mykare",(INDEX('[1]EMI &amp; Reimbursement'!Q:Q,MATCH(Finance!C416,'[1]EMI &amp; Reimbursement'!B:B,0),0)),0)</f>
        <v>0</v>
      </c>
      <c r="AN416" s="22">
        <f t="shared" si="79"/>
        <v>0</v>
      </c>
      <c r="AO416" s="22">
        <f t="shared" si="80"/>
        <v>16177.199999999999</v>
      </c>
      <c r="AP416" s="22">
        <f t="shared" si="81"/>
        <v>0</v>
      </c>
      <c r="AQ416" s="18" t="s">
        <v>7272</v>
      </c>
      <c r="AR416" s="18" t="s">
        <v>8060</v>
      </c>
      <c r="AS416" s="23">
        <v>45143</v>
      </c>
      <c r="AT416" s="56" t="b">
        <v>1</v>
      </c>
      <c r="AW416" s="18" t="b">
        <v>1</v>
      </c>
      <c r="AY416" s="56" t="b">
        <v>1</v>
      </c>
      <c r="BA416" s="56" t="b">
        <v>1</v>
      </c>
      <c r="BB416" s="24" t="b">
        <v>1</v>
      </c>
      <c r="BC416" s="24"/>
      <c r="BD416" s="26">
        <f t="shared" si="112"/>
        <v>0.6450139702791583</v>
      </c>
    </row>
    <row r="417" spans="1:56" ht="20.25" customHeight="1">
      <c r="A417" s="18" t="s">
        <v>7262</v>
      </c>
      <c r="B417" s="19">
        <v>417</v>
      </c>
      <c r="C417" s="18" t="str">
        <f t="shared" si="77"/>
        <v>FIP417</v>
      </c>
      <c r="D417" s="18">
        <v>545624</v>
      </c>
      <c r="E417" s="20">
        <v>45134</v>
      </c>
      <c r="F417" s="20">
        <v>45134</v>
      </c>
      <c r="G417" s="18" t="s">
        <v>7652</v>
      </c>
      <c r="I417" s="18" t="s">
        <v>8070</v>
      </c>
      <c r="J417" s="18" t="s">
        <v>7880</v>
      </c>
      <c r="K417" s="18" t="s">
        <v>7289</v>
      </c>
      <c r="L417" s="18" t="s">
        <v>7290</v>
      </c>
      <c r="M417" s="21" t="s">
        <v>8071</v>
      </c>
      <c r="N417" s="21" t="str">
        <f t="shared" si="119"/>
        <v>A</v>
      </c>
      <c r="P417" s="18" t="str">
        <f>IFERROR(VLOOKUP(L417,[1]Sheet3!A:B,2,0),"")</f>
        <v>Hospital</v>
      </c>
      <c r="Q417" s="22" t="s">
        <v>7270</v>
      </c>
      <c r="R417" s="22" t="s">
        <v>7271</v>
      </c>
      <c r="S417" s="22">
        <v>100000</v>
      </c>
      <c r="T417" s="22">
        <v>40000</v>
      </c>
      <c r="U417" s="22">
        <v>60000</v>
      </c>
      <c r="V417" s="22">
        <v>0</v>
      </c>
      <c r="W417" s="22">
        <f t="shared" si="124"/>
        <v>100000</v>
      </c>
      <c r="X417" s="22">
        <v>0</v>
      </c>
      <c r="Y417" s="22">
        <v>60</v>
      </c>
      <c r="Z417" s="22">
        <v>40</v>
      </c>
      <c r="AA417" s="22">
        <f t="shared" si="125"/>
        <v>40000</v>
      </c>
      <c r="AB417" s="22">
        <f t="shared" si="94"/>
        <v>50847.457627118645</v>
      </c>
      <c r="AC417" s="22">
        <f t="shared" si="95"/>
        <v>9152.5423728813566</v>
      </c>
      <c r="AD417" s="22">
        <f t="shared" si="126"/>
        <v>60000</v>
      </c>
      <c r="AE417" s="22">
        <v>419.92</v>
      </c>
      <c r="AF417" s="22">
        <v>15000</v>
      </c>
      <c r="AG417" s="22">
        <v>0</v>
      </c>
      <c r="AH417" s="22">
        <v>0</v>
      </c>
      <c r="AI417" s="22">
        <v>0</v>
      </c>
      <c r="AJ417" s="22">
        <f t="shared" si="120"/>
        <v>0</v>
      </c>
      <c r="AK417" s="22">
        <f t="shared" si="89"/>
        <v>15419.92</v>
      </c>
      <c r="AL417" s="22">
        <f t="shared" si="90"/>
        <v>44580.08</v>
      </c>
      <c r="AM417" s="22">
        <f t="array" ref="AM417">IF(P417="Mykare",(INDEX('[1]EMI &amp; Reimbursement'!Q:Q,MATCH(Finance!C417,'[1]EMI &amp; Reimbursement'!B:B,0),0)),0)</f>
        <v>0</v>
      </c>
      <c r="AN417" s="22">
        <f t="shared" si="79"/>
        <v>0</v>
      </c>
      <c r="AO417" s="22">
        <f t="shared" si="80"/>
        <v>60000</v>
      </c>
      <c r="AP417" s="22">
        <f t="shared" si="81"/>
        <v>0</v>
      </c>
      <c r="AQ417" s="18" t="s">
        <v>7272</v>
      </c>
      <c r="AR417" s="18" t="s">
        <v>7997</v>
      </c>
      <c r="AS417" s="23">
        <v>45143</v>
      </c>
      <c r="AT417" s="56" t="b">
        <v>1</v>
      </c>
      <c r="AW417" s="18" t="b">
        <v>1</v>
      </c>
      <c r="AY417" s="56" t="b">
        <v>1</v>
      </c>
      <c r="BA417" s="56" t="b">
        <v>1</v>
      </c>
      <c r="BB417" s="24" t="b">
        <v>1</v>
      </c>
      <c r="BC417" s="24"/>
      <c r="BD417" s="26">
        <f t="shared" si="112"/>
        <v>0.7430013333333334</v>
      </c>
    </row>
    <row r="418" spans="1:56" ht="20.25" customHeight="1">
      <c r="A418" s="18" t="s">
        <v>7262</v>
      </c>
      <c r="B418" s="19">
        <v>418</v>
      </c>
      <c r="C418" s="18" t="str">
        <f t="shared" si="77"/>
        <v>FIP418</v>
      </c>
      <c r="D418" s="18">
        <v>589884</v>
      </c>
      <c r="E418" s="20">
        <v>45134</v>
      </c>
      <c r="F418" s="20">
        <v>45134</v>
      </c>
      <c r="G418" s="18" t="s">
        <v>7459</v>
      </c>
      <c r="I418" s="18" t="s">
        <v>8072</v>
      </c>
      <c r="J418" s="18" t="s">
        <v>7351</v>
      </c>
      <c r="K418" s="18" t="s">
        <v>7932</v>
      </c>
      <c r="L418" s="18" t="s">
        <v>7308</v>
      </c>
      <c r="M418" s="21" t="s">
        <v>7278</v>
      </c>
      <c r="N418" s="21" t="str">
        <f t="shared" si="119"/>
        <v>B</v>
      </c>
      <c r="P418" s="18" t="str">
        <f>IFERROR(VLOOKUP(L418,[1]Sheet3!A:B,2,0),"")</f>
        <v>Hospital</v>
      </c>
      <c r="Q418" s="22" t="s">
        <v>7298</v>
      </c>
      <c r="R418" s="22" t="s">
        <v>7271</v>
      </c>
      <c r="S418" s="22">
        <v>10000</v>
      </c>
      <c r="T418" s="22">
        <v>0</v>
      </c>
      <c r="U418" s="22">
        <v>0</v>
      </c>
      <c r="V418" s="22">
        <v>0</v>
      </c>
      <c r="W418" s="22">
        <f t="shared" si="124"/>
        <v>10000</v>
      </c>
      <c r="X418" s="22">
        <v>0</v>
      </c>
      <c r="Y418" s="22">
        <v>33</v>
      </c>
      <c r="Z418" s="22">
        <v>67</v>
      </c>
      <c r="AA418" s="22">
        <f t="shared" si="125"/>
        <v>6700</v>
      </c>
      <c r="AB418" s="22">
        <f t="shared" si="94"/>
        <v>2796.6101694915251</v>
      </c>
      <c r="AC418" s="22">
        <f t="shared" si="95"/>
        <v>503.38983050847457</v>
      </c>
      <c r="AD418" s="22">
        <f t="shared" si="126"/>
        <v>3300</v>
      </c>
      <c r="AE418" s="22">
        <v>546.23</v>
      </c>
      <c r="AF418" s="22">
        <v>0</v>
      </c>
      <c r="AG418" s="22">
        <v>0</v>
      </c>
      <c r="AH418" s="22">
        <v>0</v>
      </c>
      <c r="AI418" s="22">
        <v>0</v>
      </c>
      <c r="AJ418" s="22">
        <f t="shared" si="120"/>
        <v>0</v>
      </c>
      <c r="AK418" s="22">
        <f t="shared" si="89"/>
        <v>546.23</v>
      </c>
      <c r="AL418" s="22">
        <f t="shared" si="90"/>
        <v>2753.77</v>
      </c>
      <c r="AM418" s="22">
        <f t="array" ref="AM418">IF(P418="Mykare",(INDEX('[1]EMI &amp; Reimbursement'!Q:Q,MATCH(Finance!C418,'[1]EMI &amp; Reimbursement'!B:B,0),0)),0)</f>
        <v>0</v>
      </c>
      <c r="AN418" s="22">
        <f t="shared" si="79"/>
        <v>0</v>
      </c>
      <c r="AO418" s="22">
        <f t="shared" si="80"/>
        <v>3300</v>
      </c>
      <c r="AP418" s="22">
        <f t="shared" si="81"/>
        <v>0</v>
      </c>
      <c r="AQ418" s="18" t="s">
        <v>7272</v>
      </c>
      <c r="AR418" s="18" t="s">
        <v>7983</v>
      </c>
      <c r="AS418" s="23">
        <v>45143</v>
      </c>
      <c r="AT418" s="56" t="b">
        <v>0</v>
      </c>
      <c r="AW418" s="18" t="b">
        <v>1</v>
      </c>
      <c r="AY418" s="56" t="b">
        <v>1</v>
      </c>
      <c r="BB418" s="24" t="b">
        <v>1</v>
      </c>
      <c r="BC418" s="24"/>
      <c r="BD418" s="26">
        <f t="shared" si="112"/>
        <v>0.83447575757575754</v>
      </c>
    </row>
    <row r="419" spans="1:56" ht="20.25" customHeight="1">
      <c r="A419" s="18" t="s">
        <v>7262</v>
      </c>
      <c r="B419" s="19">
        <v>419</v>
      </c>
      <c r="C419" s="18" t="str">
        <f t="shared" si="77"/>
        <v>FIP419</v>
      </c>
      <c r="D419" s="18">
        <v>604010</v>
      </c>
      <c r="E419" s="20">
        <v>45134</v>
      </c>
      <c r="F419" s="20">
        <v>45134</v>
      </c>
      <c r="G419" s="18" t="s">
        <v>8073</v>
      </c>
      <c r="I419" s="18" t="s">
        <v>8074</v>
      </c>
      <c r="J419" s="18" t="s">
        <v>7562</v>
      </c>
      <c r="K419" s="18" t="s">
        <v>7342</v>
      </c>
      <c r="L419" s="18" t="s">
        <v>7290</v>
      </c>
      <c r="M419" s="21" t="s">
        <v>7278</v>
      </c>
      <c r="N419" s="21" t="str">
        <f t="shared" si="119"/>
        <v>B</v>
      </c>
      <c r="P419" s="18" t="str">
        <f>IFERROR(VLOOKUP(L419,[1]Sheet3!A:B,2,0),"")</f>
        <v>Hospital</v>
      </c>
      <c r="Q419" s="22" t="s">
        <v>8075</v>
      </c>
      <c r="R419" s="22" t="s">
        <v>7271</v>
      </c>
      <c r="S419" s="22">
        <v>76000</v>
      </c>
      <c r="T419" s="22">
        <v>76000</v>
      </c>
      <c r="U419" s="22">
        <v>27009</v>
      </c>
      <c r="V419" s="22">
        <v>0</v>
      </c>
      <c r="W419" s="22">
        <f t="shared" si="124"/>
        <v>103009</v>
      </c>
      <c r="X419" s="22">
        <v>0</v>
      </c>
      <c r="Y419" s="22">
        <v>20</v>
      </c>
      <c r="Z419" s="22">
        <v>80</v>
      </c>
      <c r="AA419" s="22">
        <f t="shared" si="125"/>
        <v>82407.200000000012</v>
      </c>
      <c r="AB419" s="22">
        <f t="shared" si="94"/>
        <v>17459.152542372882</v>
      </c>
      <c r="AC419" s="22">
        <f t="shared" si="95"/>
        <v>3142.6474576271189</v>
      </c>
      <c r="AD419" s="22">
        <f t="shared" si="126"/>
        <v>20601.800000000003</v>
      </c>
      <c r="AE419" s="22">
        <v>0</v>
      </c>
      <c r="AF419" s="22">
        <v>0</v>
      </c>
      <c r="AG419" s="22">
        <v>0</v>
      </c>
      <c r="AH419" s="22">
        <v>0</v>
      </c>
      <c r="AI419" s="22">
        <v>0</v>
      </c>
      <c r="AJ419" s="22">
        <f t="shared" si="120"/>
        <v>0</v>
      </c>
      <c r="AK419" s="22">
        <f t="shared" si="89"/>
        <v>0</v>
      </c>
      <c r="AL419" s="22">
        <f t="shared" si="90"/>
        <v>20601.800000000003</v>
      </c>
      <c r="AM419" s="22">
        <f t="array" ref="AM419">IF(P419="Mykare",(INDEX('[1]EMI &amp; Reimbursement'!Q:Q,MATCH(Finance!C419,'[1]EMI &amp; Reimbursement'!B:B,0),0)),0)</f>
        <v>0</v>
      </c>
      <c r="AN419" s="22">
        <f t="shared" si="79"/>
        <v>0</v>
      </c>
      <c r="AO419" s="22">
        <f t="shared" si="80"/>
        <v>20601.800000000003</v>
      </c>
      <c r="AP419" s="22">
        <f t="shared" si="81"/>
        <v>0</v>
      </c>
      <c r="AQ419" s="18" t="s">
        <v>7272</v>
      </c>
      <c r="AR419" s="18" t="s">
        <v>8076</v>
      </c>
      <c r="AS419" s="23">
        <v>45173</v>
      </c>
      <c r="AT419" s="56" t="b">
        <v>0</v>
      </c>
      <c r="AW419" s="56" t="b">
        <v>1</v>
      </c>
      <c r="AY419" s="56" t="b">
        <v>1</v>
      </c>
      <c r="BB419" s="24" t="b">
        <v>1</v>
      </c>
      <c r="BC419" s="24"/>
      <c r="BD419" s="26">
        <f t="shared" si="112"/>
        <v>1</v>
      </c>
    </row>
    <row r="420" spans="1:56" ht="20.25" customHeight="1">
      <c r="A420" s="18" t="s">
        <v>7262</v>
      </c>
      <c r="B420" s="19">
        <v>420</v>
      </c>
      <c r="C420" s="18" t="str">
        <f t="shared" si="77"/>
        <v>FIP420</v>
      </c>
      <c r="D420" s="18">
        <v>607323</v>
      </c>
      <c r="E420" s="20">
        <v>45134</v>
      </c>
      <c r="F420" s="20">
        <v>45134</v>
      </c>
      <c r="G420" s="18" t="s">
        <v>7590</v>
      </c>
      <c r="I420" s="18" t="s">
        <v>8058</v>
      </c>
      <c r="J420" s="18" t="s">
        <v>8077</v>
      </c>
      <c r="K420" s="18" t="s">
        <v>7932</v>
      </c>
      <c r="L420" s="18" t="s">
        <v>7290</v>
      </c>
      <c r="M420" s="21" t="s">
        <v>7278</v>
      </c>
      <c r="N420" s="21" t="str">
        <f t="shared" si="119"/>
        <v>B</v>
      </c>
      <c r="P420" s="18" t="str">
        <f>IFERROR(VLOOKUP(L420,[1]Sheet3!A:B,2,0),"")</f>
        <v>Hospital</v>
      </c>
      <c r="Q420" s="22" t="s">
        <v>7298</v>
      </c>
      <c r="R420" s="22" t="s">
        <v>7271</v>
      </c>
      <c r="S420" s="22">
        <v>30000</v>
      </c>
      <c r="T420" s="22">
        <v>37593</v>
      </c>
      <c r="U420" s="22">
        <v>0</v>
      </c>
      <c r="V420" s="22">
        <v>0</v>
      </c>
      <c r="W420" s="22">
        <f t="shared" si="124"/>
        <v>37593</v>
      </c>
      <c r="X420" s="22">
        <v>0</v>
      </c>
      <c r="Y420" s="22">
        <v>35</v>
      </c>
      <c r="Z420" s="22">
        <v>65</v>
      </c>
      <c r="AA420" s="22">
        <f t="shared" si="125"/>
        <v>24435.45</v>
      </c>
      <c r="AB420" s="22">
        <f t="shared" si="94"/>
        <v>11150.466101694914</v>
      </c>
      <c r="AC420" s="22">
        <f t="shared" si="95"/>
        <v>2007.0838983050846</v>
      </c>
      <c r="AD420" s="22">
        <f t="shared" si="126"/>
        <v>13157.55</v>
      </c>
      <c r="AE420" s="22">
        <v>307.23</v>
      </c>
      <c r="AF420" s="22">
        <v>0</v>
      </c>
      <c r="AG420" s="22">
        <v>0</v>
      </c>
      <c r="AH420" s="22">
        <v>0</v>
      </c>
      <c r="AI420" s="22">
        <v>0</v>
      </c>
      <c r="AJ420" s="22">
        <f t="shared" si="120"/>
        <v>0</v>
      </c>
      <c r="AK420" s="22">
        <f t="shared" si="89"/>
        <v>307.23</v>
      </c>
      <c r="AL420" s="22">
        <f t="shared" si="90"/>
        <v>12850.32</v>
      </c>
      <c r="AM420" s="22">
        <f t="array" ref="AM420">IF(P420="Mykare",(INDEX('[1]EMI &amp; Reimbursement'!Q:Q,MATCH(Finance!C420,'[1]EMI &amp; Reimbursement'!B:B,0),0)),0)</f>
        <v>0</v>
      </c>
      <c r="AN420" s="22">
        <f t="shared" si="79"/>
        <v>0</v>
      </c>
      <c r="AO420" s="22">
        <f t="shared" si="80"/>
        <v>13157.55</v>
      </c>
      <c r="AP420" s="22">
        <f t="shared" si="81"/>
        <v>0</v>
      </c>
      <c r="AQ420" s="18" t="s">
        <v>7272</v>
      </c>
      <c r="AR420" s="18" t="s">
        <v>8010</v>
      </c>
      <c r="AS420" s="23">
        <v>45143</v>
      </c>
      <c r="AT420" s="56" t="b">
        <v>0</v>
      </c>
      <c r="AW420" s="18" t="b">
        <v>1</v>
      </c>
      <c r="AY420" s="56" t="b">
        <v>1</v>
      </c>
      <c r="BB420" s="24" t="b">
        <v>1</v>
      </c>
      <c r="BC420" s="24"/>
      <c r="BD420" s="26">
        <f t="shared" si="112"/>
        <v>0.97664990822759556</v>
      </c>
    </row>
    <row r="421" spans="1:56" ht="20.25" customHeight="1">
      <c r="A421" s="18" t="s">
        <v>7262</v>
      </c>
      <c r="B421" s="19">
        <v>421</v>
      </c>
      <c r="C421" s="18" t="str">
        <f t="shared" si="77"/>
        <v>FIP421</v>
      </c>
      <c r="D421" s="18">
        <v>594635</v>
      </c>
      <c r="E421" s="20">
        <v>45135</v>
      </c>
      <c r="F421" s="20">
        <v>45135</v>
      </c>
      <c r="G421" s="78" t="s">
        <v>8078</v>
      </c>
      <c r="I421" s="18" t="s">
        <v>8079</v>
      </c>
      <c r="J421" s="18" t="s">
        <v>7266</v>
      </c>
      <c r="K421" s="18" t="s">
        <v>7289</v>
      </c>
      <c r="L421" s="18" t="s">
        <v>7290</v>
      </c>
      <c r="M421" s="21" t="s">
        <v>8080</v>
      </c>
      <c r="N421" s="21" t="str">
        <f t="shared" si="119"/>
        <v>A</v>
      </c>
      <c r="P421" s="18" t="str">
        <f>IFERROR(VLOOKUP(L421,[1]Sheet3!A:B,2,0),"")</f>
        <v>Hospital</v>
      </c>
      <c r="Q421" s="22" t="s">
        <v>7279</v>
      </c>
      <c r="R421" s="22" t="s">
        <v>7271</v>
      </c>
      <c r="S421" s="22">
        <v>25000</v>
      </c>
      <c r="T421" s="22">
        <v>48220</v>
      </c>
      <c r="U421" s="22">
        <v>0</v>
      </c>
      <c r="V421" s="22">
        <v>0</v>
      </c>
      <c r="W421" s="22">
        <f t="shared" si="124"/>
        <v>48220</v>
      </c>
      <c r="X421" s="22">
        <v>0</v>
      </c>
      <c r="Y421" s="22">
        <v>60</v>
      </c>
      <c r="Z421" s="22">
        <v>40</v>
      </c>
      <c r="AA421" s="22">
        <f t="shared" si="125"/>
        <v>19288</v>
      </c>
      <c r="AB421" s="22">
        <f t="shared" si="94"/>
        <v>24518.644067796609</v>
      </c>
      <c r="AC421" s="22">
        <f t="shared" si="95"/>
        <v>4413.3559322033898</v>
      </c>
      <c r="AD421" s="22">
        <f t="shared" si="126"/>
        <v>28932</v>
      </c>
      <c r="AE421" s="22">
        <v>802.78</v>
      </c>
      <c r="AF421" s="22">
        <v>0</v>
      </c>
      <c r="AG421" s="22">
        <v>0</v>
      </c>
      <c r="AH421" s="22">
        <v>0</v>
      </c>
      <c r="AI421" s="22">
        <v>0</v>
      </c>
      <c r="AJ421" s="22">
        <f t="shared" si="120"/>
        <v>0</v>
      </c>
      <c r="AK421" s="22">
        <f t="shared" si="89"/>
        <v>802.78</v>
      </c>
      <c r="AL421" s="22">
        <f t="shared" si="90"/>
        <v>28129.22</v>
      </c>
      <c r="AM421" s="22">
        <f t="array" ref="AM421">IF(P421="Mykare",(INDEX('[1]EMI &amp; Reimbursement'!Q:Q,MATCH(Finance!C421,'[1]EMI &amp; Reimbursement'!B:B,0),0)),0)</f>
        <v>0</v>
      </c>
      <c r="AN421" s="22">
        <f t="shared" si="79"/>
        <v>0</v>
      </c>
      <c r="AO421" s="22">
        <f t="shared" si="80"/>
        <v>28932</v>
      </c>
      <c r="AP421" s="22">
        <f t="shared" si="81"/>
        <v>0</v>
      </c>
      <c r="AQ421" s="18" t="s">
        <v>7272</v>
      </c>
      <c r="AR421" s="18" t="s">
        <v>8081</v>
      </c>
      <c r="AS421" s="23">
        <v>45143</v>
      </c>
      <c r="AT421" s="56" t="b">
        <v>0</v>
      </c>
      <c r="AW421" s="18" t="b">
        <v>1</v>
      </c>
      <c r="AY421" s="56" t="b">
        <v>1</v>
      </c>
      <c r="BA421" s="56" t="b">
        <v>0</v>
      </c>
      <c r="BB421" s="24" t="b">
        <v>1</v>
      </c>
      <c r="BC421" s="22">
        <f t="shared" ref="BC421:BC439" si="127">W421-(AA421+AD421)</f>
        <v>0</v>
      </c>
      <c r="BD421" s="26">
        <f t="shared" si="112"/>
        <v>0.97225286879579709</v>
      </c>
    </row>
    <row r="422" spans="1:56" ht="20.25" customHeight="1">
      <c r="A422" s="18" t="s">
        <v>7262</v>
      </c>
      <c r="B422" s="19">
        <v>422</v>
      </c>
      <c r="C422" s="18" t="str">
        <f t="shared" si="77"/>
        <v>FIP422</v>
      </c>
      <c r="D422" s="18">
        <v>520287</v>
      </c>
      <c r="E422" s="20">
        <v>45135</v>
      </c>
      <c r="F422" s="20">
        <v>45135</v>
      </c>
      <c r="G422" s="18" t="s">
        <v>7703</v>
      </c>
      <c r="I422" s="18" t="s">
        <v>8082</v>
      </c>
      <c r="J422" s="18" t="s">
        <v>7266</v>
      </c>
      <c r="K422" s="18" t="s">
        <v>7289</v>
      </c>
      <c r="L422" s="18" t="s">
        <v>7290</v>
      </c>
      <c r="M422" s="21" t="s">
        <v>8083</v>
      </c>
      <c r="N422" s="21" t="str">
        <f t="shared" si="119"/>
        <v>A</v>
      </c>
      <c r="P422" s="18" t="str">
        <f>IFERROR(VLOOKUP(L422,[1]Sheet3!A:B,2,0),"")</f>
        <v>Hospital</v>
      </c>
      <c r="Q422" s="22" t="s">
        <v>7270</v>
      </c>
      <c r="R422" s="22" t="s">
        <v>7271</v>
      </c>
      <c r="S422" s="22">
        <v>25000</v>
      </c>
      <c r="T422" s="22">
        <v>30000</v>
      </c>
      <c r="U422" s="22">
        <v>0</v>
      </c>
      <c r="V422" s="22">
        <v>0</v>
      </c>
      <c r="W422" s="22">
        <f t="shared" si="124"/>
        <v>30000</v>
      </c>
      <c r="X422" s="22">
        <v>0</v>
      </c>
      <c r="Y422" s="22">
        <v>65</v>
      </c>
      <c r="Z422" s="22">
        <v>35</v>
      </c>
      <c r="AA422" s="22">
        <f t="shared" si="125"/>
        <v>10500</v>
      </c>
      <c r="AB422" s="22">
        <f t="shared" si="94"/>
        <v>16525.423728813559</v>
      </c>
      <c r="AC422" s="22">
        <f t="shared" si="95"/>
        <v>2974.5762711864404</v>
      </c>
      <c r="AD422" s="22">
        <f t="shared" si="126"/>
        <v>19500</v>
      </c>
      <c r="AE422" s="22">
        <v>744.94</v>
      </c>
      <c r="AF422" s="22">
        <v>5000</v>
      </c>
      <c r="AG422" s="22">
        <v>0</v>
      </c>
      <c r="AH422" s="22">
        <v>4000</v>
      </c>
      <c r="AI422" s="22">
        <v>0</v>
      </c>
      <c r="AJ422" s="22">
        <f t="shared" si="120"/>
        <v>0</v>
      </c>
      <c r="AK422" s="22">
        <f t="shared" si="89"/>
        <v>9744.94</v>
      </c>
      <c r="AL422" s="22">
        <f t="shared" si="90"/>
        <v>9755.06</v>
      </c>
      <c r="AM422" s="22">
        <f t="array" ref="AM422">IF(P422="Mykare",(INDEX('[1]EMI &amp; Reimbursement'!Q:Q,MATCH(Finance!C422,'[1]EMI &amp; Reimbursement'!B:B,0),0)),0)</f>
        <v>0</v>
      </c>
      <c r="AN422" s="22">
        <f t="shared" si="79"/>
        <v>0</v>
      </c>
      <c r="AO422" s="22">
        <f t="shared" si="80"/>
        <v>19500</v>
      </c>
      <c r="AP422" s="22">
        <f t="shared" si="81"/>
        <v>0</v>
      </c>
      <c r="AQ422" s="18" t="s">
        <v>7272</v>
      </c>
      <c r="AR422" s="18" t="s">
        <v>8084</v>
      </c>
      <c r="AS422" s="23">
        <v>45143</v>
      </c>
      <c r="AT422" s="56" t="b">
        <v>1</v>
      </c>
      <c r="AW422" s="18" t="b">
        <v>1</v>
      </c>
      <c r="AY422" s="56" t="b">
        <v>1</v>
      </c>
      <c r="AZ422" s="56" t="b">
        <v>1</v>
      </c>
      <c r="BA422" s="56" t="b">
        <v>1</v>
      </c>
      <c r="BB422" s="24" t="b">
        <v>1</v>
      </c>
      <c r="BC422" s="22">
        <f t="shared" si="127"/>
        <v>0</v>
      </c>
      <c r="BD422" s="26">
        <f t="shared" si="112"/>
        <v>0.50025948717948721</v>
      </c>
    </row>
    <row r="423" spans="1:56" ht="20.25" customHeight="1">
      <c r="A423" s="18" t="s">
        <v>7262</v>
      </c>
      <c r="B423" s="19">
        <v>423</v>
      </c>
      <c r="C423" s="18" t="str">
        <f t="shared" si="77"/>
        <v>FIP423</v>
      </c>
      <c r="D423" s="18">
        <v>596635</v>
      </c>
      <c r="E423" s="20">
        <v>45135</v>
      </c>
      <c r="F423" s="20">
        <v>45135</v>
      </c>
      <c r="G423" s="18" t="s">
        <v>7876</v>
      </c>
      <c r="I423" s="18" t="s">
        <v>8085</v>
      </c>
      <c r="J423" s="18" t="s">
        <v>7369</v>
      </c>
      <c r="K423" s="18" t="s">
        <v>7717</v>
      </c>
      <c r="L423" s="18" t="s">
        <v>7303</v>
      </c>
      <c r="M423" s="21" t="s">
        <v>7278</v>
      </c>
      <c r="N423" s="21" t="str">
        <f t="shared" si="119"/>
        <v>B</v>
      </c>
      <c r="O423" s="18" t="s">
        <v>7315</v>
      </c>
      <c r="P423" s="18" t="str">
        <f>IFERROR(VLOOKUP(L423,[1]Sheet3!A:B,2,0),"")</f>
        <v>Mykare</v>
      </c>
      <c r="Q423" s="22" t="s">
        <v>7337</v>
      </c>
      <c r="R423" s="22" t="s">
        <v>7271</v>
      </c>
      <c r="S423" s="22">
        <v>40000</v>
      </c>
      <c r="T423" s="22">
        <v>0</v>
      </c>
      <c r="U423" s="22">
        <v>0</v>
      </c>
      <c r="V423" s="22">
        <v>0</v>
      </c>
      <c r="W423" s="22">
        <f t="shared" si="124"/>
        <v>40000</v>
      </c>
      <c r="X423" s="22">
        <v>0</v>
      </c>
      <c r="Y423" s="22">
        <v>35</v>
      </c>
      <c r="Z423" s="22">
        <v>65</v>
      </c>
      <c r="AA423" s="22">
        <f t="shared" si="125"/>
        <v>26000</v>
      </c>
      <c r="AB423" s="22">
        <f t="shared" si="94"/>
        <v>11864.406779661018</v>
      </c>
      <c r="AC423" s="22">
        <f t="shared" si="95"/>
        <v>2135.593220338983</v>
      </c>
      <c r="AD423" s="22">
        <f t="shared" si="126"/>
        <v>14000</v>
      </c>
      <c r="AE423" s="22">
        <v>719.56</v>
      </c>
      <c r="AF423" s="22">
        <v>0</v>
      </c>
      <c r="AG423" s="22">
        <v>6056</v>
      </c>
      <c r="AH423" s="22">
        <v>0</v>
      </c>
      <c r="AI423" s="22">
        <v>0</v>
      </c>
      <c r="AJ423" s="22">
        <f t="shared" si="120"/>
        <v>0</v>
      </c>
      <c r="AK423" s="22">
        <f t="shared" si="89"/>
        <v>6775.5599999999995</v>
      </c>
      <c r="AL423" s="22">
        <f t="shared" si="90"/>
        <v>7224.4400000000005</v>
      </c>
      <c r="AM423" s="22">
        <f t="array" ref="AM423">IF(P423="Mykare",(INDEX('[1]EMI &amp; Reimbursement'!Q:Q,MATCH(Finance!C423,'[1]EMI &amp; Reimbursement'!B:B,0),0)),0)</f>
        <v>33944</v>
      </c>
      <c r="AN423" s="22">
        <f t="shared" si="79"/>
        <v>0</v>
      </c>
      <c r="AO423" s="22">
        <f t="shared" si="80"/>
        <v>0</v>
      </c>
      <c r="AP423" s="22">
        <f t="shared" si="81"/>
        <v>26000</v>
      </c>
      <c r="AQ423" s="18" t="s">
        <v>7272</v>
      </c>
      <c r="AR423" s="18" t="s">
        <v>7993</v>
      </c>
      <c r="AS423" s="23">
        <v>45143</v>
      </c>
      <c r="AT423" s="56" t="b">
        <v>1</v>
      </c>
      <c r="AU423" s="56" t="b">
        <v>0</v>
      </c>
      <c r="AV423" s="56" t="b">
        <v>0</v>
      </c>
      <c r="AW423" s="18" t="b">
        <v>1</v>
      </c>
      <c r="AX423" s="18" t="b">
        <v>0</v>
      </c>
      <c r="AY423" s="56" t="b">
        <v>1</v>
      </c>
      <c r="BB423" s="24" t="b">
        <v>1</v>
      </c>
      <c r="BC423" s="22">
        <f t="shared" si="127"/>
        <v>0</v>
      </c>
      <c r="BD423" s="26">
        <f t="shared" si="112"/>
        <v>0.51603142857142859</v>
      </c>
    </row>
    <row r="424" spans="1:56" ht="20.25" customHeight="1">
      <c r="A424" s="18" t="s">
        <v>7262</v>
      </c>
      <c r="B424" s="19">
        <v>424</v>
      </c>
      <c r="C424" s="18" t="str">
        <f t="shared" si="77"/>
        <v>FIP424</v>
      </c>
      <c r="D424" s="18">
        <v>512788</v>
      </c>
      <c r="E424" s="20">
        <v>45136</v>
      </c>
      <c r="F424" s="20">
        <v>45136</v>
      </c>
      <c r="G424" s="18" t="s">
        <v>7745</v>
      </c>
      <c r="I424" s="18" t="s">
        <v>8086</v>
      </c>
      <c r="J424" s="18" t="s">
        <v>7266</v>
      </c>
      <c r="K424" s="18" t="s">
        <v>8087</v>
      </c>
      <c r="L424" s="18" t="s">
        <v>7290</v>
      </c>
      <c r="M424" s="21" t="s">
        <v>7278</v>
      </c>
      <c r="N424" s="21" t="str">
        <f t="shared" si="119"/>
        <v>B</v>
      </c>
      <c r="P424" s="18" t="str">
        <f>IFERROR(VLOOKUP(L424,[1]Sheet3!A:B,2,0),"")</f>
        <v>Hospital</v>
      </c>
      <c r="Q424" s="22" t="s">
        <v>7337</v>
      </c>
      <c r="R424" s="22" t="s">
        <v>7271</v>
      </c>
      <c r="S424" s="22">
        <v>25000</v>
      </c>
      <c r="T424" s="22">
        <v>30201</v>
      </c>
      <c r="U424" s="22">
        <v>0</v>
      </c>
      <c r="V424" s="22">
        <v>0</v>
      </c>
      <c r="W424" s="22">
        <f t="shared" si="124"/>
        <v>30201</v>
      </c>
      <c r="X424" s="22">
        <v>0</v>
      </c>
      <c r="Y424" s="22">
        <v>35</v>
      </c>
      <c r="Z424" s="22">
        <v>65</v>
      </c>
      <c r="AA424" s="22">
        <f t="shared" si="125"/>
        <v>19630.650000000001</v>
      </c>
      <c r="AB424" s="22">
        <f t="shared" si="94"/>
        <v>8957.9237288135591</v>
      </c>
      <c r="AC424" s="22">
        <f t="shared" si="95"/>
        <v>1612.4262711864405</v>
      </c>
      <c r="AD424" s="22">
        <f t="shared" si="126"/>
        <v>10570.349999999999</v>
      </c>
      <c r="AE424" s="22">
        <v>0</v>
      </c>
      <c r="AF424" s="22">
        <v>0</v>
      </c>
      <c r="AG424" s="22">
        <v>0</v>
      </c>
      <c r="AH424" s="22">
        <v>0</v>
      </c>
      <c r="AI424" s="22">
        <v>0</v>
      </c>
      <c r="AJ424" s="22">
        <f t="shared" si="120"/>
        <v>0</v>
      </c>
      <c r="AK424" s="22">
        <f t="shared" si="89"/>
        <v>0</v>
      </c>
      <c r="AL424" s="22">
        <f t="shared" si="90"/>
        <v>10570.349999999999</v>
      </c>
      <c r="AM424" s="22">
        <f t="array" ref="AM424">IF(P424="Mykare",(INDEX('[1]EMI &amp; Reimbursement'!Q:Q,MATCH(Finance!C424,'[1]EMI &amp; Reimbursement'!B:B,0),0)),0)</f>
        <v>0</v>
      </c>
      <c r="AN424" s="22">
        <f t="shared" si="79"/>
        <v>0</v>
      </c>
      <c r="AO424" s="22">
        <f t="shared" si="80"/>
        <v>10570.349999999999</v>
      </c>
      <c r="AP424" s="22">
        <f t="shared" si="81"/>
        <v>0</v>
      </c>
      <c r="AQ424" s="18" t="s">
        <v>7272</v>
      </c>
      <c r="AR424" s="18" t="s">
        <v>8088</v>
      </c>
      <c r="AS424" s="23">
        <v>45143</v>
      </c>
      <c r="AT424" s="56" t="b">
        <v>0</v>
      </c>
      <c r="AW424" s="18" t="b">
        <v>1</v>
      </c>
      <c r="AY424" s="56" t="b">
        <v>1</v>
      </c>
      <c r="BB424" s="24" t="b">
        <v>1</v>
      </c>
      <c r="BC424" s="22">
        <f t="shared" si="127"/>
        <v>0</v>
      </c>
      <c r="BD424" s="26">
        <f t="shared" si="112"/>
        <v>1</v>
      </c>
    </row>
    <row r="425" spans="1:56" ht="20.25" customHeight="1">
      <c r="A425" s="18" t="s">
        <v>7262</v>
      </c>
      <c r="B425" s="19">
        <v>425</v>
      </c>
      <c r="C425" s="18" t="str">
        <f t="shared" si="77"/>
        <v>FIP425</v>
      </c>
      <c r="D425" s="18">
        <v>594456</v>
      </c>
      <c r="E425" s="20">
        <v>45136</v>
      </c>
      <c r="F425" s="20">
        <v>45136</v>
      </c>
      <c r="G425" s="18" t="s">
        <v>7888</v>
      </c>
      <c r="I425" s="18" t="s">
        <v>8089</v>
      </c>
      <c r="J425" s="18" t="s">
        <v>7369</v>
      </c>
      <c r="K425" s="18" t="s">
        <v>7297</v>
      </c>
      <c r="L425" s="18" t="s">
        <v>7303</v>
      </c>
      <c r="M425" s="21" t="s">
        <v>7278</v>
      </c>
      <c r="N425" s="21" t="str">
        <f t="shared" si="119"/>
        <v>B</v>
      </c>
      <c r="O425" s="18" t="s">
        <v>7305</v>
      </c>
      <c r="P425" s="18" t="str">
        <f>IFERROR(VLOOKUP(L425,[1]Sheet3!A:B,2,0),"")</f>
        <v>Mykare</v>
      </c>
      <c r="Q425" s="22" t="s">
        <v>7326</v>
      </c>
      <c r="R425" s="22" t="s">
        <v>7271</v>
      </c>
      <c r="S425" s="22">
        <v>40000</v>
      </c>
      <c r="T425" s="22">
        <v>0</v>
      </c>
      <c r="U425" s="22">
        <v>0</v>
      </c>
      <c r="V425" s="22">
        <v>0</v>
      </c>
      <c r="W425" s="22">
        <f t="shared" si="124"/>
        <v>40000</v>
      </c>
      <c r="X425" s="22">
        <v>0</v>
      </c>
      <c r="Y425" s="22">
        <v>30</v>
      </c>
      <c r="Z425" s="22">
        <v>70</v>
      </c>
      <c r="AA425" s="22">
        <f t="shared" si="125"/>
        <v>28000</v>
      </c>
      <c r="AB425" s="22">
        <f t="shared" si="94"/>
        <v>10169.491525423729</v>
      </c>
      <c r="AC425" s="22">
        <f t="shared" si="95"/>
        <v>1830.5084745762711</v>
      </c>
      <c r="AD425" s="22">
        <f t="shared" si="126"/>
        <v>12000</v>
      </c>
      <c r="AE425" s="22">
        <v>580.97</v>
      </c>
      <c r="AF425" s="22">
        <v>0</v>
      </c>
      <c r="AG425" s="22">
        <v>2926</v>
      </c>
      <c r="AH425" s="22">
        <v>0</v>
      </c>
      <c r="AI425" s="22">
        <v>0</v>
      </c>
      <c r="AJ425" s="22">
        <f t="shared" si="120"/>
        <v>0</v>
      </c>
      <c r="AK425" s="22">
        <f t="shared" si="89"/>
        <v>3506.9700000000003</v>
      </c>
      <c r="AL425" s="22">
        <f t="shared" si="90"/>
        <v>8493.0299999999988</v>
      </c>
      <c r="AM425" s="22">
        <f t="array" ref="AM425">IF(P425="Mykare",(INDEX('[1]EMI &amp; Reimbursement'!Q:Q,MATCH(Finance!C425,'[1]EMI &amp; Reimbursement'!B:B,0),0)),0)</f>
        <v>37074</v>
      </c>
      <c r="AN425" s="22">
        <f t="shared" si="79"/>
        <v>0</v>
      </c>
      <c r="AO425" s="22">
        <f t="shared" si="80"/>
        <v>0</v>
      </c>
      <c r="AP425" s="22">
        <f t="shared" si="81"/>
        <v>28000</v>
      </c>
      <c r="AQ425" s="18" t="s">
        <v>7272</v>
      </c>
      <c r="AR425" s="18" t="s">
        <v>8090</v>
      </c>
      <c r="AS425" s="23">
        <v>45143</v>
      </c>
      <c r="AT425" s="56" t="b">
        <v>1</v>
      </c>
      <c r="AU425" s="56" t="b">
        <v>1</v>
      </c>
      <c r="AV425" s="56" t="b">
        <v>1</v>
      </c>
      <c r="AW425" s="18" t="b">
        <v>1</v>
      </c>
      <c r="AX425" s="18" t="b">
        <v>1</v>
      </c>
      <c r="AY425" s="56" t="b">
        <v>1</v>
      </c>
      <c r="BB425" s="24" t="b">
        <v>1</v>
      </c>
      <c r="BC425" s="22">
        <f t="shared" si="127"/>
        <v>0</v>
      </c>
      <c r="BD425" s="26">
        <f t="shared" si="112"/>
        <v>0.7077524999999999</v>
      </c>
    </row>
    <row r="426" spans="1:56" ht="20.25" customHeight="1">
      <c r="A426" s="18" t="s">
        <v>7262</v>
      </c>
      <c r="B426" s="19">
        <v>426</v>
      </c>
      <c r="C426" s="18" t="str">
        <f t="shared" si="77"/>
        <v>FIP426</v>
      </c>
      <c r="D426" s="18">
        <v>598039</v>
      </c>
      <c r="E426" s="20">
        <v>45136</v>
      </c>
      <c r="F426" s="20">
        <v>45136</v>
      </c>
      <c r="G426" s="78" t="s">
        <v>8078</v>
      </c>
      <c r="I426" s="18" t="s">
        <v>6824</v>
      </c>
      <c r="J426" s="18" t="s">
        <v>7266</v>
      </c>
      <c r="K426" s="18" t="s">
        <v>7289</v>
      </c>
      <c r="L426" s="18" t="s">
        <v>7290</v>
      </c>
      <c r="M426" s="21" t="s">
        <v>8091</v>
      </c>
      <c r="N426" s="21" t="str">
        <f t="shared" si="119"/>
        <v>A</v>
      </c>
      <c r="P426" s="18" t="str">
        <f>IFERROR(VLOOKUP(L426,[1]Sheet3!A:B,2,0),"")</f>
        <v>Hospital</v>
      </c>
      <c r="Q426" s="22" t="s">
        <v>7279</v>
      </c>
      <c r="R426" s="22" t="s">
        <v>7271</v>
      </c>
      <c r="S426" s="22">
        <v>25000</v>
      </c>
      <c r="T426" s="22">
        <v>37500</v>
      </c>
      <c r="U426" s="22">
        <v>0</v>
      </c>
      <c r="V426" s="22">
        <v>0</v>
      </c>
      <c r="W426" s="22">
        <f t="shared" si="124"/>
        <v>37500</v>
      </c>
      <c r="X426" s="22">
        <v>0</v>
      </c>
      <c r="Y426" s="22">
        <v>60</v>
      </c>
      <c r="Z426" s="22">
        <v>40</v>
      </c>
      <c r="AA426" s="22">
        <f t="shared" si="125"/>
        <v>15000</v>
      </c>
      <c r="AB426" s="22">
        <f t="shared" si="94"/>
        <v>19067.796610169491</v>
      </c>
      <c r="AC426" s="22">
        <f t="shared" si="95"/>
        <v>3432.2033898305085</v>
      </c>
      <c r="AD426" s="22">
        <f t="shared" si="126"/>
        <v>22500</v>
      </c>
      <c r="AE426" s="22">
        <v>0</v>
      </c>
      <c r="AF426" s="22">
        <v>5000</v>
      </c>
      <c r="AG426" s="22">
        <v>0</v>
      </c>
      <c r="AH426" s="22">
        <v>4000</v>
      </c>
      <c r="AI426" s="22">
        <v>0</v>
      </c>
      <c r="AJ426" s="22">
        <f t="shared" si="120"/>
        <v>0</v>
      </c>
      <c r="AK426" s="22">
        <f t="shared" si="89"/>
        <v>9000</v>
      </c>
      <c r="AL426" s="22">
        <f t="shared" si="90"/>
        <v>13500</v>
      </c>
      <c r="AM426" s="22">
        <f t="array" ref="AM426">IF(P426="Mykare",(INDEX('[1]EMI &amp; Reimbursement'!Q:Q,MATCH(Finance!C426,'[1]EMI &amp; Reimbursement'!B:B,0),0)),0)</f>
        <v>0</v>
      </c>
      <c r="AN426" s="22">
        <f t="shared" si="79"/>
        <v>0</v>
      </c>
      <c r="AO426" s="22">
        <f t="shared" si="80"/>
        <v>22500</v>
      </c>
      <c r="AP426" s="22">
        <f t="shared" si="81"/>
        <v>0</v>
      </c>
      <c r="AQ426" s="18" t="s">
        <v>7272</v>
      </c>
      <c r="AR426" s="18" t="s">
        <v>8081</v>
      </c>
      <c r="AS426" s="23">
        <v>45143</v>
      </c>
      <c r="AT426" s="56" t="b">
        <v>0</v>
      </c>
      <c r="AW426" s="18" t="b">
        <v>1</v>
      </c>
      <c r="AY426" s="56" t="b">
        <v>1</v>
      </c>
      <c r="AZ426" s="56" t="b">
        <v>1</v>
      </c>
      <c r="BA426" s="56" t="b">
        <v>1</v>
      </c>
      <c r="BB426" s="24" t="b">
        <v>1</v>
      </c>
      <c r="BC426" s="22">
        <f t="shared" si="127"/>
        <v>0</v>
      </c>
      <c r="BD426" s="26">
        <f t="shared" si="112"/>
        <v>0.6</v>
      </c>
    </row>
    <row r="427" spans="1:56" ht="20.25" customHeight="1">
      <c r="A427" s="18" t="s">
        <v>7262</v>
      </c>
      <c r="B427" s="19">
        <v>427</v>
      </c>
      <c r="C427" s="18" t="str">
        <f t="shared" si="77"/>
        <v>FIP427</v>
      </c>
      <c r="D427" s="18">
        <v>567484</v>
      </c>
      <c r="E427" s="20">
        <v>45136</v>
      </c>
      <c r="F427" s="20">
        <v>45136</v>
      </c>
      <c r="G427" s="18" t="s">
        <v>7367</v>
      </c>
      <c r="I427" s="18" t="s">
        <v>8092</v>
      </c>
      <c r="J427" s="18" t="s">
        <v>8022</v>
      </c>
      <c r="K427" s="18" t="s">
        <v>7342</v>
      </c>
      <c r="L427" s="18" t="s">
        <v>7290</v>
      </c>
      <c r="M427" s="21" t="s">
        <v>7278</v>
      </c>
      <c r="N427" s="21" t="str">
        <f t="shared" si="119"/>
        <v>B</v>
      </c>
      <c r="P427" s="18" t="str">
        <f>IFERROR(VLOOKUP(L427,[1]Sheet3!A:B,2,0),"")</f>
        <v>Hospital</v>
      </c>
      <c r="Q427" s="22" t="s">
        <v>7326</v>
      </c>
      <c r="R427" s="22" t="s">
        <v>7271</v>
      </c>
      <c r="S427" s="22">
        <v>45000</v>
      </c>
      <c r="T427" s="22">
        <v>104633</v>
      </c>
      <c r="U427" s="22">
        <v>0</v>
      </c>
      <c r="V427" s="22">
        <v>0</v>
      </c>
      <c r="W427" s="22">
        <f t="shared" si="124"/>
        <v>104633</v>
      </c>
      <c r="X427" s="22">
        <v>0</v>
      </c>
      <c r="Y427" s="22">
        <v>30</v>
      </c>
      <c r="Z427" s="22">
        <v>70</v>
      </c>
      <c r="AA427" s="22">
        <f t="shared" si="125"/>
        <v>73243.099999999991</v>
      </c>
      <c r="AB427" s="22">
        <f t="shared" si="94"/>
        <v>26601.610169491523</v>
      </c>
      <c r="AC427" s="22">
        <f t="shared" si="95"/>
        <v>4788.2898305084736</v>
      </c>
      <c r="AD427" s="22">
        <f t="shared" si="126"/>
        <v>31389.899999999998</v>
      </c>
      <c r="AE427" s="22">
        <v>444.68</v>
      </c>
      <c r="AF427" s="22">
        <v>0</v>
      </c>
      <c r="AG427" s="22">
        <v>0</v>
      </c>
      <c r="AH427" s="22">
        <v>0</v>
      </c>
      <c r="AI427" s="22">
        <v>0</v>
      </c>
      <c r="AJ427" s="22">
        <f t="shared" si="120"/>
        <v>0</v>
      </c>
      <c r="AK427" s="22">
        <f t="shared" si="89"/>
        <v>444.68</v>
      </c>
      <c r="AL427" s="22">
        <f t="shared" si="90"/>
        <v>30945.219999999998</v>
      </c>
      <c r="AM427" s="22">
        <f t="array" ref="AM427">IF(P427="Mykare",(INDEX('[1]EMI &amp; Reimbursement'!Q:Q,MATCH(Finance!C427,'[1]EMI &amp; Reimbursement'!B:B,0),0)),0)</f>
        <v>0</v>
      </c>
      <c r="AN427" s="22">
        <f t="shared" si="79"/>
        <v>0</v>
      </c>
      <c r="AO427" s="22">
        <f t="shared" si="80"/>
        <v>31389.899999999998</v>
      </c>
      <c r="AP427" s="22">
        <f t="shared" si="81"/>
        <v>0</v>
      </c>
      <c r="AQ427" s="18" t="s">
        <v>7272</v>
      </c>
      <c r="AR427" s="18" t="s">
        <v>8016</v>
      </c>
      <c r="AS427" s="23">
        <v>45143</v>
      </c>
      <c r="AT427" s="56" t="b">
        <v>0</v>
      </c>
      <c r="AW427" s="56" t="b">
        <v>1</v>
      </c>
      <c r="AY427" s="56" t="b">
        <v>1</v>
      </c>
      <c r="BB427" s="24" t="b">
        <v>1</v>
      </c>
      <c r="BC427" s="22">
        <f t="shared" si="127"/>
        <v>0</v>
      </c>
      <c r="BD427" s="26">
        <f t="shared" si="112"/>
        <v>0.9858336598714873</v>
      </c>
    </row>
    <row r="428" spans="1:56" ht="20.25" customHeight="1">
      <c r="A428" s="18" t="s">
        <v>7262</v>
      </c>
      <c r="B428" s="19">
        <v>428</v>
      </c>
      <c r="C428" s="18" t="str">
        <f t="shared" si="77"/>
        <v>FIP428</v>
      </c>
      <c r="D428" s="18">
        <v>580803</v>
      </c>
      <c r="E428" s="20">
        <v>45137</v>
      </c>
      <c r="F428" s="20">
        <v>45137</v>
      </c>
      <c r="G428" s="18" t="s">
        <v>7501</v>
      </c>
      <c r="I428" s="18" t="s">
        <v>8093</v>
      </c>
      <c r="J428" s="18" t="s">
        <v>7351</v>
      </c>
      <c r="K428" s="18" t="s">
        <v>5048</v>
      </c>
      <c r="L428" s="18" t="s">
        <v>7290</v>
      </c>
      <c r="M428" s="21" t="s">
        <v>7278</v>
      </c>
      <c r="N428" s="21" t="str">
        <f t="shared" si="119"/>
        <v>B</v>
      </c>
      <c r="P428" s="18" t="str">
        <f>IFERROR(VLOOKUP(L428,[1]Sheet3!A:B,2,0),"")</f>
        <v>Hospital</v>
      </c>
      <c r="Q428" s="22" t="s">
        <v>7270</v>
      </c>
      <c r="R428" s="22" t="s">
        <v>7271</v>
      </c>
      <c r="S428" s="22">
        <v>25000</v>
      </c>
      <c r="T428" s="22">
        <v>67845</v>
      </c>
      <c r="U428" s="22">
        <v>0</v>
      </c>
      <c r="V428" s="22">
        <v>0</v>
      </c>
      <c r="W428" s="22">
        <f t="shared" si="124"/>
        <v>67845</v>
      </c>
      <c r="X428" s="22">
        <v>0</v>
      </c>
      <c r="Y428" s="22">
        <v>30</v>
      </c>
      <c r="Z428" s="22">
        <v>70</v>
      </c>
      <c r="AA428" s="22">
        <f t="shared" si="125"/>
        <v>47491.5</v>
      </c>
      <c r="AB428" s="22">
        <f t="shared" si="94"/>
        <v>17248.728813559323</v>
      </c>
      <c r="AC428" s="22">
        <f t="shared" si="95"/>
        <v>3104.7711864406779</v>
      </c>
      <c r="AD428" s="22">
        <f t="shared" si="126"/>
        <v>20353.5</v>
      </c>
      <c r="AE428" s="22">
        <v>704.12</v>
      </c>
      <c r="AF428" s="22">
        <v>0</v>
      </c>
      <c r="AG428" s="22">
        <v>0</v>
      </c>
      <c r="AH428" s="22">
        <v>0</v>
      </c>
      <c r="AI428" s="22">
        <v>0</v>
      </c>
      <c r="AJ428" s="22">
        <f t="shared" si="120"/>
        <v>0</v>
      </c>
      <c r="AK428" s="22">
        <f t="shared" si="89"/>
        <v>704.12</v>
      </c>
      <c r="AL428" s="22">
        <f t="shared" si="90"/>
        <v>19649.38</v>
      </c>
      <c r="AM428" s="22">
        <f t="array" ref="AM428">IF(P428="Mykare",(INDEX('[1]EMI &amp; Reimbursement'!Q:Q,MATCH(Finance!C428,'[1]EMI &amp; Reimbursement'!B:B,0),0)),0)</f>
        <v>0</v>
      </c>
      <c r="AN428" s="22">
        <f t="shared" si="79"/>
        <v>0</v>
      </c>
      <c r="AO428" s="22">
        <f t="shared" si="80"/>
        <v>20353.5</v>
      </c>
      <c r="AP428" s="22">
        <f t="shared" si="81"/>
        <v>0</v>
      </c>
      <c r="AQ428" s="18" t="s">
        <v>7272</v>
      </c>
      <c r="AR428" s="18" t="s">
        <v>8005</v>
      </c>
      <c r="AS428" s="23">
        <v>45143</v>
      </c>
      <c r="AT428" s="56" t="b">
        <v>0</v>
      </c>
      <c r="AW428" s="18" t="b">
        <v>1</v>
      </c>
      <c r="AY428" s="56" t="b">
        <v>1</v>
      </c>
      <c r="BB428" s="24" t="b">
        <v>1</v>
      </c>
      <c r="BC428" s="22">
        <f t="shared" si="127"/>
        <v>0</v>
      </c>
      <c r="BD428" s="26">
        <f t="shared" si="112"/>
        <v>0.96540545852064763</v>
      </c>
    </row>
    <row r="429" spans="1:56" ht="20.25" customHeight="1">
      <c r="A429" s="18" t="s">
        <v>7262</v>
      </c>
      <c r="B429" s="19">
        <v>429</v>
      </c>
      <c r="C429" s="18" t="str">
        <f t="shared" si="77"/>
        <v>FIP429</v>
      </c>
      <c r="D429" s="18">
        <v>606596</v>
      </c>
      <c r="E429" s="20">
        <v>45137</v>
      </c>
      <c r="F429" s="20">
        <v>45137</v>
      </c>
      <c r="G429" s="18" t="s">
        <v>7876</v>
      </c>
      <c r="I429" s="18" t="s">
        <v>8094</v>
      </c>
      <c r="J429" s="18" t="s">
        <v>7266</v>
      </c>
      <c r="K429" s="18" t="s">
        <v>7743</v>
      </c>
      <c r="L429" s="18" t="s">
        <v>7303</v>
      </c>
      <c r="M429" s="21" t="s">
        <v>7278</v>
      </c>
      <c r="N429" s="21" t="str">
        <f t="shared" si="119"/>
        <v>B</v>
      </c>
      <c r="O429" s="18" t="s">
        <v>7305</v>
      </c>
      <c r="P429" s="18" t="str">
        <f>IFERROR(VLOOKUP(L429,[1]Sheet3!A:B,2,0),"")</f>
        <v>Mykare</v>
      </c>
      <c r="Q429" s="22" t="s">
        <v>7337</v>
      </c>
      <c r="R429" s="22" t="s">
        <v>7271</v>
      </c>
      <c r="S429" s="22">
        <v>28000</v>
      </c>
      <c r="T429" s="22">
        <v>0</v>
      </c>
      <c r="U429" s="22">
        <v>0</v>
      </c>
      <c r="V429" s="22">
        <v>0</v>
      </c>
      <c r="W429" s="22">
        <f t="shared" si="124"/>
        <v>28000</v>
      </c>
      <c r="X429" s="22">
        <v>0</v>
      </c>
      <c r="Y429" s="22">
        <v>35</v>
      </c>
      <c r="Z429" s="22">
        <v>65</v>
      </c>
      <c r="AA429" s="22">
        <f t="shared" si="125"/>
        <v>18200</v>
      </c>
      <c r="AB429" s="22">
        <f t="shared" si="94"/>
        <v>8305.0847457627115</v>
      </c>
      <c r="AC429" s="22">
        <f t="shared" si="95"/>
        <v>1494.9152542372881</v>
      </c>
      <c r="AD429" s="22">
        <f t="shared" si="126"/>
        <v>9800</v>
      </c>
      <c r="AE429" s="22">
        <v>0</v>
      </c>
      <c r="AF429" s="22">
        <v>0</v>
      </c>
      <c r="AG429" s="22">
        <v>2974</v>
      </c>
      <c r="AH429" s="22">
        <v>0</v>
      </c>
      <c r="AI429" s="22">
        <v>0</v>
      </c>
      <c r="AJ429" s="22">
        <f t="shared" si="120"/>
        <v>0</v>
      </c>
      <c r="AK429" s="22">
        <f t="shared" si="89"/>
        <v>2974</v>
      </c>
      <c r="AL429" s="22">
        <f t="shared" si="90"/>
        <v>6826</v>
      </c>
      <c r="AM429" s="22">
        <f t="array" ref="AM429">IF(P429="Mykare",(INDEX('[1]EMI &amp; Reimbursement'!Q:Q,MATCH(Finance!C429,'[1]EMI &amp; Reimbursement'!B:B,0),0)),0)</f>
        <v>25026</v>
      </c>
      <c r="AN429" s="22">
        <f t="shared" si="79"/>
        <v>0</v>
      </c>
      <c r="AO429" s="22">
        <f t="shared" si="80"/>
        <v>0</v>
      </c>
      <c r="AP429" s="22">
        <f t="shared" si="81"/>
        <v>18200</v>
      </c>
      <c r="AQ429" s="18" t="s">
        <v>7272</v>
      </c>
      <c r="AR429" s="18" t="s">
        <v>7993</v>
      </c>
      <c r="AS429" s="23">
        <v>45143</v>
      </c>
      <c r="AT429" s="56" t="b">
        <v>1</v>
      </c>
      <c r="AU429" s="56" t="b">
        <v>1</v>
      </c>
      <c r="AV429" s="56" t="b">
        <v>1</v>
      </c>
      <c r="AW429" s="18" t="b">
        <v>1</v>
      </c>
      <c r="AX429" s="18" t="b">
        <v>1</v>
      </c>
      <c r="AY429" s="56" t="b">
        <v>1</v>
      </c>
      <c r="BB429" s="24" t="b">
        <v>1</v>
      </c>
      <c r="BC429" s="22">
        <f t="shared" si="127"/>
        <v>0</v>
      </c>
      <c r="BD429" s="26">
        <f t="shared" si="112"/>
        <v>0.69653061224489798</v>
      </c>
    </row>
    <row r="430" spans="1:56" ht="20.25" customHeight="1">
      <c r="A430" s="18" t="s">
        <v>7262</v>
      </c>
      <c r="B430" s="19">
        <v>430</v>
      </c>
      <c r="C430" s="18" t="str">
        <f t="shared" si="77"/>
        <v>FIP430</v>
      </c>
      <c r="D430" s="18">
        <v>610161</v>
      </c>
      <c r="E430" s="20">
        <v>45138</v>
      </c>
      <c r="F430" s="20">
        <v>45138</v>
      </c>
      <c r="G430" s="18" t="s">
        <v>7509</v>
      </c>
      <c r="I430" s="18" t="s">
        <v>8095</v>
      </c>
      <c r="J430" s="18" t="s">
        <v>7730</v>
      </c>
      <c r="K430" s="18" t="s">
        <v>7717</v>
      </c>
      <c r="L430" s="18" t="s">
        <v>7290</v>
      </c>
      <c r="M430" s="21" t="s">
        <v>7839</v>
      </c>
      <c r="N430" s="21" t="str">
        <f t="shared" si="119"/>
        <v>A</v>
      </c>
      <c r="P430" s="18" t="str">
        <f>IFERROR(VLOOKUP(L430,[1]Sheet3!A:B,2,0),"")</f>
        <v>Hospital</v>
      </c>
      <c r="Q430" s="22" t="s">
        <v>7337</v>
      </c>
      <c r="R430" s="22" t="s">
        <v>7271</v>
      </c>
      <c r="S430" s="22">
        <v>25000</v>
      </c>
      <c r="T430" s="22">
        <v>30953</v>
      </c>
      <c r="U430" s="22">
        <v>0</v>
      </c>
      <c r="V430" s="22">
        <v>0</v>
      </c>
      <c r="W430" s="22">
        <f t="shared" si="124"/>
        <v>30953</v>
      </c>
      <c r="X430" s="22">
        <v>0</v>
      </c>
      <c r="Y430" s="22">
        <v>60</v>
      </c>
      <c r="Z430" s="22">
        <v>40</v>
      </c>
      <c r="AA430" s="22">
        <f t="shared" si="125"/>
        <v>12381.2</v>
      </c>
      <c r="AB430" s="22">
        <f t="shared" si="94"/>
        <v>15738.813559322034</v>
      </c>
      <c r="AC430" s="22">
        <f t="shared" si="95"/>
        <v>2832.9864406779661</v>
      </c>
      <c r="AD430" s="22">
        <f t="shared" si="126"/>
        <v>18571.8</v>
      </c>
      <c r="AE430" s="22">
        <v>849.37</v>
      </c>
      <c r="AF430" s="22">
        <v>4642</v>
      </c>
      <c r="AG430" s="22">
        <v>0</v>
      </c>
      <c r="AH430" s="22">
        <v>0</v>
      </c>
      <c r="AI430" s="22">
        <v>0</v>
      </c>
      <c r="AJ430" s="22">
        <f t="shared" si="120"/>
        <v>0</v>
      </c>
      <c r="AK430" s="22">
        <f t="shared" si="89"/>
        <v>5491.37</v>
      </c>
      <c r="AL430" s="22">
        <f t="shared" si="90"/>
        <v>13080.43</v>
      </c>
      <c r="AM430" s="22">
        <f t="array" ref="AM430">IF(P430="Mykare",(INDEX('[1]EMI &amp; Reimbursement'!Q:Q,MATCH(Finance!C430,'[1]EMI &amp; Reimbursement'!B:B,0),0)),0)</f>
        <v>0</v>
      </c>
      <c r="AN430" s="22">
        <f t="shared" si="79"/>
        <v>0</v>
      </c>
      <c r="AO430" s="22">
        <f t="shared" si="80"/>
        <v>18571.8</v>
      </c>
      <c r="AP430" s="22">
        <f t="shared" si="81"/>
        <v>0</v>
      </c>
      <c r="AQ430" s="18" t="s">
        <v>7272</v>
      </c>
      <c r="AR430" s="18" t="s">
        <v>8000</v>
      </c>
      <c r="AS430" s="23">
        <v>45143</v>
      </c>
      <c r="AT430" s="56" t="b">
        <v>1</v>
      </c>
      <c r="AW430" s="18" t="b">
        <v>1</v>
      </c>
      <c r="AY430" s="56" t="b">
        <v>1</v>
      </c>
      <c r="BA430" s="56" t="b">
        <v>1</v>
      </c>
      <c r="BB430" s="24" t="b">
        <v>1</v>
      </c>
      <c r="BC430" s="22">
        <f t="shared" si="127"/>
        <v>0</v>
      </c>
      <c r="BD430" s="26">
        <f t="shared" si="112"/>
        <v>0.70431675981864983</v>
      </c>
    </row>
    <row r="431" spans="1:56" ht="20.25" customHeight="1">
      <c r="A431" s="18" t="s">
        <v>7262</v>
      </c>
      <c r="B431" s="19">
        <v>431</v>
      </c>
      <c r="C431" s="18" t="str">
        <f t="shared" si="77"/>
        <v>FIP431</v>
      </c>
      <c r="D431" s="18">
        <v>616439</v>
      </c>
      <c r="E431" s="20">
        <v>45138</v>
      </c>
      <c r="F431" s="20">
        <v>45138</v>
      </c>
      <c r="G431" s="18" t="s">
        <v>7745</v>
      </c>
      <c r="I431" s="18" t="s">
        <v>8096</v>
      </c>
      <c r="J431" s="18" t="s">
        <v>7351</v>
      </c>
      <c r="K431" s="18" t="s">
        <v>8087</v>
      </c>
      <c r="L431" s="18" t="s">
        <v>7290</v>
      </c>
      <c r="M431" s="21" t="s">
        <v>7278</v>
      </c>
      <c r="N431" s="21" t="str">
        <f t="shared" si="119"/>
        <v>B</v>
      </c>
      <c r="P431" s="18" t="str">
        <f>IFERROR(VLOOKUP(L431,[1]Sheet3!A:B,2,0),"")</f>
        <v>Hospital</v>
      </c>
      <c r="Q431" s="22" t="s">
        <v>7337</v>
      </c>
      <c r="R431" s="22" t="s">
        <v>7271</v>
      </c>
      <c r="S431" s="22">
        <v>25000</v>
      </c>
      <c r="T431" s="22">
        <v>66528</v>
      </c>
      <c r="U431" s="22">
        <v>0</v>
      </c>
      <c r="V431" s="22">
        <v>0</v>
      </c>
      <c r="W431" s="22">
        <f t="shared" si="124"/>
        <v>66528</v>
      </c>
      <c r="X431" s="22">
        <v>0</v>
      </c>
      <c r="Y431" s="22">
        <v>35</v>
      </c>
      <c r="Z431" s="22">
        <v>65</v>
      </c>
      <c r="AA431" s="22">
        <f t="shared" si="125"/>
        <v>43243.200000000004</v>
      </c>
      <c r="AB431" s="22">
        <f t="shared" si="94"/>
        <v>19732.881355932201</v>
      </c>
      <c r="AC431" s="22">
        <f t="shared" si="95"/>
        <v>3551.9186440677963</v>
      </c>
      <c r="AD431" s="22">
        <f t="shared" si="126"/>
        <v>23284.799999999999</v>
      </c>
      <c r="AE431" s="22">
        <v>1004.98</v>
      </c>
      <c r="AF431" s="22">
        <v>0</v>
      </c>
      <c r="AG431" s="22">
        <v>0</v>
      </c>
      <c r="AH431" s="22">
        <v>0</v>
      </c>
      <c r="AI431" s="22">
        <v>0</v>
      </c>
      <c r="AJ431" s="22">
        <f t="shared" si="120"/>
        <v>0</v>
      </c>
      <c r="AK431" s="22">
        <f t="shared" si="89"/>
        <v>1004.98</v>
      </c>
      <c r="AL431" s="22">
        <f t="shared" si="90"/>
        <v>22279.82</v>
      </c>
      <c r="AM431" s="22">
        <f t="array" ref="AM431">IF(P431="Mykare",(INDEX('[1]EMI &amp; Reimbursement'!Q:Q,MATCH(Finance!C431,'[1]EMI &amp; Reimbursement'!B:B,0),0)),0)</f>
        <v>0</v>
      </c>
      <c r="AN431" s="22">
        <f t="shared" si="79"/>
        <v>0</v>
      </c>
      <c r="AO431" s="22">
        <f t="shared" si="80"/>
        <v>23284.799999999999</v>
      </c>
      <c r="AP431" s="22">
        <f t="shared" si="81"/>
        <v>0</v>
      </c>
      <c r="AQ431" s="18" t="s">
        <v>7272</v>
      </c>
      <c r="AR431" s="18" t="s">
        <v>8088</v>
      </c>
      <c r="AS431" s="23">
        <v>45143</v>
      </c>
      <c r="AT431" s="56" t="b">
        <v>0</v>
      </c>
      <c r="AW431" s="18" t="b">
        <v>1</v>
      </c>
      <c r="AY431" s="56" t="b">
        <v>1</v>
      </c>
      <c r="BB431" s="24" t="b">
        <v>1</v>
      </c>
      <c r="BC431" s="22">
        <f t="shared" si="127"/>
        <v>0</v>
      </c>
      <c r="BD431" s="26">
        <f t="shared" si="112"/>
        <v>0.95683965505394075</v>
      </c>
    </row>
    <row r="432" spans="1:56" ht="20.25" customHeight="1">
      <c r="A432" s="18" t="s">
        <v>7262</v>
      </c>
      <c r="B432" s="19">
        <v>432</v>
      </c>
      <c r="C432" s="18" t="str">
        <f t="shared" si="77"/>
        <v>FIP432</v>
      </c>
      <c r="D432" s="18">
        <v>610590</v>
      </c>
      <c r="E432" s="20">
        <v>45138</v>
      </c>
      <c r="F432" s="20">
        <v>45138</v>
      </c>
      <c r="G432" s="18" t="s">
        <v>8097</v>
      </c>
      <c r="I432" s="18" t="s">
        <v>8098</v>
      </c>
      <c r="J432" s="18" t="s">
        <v>7805</v>
      </c>
      <c r="K432" s="18" t="s">
        <v>7743</v>
      </c>
      <c r="L432" s="18" t="s">
        <v>7303</v>
      </c>
      <c r="M432" s="21" t="s">
        <v>7278</v>
      </c>
      <c r="N432" s="21" t="str">
        <f t="shared" si="119"/>
        <v>B</v>
      </c>
      <c r="O432" s="18" t="s">
        <v>7315</v>
      </c>
      <c r="P432" s="18" t="str">
        <f>IFERROR(VLOOKUP(L432,[1]Sheet3!A:B,2,0),"")</f>
        <v>Mykare</v>
      </c>
      <c r="Q432" s="22" t="s">
        <v>7298</v>
      </c>
      <c r="R432" s="22" t="s">
        <v>7271</v>
      </c>
      <c r="S432" s="22">
        <v>28000</v>
      </c>
      <c r="T432" s="22">
        <v>0</v>
      </c>
      <c r="U432" s="22">
        <v>0</v>
      </c>
      <c r="V432" s="22">
        <v>0</v>
      </c>
      <c r="W432" s="22">
        <f t="shared" si="124"/>
        <v>28000</v>
      </c>
      <c r="X432" s="22">
        <v>0</v>
      </c>
      <c r="Y432" s="22">
        <v>25</v>
      </c>
      <c r="Z432" s="22">
        <v>75</v>
      </c>
      <c r="AA432" s="22">
        <f t="shared" si="125"/>
        <v>21000</v>
      </c>
      <c r="AB432" s="22">
        <f t="shared" si="94"/>
        <v>5932.203389830509</v>
      </c>
      <c r="AC432" s="22">
        <f t="shared" si="95"/>
        <v>1067.7966101694915</v>
      </c>
      <c r="AD432" s="22">
        <f t="shared" si="126"/>
        <v>7000</v>
      </c>
      <c r="AE432" s="22">
        <v>2126.0300000000002</v>
      </c>
      <c r="AF432" s="22">
        <v>0</v>
      </c>
      <c r="AG432" s="22">
        <v>3640</v>
      </c>
      <c r="AH432" s="22">
        <v>0</v>
      </c>
      <c r="AI432" s="22">
        <v>0</v>
      </c>
      <c r="AJ432" s="22">
        <f t="shared" si="120"/>
        <v>0</v>
      </c>
      <c r="AK432" s="22">
        <f t="shared" si="89"/>
        <v>5766.0300000000007</v>
      </c>
      <c r="AL432" s="22">
        <f t="shared" si="90"/>
        <v>1233.9699999999993</v>
      </c>
      <c r="AM432" s="22">
        <f t="array" ref="AM432">IF(P432="Mykare",(INDEX('[1]EMI &amp; Reimbursement'!Q:Q,MATCH(Finance!C432,'[1]EMI &amp; Reimbursement'!B:B,0),0)),0)</f>
        <v>24360</v>
      </c>
      <c r="AN432" s="22">
        <f t="shared" si="79"/>
        <v>0</v>
      </c>
      <c r="AO432" s="22">
        <f t="shared" si="80"/>
        <v>0</v>
      </c>
      <c r="AP432" s="22">
        <f t="shared" si="81"/>
        <v>21000</v>
      </c>
      <c r="AQ432" s="18" t="s">
        <v>7272</v>
      </c>
      <c r="AR432" s="18" t="s">
        <v>8099</v>
      </c>
      <c r="AS432" s="23">
        <v>45184</v>
      </c>
      <c r="AT432" s="56" t="b">
        <v>1</v>
      </c>
      <c r="AU432" s="56" t="b">
        <v>1</v>
      </c>
      <c r="AV432" s="56" t="b">
        <v>1</v>
      </c>
      <c r="AW432" s="56" t="b">
        <v>1</v>
      </c>
      <c r="AX432" s="18" t="b">
        <v>1</v>
      </c>
      <c r="AY432" s="56" t="b">
        <v>1</v>
      </c>
      <c r="BB432" s="24" t="b">
        <v>1</v>
      </c>
      <c r="BC432" s="22">
        <f t="shared" si="127"/>
        <v>0</v>
      </c>
      <c r="BD432" s="26">
        <f t="shared" si="112"/>
        <v>0.17628142857142848</v>
      </c>
    </row>
    <row r="433" spans="1:56" ht="20.25" customHeight="1">
      <c r="A433" s="18" t="s">
        <v>7262</v>
      </c>
      <c r="B433" s="19">
        <v>433</v>
      </c>
      <c r="C433" s="18" t="str">
        <f t="shared" si="77"/>
        <v>FIP433</v>
      </c>
      <c r="D433" s="18">
        <v>593814</v>
      </c>
      <c r="E433" s="20">
        <v>45138</v>
      </c>
      <c r="F433" s="20">
        <v>45138</v>
      </c>
      <c r="G433" s="18" t="s">
        <v>7671</v>
      </c>
      <c r="I433" s="18" t="s">
        <v>8100</v>
      </c>
      <c r="J433" s="18" t="s">
        <v>7635</v>
      </c>
      <c r="K433" s="18" t="s">
        <v>7405</v>
      </c>
      <c r="L433" s="18" t="s">
        <v>7290</v>
      </c>
      <c r="M433" s="21" t="s">
        <v>7948</v>
      </c>
      <c r="N433" s="21" t="str">
        <f t="shared" si="119"/>
        <v>A</v>
      </c>
      <c r="P433" s="18" t="str">
        <f>IFERROR(VLOOKUP(L433,[1]Sheet3!A:B,2,0),"")</f>
        <v>Hospital</v>
      </c>
      <c r="Q433" s="22" t="s">
        <v>7456</v>
      </c>
      <c r="R433" s="22" t="s">
        <v>7271</v>
      </c>
      <c r="S433" s="22">
        <v>25000</v>
      </c>
      <c r="T433" s="22">
        <v>44182</v>
      </c>
      <c r="U433" s="22">
        <v>0</v>
      </c>
      <c r="V433" s="22">
        <v>0</v>
      </c>
      <c r="W433" s="22">
        <f t="shared" si="124"/>
        <v>44182</v>
      </c>
      <c r="X433" s="22">
        <v>0</v>
      </c>
      <c r="Y433" s="22">
        <v>60</v>
      </c>
      <c r="Z433" s="22">
        <v>40</v>
      </c>
      <c r="AA433" s="22">
        <f t="shared" si="125"/>
        <v>17672.8</v>
      </c>
      <c r="AB433" s="22">
        <f t="shared" si="94"/>
        <v>22465.423728813559</v>
      </c>
      <c r="AC433" s="22">
        <f t="shared" si="95"/>
        <v>4043.7762711864407</v>
      </c>
      <c r="AD433" s="22">
        <f t="shared" si="126"/>
        <v>26509.200000000001</v>
      </c>
      <c r="AE433" s="22">
        <v>0</v>
      </c>
      <c r="AF433" s="22">
        <v>7000</v>
      </c>
      <c r="AG433" s="22">
        <v>0</v>
      </c>
      <c r="AH433" s="22">
        <v>0</v>
      </c>
      <c r="AI433" s="22">
        <v>0</v>
      </c>
      <c r="AJ433" s="22">
        <f t="shared" si="120"/>
        <v>0</v>
      </c>
      <c r="AK433" s="22">
        <f t="shared" si="89"/>
        <v>7000</v>
      </c>
      <c r="AL433" s="22">
        <f t="shared" si="90"/>
        <v>19509.2</v>
      </c>
      <c r="AM433" s="22">
        <f t="array" ref="AM433">IF(P433="Mykare",(INDEX('[1]EMI &amp; Reimbursement'!Q:Q,MATCH(Finance!C433,'[1]EMI &amp; Reimbursement'!B:B,0),0)),0)</f>
        <v>0</v>
      </c>
      <c r="AN433" s="22">
        <f t="shared" si="79"/>
        <v>0</v>
      </c>
      <c r="AO433" s="22">
        <f t="shared" si="80"/>
        <v>26509.200000000001</v>
      </c>
      <c r="AP433" s="22">
        <f t="shared" si="81"/>
        <v>0</v>
      </c>
      <c r="AQ433" s="18" t="s">
        <v>7272</v>
      </c>
      <c r="AR433" s="18" t="s">
        <v>8048</v>
      </c>
      <c r="AS433" s="23">
        <v>45143</v>
      </c>
      <c r="AT433" s="56" t="b">
        <v>1</v>
      </c>
      <c r="AW433" s="18" t="b">
        <v>1</v>
      </c>
      <c r="AY433" s="56" t="b">
        <v>1</v>
      </c>
      <c r="BA433" s="56" t="b">
        <v>1</v>
      </c>
      <c r="BB433" s="24" t="b">
        <v>1</v>
      </c>
      <c r="BC433" s="22">
        <f t="shared" si="127"/>
        <v>0</v>
      </c>
      <c r="BD433" s="26">
        <f t="shared" si="112"/>
        <v>0.73594073001071325</v>
      </c>
    </row>
    <row r="434" spans="1:56" ht="20.25" customHeight="1">
      <c r="A434" s="18" t="s">
        <v>7262</v>
      </c>
      <c r="B434" s="19">
        <v>434</v>
      </c>
      <c r="C434" s="18" t="str">
        <f t="shared" si="77"/>
        <v>FIP434</v>
      </c>
      <c r="D434" s="18">
        <v>600781</v>
      </c>
      <c r="E434" s="20">
        <v>45139</v>
      </c>
      <c r="F434" s="20">
        <v>45139</v>
      </c>
      <c r="G434" s="18" t="s">
        <v>7275</v>
      </c>
      <c r="I434" s="18" t="s">
        <v>3714</v>
      </c>
      <c r="J434" s="18" t="s">
        <v>7266</v>
      </c>
      <c r="K434" s="18" t="s">
        <v>5048</v>
      </c>
      <c r="L434" s="18" t="s">
        <v>7303</v>
      </c>
      <c r="M434" s="21" t="s">
        <v>7278</v>
      </c>
      <c r="N434" s="21" t="str">
        <f t="shared" si="119"/>
        <v>B</v>
      </c>
      <c r="O434" s="18" t="s">
        <v>7305</v>
      </c>
      <c r="P434" s="18" t="str">
        <f>IFERROR(VLOOKUP(L434,[1]Sheet3!A:B,2,0),"")</f>
        <v>Mykare</v>
      </c>
      <c r="Q434" s="22" t="s">
        <v>7279</v>
      </c>
      <c r="R434" s="22" t="s">
        <v>7271</v>
      </c>
      <c r="S434" s="22">
        <v>27000</v>
      </c>
      <c r="T434" s="22">
        <v>0</v>
      </c>
      <c r="U434" s="22">
        <v>0</v>
      </c>
      <c r="V434" s="22">
        <v>0</v>
      </c>
      <c r="W434" s="22">
        <f t="shared" si="124"/>
        <v>27000</v>
      </c>
      <c r="X434" s="22">
        <v>0</v>
      </c>
      <c r="Y434" s="22">
        <v>30</v>
      </c>
      <c r="Z434" s="22">
        <v>70</v>
      </c>
      <c r="AA434" s="22">
        <f t="shared" si="125"/>
        <v>18900</v>
      </c>
      <c r="AB434" s="22">
        <f t="shared" si="94"/>
        <v>6864.406779661017</v>
      </c>
      <c r="AC434" s="22">
        <f t="shared" si="95"/>
        <v>1235.5932203389832</v>
      </c>
      <c r="AD434" s="22">
        <f t="shared" si="126"/>
        <v>8100</v>
      </c>
      <c r="AE434" s="22">
        <v>0</v>
      </c>
      <c r="AF434" s="22">
        <v>0</v>
      </c>
      <c r="AG434" s="22">
        <v>2867</v>
      </c>
      <c r="AH434" s="22">
        <v>0</v>
      </c>
      <c r="AI434" s="22">
        <v>0</v>
      </c>
      <c r="AJ434" s="22">
        <f t="shared" si="120"/>
        <v>1</v>
      </c>
      <c r="AK434" s="22">
        <f t="shared" si="89"/>
        <v>2868</v>
      </c>
      <c r="AL434" s="22">
        <f t="shared" si="90"/>
        <v>5232</v>
      </c>
      <c r="AM434" s="22">
        <f t="array" ref="AM434">IF(P434="Mykare",(INDEX('[1]EMI &amp; Reimbursement'!Q:Q,MATCH(Finance!C434,'[1]EMI &amp; Reimbursement'!B:B,0),0)),0)</f>
        <v>24132</v>
      </c>
      <c r="AN434" s="22">
        <f t="shared" si="79"/>
        <v>1</v>
      </c>
      <c r="AO434" s="22">
        <f t="shared" si="80"/>
        <v>0</v>
      </c>
      <c r="AP434" s="22">
        <f t="shared" si="81"/>
        <v>18900</v>
      </c>
      <c r="AQ434" s="18" t="s">
        <v>7272</v>
      </c>
      <c r="AR434" s="18" t="s">
        <v>8101</v>
      </c>
      <c r="AS434" s="23">
        <v>45173</v>
      </c>
      <c r="AT434" s="56" t="b">
        <v>0</v>
      </c>
      <c r="AU434" s="56" t="b">
        <v>1</v>
      </c>
      <c r="AV434" s="56" t="b">
        <v>0</v>
      </c>
      <c r="AW434" s="56" t="b">
        <v>1</v>
      </c>
      <c r="AX434" s="56" t="b">
        <v>0</v>
      </c>
      <c r="AY434" s="56" t="b">
        <v>1</v>
      </c>
      <c r="BB434" s="24" t="b">
        <v>1</v>
      </c>
      <c r="BC434" s="22">
        <f t="shared" si="127"/>
        <v>0</v>
      </c>
      <c r="BD434" s="26">
        <f t="shared" si="112"/>
        <v>0.6459259259259259</v>
      </c>
    </row>
    <row r="435" spans="1:56" ht="20.25" customHeight="1">
      <c r="A435" s="18" t="s">
        <v>7262</v>
      </c>
      <c r="B435" s="19">
        <v>435</v>
      </c>
      <c r="C435" s="18" t="str">
        <f t="shared" si="77"/>
        <v>FIP435</v>
      </c>
      <c r="D435" s="18">
        <v>606318</v>
      </c>
      <c r="E435" s="20">
        <v>45139</v>
      </c>
      <c r="F435" s="20">
        <v>45139</v>
      </c>
      <c r="G435" s="18" t="s">
        <v>7501</v>
      </c>
      <c r="I435" s="18" t="s">
        <v>8102</v>
      </c>
      <c r="J435" s="18" t="s">
        <v>7266</v>
      </c>
      <c r="K435" s="18" t="s">
        <v>5048</v>
      </c>
      <c r="L435" s="18" t="s">
        <v>7290</v>
      </c>
      <c r="M435" s="21" t="s">
        <v>7278</v>
      </c>
      <c r="N435" s="21" t="str">
        <f t="shared" si="119"/>
        <v>B</v>
      </c>
      <c r="P435" s="18" t="str">
        <f>IFERROR(VLOOKUP(L435,[1]Sheet3!A:B,2,0),"")</f>
        <v>Hospital</v>
      </c>
      <c r="Q435" s="22" t="s">
        <v>7270</v>
      </c>
      <c r="R435" s="22" t="s">
        <v>7271</v>
      </c>
      <c r="S435" s="22">
        <v>25000</v>
      </c>
      <c r="T435" s="22">
        <v>26000</v>
      </c>
      <c r="U435" s="22">
        <v>0</v>
      </c>
      <c r="V435" s="22">
        <v>0</v>
      </c>
      <c r="W435" s="22">
        <f t="shared" si="124"/>
        <v>26000</v>
      </c>
      <c r="X435" s="22">
        <v>0</v>
      </c>
      <c r="Y435" s="22">
        <v>30</v>
      </c>
      <c r="Z435" s="22">
        <v>70</v>
      </c>
      <c r="AA435" s="22">
        <f t="shared" si="125"/>
        <v>18200</v>
      </c>
      <c r="AB435" s="22">
        <f t="shared" si="94"/>
        <v>6610.1694915254238</v>
      </c>
      <c r="AC435" s="22">
        <f t="shared" si="95"/>
        <v>1189.8305084745764</v>
      </c>
      <c r="AD435" s="22">
        <f t="shared" si="126"/>
        <v>7800</v>
      </c>
      <c r="AE435" s="22">
        <v>927.51</v>
      </c>
      <c r="AF435" s="22">
        <v>0</v>
      </c>
      <c r="AG435" s="22">
        <v>0</v>
      </c>
      <c r="AH435" s="22">
        <v>0</v>
      </c>
      <c r="AI435" s="22">
        <v>0</v>
      </c>
      <c r="AJ435" s="22">
        <f t="shared" si="120"/>
        <v>0</v>
      </c>
      <c r="AK435" s="22">
        <f t="shared" si="89"/>
        <v>927.51</v>
      </c>
      <c r="AL435" s="22">
        <f t="shared" si="90"/>
        <v>6872.49</v>
      </c>
      <c r="AM435" s="22">
        <f t="array" ref="AM435">IF(P435="Mykare",(INDEX('[1]EMI &amp; Reimbursement'!Q:Q,MATCH(Finance!C435,'[1]EMI &amp; Reimbursement'!B:B,0),0)),0)</f>
        <v>0</v>
      </c>
      <c r="AN435" s="22">
        <f t="shared" si="79"/>
        <v>0</v>
      </c>
      <c r="AO435" s="22">
        <f t="shared" si="80"/>
        <v>7800</v>
      </c>
      <c r="AP435" s="22">
        <f t="shared" si="81"/>
        <v>0</v>
      </c>
      <c r="AQ435" s="18" t="s">
        <v>7272</v>
      </c>
      <c r="AR435" s="18" t="s">
        <v>8103</v>
      </c>
      <c r="AS435" s="23">
        <v>45173</v>
      </c>
      <c r="AT435" s="56" t="b">
        <v>0</v>
      </c>
      <c r="AW435" s="56" t="b">
        <v>1</v>
      </c>
      <c r="AY435" s="56" t="b">
        <v>1</v>
      </c>
      <c r="BB435" s="24" t="b">
        <v>1</v>
      </c>
      <c r="BC435" s="22">
        <f t="shared" si="127"/>
        <v>0</v>
      </c>
      <c r="BD435" s="26">
        <f t="shared" si="112"/>
        <v>0.88108846153846154</v>
      </c>
    </row>
    <row r="436" spans="1:56" ht="20.25" customHeight="1">
      <c r="A436" s="18" t="s">
        <v>7262</v>
      </c>
      <c r="B436" s="19">
        <v>436</v>
      </c>
      <c r="C436" s="18" t="str">
        <f t="shared" si="77"/>
        <v>FIP436</v>
      </c>
      <c r="D436" s="18">
        <v>617496</v>
      </c>
      <c r="E436" s="20">
        <v>45139</v>
      </c>
      <c r="F436" s="20">
        <v>45139</v>
      </c>
      <c r="G436" s="18" t="s">
        <v>7380</v>
      </c>
      <c r="I436" s="18" t="s">
        <v>8104</v>
      </c>
      <c r="J436" s="18" t="s">
        <v>7369</v>
      </c>
      <c r="K436" s="18" t="s">
        <v>7297</v>
      </c>
      <c r="L436" s="18" t="s">
        <v>7290</v>
      </c>
      <c r="M436" s="21" t="s">
        <v>7278</v>
      </c>
      <c r="N436" s="21" t="str">
        <f t="shared" si="119"/>
        <v>B</v>
      </c>
      <c r="P436" s="18" t="str">
        <f>IFERROR(VLOOKUP(L436,[1]Sheet3!A:B,2,0),"")</f>
        <v>Hospital</v>
      </c>
      <c r="Q436" s="22" t="s">
        <v>7326</v>
      </c>
      <c r="R436" s="22" t="s">
        <v>7271</v>
      </c>
      <c r="S436" s="22">
        <v>45000</v>
      </c>
      <c r="T436" s="22">
        <v>60559</v>
      </c>
      <c r="U436" s="22">
        <v>3687</v>
      </c>
      <c r="V436" s="22">
        <v>0</v>
      </c>
      <c r="W436" s="22">
        <f t="shared" si="124"/>
        <v>64246</v>
      </c>
      <c r="X436" s="22">
        <v>0</v>
      </c>
      <c r="Y436" s="22">
        <v>30</v>
      </c>
      <c r="Z436" s="22">
        <v>70</v>
      </c>
      <c r="AA436" s="22">
        <f t="shared" si="125"/>
        <v>44972.2</v>
      </c>
      <c r="AB436" s="22">
        <f t="shared" si="94"/>
        <v>16333.728813559321</v>
      </c>
      <c r="AC436" s="22">
        <f t="shared" si="95"/>
        <v>2940.0711864406776</v>
      </c>
      <c r="AD436" s="22">
        <f t="shared" si="126"/>
        <v>19273.8</v>
      </c>
      <c r="AE436" s="22">
        <v>1378.39</v>
      </c>
      <c r="AF436" s="22">
        <v>0</v>
      </c>
      <c r="AG436" s="22">
        <v>0</v>
      </c>
      <c r="AH436" s="22">
        <v>0</v>
      </c>
      <c r="AI436" s="22">
        <v>0</v>
      </c>
      <c r="AJ436" s="22">
        <f t="shared" si="120"/>
        <v>0</v>
      </c>
      <c r="AK436" s="22">
        <f t="shared" si="89"/>
        <v>1378.39</v>
      </c>
      <c r="AL436" s="22">
        <f t="shared" si="90"/>
        <v>17895.41</v>
      </c>
      <c r="AM436" s="22">
        <f t="array" ref="AM436">IF(P436="Mykare",(INDEX('[1]EMI &amp; Reimbursement'!Q:Q,MATCH(Finance!C436,'[1]EMI &amp; Reimbursement'!B:B,0),0)),0)</f>
        <v>0</v>
      </c>
      <c r="AN436" s="22">
        <f t="shared" si="79"/>
        <v>0</v>
      </c>
      <c r="AO436" s="22">
        <f t="shared" si="80"/>
        <v>19273.8</v>
      </c>
      <c r="AP436" s="22">
        <f t="shared" si="81"/>
        <v>0</v>
      </c>
      <c r="AQ436" s="18" t="s">
        <v>7272</v>
      </c>
      <c r="AR436" s="18" t="s">
        <v>8105</v>
      </c>
      <c r="AS436" s="23">
        <v>45173</v>
      </c>
      <c r="AT436" s="56" t="b">
        <v>0</v>
      </c>
      <c r="AW436" s="56" t="b">
        <v>1</v>
      </c>
      <c r="AY436" s="56" t="b">
        <v>1</v>
      </c>
      <c r="BB436" s="24" t="b">
        <v>1</v>
      </c>
      <c r="BC436" s="22">
        <f t="shared" si="127"/>
        <v>0</v>
      </c>
      <c r="BD436" s="26">
        <f t="shared" si="112"/>
        <v>0.92848374477269668</v>
      </c>
    </row>
    <row r="437" spans="1:56" ht="20.25" customHeight="1">
      <c r="A437" s="18" t="s">
        <v>7262</v>
      </c>
      <c r="B437" s="19">
        <v>437</v>
      </c>
      <c r="C437" s="18" t="str">
        <f t="shared" si="77"/>
        <v>FIP437</v>
      </c>
      <c r="D437" s="18">
        <v>556513</v>
      </c>
      <c r="E437" s="20">
        <v>45140</v>
      </c>
      <c r="F437" s="20">
        <v>45140</v>
      </c>
      <c r="G437" s="18" t="s">
        <v>7449</v>
      </c>
      <c r="I437" s="18" t="s">
        <v>8106</v>
      </c>
      <c r="J437" s="18" t="s">
        <v>7341</v>
      </c>
      <c r="K437" s="18" t="s">
        <v>7267</v>
      </c>
      <c r="L437" s="18" t="s">
        <v>7308</v>
      </c>
      <c r="M437" s="21" t="s">
        <v>7304</v>
      </c>
      <c r="N437" s="21" t="str">
        <f t="shared" si="119"/>
        <v>A</v>
      </c>
      <c r="P437" s="18" t="str">
        <f>IFERROR(VLOOKUP(L437,[1]Sheet3!A:B,2,0),"")</f>
        <v>Hospital</v>
      </c>
      <c r="Q437" s="22" t="s">
        <v>7285</v>
      </c>
      <c r="R437" s="22" t="s">
        <v>7271</v>
      </c>
      <c r="S437" s="22">
        <v>58000</v>
      </c>
      <c r="T437" s="22">
        <v>0</v>
      </c>
      <c r="U437" s="22">
        <v>0</v>
      </c>
      <c r="V437" s="22">
        <v>0</v>
      </c>
      <c r="W437" s="22">
        <f t="shared" si="124"/>
        <v>58000</v>
      </c>
      <c r="X437" s="22">
        <v>0</v>
      </c>
      <c r="Y437" s="22">
        <v>60</v>
      </c>
      <c r="Z437" s="22">
        <v>40</v>
      </c>
      <c r="AA437" s="22">
        <f t="shared" si="125"/>
        <v>23200</v>
      </c>
      <c r="AB437" s="22">
        <f t="shared" si="94"/>
        <v>29491.525423728814</v>
      </c>
      <c r="AC437" s="22">
        <f t="shared" si="95"/>
        <v>5308.4745762711864</v>
      </c>
      <c r="AD437" s="22">
        <f t="shared" si="126"/>
        <v>34800</v>
      </c>
      <c r="AE437" s="22">
        <v>0</v>
      </c>
      <c r="AF437" s="22">
        <v>11000</v>
      </c>
      <c r="AG437" s="22">
        <v>0</v>
      </c>
      <c r="AH437" s="71">
        <v>1470</v>
      </c>
      <c r="AI437" s="22">
        <v>0</v>
      </c>
      <c r="AJ437" s="22">
        <f t="shared" si="120"/>
        <v>0</v>
      </c>
      <c r="AK437" s="22">
        <f t="shared" si="89"/>
        <v>12470</v>
      </c>
      <c r="AL437" s="22">
        <f t="shared" si="90"/>
        <v>22330</v>
      </c>
      <c r="AM437" s="22">
        <f t="array" ref="AM437">IF(P437="Mykare",(INDEX('[1]EMI &amp; Reimbursement'!Q:Q,MATCH(Finance!C437,'[1]EMI &amp; Reimbursement'!B:B,0),0)),0)</f>
        <v>0</v>
      </c>
      <c r="AN437" s="22">
        <f t="shared" si="79"/>
        <v>0</v>
      </c>
      <c r="AO437" s="22">
        <f t="shared" si="80"/>
        <v>34800</v>
      </c>
      <c r="AP437" s="22">
        <f t="shared" si="81"/>
        <v>0</v>
      </c>
      <c r="AQ437" s="18" t="s">
        <v>7272</v>
      </c>
      <c r="AR437" s="18" t="s">
        <v>8107</v>
      </c>
      <c r="AS437" s="23">
        <v>45173</v>
      </c>
      <c r="AT437" s="56" t="b">
        <v>1</v>
      </c>
      <c r="AW437" s="56" t="b">
        <v>1</v>
      </c>
      <c r="AY437" s="56" t="b">
        <v>1</v>
      </c>
      <c r="BA437" s="56" t="b">
        <v>1</v>
      </c>
      <c r="BB437" s="24" t="b">
        <v>1</v>
      </c>
      <c r="BC437" s="22">
        <f t="shared" si="127"/>
        <v>0</v>
      </c>
      <c r="BD437" s="26">
        <f t="shared" si="112"/>
        <v>0.64166666666666672</v>
      </c>
    </row>
    <row r="438" spans="1:56" ht="20.25" customHeight="1">
      <c r="A438" s="18" t="s">
        <v>7262</v>
      </c>
      <c r="B438" s="19">
        <v>438</v>
      </c>
      <c r="C438" s="18" t="str">
        <f t="shared" si="77"/>
        <v>FIP438</v>
      </c>
      <c r="D438" s="18">
        <v>491200</v>
      </c>
      <c r="E438" s="20">
        <v>45140</v>
      </c>
      <c r="F438" s="20">
        <v>45140</v>
      </c>
      <c r="G438" s="18" t="s">
        <v>7745</v>
      </c>
      <c r="I438" s="18" t="s">
        <v>8108</v>
      </c>
      <c r="J438" s="18" t="s">
        <v>7341</v>
      </c>
      <c r="K438" s="18" t="s">
        <v>7932</v>
      </c>
      <c r="L438" s="18" t="s">
        <v>7290</v>
      </c>
      <c r="M438" s="21" t="s">
        <v>8109</v>
      </c>
      <c r="N438" s="21" t="str">
        <f t="shared" si="119"/>
        <v>A</v>
      </c>
      <c r="P438" s="18" t="str">
        <f>IFERROR(VLOOKUP(L438,[1]Sheet3!A:B,2,0),"")</f>
        <v>Hospital</v>
      </c>
      <c r="Q438" s="22" t="s">
        <v>7337</v>
      </c>
      <c r="R438" s="22" t="s">
        <v>7271</v>
      </c>
      <c r="S438" s="22">
        <v>50000</v>
      </c>
      <c r="T438" s="22">
        <v>64408</v>
      </c>
      <c r="U438" s="22">
        <v>0</v>
      </c>
      <c r="V438" s="22">
        <v>0</v>
      </c>
      <c r="W438" s="22">
        <f t="shared" si="124"/>
        <v>64408</v>
      </c>
      <c r="X438" s="22">
        <v>0</v>
      </c>
      <c r="Y438" s="22">
        <v>60</v>
      </c>
      <c r="Z438" s="22">
        <v>40</v>
      </c>
      <c r="AA438" s="22">
        <f t="shared" si="125"/>
        <v>25763.200000000001</v>
      </c>
      <c r="AB438" s="22">
        <f t="shared" si="94"/>
        <v>32749.83050847457</v>
      </c>
      <c r="AC438" s="22">
        <f t="shared" si="95"/>
        <v>5894.9694915254231</v>
      </c>
      <c r="AD438" s="22">
        <f t="shared" si="126"/>
        <v>38644.799999999996</v>
      </c>
      <c r="AE438" s="22">
        <v>0</v>
      </c>
      <c r="AF438" s="22">
        <v>10000</v>
      </c>
      <c r="AG438" s="22">
        <v>0</v>
      </c>
      <c r="AH438" s="71">
        <f>1470+5000</f>
        <v>6470</v>
      </c>
      <c r="AI438" s="22">
        <v>0</v>
      </c>
      <c r="AJ438" s="22">
        <f t="shared" si="120"/>
        <v>0</v>
      </c>
      <c r="AK438" s="22">
        <f t="shared" si="89"/>
        <v>16470</v>
      </c>
      <c r="AL438" s="22">
        <f t="shared" si="90"/>
        <v>22174.799999999996</v>
      </c>
      <c r="AM438" s="22">
        <f t="array" ref="AM438">IF(P438="Mykare",(INDEX('[1]EMI &amp; Reimbursement'!Q:Q,MATCH(Finance!C438,'[1]EMI &amp; Reimbursement'!B:B,0),0)),0)</f>
        <v>0</v>
      </c>
      <c r="AN438" s="22">
        <f t="shared" si="79"/>
        <v>0</v>
      </c>
      <c r="AO438" s="22">
        <f t="shared" si="80"/>
        <v>38644.799999999996</v>
      </c>
      <c r="AP438" s="22">
        <f t="shared" si="81"/>
        <v>0</v>
      </c>
      <c r="AQ438" s="18" t="s">
        <v>7272</v>
      </c>
      <c r="AR438" s="18" t="s">
        <v>8110</v>
      </c>
      <c r="AS438" s="23">
        <v>45173</v>
      </c>
      <c r="AT438" s="56" t="b">
        <v>0</v>
      </c>
      <c r="AW438" s="56" t="b">
        <v>1</v>
      </c>
      <c r="AY438" s="56" t="b">
        <v>1</v>
      </c>
      <c r="AZ438" s="56" t="b">
        <v>1</v>
      </c>
      <c r="BA438" s="56" t="b">
        <v>1</v>
      </c>
      <c r="BB438" s="24" t="b">
        <v>1</v>
      </c>
      <c r="BC438" s="22">
        <f t="shared" si="127"/>
        <v>0</v>
      </c>
      <c r="BD438" s="26">
        <f t="shared" si="112"/>
        <v>0.57381070674450374</v>
      </c>
    </row>
    <row r="439" spans="1:56" ht="20.25" customHeight="1">
      <c r="A439" s="18" t="s">
        <v>7262</v>
      </c>
      <c r="B439" s="19">
        <v>439</v>
      </c>
      <c r="C439" s="18" t="str">
        <f t="shared" si="77"/>
        <v>FIP439</v>
      </c>
      <c r="D439" s="18">
        <v>612871</v>
      </c>
      <c r="E439" s="20">
        <v>45142</v>
      </c>
      <c r="F439" s="20">
        <v>45142</v>
      </c>
      <c r="G439" s="18" t="s">
        <v>7367</v>
      </c>
      <c r="I439" s="18" t="s">
        <v>8111</v>
      </c>
      <c r="J439" s="18" t="s">
        <v>7635</v>
      </c>
      <c r="K439" s="18" t="s">
        <v>7297</v>
      </c>
      <c r="L439" s="18" t="s">
        <v>7290</v>
      </c>
      <c r="M439" s="21" t="s">
        <v>7278</v>
      </c>
      <c r="N439" s="21" t="str">
        <f t="shared" si="119"/>
        <v>B</v>
      </c>
      <c r="P439" s="18" t="str">
        <f>IFERROR(VLOOKUP(L439,[1]Sheet3!A:B,2,0),"")</f>
        <v>Hospital</v>
      </c>
      <c r="Q439" s="22" t="s">
        <v>7326</v>
      </c>
      <c r="R439" s="22" t="s">
        <v>7271</v>
      </c>
      <c r="S439" s="22">
        <v>25000</v>
      </c>
      <c r="T439" s="22">
        <v>103295</v>
      </c>
      <c r="U439" s="22">
        <v>5000</v>
      </c>
      <c r="V439" s="22">
        <v>0</v>
      </c>
      <c r="W439" s="22">
        <f t="shared" si="124"/>
        <v>108295</v>
      </c>
      <c r="X439" s="22">
        <v>0</v>
      </c>
      <c r="Y439" s="22">
        <v>30</v>
      </c>
      <c r="Z439" s="22">
        <v>70</v>
      </c>
      <c r="AA439" s="22">
        <f t="shared" si="125"/>
        <v>75806.5</v>
      </c>
      <c r="AB439" s="22">
        <f t="shared" si="94"/>
        <v>27532.627118644068</v>
      </c>
      <c r="AC439" s="22">
        <f t="shared" si="95"/>
        <v>4955.8728813559328</v>
      </c>
      <c r="AD439" s="22">
        <f t="shared" si="126"/>
        <v>32488.5</v>
      </c>
      <c r="AE439" s="22">
        <v>1331.03</v>
      </c>
      <c r="AF439" s="22">
        <v>0</v>
      </c>
      <c r="AG439" s="22">
        <v>0</v>
      </c>
      <c r="AH439" s="22">
        <v>0</v>
      </c>
      <c r="AI439" s="22">
        <v>0</v>
      </c>
      <c r="AJ439" s="22">
        <f t="shared" si="120"/>
        <v>0</v>
      </c>
      <c r="AK439" s="22">
        <f t="shared" si="89"/>
        <v>1331.03</v>
      </c>
      <c r="AL439" s="22">
        <f t="shared" si="90"/>
        <v>31157.47</v>
      </c>
      <c r="AM439" s="22">
        <f t="array" ref="AM439">IF(P439="Mykare",(INDEX('[1]EMI &amp; Reimbursement'!Q:Q,MATCH(Finance!C439,'[1]EMI &amp; Reimbursement'!B:B,0),0)),0)</f>
        <v>0</v>
      </c>
      <c r="AN439" s="22">
        <f t="shared" si="79"/>
        <v>0</v>
      </c>
      <c r="AO439" s="22">
        <f t="shared" si="80"/>
        <v>32488.5</v>
      </c>
      <c r="AP439" s="22">
        <f t="shared" si="81"/>
        <v>0</v>
      </c>
      <c r="AQ439" s="18" t="s">
        <v>7272</v>
      </c>
      <c r="AR439" s="18" t="s">
        <v>8112</v>
      </c>
      <c r="AS439" s="23">
        <v>45173</v>
      </c>
      <c r="AT439" s="56" t="b">
        <v>0</v>
      </c>
      <c r="AW439" s="56" t="b">
        <v>1</v>
      </c>
      <c r="AY439" s="56" t="b">
        <v>1</v>
      </c>
      <c r="BB439" s="24" t="b">
        <v>1</v>
      </c>
      <c r="BC439" s="22">
        <f t="shared" si="127"/>
        <v>0</v>
      </c>
      <c r="BD439" s="26">
        <f t="shared" si="112"/>
        <v>0.95903073395201388</v>
      </c>
    </row>
    <row r="440" spans="1:56" ht="20.25" customHeight="1">
      <c r="A440" s="18" t="s">
        <v>7262</v>
      </c>
      <c r="B440" s="19">
        <v>440</v>
      </c>
      <c r="C440" s="18" t="str">
        <f t="shared" si="77"/>
        <v>FIP440</v>
      </c>
      <c r="D440" s="18">
        <v>297370</v>
      </c>
      <c r="E440" s="20">
        <v>45142</v>
      </c>
      <c r="F440" s="20">
        <v>45142</v>
      </c>
      <c r="G440" s="18" t="s">
        <v>7501</v>
      </c>
      <c r="I440" s="18" t="s">
        <v>8113</v>
      </c>
      <c r="J440" s="18" t="s">
        <v>7266</v>
      </c>
      <c r="K440" s="18" t="s">
        <v>5048</v>
      </c>
      <c r="L440" s="18" t="s">
        <v>7290</v>
      </c>
      <c r="M440" s="21" t="s">
        <v>7278</v>
      </c>
      <c r="N440" s="21" t="str">
        <f t="shared" si="119"/>
        <v>B</v>
      </c>
      <c r="P440" s="18" t="str">
        <f>IFERROR(VLOOKUP(L440,[1]Sheet3!A:B,2,0),"")</f>
        <v>Hospital</v>
      </c>
      <c r="Q440" s="18" t="s">
        <v>7270</v>
      </c>
      <c r="R440" s="22" t="s">
        <v>7271</v>
      </c>
      <c r="S440" s="22">
        <v>25000</v>
      </c>
      <c r="T440" s="79">
        <v>18000</v>
      </c>
      <c r="U440" s="18">
        <v>7980</v>
      </c>
      <c r="V440" s="22">
        <v>0</v>
      </c>
      <c r="W440" s="22">
        <f t="shared" si="124"/>
        <v>25980</v>
      </c>
      <c r="X440" s="22">
        <v>0</v>
      </c>
      <c r="Y440" s="22">
        <v>30</v>
      </c>
      <c r="Z440" s="22">
        <v>70</v>
      </c>
      <c r="AA440" s="22">
        <f t="shared" si="125"/>
        <v>18186</v>
      </c>
      <c r="AB440" s="22">
        <f t="shared" si="94"/>
        <v>6605.0847457627115</v>
      </c>
      <c r="AC440" s="22">
        <f t="shared" si="95"/>
        <v>1188.9152542372881</v>
      </c>
      <c r="AD440" s="22">
        <f t="shared" si="126"/>
        <v>7794</v>
      </c>
      <c r="AE440" s="18">
        <v>920.01</v>
      </c>
      <c r="AF440" s="22">
        <v>0</v>
      </c>
      <c r="AG440" s="22">
        <v>0</v>
      </c>
      <c r="AH440" s="22">
        <v>0</v>
      </c>
      <c r="AI440" s="22">
        <v>0</v>
      </c>
      <c r="AJ440" s="22">
        <f t="shared" si="120"/>
        <v>0</v>
      </c>
      <c r="AK440" s="22">
        <f t="shared" si="89"/>
        <v>920.01</v>
      </c>
      <c r="AL440" s="22">
        <f t="shared" si="90"/>
        <v>6873.99</v>
      </c>
      <c r="AM440" s="22">
        <f t="array" ref="AM440">IF(P440="Mykare",(INDEX('[1]EMI &amp; Reimbursement'!Q:Q,MATCH(Finance!C440,'[1]EMI &amp; Reimbursement'!B:B,0),0)),0)</f>
        <v>0</v>
      </c>
      <c r="AN440" s="22">
        <f t="shared" si="79"/>
        <v>0</v>
      </c>
      <c r="AO440" s="22">
        <f t="shared" si="80"/>
        <v>7794</v>
      </c>
      <c r="AP440" s="22">
        <f t="shared" si="81"/>
        <v>0</v>
      </c>
      <c r="AQ440" s="18" t="s">
        <v>7272</v>
      </c>
      <c r="AR440" s="18" t="s">
        <v>8103</v>
      </c>
      <c r="AS440" s="23">
        <v>45173</v>
      </c>
      <c r="AT440" s="56" t="b">
        <v>0</v>
      </c>
      <c r="AW440" s="56" t="b">
        <v>1</v>
      </c>
      <c r="AY440" s="56" t="b">
        <v>1</v>
      </c>
      <c r="BB440" s="24" t="b">
        <v>1</v>
      </c>
      <c r="BD440" s="26">
        <f t="shared" si="112"/>
        <v>0.88195919938414158</v>
      </c>
    </row>
    <row r="441" spans="1:56" ht="20.25" customHeight="1">
      <c r="A441" s="18" t="s">
        <v>7262</v>
      </c>
      <c r="B441" s="19">
        <v>441</v>
      </c>
      <c r="C441" s="18" t="str">
        <f t="shared" si="77"/>
        <v>FIP441</v>
      </c>
      <c r="D441" s="18">
        <v>596588</v>
      </c>
      <c r="E441" s="20">
        <v>45142</v>
      </c>
      <c r="F441" s="20">
        <v>45142</v>
      </c>
      <c r="G441" s="18" t="s">
        <v>7917</v>
      </c>
      <c r="I441" s="18" t="s">
        <v>8114</v>
      </c>
      <c r="J441" s="18" t="s">
        <v>8115</v>
      </c>
      <c r="K441" s="18" t="s">
        <v>7932</v>
      </c>
      <c r="L441" s="18" t="s">
        <v>7308</v>
      </c>
      <c r="M441" s="21" t="s">
        <v>7278</v>
      </c>
      <c r="N441" s="21" t="str">
        <f t="shared" si="119"/>
        <v>B</v>
      </c>
      <c r="P441" s="18" t="str">
        <f>IFERROR(VLOOKUP(L441,[1]Sheet3!A:B,2,0),"")</f>
        <v>Hospital</v>
      </c>
      <c r="Q441" s="18" t="s">
        <v>7337</v>
      </c>
      <c r="R441" s="22" t="s">
        <v>7271</v>
      </c>
      <c r="S441" s="22">
        <v>33000</v>
      </c>
      <c r="T441" s="22">
        <v>0</v>
      </c>
      <c r="U441" s="22">
        <v>0</v>
      </c>
      <c r="V441" s="22">
        <v>0</v>
      </c>
      <c r="W441" s="22">
        <f t="shared" si="124"/>
        <v>33000</v>
      </c>
      <c r="X441" s="22">
        <v>0</v>
      </c>
      <c r="Y441" s="22">
        <v>40</v>
      </c>
      <c r="Z441" s="22">
        <v>60</v>
      </c>
      <c r="AA441" s="22">
        <f t="shared" si="125"/>
        <v>19800</v>
      </c>
      <c r="AB441" s="22">
        <f t="shared" si="94"/>
        <v>11186.4406779661</v>
      </c>
      <c r="AC441" s="22">
        <f t="shared" si="95"/>
        <v>2013.5593220338983</v>
      </c>
      <c r="AD441" s="22">
        <f t="shared" si="126"/>
        <v>13200</v>
      </c>
      <c r="AE441" s="18">
        <v>593</v>
      </c>
      <c r="AF441" s="22">
        <v>0</v>
      </c>
      <c r="AG441" s="22">
        <v>0</v>
      </c>
      <c r="AH441" s="22">
        <v>0</v>
      </c>
      <c r="AI441" s="22">
        <v>0</v>
      </c>
      <c r="AJ441" s="22">
        <f t="shared" si="120"/>
        <v>0</v>
      </c>
      <c r="AK441" s="22">
        <f t="shared" si="89"/>
        <v>593</v>
      </c>
      <c r="AL441" s="22">
        <f t="shared" si="90"/>
        <v>12607</v>
      </c>
      <c r="AM441" s="22">
        <f t="array" ref="AM441">IF(P441="Mykare",(INDEX('[1]EMI &amp; Reimbursement'!Q:Q,MATCH(Finance!C441,'[1]EMI &amp; Reimbursement'!B:B,0),0)),0)</f>
        <v>0</v>
      </c>
      <c r="AN441" s="22">
        <f t="shared" si="79"/>
        <v>0</v>
      </c>
      <c r="AO441" s="22">
        <f t="shared" si="80"/>
        <v>13200</v>
      </c>
      <c r="AP441" s="22">
        <f t="shared" si="81"/>
        <v>0</v>
      </c>
      <c r="AQ441" s="18" t="s">
        <v>7272</v>
      </c>
      <c r="AR441" s="18" t="s">
        <v>8116</v>
      </c>
      <c r="AS441" s="23">
        <v>45176</v>
      </c>
      <c r="AT441" s="56" t="b">
        <v>0</v>
      </c>
      <c r="AW441" s="56" t="b">
        <v>1</v>
      </c>
      <c r="AY441" s="56" t="b">
        <v>1</v>
      </c>
      <c r="BB441" s="24" t="b">
        <v>1</v>
      </c>
      <c r="BD441" s="26">
        <f t="shared" si="112"/>
        <v>0.95507575757575758</v>
      </c>
    </row>
    <row r="442" spans="1:56" ht="20.25" customHeight="1">
      <c r="A442" s="18" t="s">
        <v>7262</v>
      </c>
      <c r="B442" s="27">
        <v>442</v>
      </c>
      <c r="C442" s="28" t="str">
        <f t="shared" si="77"/>
        <v>FMM442</v>
      </c>
      <c r="D442" s="28">
        <v>542005</v>
      </c>
      <c r="E442" s="29">
        <v>45143</v>
      </c>
      <c r="F442" s="29">
        <v>45143</v>
      </c>
      <c r="G442" s="28" t="s">
        <v>7449</v>
      </c>
      <c r="H442" s="28"/>
      <c r="I442" s="28" t="s">
        <v>8117</v>
      </c>
      <c r="J442" s="28" t="s">
        <v>7341</v>
      </c>
      <c r="K442" s="28" t="s">
        <v>7267</v>
      </c>
      <c r="L442" s="28" t="s">
        <v>7308</v>
      </c>
      <c r="M442" s="30" t="s">
        <v>7278</v>
      </c>
      <c r="N442" s="30" t="str">
        <f t="shared" si="119"/>
        <v>B</v>
      </c>
      <c r="O442" s="28"/>
      <c r="P442" s="28" t="str">
        <f>IFERROR(VLOOKUP(L442,[1]Sheet3!A:B,2,0),"")</f>
        <v>Hospital</v>
      </c>
      <c r="Q442" s="31" t="s">
        <v>7285</v>
      </c>
      <c r="R442" s="31" t="s">
        <v>7835</v>
      </c>
      <c r="S442" s="31">
        <v>4530</v>
      </c>
      <c r="T442" s="31">
        <v>0</v>
      </c>
      <c r="U442" s="31">
        <v>0</v>
      </c>
      <c r="V442" s="31">
        <v>0</v>
      </c>
      <c r="W442" s="31">
        <f t="shared" si="124"/>
        <v>4530</v>
      </c>
      <c r="X442" s="31">
        <v>0</v>
      </c>
      <c r="Y442" s="31">
        <v>40</v>
      </c>
      <c r="Z442" s="31">
        <v>60</v>
      </c>
      <c r="AA442" s="31">
        <f t="shared" si="125"/>
        <v>2718</v>
      </c>
      <c r="AB442" s="31">
        <f t="shared" si="94"/>
        <v>1535.593220338983</v>
      </c>
      <c r="AC442" s="31">
        <f t="shared" si="95"/>
        <v>276.40677966101697</v>
      </c>
      <c r="AD442" s="31">
        <f t="shared" si="126"/>
        <v>1812</v>
      </c>
      <c r="AE442" s="31">
        <v>0</v>
      </c>
      <c r="AF442" s="31">
        <v>0</v>
      </c>
      <c r="AG442" s="31">
        <v>0</v>
      </c>
      <c r="AH442" s="31">
        <v>0</v>
      </c>
      <c r="AI442" s="31">
        <v>0</v>
      </c>
      <c r="AJ442" s="31">
        <f t="shared" si="120"/>
        <v>0</v>
      </c>
      <c r="AK442" s="31">
        <f t="shared" si="89"/>
        <v>0</v>
      </c>
      <c r="AL442" s="31">
        <f t="shared" si="90"/>
        <v>1812</v>
      </c>
      <c r="AM442" s="31">
        <f t="array" ref="AM442">IF(P442="Mykare",(INDEX('[1]EMI &amp; Reimbursement'!Q:Q,MATCH(Finance!C440,'[1]EMI &amp; Reimbursement'!B:B,0),0)),0)</f>
        <v>0</v>
      </c>
      <c r="AN442" s="31">
        <f t="shared" si="79"/>
        <v>0</v>
      </c>
      <c r="AO442" s="31">
        <f t="shared" si="80"/>
        <v>1812</v>
      </c>
      <c r="AP442" s="31">
        <f t="shared" si="81"/>
        <v>0</v>
      </c>
      <c r="AQ442" s="28" t="s">
        <v>7674</v>
      </c>
      <c r="AR442" s="28"/>
      <c r="AS442" s="32"/>
      <c r="AT442" s="80" t="b">
        <v>0</v>
      </c>
      <c r="AU442" s="28"/>
      <c r="AV442" s="28"/>
      <c r="AW442" s="80" t="b">
        <v>0</v>
      </c>
      <c r="AX442" s="28"/>
      <c r="AY442" s="80" t="b">
        <v>1</v>
      </c>
      <c r="AZ442" s="28"/>
      <c r="BA442" s="28"/>
      <c r="BB442" s="33" t="b">
        <v>1</v>
      </c>
      <c r="BC442" s="31">
        <f t="shared" ref="BC442:BC453" si="128">W442-(AA442+AD442)</f>
        <v>0</v>
      </c>
      <c r="BD442" s="34">
        <f t="shared" si="112"/>
        <v>1</v>
      </c>
    </row>
    <row r="443" spans="1:56" ht="20.25" customHeight="1">
      <c r="A443" s="18" t="s">
        <v>7262</v>
      </c>
      <c r="B443" s="19">
        <v>443</v>
      </c>
      <c r="C443" s="18" t="str">
        <f t="shared" si="77"/>
        <v>FIP443</v>
      </c>
      <c r="D443" s="18">
        <v>563571</v>
      </c>
      <c r="E443" s="20">
        <v>45143</v>
      </c>
      <c r="F443" s="20">
        <v>45143</v>
      </c>
      <c r="G443" s="18" t="s">
        <v>7275</v>
      </c>
      <c r="I443" s="18" t="s">
        <v>8118</v>
      </c>
      <c r="J443" s="18" t="s">
        <v>7351</v>
      </c>
      <c r="K443" s="18" t="s">
        <v>7289</v>
      </c>
      <c r="L443" s="18" t="s">
        <v>7308</v>
      </c>
      <c r="M443" s="21" t="s">
        <v>7278</v>
      </c>
      <c r="N443" s="21" t="str">
        <f t="shared" si="119"/>
        <v>B</v>
      </c>
      <c r="P443" s="18" t="str">
        <f>IFERROR(VLOOKUP(L443,[1]Sheet3!A:B,2,0),"")</f>
        <v>Hospital</v>
      </c>
      <c r="Q443" s="22" t="s">
        <v>7279</v>
      </c>
      <c r="R443" s="22" t="s">
        <v>7271</v>
      </c>
      <c r="S443" s="22">
        <v>15000</v>
      </c>
      <c r="T443" s="22">
        <v>0</v>
      </c>
      <c r="U443" s="22">
        <v>0</v>
      </c>
      <c r="V443" s="22">
        <v>0</v>
      </c>
      <c r="W443" s="22">
        <f t="shared" si="124"/>
        <v>15000</v>
      </c>
      <c r="X443" s="22">
        <v>0</v>
      </c>
      <c r="Y443" s="22">
        <v>30</v>
      </c>
      <c r="Z443" s="22">
        <v>70</v>
      </c>
      <c r="AA443" s="22">
        <f t="shared" si="125"/>
        <v>10500</v>
      </c>
      <c r="AB443" s="22">
        <f t="shared" si="94"/>
        <v>3813.5593220338983</v>
      </c>
      <c r="AC443" s="22">
        <f t="shared" si="95"/>
        <v>686.4406779661017</v>
      </c>
      <c r="AD443" s="22">
        <f t="shared" si="126"/>
        <v>4500</v>
      </c>
      <c r="AE443" s="22">
        <v>0</v>
      </c>
      <c r="AF443" s="22">
        <v>0</v>
      </c>
      <c r="AG443" s="22">
        <v>0</v>
      </c>
      <c r="AH443" s="22">
        <v>0</v>
      </c>
      <c r="AI443" s="22">
        <v>0</v>
      </c>
      <c r="AJ443" s="22">
        <f t="shared" si="120"/>
        <v>0</v>
      </c>
      <c r="AK443" s="22">
        <f t="shared" si="89"/>
        <v>0</v>
      </c>
      <c r="AL443" s="22">
        <f t="shared" si="90"/>
        <v>4500</v>
      </c>
      <c r="AM443" s="22">
        <f t="array" ref="AM443">IF(P443="Mykare",(INDEX('[1]EMI &amp; Reimbursement'!Q:Q,MATCH(Finance!C441,'[1]EMI &amp; Reimbursement'!B:B,0),0)),0)</f>
        <v>0</v>
      </c>
      <c r="AN443" s="22">
        <f t="shared" si="79"/>
        <v>0</v>
      </c>
      <c r="AO443" s="22">
        <f t="shared" si="80"/>
        <v>4500</v>
      </c>
      <c r="AP443" s="22">
        <f t="shared" si="81"/>
        <v>0</v>
      </c>
      <c r="AQ443" s="18" t="s">
        <v>7272</v>
      </c>
      <c r="AR443" s="18" t="s">
        <v>8101</v>
      </c>
      <c r="AS443" s="23">
        <v>45173</v>
      </c>
      <c r="AT443" s="56" t="b">
        <v>0</v>
      </c>
      <c r="AW443" s="56" t="b">
        <v>1</v>
      </c>
      <c r="AY443" s="56" t="b">
        <v>1</v>
      </c>
      <c r="BB443" s="24" t="b">
        <v>1</v>
      </c>
      <c r="BC443" s="22">
        <f t="shared" si="128"/>
        <v>0</v>
      </c>
      <c r="BD443" s="26">
        <f t="shared" si="112"/>
        <v>1</v>
      </c>
    </row>
    <row r="444" spans="1:56" ht="20.25" customHeight="1">
      <c r="A444" s="18" t="s">
        <v>7262</v>
      </c>
      <c r="B444" s="19">
        <v>444</v>
      </c>
      <c r="C444" s="18" t="str">
        <f t="shared" ref="C444:C445" si="129">"F"&amp;R446&amp;B444</f>
        <v>FIP444</v>
      </c>
      <c r="D444" s="18">
        <v>618403</v>
      </c>
      <c r="E444" s="20">
        <v>45143</v>
      </c>
      <c r="F444" s="20">
        <v>45143</v>
      </c>
      <c r="G444" s="18" t="s">
        <v>7367</v>
      </c>
      <c r="I444" s="18" t="s">
        <v>8119</v>
      </c>
      <c r="J444" s="18" t="s">
        <v>7341</v>
      </c>
      <c r="K444" s="18" t="s">
        <v>7342</v>
      </c>
      <c r="L444" s="18" t="s">
        <v>7290</v>
      </c>
      <c r="M444" s="21" t="s">
        <v>7278</v>
      </c>
      <c r="N444" s="21" t="str">
        <f t="shared" si="119"/>
        <v>B</v>
      </c>
      <c r="P444" s="18" t="str">
        <f>IFERROR(VLOOKUP(L444,[1]Sheet3!A:B,2,0),"")</f>
        <v>Hospital</v>
      </c>
      <c r="Q444" s="22" t="s">
        <v>7326</v>
      </c>
      <c r="R444" s="22" t="s">
        <v>7271</v>
      </c>
      <c r="S444" s="22">
        <v>50000</v>
      </c>
      <c r="T444" s="22">
        <v>103057</v>
      </c>
      <c r="U444" s="81">
        <v>5065</v>
      </c>
      <c r="V444" s="22">
        <v>0</v>
      </c>
      <c r="W444" s="22">
        <v>108057</v>
      </c>
      <c r="X444" s="22">
        <v>0</v>
      </c>
      <c r="Y444" s="22">
        <v>30</v>
      </c>
      <c r="Z444" s="22">
        <v>70</v>
      </c>
      <c r="AA444" s="22">
        <f t="shared" si="125"/>
        <v>75639.899999999994</v>
      </c>
      <c r="AB444" s="22">
        <f t="shared" si="94"/>
        <v>27472.118644067796</v>
      </c>
      <c r="AC444" s="22">
        <f t="shared" si="95"/>
        <v>4944.9813559322038</v>
      </c>
      <c r="AD444" s="22">
        <f t="shared" si="126"/>
        <v>32417.1</v>
      </c>
      <c r="AE444" s="22">
        <v>588.46</v>
      </c>
      <c r="AF444" s="22">
        <v>0</v>
      </c>
      <c r="AG444" s="22">
        <v>0</v>
      </c>
      <c r="AH444" s="22">
        <v>0</v>
      </c>
      <c r="AI444" s="22">
        <v>0</v>
      </c>
      <c r="AJ444" s="22">
        <f t="shared" si="120"/>
        <v>0</v>
      </c>
      <c r="AK444" s="22">
        <f t="shared" si="89"/>
        <v>588.46</v>
      </c>
      <c r="AL444" s="22">
        <f t="shared" si="90"/>
        <v>31828.639999999999</v>
      </c>
      <c r="AM444" s="22">
        <f t="array" ref="AM444">IF(P444="Mykare",(INDEX('[1]EMI &amp; Reimbursement'!Q:Q,MATCH(Finance!C442,'[1]EMI &amp; Reimbursement'!B:B,0),0)),0)</f>
        <v>0</v>
      </c>
      <c r="AN444" s="22">
        <f t="shared" si="79"/>
        <v>0</v>
      </c>
      <c r="AO444" s="22">
        <f t="shared" si="80"/>
        <v>32417.1</v>
      </c>
      <c r="AP444" s="22">
        <f t="shared" si="81"/>
        <v>0</v>
      </c>
      <c r="AQ444" s="18" t="s">
        <v>7272</v>
      </c>
      <c r="AR444" s="18" t="s">
        <v>8112</v>
      </c>
      <c r="AS444" s="23">
        <v>45173</v>
      </c>
      <c r="AT444" s="56" t="b">
        <v>1</v>
      </c>
      <c r="AW444" s="56" t="b">
        <v>1</v>
      </c>
      <c r="AY444" s="56" t="b">
        <v>1</v>
      </c>
      <c r="BB444" s="24" t="b">
        <v>1</v>
      </c>
      <c r="BC444" s="22">
        <f t="shared" si="128"/>
        <v>0</v>
      </c>
      <c r="BD444" s="26">
        <f t="shared" si="112"/>
        <v>0.98184723494698789</v>
      </c>
    </row>
    <row r="445" spans="1:56" ht="20.25" customHeight="1">
      <c r="A445" s="18" t="s">
        <v>7262</v>
      </c>
      <c r="B445" s="19">
        <v>445</v>
      </c>
      <c r="C445" s="18" t="str">
        <f t="shared" si="129"/>
        <v>FIP445</v>
      </c>
      <c r="D445" s="18">
        <v>624385</v>
      </c>
      <c r="E445" s="20">
        <v>45143</v>
      </c>
      <c r="F445" s="20">
        <v>45143</v>
      </c>
      <c r="G445" s="18" t="s">
        <v>7459</v>
      </c>
      <c r="I445" s="18" t="s">
        <v>8120</v>
      </c>
      <c r="J445" s="18" t="s">
        <v>7266</v>
      </c>
      <c r="K445" s="18" t="s">
        <v>8087</v>
      </c>
      <c r="L445" s="18" t="s">
        <v>7290</v>
      </c>
      <c r="M445" s="21" t="s">
        <v>7278</v>
      </c>
      <c r="N445" s="21" t="str">
        <f t="shared" si="119"/>
        <v>B</v>
      </c>
      <c r="P445" s="18" t="str">
        <f>IFERROR(VLOOKUP(L445,[1]Sheet3!A:B,2,0),"")</f>
        <v>Hospital</v>
      </c>
      <c r="Q445" s="22" t="s">
        <v>7298</v>
      </c>
      <c r="R445" s="22" t="s">
        <v>7271</v>
      </c>
      <c r="S445" s="22">
        <v>25000</v>
      </c>
      <c r="T445" s="22">
        <v>43726</v>
      </c>
      <c r="U445" s="22">
        <v>0</v>
      </c>
      <c r="V445" s="22">
        <v>0</v>
      </c>
      <c r="W445" s="22">
        <f t="shared" ref="W445:W460" si="130">IF(T445=0,S445,T445)+U445+V445</f>
        <v>43726</v>
      </c>
      <c r="X445" s="22">
        <v>0</v>
      </c>
      <c r="Y445" s="22">
        <v>33</v>
      </c>
      <c r="Z445" s="22">
        <v>67</v>
      </c>
      <c r="AA445" s="22">
        <f t="shared" si="125"/>
        <v>29296.420000000002</v>
      </c>
      <c r="AB445" s="22">
        <f t="shared" si="94"/>
        <v>12228.457627118643</v>
      </c>
      <c r="AC445" s="22">
        <f t="shared" si="95"/>
        <v>2201.1223728813557</v>
      </c>
      <c r="AD445" s="22">
        <f t="shared" si="126"/>
        <v>14429.58</v>
      </c>
      <c r="AE445" s="22">
        <v>0</v>
      </c>
      <c r="AF445" s="22">
        <v>0</v>
      </c>
      <c r="AG445" s="22">
        <v>0</v>
      </c>
      <c r="AH445" s="22">
        <v>0</v>
      </c>
      <c r="AI445" s="22">
        <v>0</v>
      </c>
      <c r="AJ445" s="22">
        <f t="shared" si="120"/>
        <v>0</v>
      </c>
      <c r="AK445" s="22">
        <f t="shared" si="89"/>
        <v>0</v>
      </c>
      <c r="AL445" s="22">
        <f t="shared" si="90"/>
        <v>14429.58</v>
      </c>
      <c r="AM445" s="22">
        <f t="array" ref="AM445">IF(P445="Mykare",(INDEX('[1]EMI &amp; Reimbursement'!Q:Q,MATCH(Finance!C443,'[1]EMI &amp; Reimbursement'!B:B,0),0)),0)</f>
        <v>0</v>
      </c>
      <c r="AN445" s="22">
        <f t="shared" si="79"/>
        <v>0</v>
      </c>
      <c r="AO445" s="22">
        <f t="shared" si="80"/>
        <v>14429.58</v>
      </c>
      <c r="AP445" s="22">
        <f t="shared" si="81"/>
        <v>0</v>
      </c>
      <c r="AQ445" s="18" t="s">
        <v>7272</v>
      </c>
      <c r="AR445" s="18" t="s">
        <v>8121</v>
      </c>
      <c r="AS445" s="23">
        <v>45173</v>
      </c>
      <c r="AT445" s="56" t="b">
        <v>0</v>
      </c>
      <c r="AW445" s="56" t="b">
        <v>1</v>
      </c>
      <c r="AY445" s="56" t="b">
        <v>1</v>
      </c>
      <c r="BB445" s="24" t="b">
        <v>1</v>
      </c>
      <c r="BC445" s="22">
        <f t="shared" si="128"/>
        <v>0</v>
      </c>
      <c r="BD445" s="26">
        <f t="shared" si="112"/>
        <v>1</v>
      </c>
    </row>
    <row r="446" spans="1:56" ht="20.25" customHeight="1">
      <c r="A446" s="18" t="s">
        <v>7262</v>
      </c>
      <c r="B446" s="19">
        <v>446</v>
      </c>
      <c r="C446" s="18" t="str">
        <f>"F"&amp;R446&amp;B446</f>
        <v>FIP446</v>
      </c>
      <c r="D446" s="18">
        <v>607788</v>
      </c>
      <c r="E446" s="20">
        <v>45143</v>
      </c>
      <c r="F446" s="20">
        <v>45143</v>
      </c>
      <c r="G446" s="18" t="s">
        <v>7501</v>
      </c>
      <c r="I446" s="18" t="s">
        <v>8122</v>
      </c>
      <c r="J446" s="18" t="s">
        <v>7266</v>
      </c>
      <c r="K446" s="18" t="s">
        <v>7342</v>
      </c>
      <c r="L446" s="18" t="s">
        <v>7308</v>
      </c>
      <c r="M446" s="21" t="s">
        <v>7278</v>
      </c>
      <c r="N446" s="21" t="str">
        <f t="shared" si="119"/>
        <v>B</v>
      </c>
      <c r="P446" s="18" t="str">
        <f>IFERROR(VLOOKUP(L446,[1]Sheet3!A:B,2,0),"")</f>
        <v>Hospital</v>
      </c>
      <c r="Q446" s="22" t="s">
        <v>7270</v>
      </c>
      <c r="R446" s="22" t="s">
        <v>7271</v>
      </c>
      <c r="S446" s="22">
        <v>25000</v>
      </c>
      <c r="T446" s="22">
        <v>0</v>
      </c>
      <c r="U446" s="22">
        <v>0</v>
      </c>
      <c r="V446" s="22">
        <v>0</v>
      </c>
      <c r="W446" s="22">
        <f t="shared" si="130"/>
        <v>25000</v>
      </c>
      <c r="X446" s="22">
        <v>0</v>
      </c>
      <c r="Y446" s="22">
        <v>30</v>
      </c>
      <c r="Z446" s="22">
        <v>70</v>
      </c>
      <c r="AA446" s="22">
        <f t="shared" si="125"/>
        <v>17500</v>
      </c>
      <c r="AB446" s="22">
        <f t="shared" si="94"/>
        <v>6355.9322033898306</v>
      </c>
      <c r="AC446" s="22">
        <f t="shared" si="95"/>
        <v>1144.0677966101696</v>
      </c>
      <c r="AD446" s="22">
        <f t="shared" si="126"/>
        <v>7500</v>
      </c>
      <c r="AE446" s="22">
        <v>1440.15</v>
      </c>
      <c r="AF446" s="22">
        <v>0</v>
      </c>
      <c r="AG446" s="22">
        <v>0</v>
      </c>
      <c r="AH446" s="22">
        <v>0</v>
      </c>
      <c r="AI446" s="22">
        <v>0</v>
      </c>
      <c r="AJ446" s="22">
        <f t="shared" si="120"/>
        <v>0</v>
      </c>
      <c r="AK446" s="22">
        <f t="shared" si="89"/>
        <v>1440.15</v>
      </c>
      <c r="AL446" s="22">
        <f t="shared" si="90"/>
        <v>6059.85</v>
      </c>
      <c r="AM446" s="22">
        <f t="array" ref="AM446">IF(P446="Mykare",(INDEX('[1]EMI &amp; Reimbursement'!Q:Q,MATCH(Finance!C444,'[1]EMI &amp; Reimbursement'!B:B,0),0)),0)</f>
        <v>0</v>
      </c>
      <c r="AN446" s="22">
        <f t="shared" si="79"/>
        <v>0</v>
      </c>
      <c r="AO446" s="22">
        <f t="shared" si="80"/>
        <v>7500</v>
      </c>
      <c r="AP446" s="22">
        <f t="shared" si="81"/>
        <v>0</v>
      </c>
      <c r="AQ446" s="18" t="s">
        <v>7272</v>
      </c>
      <c r="AR446" s="18" t="s">
        <v>8103</v>
      </c>
      <c r="AS446" s="23">
        <v>45173</v>
      </c>
      <c r="AT446" s="56" t="b">
        <v>0</v>
      </c>
      <c r="AW446" s="56" t="b">
        <v>1</v>
      </c>
      <c r="AY446" s="56" t="b">
        <v>1</v>
      </c>
      <c r="BB446" s="24" t="b">
        <v>1</v>
      </c>
      <c r="BC446" s="22">
        <f t="shared" si="128"/>
        <v>0</v>
      </c>
      <c r="BD446" s="26">
        <f t="shared" si="112"/>
        <v>0.80798000000000003</v>
      </c>
    </row>
    <row r="447" spans="1:56" ht="20.25" customHeight="1">
      <c r="A447" s="18" t="s">
        <v>7262</v>
      </c>
      <c r="B447" s="19">
        <v>447</v>
      </c>
      <c r="C447" s="18" t="str">
        <f t="shared" ref="C447:C466" si="131">"F"&amp;$R$448&amp;B447</f>
        <v>FIP447</v>
      </c>
      <c r="D447" s="18">
        <v>629064</v>
      </c>
      <c r="E447" s="20">
        <v>45197</v>
      </c>
      <c r="F447" s="20">
        <v>45143</v>
      </c>
      <c r="G447" s="18" t="s">
        <v>7888</v>
      </c>
      <c r="I447" s="18" t="s">
        <v>8123</v>
      </c>
      <c r="J447" s="18" t="s">
        <v>7369</v>
      </c>
      <c r="K447" s="18" t="s">
        <v>8087</v>
      </c>
      <c r="L447" s="18" t="s">
        <v>7268</v>
      </c>
      <c r="M447" s="21" t="s">
        <v>7278</v>
      </c>
      <c r="N447" s="21" t="str">
        <f t="shared" si="119"/>
        <v>B</v>
      </c>
      <c r="P447" s="18" t="s">
        <v>7919</v>
      </c>
      <c r="Q447" s="22" t="s">
        <v>7326</v>
      </c>
      <c r="R447" s="22" t="s">
        <v>7271</v>
      </c>
      <c r="S447" s="22">
        <v>88503</v>
      </c>
      <c r="T447" s="22">
        <v>88503</v>
      </c>
      <c r="U447" s="22">
        <v>0</v>
      </c>
      <c r="V447" s="22">
        <v>0</v>
      </c>
      <c r="W447" s="22">
        <f t="shared" si="130"/>
        <v>88503</v>
      </c>
      <c r="X447" s="22">
        <v>0</v>
      </c>
      <c r="Y447" s="22">
        <v>30</v>
      </c>
      <c r="Z447" s="22">
        <v>70</v>
      </c>
      <c r="AA447" s="22">
        <f t="shared" si="125"/>
        <v>61952.1</v>
      </c>
      <c r="AB447" s="22">
        <f t="shared" si="94"/>
        <v>22500.762711864405</v>
      </c>
      <c r="AC447" s="22">
        <f t="shared" si="95"/>
        <v>4050.1372881355928</v>
      </c>
      <c r="AD447" s="22">
        <f t="shared" si="126"/>
        <v>26550.899999999998</v>
      </c>
      <c r="AE447" s="22">
        <v>1065</v>
      </c>
      <c r="AF447" s="22">
        <v>0</v>
      </c>
      <c r="AG447" s="22">
        <v>0</v>
      </c>
      <c r="AH447" s="22">
        <v>0</v>
      </c>
      <c r="AI447" s="22">
        <v>0</v>
      </c>
      <c r="AJ447" s="22">
        <f t="shared" si="120"/>
        <v>0</v>
      </c>
      <c r="AK447" s="22">
        <f t="shared" si="89"/>
        <v>1065</v>
      </c>
      <c r="AL447" s="22">
        <f t="shared" si="90"/>
        <v>25485.899999999998</v>
      </c>
      <c r="AM447" s="22">
        <f t="array" ref="AM447">IF(P447="Mykare",(INDEX('[1]EMI &amp; Reimbursement'!Q:Q,MATCH(Finance!C447,'[1]EMI &amp; Reimbursement'!B:B,0),0)),0)</f>
        <v>0</v>
      </c>
      <c r="AN447" s="22">
        <f t="shared" si="79"/>
        <v>0</v>
      </c>
      <c r="AO447" s="22">
        <f t="shared" si="80"/>
        <v>26550.899999999998</v>
      </c>
      <c r="AP447" s="22">
        <f t="shared" si="81"/>
        <v>0</v>
      </c>
      <c r="AQ447" s="18" t="s">
        <v>7272</v>
      </c>
      <c r="AR447" s="18" t="s">
        <v>8068</v>
      </c>
      <c r="AS447" s="23">
        <v>45197</v>
      </c>
      <c r="AT447" s="56" t="b">
        <v>1</v>
      </c>
      <c r="AU447" s="56" t="b">
        <v>0</v>
      </c>
      <c r="AV447" s="56" t="b">
        <v>0</v>
      </c>
      <c r="AW447" s="56" t="b">
        <v>1</v>
      </c>
      <c r="AX447" s="56" t="b">
        <v>0</v>
      </c>
      <c r="AY447" s="56" t="b">
        <v>1</v>
      </c>
      <c r="BB447" s="24" t="b">
        <v>0</v>
      </c>
      <c r="BC447" s="22">
        <f t="shared" si="128"/>
        <v>0</v>
      </c>
      <c r="BD447" s="26">
        <f t="shared" si="112"/>
        <v>0.95988836536614575</v>
      </c>
    </row>
    <row r="448" spans="1:56" ht="20.25" customHeight="1">
      <c r="A448" s="18" t="s">
        <v>7262</v>
      </c>
      <c r="B448" s="19">
        <v>448</v>
      </c>
      <c r="C448" s="18" t="str">
        <f t="shared" si="131"/>
        <v>FIP448</v>
      </c>
      <c r="D448" s="18">
        <v>623275</v>
      </c>
      <c r="E448" s="20">
        <v>45144</v>
      </c>
      <c r="F448" s="20">
        <v>45144</v>
      </c>
      <c r="G448" s="18" t="s">
        <v>7703</v>
      </c>
      <c r="I448" s="18" t="s">
        <v>8124</v>
      </c>
      <c r="J448" s="18" t="s">
        <v>7266</v>
      </c>
      <c r="K448" s="18" t="s">
        <v>5048</v>
      </c>
      <c r="L448" s="18" t="s">
        <v>7290</v>
      </c>
      <c r="M448" s="21" t="s">
        <v>7793</v>
      </c>
      <c r="N448" s="21" t="str">
        <f t="shared" si="119"/>
        <v>A</v>
      </c>
      <c r="P448" s="18" t="str">
        <f>IFERROR(VLOOKUP(L448,[1]Sheet3!A:B,2,0),"")</f>
        <v>Hospital</v>
      </c>
      <c r="Q448" s="22" t="s">
        <v>7270</v>
      </c>
      <c r="R448" s="22" t="s">
        <v>7271</v>
      </c>
      <c r="S448" s="22">
        <v>25000</v>
      </c>
      <c r="T448" s="22">
        <v>31000</v>
      </c>
      <c r="U448" s="81">
        <v>3000</v>
      </c>
      <c r="V448" s="22">
        <v>0</v>
      </c>
      <c r="W448" s="22">
        <f t="shared" si="130"/>
        <v>34000</v>
      </c>
      <c r="X448" s="22">
        <v>0</v>
      </c>
      <c r="Y448" s="22">
        <v>65</v>
      </c>
      <c r="Z448" s="22">
        <v>35</v>
      </c>
      <c r="AA448" s="22">
        <f t="shared" si="125"/>
        <v>11900</v>
      </c>
      <c r="AB448" s="22">
        <f t="shared" si="94"/>
        <v>18728.813559322036</v>
      </c>
      <c r="AC448" s="22">
        <f t="shared" si="95"/>
        <v>3371.1864406779664</v>
      </c>
      <c r="AD448" s="22">
        <f t="shared" si="126"/>
        <v>22100</v>
      </c>
      <c r="AE448" s="22">
        <v>879.25</v>
      </c>
      <c r="AF448" s="22">
        <v>5000</v>
      </c>
      <c r="AG448" s="22">
        <v>0</v>
      </c>
      <c r="AH448" s="82">
        <v>6000</v>
      </c>
      <c r="AI448" s="22">
        <v>0</v>
      </c>
      <c r="AJ448" s="22">
        <f t="shared" si="120"/>
        <v>0</v>
      </c>
      <c r="AK448" s="22">
        <f t="shared" si="89"/>
        <v>11879.25</v>
      </c>
      <c r="AL448" s="22">
        <f t="shared" si="90"/>
        <v>10220.75</v>
      </c>
      <c r="AM448" s="22">
        <f t="array" ref="AM448">IF(P448="Mykare",(INDEX('[1]EMI &amp; Reimbursement'!Q:Q,MATCH(Finance!C446,'[1]EMI &amp; Reimbursement'!B:B,0),0)),0)</f>
        <v>0</v>
      </c>
      <c r="AN448" s="22">
        <f t="shared" si="79"/>
        <v>0</v>
      </c>
      <c r="AO448" s="22">
        <f t="shared" si="80"/>
        <v>22100</v>
      </c>
      <c r="AP448" s="22">
        <f t="shared" si="81"/>
        <v>0</v>
      </c>
      <c r="AQ448" s="18" t="s">
        <v>7272</v>
      </c>
      <c r="AR448" s="18" t="s">
        <v>8125</v>
      </c>
      <c r="AS448" s="23">
        <v>45173</v>
      </c>
      <c r="AT448" s="56" t="b">
        <v>1</v>
      </c>
      <c r="AW448" s="56" t="b">
        <v>1</v>
      </c>
      <c r="AY448" s="56" t="b">
        <v>1</v>
      </c>
      <c r="BA448" s="56" t="b">
        <v>1</v>
      </c>
      <c r="BB448" s="24" t="b">
        <v>1</v>
      </c>
      <c r="BC448" s="22">
        <f t="shared" si="128"/>
        <v>0</v>
      </c>
      <c r="BD448" s="26">
        <f t="shared" si="112"/>
        <v>0.46247737556561086</v>
      </c>
    </row>
    <row r="449" spans="1:56" ht="20.25" customHeight="1">
      <c r="A449" s="18" t="s">
        <v>7262</v>
      </c>
      <c r="B449" s="45">
        <v>449</v>
      </c>
      <c r="C449" s="46" t="str">
        <f t="shared" si="131"/>
        <v>FIP449</v>
      </c>
      <c r="D449" s="46">
        <v>626765</v>
      </c>
      <c r="E449" s="47"/>
      <c r="F449" s="47">
        <v>45145</v>
      </c>
      <c r="G449" s="46" t="s">
        <v>7888</v>
      </c>
      <c r="H449" s="46"/>
      <c r="I449" s="46" t="s">
        <v>8126</v>
      </c>
      <c r="J449" s="46" t="s">
        <v>7266</v>
      </c>
      <c r="K449" s="46" t="s">
        <v>7342</v>
      </c>
      <c r="L449" s="46" t="s">
        <v>7268</v>
      </c>
      <c r="M449" s="48" t="s">
        <v>7278</v>
      </c>
      <c r="N449" s="48" t="str">
        <f t="shared" si="119"/>
        <v>B</v>
      </c>
      <c r="O449" s="46"/>
      <c r="P449" s="46" t="str">
        <f>IFERROR(VLOOKUP(L449,[1]Sheet3!A:B,2,0),"")</f>
        <v>Mykare</v>
      </c>
      <c r="Q449" s="49" t="s">
        <v>7326</v>
      </c>
      <c r="R449" s="49" t="s">
        <v>7271</v>
      </c>
      <c r="S449" s="49">
        <v>36903</v>
      </c>
      <c r="T449" s="49">
        <v>0</v>
      </c>
      <c r="U449" s="49">
        <v>0</v>
      </c>
      <c r="V449" s="49">
        <v>0</v>
      </c>
      <c r="W449" s="49">
        <f t="shared" si="130"/>
        <v>36903</v>
      </c>
      <c r="X449" s="49">
        <v>0</v>
      </c>
      <c r="Y449" s="49">
        <v>30</v>
      </c>
      <c r="Z449" s="49">
        <v>70</v>
      </c>
      <c r="AA449" s="49">
        <f t="shared" si="125"/>
        <v>25832.1</v>
      </c>
      <c r="AB449" s="49">
        <f t="shared" si="94"/>
        <v>9382.1186440677957</v>
      </c>
      <c r="AC449" s="49">
        <f t="shared" si="95"/>
        <v>1688.7813559322033</v>
      </c>
      <c r="AD449" s="49">
        <f t="shared" si="126"/>
        <v>11070.9</v>
      </c>
      <c r="AE449" s="49">
        <v>539</v>
      </c>
      <c r="AF449" s="49"/>
      <c r="AG449" s="49"/>
      <c r="AH449" s="49"/>
      <c r="AI449" s="49"/>
      <c r="AJ449" s="49">
        <f t="shared" si="120"/>
        <v>0</v>
      </c>
      <c r="AK449" s="49">
        <f t="shared" si="89"/>
        <v>539</v>
      </c>
      <c r="AL449" s="49">
        <f t="shared" si="90"/>
        <v>10531.9</v>
      </c>
      <c r="AM449" s="49">
        <f t="array" ref="AM449">IF(P449="Mykare",(INDEX('[1]EMI &amp; Reimbursement'!Q:Q,MATCH(Finance!C449,'[1]EMI &amp; Reimbursement'!B:B,0),0)),0)</f>
        <v>0</v>
      </c>
      <c r="AN449" s="49">
        <f t="shared" si="79"/>
        <v>36903</v>
      </c>
      <c r="AO449" s="49">
        <f t="shared" si="80"/>
        <v>0</v>
      </c>
      <c r="AP449" s="49">
        <f t="shared" si="81"/>
        <v>25832.1</v>
      </c>
      <c r="AQ449" s="46" t="s">
        <v>7286</v>
      </c>
      <c r="AR449" s="46"/>
      <c r="AS449" s="50"/>
      <c r="AT449" s="60" t="b">
        <v>0</v>
      </c>
      <c r="AU449" s="60" t="b">
        <v>0</v>
      </c>
      <c r="AV449" s="60" t="b">
        <v>0</v>
      </c>
      <c r="AW449" s="60" t="b">
        <v>0</v>
      </c>
      <c r="AX449" s="60" t="b">
        <v>0</v>
      </c>
      <c r="AY449" s="60" t="b">
        <v>1</v>
      </c>
      <c r="AZ449" s="46"/>
      <c r="BA449" s="46"/>
      <c r="BB449" s="51" t="b">
        <v>0</v>
      </c>
      <c r="BC449" s="49">
        <f t="shared" si="128"/>
        <v>0</v>
      </c>
      <c r="BD449" s="52">
        <f t="shared" si="112"/>
        <v>0.95131380465906112</v>
      </c>
    </row>
    <row r="450" spans="1:56" ht="20.25" customHeight="1">
      <c r="A450" s="18" t="s">
        <v>7262</v>
      </c>
      <c r="B450" s="19">
        <v>450</v>
      </c>
      <c r="C450" s="18" t="str">
        <f t="shared" si="131"/>
        <v>FIP450</v>
      </c>
      <c r="D450" s="18">
        <v>630001</v>
      </c>
      <c r="E450" s="20">
        <v>45146</v>
      </c>
      <c r="F450" s="20">
        <v>45146</v>
      </c>
      <c r="G450" s="18" t="s">
        <v>8127</v>
      </c>
      <c r="I450" s="18" t="s">
        <v>8128</v>
      </c>
      <c r="J450" s="18" t="s">
        <v>7341</v>
      </c>
      <c r="K450" s="18" t="s">
        <v>8087</v>
      </c>
      <c r="L450" s="18" t="s">
        <v>7290</v>
      </c>
      <c r="M450" s="21" t="s">
        <v>8109</v>
      </c>
      <c r="N450" s="21" t="str">
        <f t="shared" si="119"/>
        <v>A</v>
      </c>
      <c r="P450" s="18" t="str">
        <f>IFERROR(VLOOKUP(L450,[1]Sheet3!A:B,2,0),"")</f>
        <v>Hospital</v>
      </c>
      <c r="Q450" s="22" t="s">
        <v>7337</v>
      </c>
      <c r="R450" s="22" t="s">
        <v>7271</v>
      </c>
      <c r="S450" s="22">
        <v>50000</v>
      </c>
      <c r="T450" s="22">
        <v>84194</v>
      </c>
      <c r="U450" s="22">
        <v>6000</v>
      </c>
      <c r="V450" s="22">
        <v>0</v>
      </c>
      <c r="W450" s="22">
        <f t="shared" si="130"/>
        <v>90194</v>
      </c>
      <c r="X450" s="22">
        <v>0</v>
      </c>
      <c r="Y450" s="22">
        <v>60</v>
      </c>
      <c r="Z450" s="22">
        <v>40</v>
      </c>
      <c r="AA450" s="22">
        <f t="shared" si="125"/>
        <v>36077.599999999999</v>
      </c>
      <c r="AB450" s="22">
        <f t="shared" si="94"/>
        <v>45861.355932203391</v>
      </c>
      <c r="AC450" s="22">
        <f t="shared" si="95"/>
        <v>8255.0440677966108</v>
      </c>
      <c r="AD450" s="22">
        <f t="shared" si="126"/>
        <v>54116.4</v>
      </c>
      <c r="AE450" s="22">
        <v>512.86</v>
      </c>
      <c r="AF450" s="22">
        <v>14000</v>
      </c>
      <c r="AG450" s="22">
        <v>0</v>
      </c>
      <c r="AH450" s="71">
        <f>1470+5000</f>
        <v>6470</v>
      </c>
      <c r="AI450" s="22">
        <v>0</v>
      </c>
      <c r="AJ450" s="22">
        <f t="shared" si="120"/>
        <v>0</v>
      </c>
      <c r="AK450" s="22">
        <f t="shared" si="89"/>
        <v>20982.86</v>
      </c>
      <c r="AL450" s="22">
        <f t="shared" si="90"/>
        <v>33133.54</v>
      </c>
      <c r="AM450" s="22">
        <f t="array" ref="AM450">IF(P450="Mykare",(INDEX('[1]EMI &amp; Reimbursement'!Q:Q,MATCH(Finance!C450,'[1]EMI &amp; Reimbursement'!B:B,0),0)),0)</f>
        <v>0</v>
      </c>
      <c r="AN450" s="22">
        <f t="shared" si="79"/>
        <v>0</v>
      </c>
      <c r="AO450" s="22">
        <f t="shared" si="80"/>
        <v>54116.4</v>
      </c>
      <c r="AP450" s="22">
        <f t="shared" si="81"/>
        <v>0</v>
      </c>
      <c r="AQ450" s="18" t="s">
        <v>7272</v>
      </c>
      <c r="AR450" s="18" t="s">
        <v>8129</v>
      </c>
      <c r="AS450" s="23">
        <v>45176</v>
      </c>
      <c r="AT450" s="56" t="b">
        <v>0</v>
      </c>
      <c r="AW450" s="56" t="b">
        <v>1</v>
      </c>
      <c r="AY450" s="56" t="b">
        <v>1</v>
      </c>
      <c r="AZ450" s="56" t="b">
        <v>1</v>
      </c>
      <c r="BA450" s="56" t="b">
        <v>1</v>
      </c>
      <c r="BB450" s="24" t="b">
        <v>1</v>
      </c>
      <c r="BC450" s="22">
        <f t="shared" si="128"/>
        <v>0</v>
      </c>
      <c r="BD450" s="26">
        <f t="shared" si="112"/>
        <v>0.61226430435136114</v>
      </c>
    </row>
    <row r="451" spans="1:56" ht="20.25" customHeight="1">
      <c r="A451" s="18" t="s">
        <v>7262</v>
      </c>
      <c r="B451" s="19">
        <v>451</v>
      </c>
      <c r="C451" s="18" t="str">
        <f t="shared" si="131"/>
        <v>FIP451</v>
      </c>
      <c r="D451" s="18">
        <v>593027</v>
      </c>
      <c r="E451" s="20">
        <v>45146</v>
      </c>
      <c r="F451" s="20">
        <v>45146</v>
      </c>
      <c r="G451" s="18" t="s">
        <v>8023</v>
      </c>
      <c r="I451" s="18" t="s">
        <v>4045</v>
      </c>
      <c r="J451" s="18" t="s">
        <v>7635</v>
      </c>
      <c r="K451" s="18" t="s">
        <v>7267</v>
      </c>
      <c r="L451" s="18" t="s">
        <v>7290</v>
      </c>
      <c r="M451" s="21" t="s">
        <v>7304</v>
      </c>
      <c r="N451" s="21" t="str">
        <f t="shared" si="119"/>
        <v>A</v>
      </c>
      <c r="P451" s="18" t="str">
        <f>IFERROR(VLOOKUP(L451,[1]Sheet3!A:B,2,0),"")</f>
        <v>Hospital</v>
      </c>
      <c r="Q451" s="22" t="s">
        <v>7285</v>
      </c>
      <c r="R451" s="22" t="s">
        <v>7271</v>
      </c>
      <c r="S451" s="22">
        <v>25000</v>
      </c>
      <c r="T451" s="22">
        <v>47477</v>
      </c>
      <c r="U451" s="22">
        <v>2418</v>
      </c>
      <c r="V451" s="22">
        <v>0</v>
      </c>
      <c r="W451" s="22">
        <f t="shared" si="130"/>
        <v>49895</v>
      </c>
      <c r="X451" s="22">
        <v>0</v>
      </c>
      <c r="Y451" s="22">
        <v>60</v>
      </c>
      <c r="Z451" s="22">
        <v>40</v>
      </c>
      <c r="AA451" s="22">
        <f t="shared" si="125"/>
        <v>19958</v>
      </c>
      <c r="AB451" s="22">
        <f t="shared" si="94"/>
        <v>25370.338983050849</v>
      </c>
      <c r="AC451" s="22">
        <f t="shared" si="95"/>
        <v>4566.6610169491523</v>
      </c>
      <c r="AD451" s="22">
        <f t="shared" si="126"/>
        <v>29937</v>
      </c>
      <c r="AE451" s="22">
        <v>0</v>
      </c>
      <c r="AF451" s="22">
        <f>15%*W451</f>
        <v>7484.25</v>
      </c>
      <c r="AG451" s="22">
        <v>0</v>
      </c>
      <c r="AH451" s="22">
        <v>0</v>
      </c>
      <c r="AI451" s="22">
        <v>0</v>
      </c>
      <c r="AJ451" s="22">
        <f t="shared" si="120"/>
        <v>0</v>
      </c>
      <c r="AK451" s="22">
        <f t="shared" si="89"/>
        <v>7484.25</v>
      </c>
      <c r="AL451" s="22">
        <f t="shared" si="90"/>
        <v>22452.75</v>
      </c>
      <c r="AM451" s="22">
        <f t="array" ref="AM451">IF(P451="Mykare",(INDEX('[1]EMI &amp; Reimbursement'!Q:Q,MATCH(Finance!C451,'[1]EMI &amp; Reimbursement'!B:B,0),0)),0)</f>
        <v>0</v>
      </c>
      <c r="AN451" s="22">
        <f t="shared" si="79"/>
        <v>0</v>
      </c>
      <c r="AO451" s="22">
        <f t="shared" si="80"/>
        <v>29937</v>
      </c>
      <c r="AP451" s="22">
        <f t="shared" si="81"/>
        <v>0</v>
      </c>
      <c r="AQ451" s="18" t="s">
        <v>7272</v>
      </c>
      <c r="AR451" s="18" t="s">
        <v>8025</v>
      </c>
      <c r="AS451" s="23">
        <v>45176</v>
      </c>
      <c r="AT451" s="56" t="b">
        <v>1</v>
      </c>
      <c r="AW451" s="56" t="b">
        <v>1</v>
      </c>
      <c r="AY451" s="56" t="b">
        <v>1</v>
      </c>
      <c r="BA451" s="56" t="b">
        <v>1</v>
      </c>
      <c r="BB451" s="24" t="b">
        <v>1</v>
      </c>
      <c r="BC451" s="22">
        <f t="shared" si="128"/>
        <v>0</v>
      </c>
      <c r="BD451" s="26">
        <f t="shared" si="112"/>
        <v>0.75</v>
      </c>
    </row>
    <row r="452" spans="1:56" ht="20.25" customHeight="1">
      <c r="A452" s="18" t="s">
        <v>7262</v>
      </c>
      <c r="B452" s="19">
        <v>452</v>
      </c>
      <c r="C452" s="18" t="str">
        <f t="shared" si="131"/>
        <v>FIP452</v>
      </c>
      <c r="D452" s="18">
        <v>600763</v>
      </c>
      <c r="E452" s="20">
        <v>45146</v>
      </c>
      <c r="F452" s="20">
        <v>45146</v>
      </c>
      <c r="G452" s="18" t="s">
        <v>7282</v>
      </c>
      <c r="I452" s="18" t="s">
        <v>8130</v>
      </c>
      <c r="J452" s="18" t="s">
        <v>7266</v>
      </c>
      <c r="K452" s="18" t="s">
        <v>7267</v>
      </c>
      <c r="L452" s="18" t="s">
        <v>7308</v>
      </c>
      <c r="M452" s="21" t="s">
        <v>7304</v>
      </c>
      <c r="N452" s="21" t="str">
        <f t="shared" si="119"/>
        <v>A</v>
      </c>
      <c r="P452" s="18" t="str">
        <f>IFERROR(VLOOKUP(L452,[1]Sheet3!A:B,2,0),"")</f>
        <v>Hospital</v>
      </c>
      <c r="Q452" s="22" t="s">
        <v>7285</v>
      </c>
      <c r="R452" s="22" t="s">
        <v>7271</v>
      </c>
      <c r="S452" s="22">
        <v>25460</v>
      </c>
      <c r="T452" s="22">
        <v>0</v>
      </c>
      <c r="U452" s="22">
        <v>0</v>
      </c>
      <c r="V452" s="22">
        <v>0</v>
      </c>
      <c r="W452" s="22">
        <f t="shared" si="130"/>
        <v>25460</v>
      </c>
      <c r="X452" s="22">
        <v>0</v>
      </c>
      <c r="Y452" s="22">
        <v>60</v>
      </c>
      <c r="Z452" s="22">
        <v>40</v>
      </c>
      <c r="AA452" s="22">
        <f t="shared" si="125"/>
        <v>10184</v>
      </c>
      <c r="AB452" s="22">
        <f t="shared" si="94"/>
        <v>12945.762711864407</v>
      </c>
      <c r="AC452" s="22">
        <f t="shared" si="95"/>
        <v>2330.2372881355932</v>
      </c>
      <c r="AD452" s="22">
        <f t="shared" si="126"/>
        <v>15276</v>
      </c>
      <c r="AE452" s="22">
        <v>0</v>
      </c>
      <c r="AF452" s="22">
        <v>5000</v>
      </c>
      <c r="AG452" s="22">
        <v>0</v>
      </c>
      <c r="AH452" s="83">
        <v>5376</v>
      </c>
      <c r="AI452" s="22">
        <v>0</v>
      </c>
      <c r="AJ452" s="22">
        <f t="shared" si="120"/>
        <v>0</v>
      </c>
      <c r="AK452" s="22">
        <f t="shared" si="89"/>
        <v>10376</v>
      </c>
      <c r="AL452" s="22">
        <f t="shared" si="90"/>
        <v>4900</v>
      </c>
      <c r="AM452" s="22">
        <f t="array" ref="AM452">IF(P452="Mykare",(INDEX('[1]EMI &amp; Reimbursement'!Q:Q,MATCH(Finance!C452,'[1]EMI &amp; Reimbursement'!B:B,0),0)),0)</f>
        <v>0</v>
      </c>
      <c r="AN452" s="22">
        <f t="shared" si="79"/>
        <v>0</v>
      </c>
      <c r="AO452" s="22">
        <f t="shared" si="80"/>
        <v>15276</v>
      </c>
      <c r="AP452" s="22">
        <f t="shared" si="81"/>
        <v>0</v>
      </c>
      <c r="AQ452" s="18" t="s">
        <v>7272</v>
      </c>
      <c r="AR452" s="18" t="s">
        <v>8131</v>
      </c>
      <c r="AS452" s="23">
        <v>45173</v>
      </c>
      <c r="AT452" s="56" t="b">
        <v>0</v>
      </c>
      <c r="AW452" s="56" t="b">
        <v>1</v>
      </c>
      <c r="AY452" s="56" t="b">
        <v>1</v>
      </c>
      <c r="BA452" s="56" t="b">
        <v>1</v>
      </c>
      <c r="BB452" s="24" t="b">
        <v>1</v>
      </c>
      <c r="BC452" s="22">
        <f t="shared" si="128"/>
        <v>0</v>
      </c>
      <c r="BD452" s="26">
        <f t="shared" si="112"/>
        <v>0.32076459806231999</v>
      </c>
    </row>
    <row r="453" spans="1:56" ht="20.25" customHeight="1">
      <c r="A453" s="18" t="s">
        <v>7262</v>
      </c>
      <c r="B453" s="19">
        <v>453</v>
      </c>
      <c r="C453" s="18" t="str">
        <f t="shared" si="131"/>
        <v>FIP453</v>
      </c>
      <c r="D453" s="18">
        <v>631810</v>
      </c>
      <c r="E453" s="20">
        <v>45146</v>
      </c>
      <c r="F453" s="20">
        <v>45146</v>
      </c>
      <c r="G453" s="18" t="s">
        <v>7459</v>
      </c>
      <c r="I453" s="18" t="s">
        <v>5126</v>
      </c>
      <c r="J453" s="18" t="s">
        <v>7635</v>
      </c>
      <c r="K453" s="18" t="s">
        <v>8087</v>
      </c>
      <c r="L453" s="18" t="s">
        <v>7308</v>
      </c>
      <c r="M453" s="21" t="s">
        <v>7278</v>
      </c>
      <c r="N453" s="21" t="str">
        <f t="shared" si="119"/>
        <v>B</v>
      </c>
      <c r="P453" s="18" t="str">
        <f>IFERROR(VLOOKUP(L453,[1]Sheet3!A:B,2,0),"")</f>
        <v>Hospital</v>
      </c>
      <c r="Q453" s="22" t="s">
        <v>7298</v>
      </c>
      <c r="R453" s="22" t="s">
        <v>7271</v>
      </c>
      <c r="S453" s="22">
        <v>12000</v>
      </c>
      <c r="T453" s="22">
        <v>0</v>
      </c>
      <c r="U453" s="22">
        <v>0</v>
      </c>
      <c r="V453" s="22">
        <v>0</v>
      </c>
      <c r="W453" s="22">
        <f t="shared" si="130"/>
        <v>12000</v>
      </c>
      <c r="X453" s="22">
        <v>0</v>
      </c>
      <c r="Y453" s="22">
        <v>33</v>
      </c>
      <c r="Z453" s="22">
        <v>67</v>
      </c>
      <c r="AA453" s="22">
        <f t="shared" si="125"/>
        <v>8040.0000000000009</v>
      </c>
      <c r="AB453" s="22">
        <f t="shared" si="94"/>
        <v>3355.9322033898306</v>
      </c>
      <c r="AC453" s="22">
        <f t="shared" si="95"/>
        <v>604.06779661016947</v>
      </c>
      <c r="AD453" s="22">
        <f t="shared" si="126"/>
        <v>3960</v>
      </c>
      <c r="AE453" s="22">
        <v>0</v>
      </c>
      <c r="AF453" s="22">
        <v>0</v>
      </c>
      <c r="AG453" s="22">
        <v>0</v>
      </c>
      <c r="AH453" s="22">
        <v>0</v>
      </c>
      <c r="AI453" s="22">
        <v>0</v>
      </c>
      <c r="AJ453" s="22">
        <f t="shared" si="120"/>
        <v>0</v>
      </c>
      <c r="AK453" s="22">
        <f t="shared" si="89"/>
        <v>0</v>
      </c>
      <c r="AL453" s="22">
        <f t="shared" si="90"/>
        <v>3960</v>
      </c>
      <c r="AM453" s="22">
        <f t="array" ref="AM453">IF(P453="Mykare",(INDEX('[1]EMI &amp; Reimbursement'!Q:Q,MATCH(Finance!C453,'[1]EMI &amp; Reimbursement'!B:B,0),0)),0)</f>
        <v>0</v>
      </c>
      <c r="AN453" s="22">
        <f t="shared" si="79"/>
        <v>0</v>
      </c>
      <c r="AO453" s="22">
        <f t="shared" si="80"/>
        <v>3960</v>
      </c>
      <c r="AP453" s="22">
        <f t="shared" si="81"/>
        <v>0</v>
      </c>
      <c r="AQ453" s="18" t="s">
        <v>7272</v>
      </c>
      <c r="AR453" s="18" t="s">
        <v>8121</v>
      </c>
      <c r="AS453" s="23">
        <v>45173</v>
      </c>
      <c r="AT453" s="56" t="b">
        <v>0</v>
      </c>
      <c r="AW453" s="56" t="b">
        <v>1</v>
      </c>
      <c r="AY453" s="56" t="b">
        <v>1</v>
      </c>
      <c r="BB453" s="24" t="b">
        <v>1</v>
      </c>
      <c r="BC453" s="22">
        <f t="shared" si="128"/>
        <v>0</v>
      </c>
      <c r="BD453" s="26">
        <f t="shared" si="112"/>
        <v>1</v>
      </c>
    </row>
    <row r="454" spans="1:56" ht="20.25" customHeight="1">
      <c r="A454" s="18" t="s">
        <v>7262</v>
      </c>
      <c r="B454" s="45">
        <v>454</v>
      </c>
      <c r="C454" s="46" t="str">
        <f t="shared" si="131"/>
        <v>FIP454</v>
      </c>
      <c r="D454" s="46">
        <v>533400</v>
      </c>
      <c r="E454" s="47"/>
      <c r="F454" s="47">
        <v>45146</v>
      </c>
      <c r="G454" s="46" t="s">
        <v>7888</v>
      </c>
      <c r="H454" s="46"/>
      <c r="I454" s="46" t="s">
        <v>8132</v>
      </c>
      <c r="J454" s="46" t="s">
        <v>7635</v>
      </c>
      <c r="K454" s="46" t="s">
        <v>7297</v>
      </c>
      <c r="L454" s="46" t="s">
        <v>7268</v>
      </c>
      <c r="M454" s="48" t="s">
        <v>7278</v>
      </c>
      <c r="N454" s="48" t="str">
        <f t="shared" si="119"/>
        <v>B</v>
      </c>
      <c r="O454" s="46"/>
      <c r="P454" s="46" t="str">
        <f>IFERROR(VLOOKUP(L454,[1]Sheet3!A:B,2,0),"")</f>
        <v>Mykare</v>
      </c>
      <c r="Q454" s="49" t="s">
        <v>7326</v>
      </c>
      <c r="R454" s="49" t="s">
        <v>7271</v>
      </c>
      <c r="S454" s="49">
        <v>61577</v>
      </c>
      <c r="T454" s="49">
        <v>0</v>
      </c>
      <c r="U454" s="49">
        <v>40000</v>
      </c>
      <c r="V454" s="49">
        <v>0</v>
      </c>
      <c r="W454" s="49">
        <f t="shared" si="130"/>
        <v>101577</v>
      </c>
      <c r="X454" s="49">
        <v>0</v>
      </c>
      <c r="Y454" s="49">
        <v>30</v>
      </c>
      <c r="Z454" s="49">
        <v>70</v>
      </c>
      <c r="AA454" s="49">
        <f t="shared" si="125"/>
        <v>71103.899999999994</v>
      </c>
      <c r="AB454" s="49">
        <f t="shared" si="94"/>
        <v>25824.661016949154</v>
      </c>
      <c r="AC454" s="49">
        <f t="shared" si="95"/>
        <v>4648.438983050848</v>
      </c>
      <c r="AD454" s="49">
        <f t="shared" si="126"/>
        <v>30473.1</v>
      </c>
      <c r="AE454" s="49">
        <v>0</v>
      </c>
      <c r="AF454" s="49"/>
      <c r="AG454" s="49"/>
      <c r="AH454" s="49"/>
      <c r="AI454" s="49"/>
      <c r="AJ454" s="49">
        <f t="shared" si="120"/>
        <v>0</v>
      </c>
      <c r="AK454" s="49">
        <f t="shared" si="89"/>
        <v>0</v>
      </c>
      <c r="AL454" s="49">
        <f t="shared" si="90"/>
        <v>30473.1</v>
      </c>
      <c r="AM454" s="49">
        <f t="array" ref="AM454">IF(P454="Mykare",(INDEX('[1]EMI &amp; Reimbursement'!Q:Q,MATCH(Finance!C454,'[1]EMI &amp; Reimbursement'!B:B,0),0)),0)</f>
        <v>0</v>
      </c>
      <c r="AN454" s="49">
        <f t="shared" si="79"/>
        <v>61577</v>
      </c>
      <c r="AO454" s="49">
        <f t="shared" si="80"/>
        <v>0</v>
      </c>
      <c r="AP454" s="49">
        <f t="shared" si="81"/>
        <v>71103.899999999994</v>
      </c>
      <c r="AQ454" s="46" t="s">
        <v>7286</v>
      </c>
      <c r="AR454" s="46"/>
      <c r="AS454" s="50"/>
      <c r="AT454" s="60" t="b">
        <v>0</v>
      </c>
      <c r="AU454" s="60" t="b">
        <v>0</v>
      </c>
      <c r="AV454" s="60" t="b">
        <v>0</v>
      </c>
      <c r="AW454" s="60" t="b">
        <v>0</v>
      </c>
      <c r="AX454" s="60" t="b">
        <v>0</v>
      </c>
      <c r="AY454" s="60" t="b">
        <v>1</v>
      </c>
      <c r="AZ454" s="46"/>
      <c r="BA454" s="46"/>
      <c r="BB454" s="51" t="b">
        <v>0</v>
      </c>
      <c r="BC454" s="51"/>
      <c r="BD454" s="52">
        <f t="shared" si="112"/>
        <v>1</v>
      </c>
    </row>
    <row r="455" spans="1:56" ht="20.25" customHeight="1">
      <c r="A455" s="18" t="s">
        <v>7262</v>
      </c>
      <c r="B455" s="19">
        <v>455</v>
      </c>
      <c r="C455" s="18" t="str">
        <f t="shared" si="131"/>
        <v>FIP455</v>
      </c>
      <c r="D455" s="18">
        <v>391250</v>
      </c>
      <c r="E455" s="20">
        <v>45147</v>
      </c>
      <c r="F455" s="20">
        <v>45147</v>
      </c>
      <c r="G455" s="18" t="s">
        <v>7449</v>
      </c>
      <c r="I455" s="18" t="s">
        <v>8133</v>
      </c>
      <c r="J455" s="18" t="s">
        <v>7635</v>
      </c>
      <c r="K455" s="18" t="s">
        <v>7405</v>
      </c>
      <c r="L455" s="18" t="s">
        <v>7290</v>
      </c>
      <c r="M455" s="21" t="s">
        <v>7304</v>
      </c>
      <c r="N455" s="21" t="str">
        <f t="shared" si="119"/>
        <v>A</v>
      </c>
      <c r="P455" s="18" t="str">
        <f>IFERROR(VLOOKUP(L455,[1]Sheet3!A:B,2,0),"")</f>
        <v>Hospital</v>
      </c>
      <c r="Q455" s="22" t="s">
        <v>7285</v>
      </c>
      <c r="R455" s="22" t="s">
        <v>7271</v>
      </c>
      <c r="S455" s="22">
        <v>25000</v>
      </c>
      <c r="T455" s="22">
        <v>83828</v>
      </c>
      <c r="U455" s="22">
        <v>0</v>
      </c>
      <c r="V455" s="22">
        <v>0</v>
      </c>
      <c r="W455" s="22">
        <f t="shared" si="130"/>
        <v>83828</v>
      </c>
      <c r="X455" s="22">
        <v>0</v>
      </c>
      <c r="Y455" s="22">
        <v>60</v>
      </c>
      <c r="Z455" s="22">
        <v>40</v>
      </c>
      <c r="AA455" s="22">
        <f t="shared" si="125"/>
        <v>33531.200000000004</v>
      </c>
      <c r="AB455" s="22">
        <f t="shared" si="94"/>
        <v>42624.406779661011</v>
      </c>
      <c r="AC455" s="22">
        <f t="shared" si="95"/>
        <v>7672.3932203389822</v>
      </c>
      <c r="AD455" s="22">
        <f t="shared" si="126"/>
        <v>50296.799999999996</v>
      </c>
      <c r="AE455" s="22">
        <v>1496.26</v>
      </c>
      <c r="AF455" s="22">
        <v>12574.199999999999</v>
      </c>
      <c r="AG455" s="22">
        <v>0</v>
      </c>
      <c r="AH455" s="71">
        <v>1500</v>
      </c>
      <c r="AI455" s="22">
        <v>0</v>
      </c>
      <c r="AJ455" s="22">
        <f t="shared" si="120"/>
        <v>0</v>
      </c>
      <c r="AK455" s="22">
        <f t="shared" si="89"/>
        <v>15570.46</v>
      </c>
      <c r="AL455" s="22">
        <f t="shared" si="90"/>
        <v>34726.339999999997</v>
      </c>
      <c r="AM455" s="22">
        <f t="array" ref="AM455">IF(P455="Mykare",(INDEX('[1]EMI &amp; Reimbursement'!Q:Q,MATCH(Finance!C455,'[1]EMI &amp; Reimbursement'!B:B,0),0)),0)</f>
        <v>0</v>
      </c>
      <c r="AN455" s="22">
        <f t="shared" si="79"/>
        <v>0</v>
      </c>
      <c r="AO455" s="22">
        <f t="shared" si="80"/>
        <v>50296.799999999996</v>
      </c>
      <c r="AP455" s="22">
        <f t="shared" si="81"/>
        <v>0</v>
      </c>
      <c r="AQ455" s="18" t="s">
        <v>7272</v>
      </c>
      <c r="AR455" s="18" t="s">
        <v>8107</v>
      </c>
      <c r="AS455" s="23">
        <v>45173</v>
      </c>
      <c r="AT455" s="56" t="b">
        <v>1</v>
      </c>
      <c r="AW455" s="56" t="b">
        <v>1</v>
      </c>
      <c r="AY455" s="56" t="b">
        <v>1</v>
      </c>
      <c r="BA455" s="56" t="b">
        <v>1</v>
      </c>
      <c r="BB455" s="24" t="b">
        <v>1</v>
      </c>
      <c r="BC455" s="22">
        <f t="shared" ref="BC455:BC581" si="132">W455-(AA455+AD455)</f>
        <v>0</v>
      </c>
      <c r="BD455" s="26">
        <f t="shared" si="112"/>
        <v>0.6904284169171796</v>
      </c>
    </row>
    <row r="456" spans="1:56" ht="18" customHeight="1">
      <c r="A456" s="18" t="s">
        <v>7262</v>
      </c>
      <c r="B456" s="19">
        <v>456</v>
      </c>
      <c r="C456" s="18" t="str">
        <f t="shared" si="131"/>
        <v>FIP456</v>
      </c>
      <c r="D456" s="18">
        <v>453717</v>
      </c>
      <c r="E456" s="20">
        <v>45147</v>
      </c>
      <c r="F456" s="20">
        <v>45147</v>
      </c>
      <c r="G456" s="18" t="s">
        <v>7367</v>
      </c>
      <c r="I456" s="18" t="s">
        <v>8134</v>
      </c>
      <c r="J456" s="18" t="s">
        <v>7266</v>
      </c>
      <c r="K456" s="18" t="s">
        <v>2140</v>
      </c>
      <c r="L456" s="18" t="s">
        <v>7290</v>
      </c>
      <c r="M456" s="21" t="s">
        <v>7278</v>
      </c>
      <c r="N456" s="21" t="str">
        <f t="shared" si="119"/>
        <v>B</v>
      </c>
      <c r="P456" s="18" t="str">
        <f>IFERROR(VLOOKUP(L456,[1]Sheet3!A:B,2,0),"")</f>
        <v>Hospital</v>
      </c>
      <c r="Q456" s="22" t="s">
        <v>7326</v>
      </c>
      <c r="R456" s="22" t="s">
        <v>7271</v>
      </c>
      <c r="S456" s="22">
        <v>25000</v>
      </c>
      <c r="T456" s="22">
        <v>25500</v>
      </c>
      <c r="U456" s="22">
        <v>4000</v>
      </c>
      <c r="V456" s="22">
        <v>0</v>
      </c>
      <c r="W456" s="22">
        <f t="shared" si="130"/>
        <v>29500</v>
      </c>
      <c r="X456" s="22">
        <v>0</v>
      </c>
      <c r="Y456" s="22">
        <v>30</v>
      </c>
      <c r="Z456" s="22">
        <v>70</v>
      </c>
      <c r="AA456" s="22">
        <f t="shared" si="125"/>
        <v>20650</v>
      </c>
      <c r="AB456" s="22">
        <f t="shared" si="94"/>
        <v>7500</v>
      </c>
      <c r="AC456" s="22">
        <f t="shared" si="95"/>
        <v>1350</v>
      </c>
      <c r="AD456" s="22">
        <f t="shared" si="126"/>
        <v>8850</v>
      </c>
      <c r="AE456" s="22">
        <v>469.87</v>
      </c>
      <c r="AF456" s="22">
        <v>0</v>
      </c>
      <c r="AG456" s="22">
        <v>0</v>
      </c>
      <c r="AH456" s="22">
        <v>0</v>
      </c>
      <c r="AI456" s="22">
        <v>0</v>
      </c>
      <c r="AJ456" s="22">
        <f t="shared" si="120"/>
        <v>0</v>
      </c>
      <c r="AK456" s="22">
        <f t="shared" si="89"/>
        <v>469.87</v>
      </c>
      <c r="AL456" s="22">
        <f t="shared" si="90"/>
        <v>8380.1299999999992</v>
      </c>
      <c r="AM456" s="22">
        <f t="array" ref="AM456">IF(P456="Mykare",(INDEX('[1]EMI &amp; Reimbursement'!Q:Q,MATCH(Finance!C456,'[1]EMI &amp; Reimbursement'!B:B,0),0)),0)</f>
        <v>0</v>
      </c>
      <c r="AN456" s="22">
        <f t="shared" si="79"/>
        <v>0</v>
      </c>
      <c r="AO456" s="22">
        <f t="shared" si="80"/>
        <v>8850</v>
      </c>
      <c r="AP456" s="22">
        <f t="shared" si="81"/>
        <v>0</v>
      </c>
      <c r="AQ456" s="18" t="s">
        <v>7272</v>
      </c>
      <c r="AR456" s="18" t="s">
        <v>8112</v>
      </c>
      <c r="AS456" s="23">
        <v>45173</v>
      </c>
      <c r="AT456" s="56" t="b">
        <v>0</v>
      </c>
      <c r="AW456" s="56" t="b">
        <v>1</v>
      </c>
      <c r="AY456" s="56" t="b">
        <v>1</v>
      </c>
      <c r="BB456" s="24" t="b">
        <v>1</v>
      </c>
      <c r="BC456" s="22">
        <f t="shared" si="132"/>
        <v>0</v>
      </c>
      <c r="BD456" s="26">
        <f t="shared" si="112"/>
        <v>0.94690734463276827</v>
      </c>
    </row>
    <row r="457" spans="1:56" ht="20.25" customHeight="1">
      <c r="A457" s="18" t="s">
        <v>7262</v>
      </c>
      <c r="B457" s="19">
        <v>457</v>
      </c>
      <c r="C457" s="18" t="str">
        <f t="shared" si="131"/>
        <v>FIP457</v>
      </c>
      <c r="D457" s="18">
        <v>617249</v>
      </c>
      <c r="E457" s="20">
        <v>45148</v>
      </c>
      <c r="F457" s="20">
        <v>45148</v>
      </c>
      <c r="G457" s="18" t="s">
        <v>7509</v>
      </c>
      <c r="I457" s="18" t="s">
        <v>8135</v>
      </c>
      <c r="J457" s="18" t="s">
        <v>7635</v>
      </c>
      <c r="K457" s="18" t="s">
        <v>7932</v>
      </c>
      <c r="L457" s="18" t="s">
        <v>7290</v>
      </c>
      <c r="M457" s="21" t="s">
        <v>7278</v>
      </c>
      <c r="N457" s="21" t="str">
        <f t="shared" si="119"/>
        <v>B</v>
      </c>
      <c r="P457" s="18" t="str">
        <f>IFERROR(VLOOKUP(L457,[1]Sheet3!A:B,2,0),"")</f>
        <v>Hospital</v>
      </c>
      <c r="Q457" s="22" t="s">
        <v>7337</v>
      </c>
      <c r="R457" s="22" t="s">
        <v>7271</v>
      </c>
      <c r="S457" s="22">
        <v>25000</v>
      </c>
      <c r="T457" s="22">
        <v>61237</v>
      </c>
      <c r="U457" s="22">
        <v>1825</v>
      </c>
      <c r="V457" s="22">
        <v>0</v>
      </c>
      <c r="W457" s="22">
        <f t="shared" si="130"/>
        <v>63062</v>
      </c>
      <c r="X457" s="22">
        <v>0</v>
      </c>
      <c r="Y457" s="22">
        <v>30</v>
      </c>
      <c r="Z457" s="22">
        <v>70</v>
      </c>
      <c r="AA457" s="22">
        <f t="shared" si="125"/>
        <v>44143.399999999994</v>
      </c>
      <c r="AB457" s="22">
        <f t="shared" si="94"/>
        <v>16032.711864406778</v>
      </c>
      <c r="AC457" s="22">
        <f t="shared" si="95"/>
        <v>2885.8881355932199</v>
      </c>
      <c r="AD457" s="22">
        <f t="shared" si="126"/>
        <v>18918.599999999999</v>
      </c>
      <c r="AE457" s="22">
        <v>604</v>
      </c>
      <c r="AF457" s="22">
        <v>0</v>
      </c>
      <c r="AG457" s="22">
        <v>0</v>
      </c>
      <c r="AH457" s="22">
        <v>0</v>
      </c>
      <c r="AI457" s="22">
        <v>0</v>
      </c>
      <c r="AJ457" s="22">
        <f t="shared" si="120"/>
        <v>0</v>
      </c>
      <c r="AK457" s="22">
        <f t="shared" si="89"/>
        <v>604</v>
      </c>
      <c r="AL457" s="22">
        <f t="shared" si="90"/>
        <v>18314.599999999999</v>
      </c>
      <c r="AM457" s="22">
        <f t="array" ref="AM457">IF(P457="Mykare",(INDEX('[1]EMI &amp; Reimbursement'!Q:Q,MATCH(Finance!C457,'[1]EMI &amp; Reimbursement'!B:B,0),0)),0)</f>
        <v>0</v>
      </c>
      <c r="AN457" s="22">
        <f t="shared" si="79"/>
        <v>0</v>
      </c>
      <c r="AO457" s="22">
        <f t="shared" si="80"/>
        <v>18918.599999999999</v>
      </c>
      <c r="AP457" s="22">
        <f t="shared" si="81"/>
        <v>0</v>
      </c>
      <c r="AQ457" s="18" t="s">
        <v>7272</v>
      </c>
      <c r="AR457" s="18" t="s">
        <v>8136</v>
      </c>
      <c r="AS457" s="23">
        <v>45173</v>
      </c>
      <c r="AT457" s="56" t="b">
        <v>1</v>
      </c>
      <c r="AW457" s="56" t="b">
        <v>1</v>
      </c>
      <c r="AY457" s="56" t="b">
        <v>1</v>
      </c>
      <c r="BB457" s="24" t="b">
        <v>1</v>
      </c>
      <c r="BC457" s="22">
        <f t="shared" si="132"/>
        <v>0</v>
      </c>
      <c r="BD457" s="26">
        <f t="shared" si="112"/>
        <v>0.96807374752888686</v>
      </c>
    </row>
    <row r="458" spans="1:56" ht="20.25" customHeight="1">
      <c r="A458" s="18" t="s">
        <v>7262</v>
      </c>
      <c r="B458" s="19">
        <v>458</v>
      </c>
      <c r="C458" s="18" t="str">
        <f t="shared" si="131"/>
        <v>FIP458</v>
      </c>
      <c r="D458" s="18">
        <v>582998</v>
      </c>
      <c r="E458" s="20">
        <v>45148</v>
      </c>
      <c r="F458" s="20">
        <v>45148</v>
      </c>
      <c r="G458" s="18" t="s">
        <v>8023</v>
      </c>
      <c r="I458" s="18" t="s">
        <v>8137</v>
      </c>
      <c r="J458" s="18" t="s">
        <v>7369</v>
      </c>
      <c r="K458" s="18" t="s">
        <v>7960</v>
      </c>
      <c r="L458" s="18" t="s">
        <v>7290</v>
      </c>
      <c r="M458" s="21" t="s">
        <v>7304</v>
      </c>
      <c r="N458" s="21" t="str">
        <f t="shared" si="119"/>
        <v>A</v>
      </c>
      <c r="P458" s="18" t="str">
        <f>IFERROR(VLOOKUP(L458,[1]Sheet3!A:B,2,0),"")</f>
        <v>Hospital</v>
      </c>
      <c r="Q458" s="22" t="s">
        <v>7285</v>
      </c>
      <c r="R458" s="22" t="s">
        <v>7271</v>
      </c>
      <c r="S458" s="22">
        <v>45000</v>
      </c>
      <c r="T458" s="22">
        <v>33403</v>
      </c>
      <c r="U458" s="22">
        <v>1937</v>
      </c>
      <c r="V458" s="22">
        <v>0</v>
      </c>
      <c r="W458" s="22">
        <f t="shared" si="130"/>
        <v>35340</v>
      </c>
      <c r="X458" s="22">
        <v>0</v>
      </c>
      <c r="Y458" s="22">
        <v>50</v>
      </c>
      <c r="Z458" s="22">
        <v>50</v>
      </c>
      <c r="AA458" s="22">
        <f t="shared" si="125"/>
        <v>17670</v>
      </c>
      <c r="AB458" s="22">
        <f t="shared" si="94"/>
        <v>14974.576271186441</v>
      </c>
      <c r="AC458" s="22">
        <f t="shared" si="95"/>
        <v>2695.4237288135596</v>
      </c>
      <c r="AD458" s="22">
        <f t="shared" si="126"/>
        <v>17670</v>
      </c>
      <c r="AE458" s="22">
        <v>0</v>
      </c>
      <c r="AF458" s="22">
        <v>8000</v>
      </c>
      <c r="AG458" s="22">
        <v>0</v>
      </c>
      <c r="AH458" s="22">
        <v>0</v>
      </c>
      <c r="AI458" s="22">
        <v>0</v>
      </c>
      <c r="AJ458" s="22">
        <f t="shared" si="120"/>
        <v>0</v>
      </c>
      <c r="AK458" s="22">
        <f t="shared" si="89"/>
        <v>8000</v>
      </c>
      <c r="AL458" s="22">
        <f t="shared" si="90"/>
        <v>9670</v>
      </c>
      <c r="AM458" s="22">
        <f t="array" ref="AM458">IF(P458="Mykare",(INDEX('[1]EMI &amp; Reimbursement'!Q:Q,MATCH(Finance!C458,'[1]EMI &amp; Reimbursement'!B:B,0),0)),0)</f>
        <v>0</v>
      </c>
      <c r="AN458" s="22">
        <f t="shared" si="79"/>
        <v>0</v>
      </c>
      <c r="AO458" s="22">
        <f t="shared" si="80"/>
        <v>17670</v>
      </c>
      <c r="AP458" s="22">
        <f t="shared" si="81"/>
        <v>0</v>
      </c>
      <c r="AQ458" s="18" t="s">
        <v>7272</v>
      </c>
      <c r="AR458" s="18" t="s">
        <v>8025</v>
      </c>
      <c r="AS458" s="23">
        <v>45176</v>
      </c>
      <c r="AT458" s="56" t="b">
        <v>1</v>
      </c>
      <c r="AW458" s="56" t="b">
        <v>1</v>
      </c>
      <c r="AY458" s="56" t="b">
        <v>1</v>
      </c>
      <c r="BA458" s="56" t="b">
        <v>1</v>
      </c>
      <c r="BB458" s="24" t="b">
        <v>1</v>
      </c>
      <c r="BC458" s="22">
        <f t="shared" si="132"/>
        <v>0</v>
      </c>
      <c r="BD458" s="26">
        <f t="shared" si="112"/>
        <v>0.54725523486134686</v>
      </c>
    </row>
    <row r="459" spans="1:56" ht="20.25" customHeight="1">
      <c r="A459" s="18" t="s">
        <v>7262</v>
      </c>
      <c r="B459" s="19">
        <v>459</v>
      </c>
      <c r="C459" s="18" t="str">
        <f t="shared" si="131"/>
        <v>FIP459</v>
      </c>
      <c r="D459" s="18">
        <v>615284</v>
      </c>
      <c r="E459" s="20">
        <v>45148</v>
      </c>
      <c r="F459" s="20">
        <v>45148</v>
      </c>
      <c r="G459" s="18" t="s">
        <v>7644</v>
      </c>
      <c r="I459" s="18" t="s">
        <v>8138</v>
      </c>
      <c r="J459" s="18" t="s">
        <v>7266</v>
      </c>
      <c r="K459" s="18" t="s">
        <v>7932</v>
      </c>
      <c r="L459" s="18" t="s">
        <v>7308</v>
      </c>
      <c r="M459" s="21" t="s">
        <v>7278</v>
      </c>
      <c r="N459" s="21" t="str">
        <f t="shared" si="119"/>
        <v>B</v>
      </c>
      <c r="P459" s="18" t="str">
        <f>IFERROR(VLOOKUP(L459,[1]Sheet3!A:B,2,0),"")</f>
        <v>Hospital</v>
      </c>
      <c r="Q459" s="22" t="s">
        <v>7337</v>
      </c>
      <c r="R459" s="22" t="s">
        <v>7271</v>
      </c>
      <c r="S459" s="22">
        <v>22000</v>
      </c>
      <c r="T459" s="22">
        <v>0</v>
      </c>
      <c r="U459" s="22">
        <v>0</v>
      </c>
      <c r="V459" s="22">
        <v>0</v>
      </c>
      <c r="W459" s="22">
        <f t="shared" si="130"/>
        <v>22000</v>
      </c>
      <c r="X459" s="22">
        <v>0</v>
      </c>
      <c r="Y459" s="22">
        <v>40</v>
      </c>
      <c r="Z459" s="22">
        <v>60</v>
      </c>
      <c r="AA459" s="22">
        <f t="shared" si="125"/>
        <v>13200</v>
      </c>
      <c r="AB459" s="22">
        <f t="shared" si="94"/>
        <v>7457.6271186440681</v>
      </c>
      <c r="AC459" s="22">
        <f t="shared" si="95"/>
        <v>1342.3728813559321</v>
      </c>
      <c r="AD459" s="22">
        <f t="shared" si="126"/>
        <v>8800</v>
      </c>
      <c r="AE459" s="22">
        <v>0</v>
      </c>
      <c r="AF459" s="22">
        <v>0</v>
      </c>
      <c r="AG459" s="22">
        <v>0</v>
      </c>
      <c r="AH459" s="22">
        <v>0</v>
      </c>
      <c r="AI459" s="22">
        <v>0</v>
      </c>
      <c r="AJ459" s="22">
        <f t="shared" si="120"/>
        <v>0</v>
      </c>
      <c r="AK459" s="22">
        <f t="shared" si="89"/>
        <v>0</v>
      </c>
      <c r="AL459" s="22">
        <f t="shared" si="90"/>
        <v>8800</v>
      </c>
      <c r="AM459" s="22">
        <f t="array" ref="AM459">IF(P459="Mykare",(INDEX('[1]EMI &amp; Reimbursement'!Q:Q,MATCH(Finance!C459,'[1]EMI &amp; Reimbursement'!B:B,0),0)),0)</f>
        <v>0</v>
      </c>
      <c r="AN459" s="22">
        <f t="shared" si="79"/>
        <v>0</v>
      </c>
      <c r="AO459" s="22">
        <f t="shared" si="80"/>
        <v>8800</v>
      </c>
      <c r="AP459" s="22">
        <f t="shared" si="81"/>
        <v>0</v>
      </c>
      <c r="AQ459" s="18" t="s">
        <v>7272</v>
      </c>
      <c r="AR459" s="18" t="s">
        <v>8139</v>
      </c>
      <c r="AS459" s="23">
        <v>45173</v>
      </c>
      <c r="AT459" s="56" t="b">
        <v>0</v>
      </c>
      <c r="AW459" s="56" t="b">
        <v>1</v>
      </c>
      <c r="AY459" s="56" t="b">
        <v>1</v>
      </c>
      <c r="BB459" s="24" t="b">
        <v>1</v>
      </c>
      <c r="BC459" s="22">
        <f t="shared" si="132"/>
        <v>0</v>
      </c>
      <c r="BD459" s="26">
        <f t="shared" si="112"/>
        <v>1</v>
      </c>
    </row>
    <row r="460" spans="1:56" ht="20.25" customHeight="1">
      <c r="A460" s="18" t="s">
        <v>7262</v>
      </c>
      <c r="B460" s="19">
        <v>460</v>
      </c>
      <c r="C460" s="18" t="str">
        <f t="shared" si="131"/>
        <v>FIP460</v>
      </c>
      <c r="D460" s="18">
        <v>632484</v>
      </c>
      <c r="E460" s="20">
        <v>45149</v>
      </c>
      <c r="F460" s="20">
        <v>45149</v>
      </c>
      <c r="G460" s="18" t="s">
        <v>7509</v>
      </c>
      <c r="I460" s="18" t="s">
        <v>8140</v>
      </c>
      <c r="J460" s="18" t="s">
        <v>8141</v>
      </c>
      <c r="K460" s="18" t="s">
        <v>7743</v>
      </c>
      <c r="L460" s="18" t="s">
        <v>7290</v>
      </c>
      <c r="M460" s="21" t="s">
        <v>7278</v>
      </c>
      <c r="N460" s="21" t="str">
        <f t="shared" si="119"/>
        <v>B</v>
      </c>
      <c r="P460" s="18" t="str">
        <f>IFERROR(VLOOKUP(L460,[1]Sheet3!A:B,2,0),"")</f>
        <v>Hospital</v>
      </c>
      <c r="Q460" s="22" t="s">
        <v>7337</v>
      </c>
      <c r="R460" s="22" t="s">
        <v>7271</v>
      </c>
      <c r="S460" s="22">
        <v>200000</v>
      </c>
      <c r="T460" s="22">
        <v>186042</v>
      </c>
      <c r="U460" s="22">
        <v>6000</v>
      </c>
      <c r="V460" s="22">
        <v>0</v>
      </c>
      <c r="W460" s="22">
        <f t="shared" si="130"/>
        <v>192042</v>
      </c>
      <c r="X460" s="22">
        <v>0</v>
      </c>
      <c r="Y460" s="22">
        <v>30</v>
      </c>
      <c r="Z460" s="22">
        <v>70</v>
      </c>
      <c r="AA460" s="22">
        <f t="shared" si="125"/>
        <v>134429.4</v>
      </c>
      <c r="AB460" s="22">
        <f t="shared" si="94"/>
        <v>48824.237288135591</v>
      </c>
      <c r="AC460" s="22">
        <f t="shared" si="95"/>
        <v>8788.3627118644072</v>
      </c>
      <c r="AD460" s="22">
        <f t="shared" si="126"/>
        <v>57612.6</v>
      </c>
      <c r="AE460" s="22">
        <v>0</v>
      </c>
      <c r="AF460" s="22">
        <v>0</v>
      </c>
      <c r="AG460" s="22">
        <v>0</v>
      </c>
      <c r="AH460" s="22">
        <v>0</v>
      </c>
      <c r="AI460" s="22">
        <v>0</v>
      </c>
      <c r="AJ460" s="22">
        <f t="shared" si="120"/>
        <v>0</v>
      </c>
      <c r="AK460" s="22">
        <f t="shared" si="89"/>
        <v>0</v>
      </c>
      <c r="AL460" s="22">
        <f t="shared" si="90"/>
        <v>57612.6</v>
      </c>
      <c r="AM460" s="22">
        <f t="array" ref="AM460">IF(P460="Mykare",(INDEX('[1]EMI &amp; Reimbursement'!Q:Q,MATCH(Finance!C460,'[1]EMI &amp; Reimbursement'!B:B,0),0)),0)</f>
        <v>0</v>
      </c>
      <c r="AN460" s="22">
        <f t="shared" si="79"/>
        <v>0</v>
      </c>
      <c r="AO460" s="22">
        <f t="shared" si="80"/>
        <v>57612.6</v>
      </c>
      <c r="AP460" s="22">
        <f t="shared" si="81"/>
        <v>0</v>
      </c>
      <c r="AQ460" s="18" t="s">
        <v>7272</v>
      </c>
      <c r="AR460" s="18" t="s">
        <v>8136</v>
      </c>
      <c r="AS460" s="23">
        <v>45173</v>
      </c>
      <c r="AT460" s="56" t="b">
        <v>1</v>
      </c>
      <c r="AW460" s="56" t="b">
        <v>1</v>
      </c>
      <c r="AY460" s="56" t="b">
        <v>1</v>
      </c>
      <c r="BB460" s="24" t="b">
        <v>1</v>
      </c>
      <c r="BC460" s="22">
        <f t="shared" si="132"/>
        <v>0</v>
      </c>
      <c r="BD460" s="26">
        <f t="shared" si="112"/>
        <v>1</v>
      </c>
    </row>
    <row r="461" spans="1:56" ht="20.25" customHeight="1">
      <c r="A461" s="18" t="s">
        <v>7262</v>
      </c>
      <c r="B461" s="19">
        <v>461</v>
      </c>
      <c r="C461" s="18" t="str">
        <f t="shared" si="131"/>
        <v>FIP461</v>
      </c>
      <c r="D461" s="18">
        <v>612821</v>
      </c>
      <c r="E461" s="20">
        <v>45149</v>
      </c>
      <c r="F461" s="20">
        <v>45149</v>
      </c>
      <c r="G461" s="18" t="s">
        <v>8023</v>
      </c>
      <c r="I461" s="18" t="s">
        <v>8142</v>
      </c>
      <c r="J461" s="18" t="s">
        <v>7266</v>
      </c>
      <c r="K461" s="18" t="s">
        <v>7267</v>
      </c>
      <c r="L461" s="18" t="s">
        <v>7290</v>
      </c>
      <c r="M461" s="21" t="s">
        <v>7304</v>
      </c>
      <c r="N461" s="21" t="str">
        <f t="shared" si="119"/>
        <v>A</v>
      </c>
      <c r="P461" s="18" t="str">
        <f>IFERROR(VLOOKUP(L461,[1]Sheet3!A:B,2,0),"")</f>
        <v>Hospital</v>
      </c>
      <c r="Q461" s="22" t="s">
        <v>7285</v>
      </c>
      <c r="R461" s="22" t="s">
        <v>7271</v>
      </c>
      <c r="S461" s="22">
        <v>25000</v>
      </c>
      <c r="T461" s="22">
        <v>40000</v>
      </c>
      <c r="U461" s="22">
        <v>0</v>
      </c>
      <c r="V461" s="22">
        <v>0</v>
      </c>
      <c r="W461" s="22">
        <v>36007</v>
      </c>
      <c r="X461" s="22">
        <v>0</v>
      </c>
      <c r="Y461" s="22">
        <v>60</v>
      </c>
      <c r="Z461" s="22">
        <v>40</v>
      </c>
      <c r="AA461" s="22">
        <f t="shared" si="125"/>
        <v>14402.800000000001</v>
      </c>
      <c r="AB461" s="22">
        <f t="shared" si="94"/>
        <v>18308.644067796609</v>
      </c>
      <c r="AC461" s="22">
        <f t="shared" si="95"/>
        <v>3295.5559322033896</v>
      </c>
      <c r="AD461" s="22">
        <f t="shared" si="126"/>
        <v>21604.2</v>
      </c>
      <c r="AE461" s="22">
        <v>0</v>
      </c>
      <c r="AF461" s="22">
        <v>5000</v>
      </c>
      <c r="AG461" s="22">
        <v>0</v>
      </c>
      <c r="AH461" s="83">
        <v>5376</v>
      </c>
      <c r="AI461" s="22">
        <v>0</v>
      </c>
      <c r="AJ461" s="22">
        <f t="shared" si="120"/>
        <v>0</v>
      </c>
      <c r="AK461" s="22">
        <f t="shared" si="89"/>
        <v>10376</v>
      </c>
      <c r="AL461" s="22">
        <f t="shared" si="90"/>
        <v>11228.2</v>
      </c>
      <c r="AM461" s="22">
        <f t="array" ref="AM461">IF(P461="Mykare",(INDEX('[1]EMI &amp; Reimbursement'!Q:Q,MATCH(Finance!C461,'[1]EMI &amp; Reimbursement'!B:B,0),0)),0)</f>
        <v>0</v>
      </c>
      <c r="AN461" s="22">
        <f t="shared" si="79"/>
        <v>0</v>
      </c>
      <c r="AO461" s="22">
        <f t="shared" si="80"/>
        <v>21604.2</v>
      </c>
      <c r="AP461" s="22">
        <f t="shared" si="81"/>
        <v>0</v>
      </c>
      <c r="AQ461" s="18" t="s">
        <v>7272</v>
      </c>
      <c r="AR461" s="18" t="s">
        <v>8025</v>
      </c>
      <c r="AS461" s="23">
        <v>45176</v>
      </c>
      <c r="AT461" s="56" t="b">
        <v>1</v>
      </c>
      <c r="AW461" s="56" t="b">
        <v>1</v>
      </c>
      <c r="AY461" s="56" t="b">
        <v>1</v>
      </c>
      <c r="BA461" s="56" t="b">
        <v>1</v>
      </c>
      <c r="BB461" s="24" t="b">
        <v>1</v>
      </c>
      <c r="BC461" s="22">
        <f t="shared" si="132"/>
        <v>0</v>
      </c>
      <c r="BD461" s="26">
        <f t="shared" si="112"/>
        <v>0.51972301682080335</v>
      </c>
    </row>
    <row r="462" spans="1:56" ht="20.25" customHeight="1">
      <c r="A462" s="18" t="s">
        <v>7262</v>
      </c>
      <c r="B462" s="19">
        <v>462</v>
      </c>
      <c r="C462" s="18" t="str">
        <f t="shared" si="131"/>
        <v>FIP462</v>
      </c>
      <c r="D462" s="18">
        <v>549543</v>
      </c>
      <c r="E462" s="20">
        <v>45149</v>
      </c>
      <c r="F462" s="20">
        <v>45149</v>
      </c>
      <c r="G462" s="18" t="s">
        <v>7313</v>
      </c>
      <c r="I462" s="18" t="s">
        <v>3293</v>
      </c>
      <c r="J462" s="18" t="s">
        <v>7341</v>
      </c>
      <c r="K462" s="18" t="s">
        <v>7960</v>
      </c>
      <c r="L462" s="18" t="s">
        <v>7290</v>
      </c>
      <c r="M462" s="21" t="s">
        <v>7278</v>
      </c>
      <c r="N462" s="21" t="str">
        <f t="shared" si="119"/>
        <v>B</v>
      </c>
      <c r="P462" s="18" t="str">
        <f>IFERROR(VLOOKUP(L462,[1]Sheet3!A:B,2,0),"")</f>
        <v>Hospital</v>
      </c>
      <c r="Q462" s="22" t="s">
        <v>7285</v>
      </c>
      <c r="R462" s="22" t="s">
        <v>7271</v>
      </c>
      <c r="S462" s="22">
        <v>50000</v>
      </c>
      <c r="T462" s="22">
        <v>80461</v>
      </c>
      <c r="U462" s="22">
        <v>1840</v>
      </c>
      <c r="V462" s="22">
        <v>0</v>
      </c>
      <c r="W462" s="22">
        <f t="shared" ref="W462:W464" si="133">IF(T462=0,S462,T462)+U462+V462</f>
        <v>82301</v>
      </c>
      <c r="X462" s="22">
        <v>0</v>
      </c>
      <c r="Y462" s="22">
        <f>AD462/W462*100</f>
        <v>26.100533407856524</v>
      </c>
      <c r="Z462" s="22">
        <f>AA462/W462*100</f>
        <v>73.899466592143469</v>
      </c>
      <c r="AA462" s="22">
        <f>W462-AD462</f>
        <v>60820</v>
      </c>
      <c r="AB462" s="22">
        <f t="shared" si="94"/>
        <v>18204.237288135591</v>
      </c>
      <c r="AC462" s="22">
        <f t="shared" si="95"/>
        <v>3276.7627118644068</v>
      </c>
      <c r="AD462" s="22">
        <v>21481</v>
      </c>
      <c r="AE462" s="22">
        <v>418.46</v>
      </c>
      <c r="AF462" s="22">
        <v>0</v>
      </c>
      <c r="AG462" s="22">
        <v>0</v>
      </c>
      <c r="AH462" s="71">
        <v>1470</v>
      </c>
      <c r="AI462" s="22">
        <v>0</v>
      </c>
      <c r="AJ462" s="22">
        <f t="shared" si="120"/>
        <v>0</v>
      </c>
      <c r="AK462" s="22">
        <f t="shared" si="89"/>
        <v>1888.46</v>
      </c>
      <c r="AL462" s="22">
        <f t="shared" si="90"/>
        <v>19592.54</v>
      </c>
      <c r="AM462" s="22">
        <f t="array" ref="AM462">IF(P462="Mykare",(INDEX('[1]EMI &amp; Reimbursement'!Q:Q,MATCH(Finance!C462,'[1]EMI &amp; Reimbursement'!B:B,0),0)),0)</f>
        <v>0</v>
      </c>
      <c r="AN462" s="22">
        <f t="shared" si="79"/>
        <v>0</v>
      </c>
      <c r="AO462" s="22">
        <f t="shared" si="80"/>
        <v>21481</v>
      </c>
      <c r="AP462" s="22">
        <f t="shared" si="81"/>
        <v>0</v>
      </c>
      <c r="AQ462" s="18" t="s">
        <v>7272</v>
      </c>
      <c r="AR462" s="18" t="s">
        <v>8143</v>
      </c>
      <c r="AS462" s="23">
        <v>45173</v>
      </c>
      <c r="AT462" s="56" t="b">
        <v>0</v>
      </c>
      <c r="AW462" s="56" t="b">
        <v>1</v>
      </c>
      <c r="AY462" s="56" t="b">
        <v>1</v>
      </c>
      <c r="BB462" s="24" t="b">
        <v>1</v>
      </c>
      <c r="BC462" s="22">
        <f t="shared" si="132"/>
        <v>0</v>
      </c>
      <c r="BD462" s="26">
        <f t="shared" si="112"/>
        <v>0.91208696056980587</v>
      </c>
    </row>
    <row r="463" spans="1:56" ht="20.25" customHeight="1">
      <c r="A463" s="18" t="s">
        <v>7262</v>
      </c>
      <c r="B463" s="19">
        <v>463</v>
      </c>
      <c r="C463" s="18" t="str">
        <f t="shared" si="131"/>
        <v>FIP463</v>
      </c>
      <c r="D463" s="18">
        <v>627897</v>
      </c>
      <c r="E463" s="20">
        <v>45150</v>
      </c>
      <c r="F463" s="20">
        <v>45150</v>
      </c>
      <c r="G463" s="18" t="s">
        <v>7380</v>
      </c>
      <c r="I463" s="18" t="s">
        <v>8144</v>
      </c>
      <c r="J463" s="18" t="s">
        <v>7341</v>
      </c>
      <c r="K463" s="18" t="s">
        <v>7342</v>
      </c>
      <c r="L463" s="18" t="s">
        <v>7290</v>
      </c>
      <c r="M463" s="21" t="s">
        <v>7278</v>
      </c>
      <c r="N463" s="21" t="str">
        <f t="shared" si="119"/>
        <v>B</v>
      </c>
      <c r="P463" s="18" t="str">
        <f>IFERROR(VLOOKUP(L463,[1]Sheet3!A:B,2,0),"")</f>
        <v>Hospital</v>
      </c>
      <c r="Q463" s="22" t="s">
        <v>7326</v>
      </c>
      <c r="R463" s="22" t="s">
        <v>7271</v>
      </c>
      <c r="S463" s="22">
        <v>55000</v>
      </c>
      <c r="T463" s="22">
        <v>100787</v>
      </c>
      <c r="U463" s="22">
        <v>5000</v>
      </c>
      <c r="V463" s="22">
        <v>0</v>
      </c>
      <c r="W463" s="22">
        <f t="shared" si="133"/>
        <v>105787</v>
      </c>
      <c r="X463" s="22">
        <v>0</v>
      </c>
      <c r="Y463" s="22">
        <v>30</v>
      </c>
      <c r="Z463" s="22">
        <v>70</v>
      </c>
      <c r="AA463" s="22">
        <f t="shared" ref="AA463:AA472" si="134">W463*Z463%</f>
        <v>74050.899999999994</v>
      </c>
      <c r="AB463" s="22">
        <f t="shared" si="94"/>
        <v>26895</v>
      </c>
      <c r="AC463" s="22">
        <f t="shared" si="95"/>
        <v>4841.0999999999995</v>
      </c>
      <c r="AD463" s="22">
        <f t="shared" ref="AD463:AD473" si="135">W463*Y463%</f>
        <v>31736.1</v>
      </c>
      <c r="AE463" s="22">
        <v>459.91</v>
      </c>
      <c r="AF463" s="22">
        <v>0</v>
      </c>
      <c r="AG463" s="22">
        <v>0</v>
      </c>
      <c r="AH463" s="84">
        <v>1750</v>
      </c>
      <c r="AI463" s="22">
        <v>0</v>
      </c>
      <c r="AJ463" s="22">
        <f t="shared" si="120"/>
        <v>0</v>
      </c>
      <c r="AK463" s="22">
        <f t="shared" si="89"/>
        <v>2209.91</v>
      </c>
      <c r="AL463" s="22">
        <f t="shared" si="90"/>
        <v>29526.19</v>
      </c>
      <c r="AM463" s="22">
        <f t="array" ref="AM463">IF(P463="Mykare",(INDEX('[1]EMI &amp; Reimbursement'!Q:Q,MATCH(Finance!C463,'[1]EMI &amp; Reimbursement'!B:B,0),0)),0)</f>
        <v>0</v>
      </c>
      <c r="AN463" s="22">
        <f t="shared" si="79"/>
        <v>0</v>
      </c>
      <c r="AO463" s="22">
        <f t="shared" si="80"/>
        <v>31736.1</v>
      </c>
      <c r="AP463" s="22">
        <f t="shared" si="81"/>
        <v>0</v>
      </c>
      <c r="AQ463" s="18" t="s">
        <v>7272</v>
      </c>
      <c r="AR463" s="18" t="s">
        <v>8105</v>
      </c>
      <c r="AS463" s="23">
        <v>45173</v>
      </c>
      <c r="AT463" s="56" t="b">
        <v>0</v>
      </c>
      <c r="AW463" s="56" t="b">
        <v>1</v>
      </c>
      <c r="AY463" s="56" t="b">
        <v>1</v>
      </c>
      <c r="BB463" s="24" t="b">
        <v>1</v>
      </c>
      <c r="BC463" s="22">
        <f t="shared" si="132"/>
        <v>0</v>
      </c>
      <c r="BD463" s="26">
        <f t="shared" si="112"/>
        <v>0.93036605001874839</v>
      </c>
    </row>
    <row r="464" spans="1:56" ht="20.25" customHeight="1">
      <c r="A464" s="18" t="s">
        <v>7262</v>
      </c>
      <c r="B464" s="19">
        <v>464</v>
      </c>
      <c r="C464" s="18" t="str">
        <f t="shared" si="131"/>
        <v>FIP464</v>
      </c>
      <c r="D464" s="18">
        <v>610250</v>
      </c>
      <c r="E464" s="20">
        <v>45150</v>
      </c>
      <c r="F464" s="20">
        <v>45150</v>
      </c>
      <c r="G464" s="18" t="s">
        <v>7720</v>
      </c>
      <c r="I464" s="18" t="s">
        <v>8145</v>
      </c>
      <c r="J464" s="18" t="s">
        <v>8146</v>
      </c>
      <c r="K464" s="18" t="s">
        <v>8087</v>
      </c>
      <c r="L464" s="18" t="s">
        <v>7290</v>
      </c>
      <c r="M464" s="21" t="s">
        <v>7519</v>
      </c>
      <c r="N464" s="21" t="str">
        <f t="shared" si="119"/>
        <v>A</v>
      </c>
      <c r="P464" s="18" t="str">
        <f>IFERROR(VLOOKUP(L464,[1]Sheet3!A:B,2,0),"")</f>
        <v>Hospital</v>
      </c>
      <c r="Q464" s="22" t="s">
        <v>7298</v>
      </c>
      <c r="R464" s="22" t="s">
        <v>7271</v>
      </c>
      <c r="S464" s="22">
        <v>25000</v>
      </c>
      <c r="T464" s="22">
        <v>41800</v>
      </c>
      <c r="U464" s="22"/>
      <c r="V464" s="22">
        <v>0</v>
      </c>
      <c r="W464" s="22">
        <f t="shared" si="133"/>
        <v>41800</v>
      </c>
      <c r="X464" s="22">
        <v>0</v>
      </c>
      <c r="Y464" s="22">
        <v>60</v>
      </c>
      <c r="Z464" s="22">
        <v>40</v>
      </c>
      <c r="AA464" s="22">
        <f t="shared" si="134"/>
        <v>16720</v>
      </c>
      <c r="AB464" s="22">
        <f t="shared" si="94"/>
        <v>21254.237288135591</v>
      </c>
      <c r="AC464" s="22">
        <f t="shared" si="95"/>
        <v>3825.7627118644068</v>
      </c>
      <c r="AD464" s="22">
        <f t="shared" si="135"/>
        <v>25080</v>
      </c>
      <c r="AE464" s="22">
        <v>301.66000000000003</v>
      </c>
      <c r="AF464" s="22">
        <v>5000</v>
      </c>
      <c r="AG464" s="22">
        <v>0</v>
      </c>
      <c r="AH464" s="22">
        <v>0</v>
      </c>
      <c r="AI464" s="22">
        <v>0</v>
      </c>
      <c r="AJ464" s="22">
        <f t="shared" si="120"/>
        <v>0</v>
      </c>
      <c r="AK464" s="22">
        <f t="shared" si="89"/>
        <v>5301.66</v>
      </c>
      <c r="AL464" s="22">
        <f t="shared" si="90"/>
        <v>19778.34</v>
      </c>
      <c r="AM464" s="22">
        <f t="array" ref="AM464">IF(P464="Mykare",(INDEX('[1]EMI &amp; Reimbursement'!Q:Q,MATCH(Finance!C464,'[1]EMI &amp; Reimbursement'!B:B,0),0)),0)</f>
        <v>0</v>
      </c>
      <c r="AN464" s="22">
        <f t="shared" si="79"/>
        <v>0</v>
      </c>
      <c r="AO464" s="22">
        <f t="shared" si="80"/>
        <v>25080</v>
      </c>
      <c r="AP464" s="22">
        <f t="shared" si="81"/>
        <v>0</v>
      </c>
      <c r="AQ464" s="18" t="s">
        <v>7272</v>
      </c>
      <c r="AR464" s="18" t="s">
        <v>8147</v>
      </c>
      <c r="AS464" s="23">
        <v>45173</v>
      </c>
      <c r="AT464" s="56" t="b">
        <v>0</v>
      </c>
      <c r="AW464" s="56" t="b">
        <v>1</v>
      </c>
      <c r="AY464" s="56" t="b">
        <v>1</v>
      </c>
      <c r="BA464" s="56" t="b">
        <v>1</v>
      </c>
      <c r="BB464" s="24" t="b">
        <v>1</v>
      </c>
      <c r="BC464" s="22">
        <f t="shared" si="132"/>
        <v>0</v>
      </c>
      <c r="BD464" s="26">
        <f t="shared" si="112"/>
        <v>0.78861004784688993</v>
      </c>
    </row>
    <row r="465" spans="1:56" ht="20.25" customHeight="1">
      <c r="A465" s="18" t="s">
        <v>7262</v>
      </c>
      <c r="B465" s="45">
        <v>465</v>
      </c>
      <c r="C465" s="46" t="str">
        <f t="shared" si="131"/>
        <v>FIP465</v>
      </c>
      <c r="D465" s="46">
        <v>556323</v>
      </c>
      <c r="E465" s="47"/>
      <c r="F465" s="47">
        <v>45150</v>
      </c>
      <c r="G465" s="46" t="s">
        <v>7888</v>
      </c>
      <c r="H465" s="46"/>
      <c r="I465" s="46" t="s">
        <v>8148</v>
      </c>
      <c r="J465" s="46" t="s">
        <v>8149</v>
      </c>
      <c r="K465" s="46" t="s">
        <v>7297</v>
      </c>
      <c r="L465" s="46" t="s">
        <v>7268</v>
      </c>
      <c r="M465" s="48" t="s">
        <v>7278</v>
      </c>
      <c r="N465" s="48" t="str">
        <f t="shared" si="119"/>
        <v>B</v>
      </c>
      <c r="O465" s="46"/>
      <c r="P465" s="46" t="str">
        <f>IFERROR(VLOOKUP(L465,[1]Sheet3!A:B,2,0),"")</f>
        <v>Mykare</v>
      </c>
      <c r="Q465" s="49" t="s">
        <v>7326</v>
      </c>
      <c r="R465" s="49" t="s">
        <v>7271</v>
      </c>
      <c r="S465" s="49">
        <v>38608</v>
      </c>
      <c r="T465" s="49">
        <v>0</v>
      </c>
      <c r="U465" s="49">
        <v>1500</v>
      </c>
      <c r="V465" s="49">
        <v>0</v>
      </c>
      <c r="W465" s="49">
        <f>IF(S465=0,#REF!,S465)+U465+V465</f>
        <v>40108</v>
      </c>
      <c r="X465" s="49">
        <v>0</v>
      </c>
      <c r="Y465" s="49">
        <v>30</v>
      </c>
      <c r="Z465" s="49">
        <v>70</v>
      </c>
      <c r="AA465" s="49">
        <f t="shared" si="134"/>
        <v>28075.599999999999</v>
      </c>
      <c r="AB465" s="49">
        <f t="shared" si="94"/>
        <v>10196.949152542373</v>
      </c>
      <c r="AC465" s="49">
        <f t="shared" si="95"/>
        <v>1835.4508474576269</v>
      </c>
      <c r="AD465" s="49">
        <f t="shared" si="135"/>
        <v>12032.4</v>
      </c>
      <c r="AE465" s="49">
        <v>416.07</v>
      </c>
      <c r="AF465" s="49"/>
      <c r="AG465" s="49"/>
      <c r="AH465" s="49"/>
      <c r="AI465" s="49"/>
      <c r="AJ465" s="49">
        <f t="shared" si="120"/>
        <v>0</v>
      </c>
      <c r="AK465" s="49">
        <f t="shared" si="89"/>
        <v>416.07</v>
      </c>
      <c r="AL465" s="49">
        <f t="shared" si="90"/>
        <v>11616.33</v>
      </c>
      <c r="AM465" s="49">
        <f t="array" ref="AM465">IF(P465="Mykare",(INDEX('[1]EMI &amp; Reimbursement'!Q:Q,MATCH(Finance!C465,'[1]EMI &amp; Reimbursement'!B:B,0),0)),0)</f>
        <v>0</v>
      </c>
      <c r="AN465" s="49">
        <f t="shared" si="79"/>
        <v>38608</v>
      </c>
      <c r="AO465" s="49">
        <f t="shared" si="80"/>
        <v>0</v>
      </c>
      <c r="AP465" s="49">
        <f t="shared" si="81"/>
        <v>28075.599999999999</v>
      </c>
      <c r="AQ465" s="46" t="s">
        <v>7286</v>
      </c>
      <c r="AR465" s="46"/>
      <c r="AS465" s="50"/>
      <c r="AT465" s="60" t="b">
        <v>0</v>
      </c>
      <c r="AU465" s="60" t="b">
        <v>0</v>
      </c>
      <c r="AV465" s="60" t="b">
        <v>0</v>
      </c>
      <c r="AW465" s="60" t="b">
        <v>0</v>
      </c>
      <c r="AX465" s="60" t="b">
        <v>0</v>
      </c>
      <c r="AY465" s="60" t="b">
        <v>1</v>
      </c>
      <c r="AZ465" s="46"/>
      <c r="BA465" s="46"/>
      <c r="BB465" s="51" t="b">
        <v>0</v>
      </c>
      <c r="BC465" s="49">
        <f t="shared" si="132"/>
        <v>0</v>
      </c>
      <c r="BD465" s="52">
        <f t="shared" si="112"/>
        <v>0.96542086366809621</v>
      </c>
    </row>
    <row r="466" spans="1:56" ht="20.25" customHeight="1">
      <c r="A466" s="18" t="s">
        <v>7262</v>
      </c>
      <c r="B466" s="19">
        <v>466</v>
      </c>
      <c r="C466" s="18" t="str">
        <f t="shared" si="131"/>
        <v>FIP466</v>
      </c>
      <c r="D466" s="18">
        <v>648527</v>
      </c>
      <c r="E466" s="20">
        <v>45151</v>
      </c>
      <c r="F466" s="20">
        <v>45151</v>
      </c>
      <c r="G466" s="18" t="s">
        <v>7509</v>
      </c>
      <c r="I466" s="18" t="s">
        <v>8150</v>
      </c>
      <c r="J466" s="18" t="s">
        <v>8146</v>
      </c>
      <c r="K466" s="18" t="s">
        <v>7932</v>
      </c>
      <c r="L466" s="18" t="s">
        <v>7290</v>
      </c>
      <c r="M466" s="21" t="s">
        <v>7839</v>
      </c>
      <c r="N466" s="21" t="str">
        <f t="shared" si="119"/>
        <v>A</v>
      </c>
      <c r="P466" s="18" t="str">
        <f>IFERROR(VLOOKUP(L466,[1]Sheet3!A:B,2,0),"")</f>
        <v>Hospital</v>
      </c>
      <c r="Q466" s="22" t="s">
        <v>7337</v>
      </c>
      <c r="R466" s="22" t="s">
        <v>7271</v>
      </c>
      <c r="S466" s="22">
        <v>25000</v>
      </c>
      <c r="T466" s="22">
        <v>38600</v>
      </c>
      <c r="U466" s="22">
        <v>0</v>
      </c>
      <c r="V466" s="22">
        <v>0</v>
      </c>
      <c r="W466" s="22">
        <f t="shared" ref="W466:W506" si="136">IF(T466=0,S466,T466)+U466+V466</f>
        <v>38600</v>
      </c>
      <c r="X466" s="22">
        <v>0</v>
      </c>
      <c r="Y466" s="22">
        <v>60</v>
      </c>
      <c r="Z466" s="22">
        <v>40</v>
      </c>
      <c r="AA466" s="22">
        <f t="shared" si="134"/>
        <v>15440</v>
      </c>
      <c r="AB466" s="22">
        <f t="shared" si="94"/>
        <v>19627.118644067799</v>
      </c>
      <c r="AC466" s="22">
        <f t="shared" si="95"/>
        <v>3532.8813559322034</v>
      </c>
      <c r="AD466" s="22">
        <f t="shared" si="135"/>
        <v>23160</v>
      </c>
      <c r="AE466" s="22">
        <v>718.03</v>
      </c>
      <c r="AF466" s="22">
        <v>5000</v>
      </c>
      <c r="AG466" s="22">
        <v>0</v>
      </c>
      <c r="AH466" s="22">
        <v>0</v>
      </c>
      <c r="AI466" s="22">
        <v>0</v>
      </c>
      <c r="AJ466" s="22">
        <f t="shared" si="120"/>
        <v>0</v>
      </c>
      <c r="AK466" s="22">
        <f t="shared" si="89"/>
        <v>5718.03</v>
      </c>
      <c r="AL466" s="22">
        <f t="shared" si="90"/>
        <v>17441.97</v>
      </c>
      <c r="AM466" s="22">
        <f t="array" ref="AM466">IF(P466="Mykare",(INDEX('[1]EMI &amp; Reimbursement'!Q:Q,MATCH(Finance!C466,'[1]EMI &amp; Reimbursement'!B:B,0),0)),0)</f>
        <v>0</v>
      </c>
      <c r="AN466" s="22">
        <f t="shared" si="79"/>
        <v>0</v>
      </c>
      <c r="AO466" s="22">
        <f t="shared" si="80"/>
        <v>23160</v>
      </c>
      <c r="AP466" s="22">
        <f t="shared" si="81"/>
        <v>0</v>
      </c>
      <c r="AQ466" s="18" t="s">
        <v>7272</v>
      </c>
      <c r="AR466" s="18" t="s">
        <v>8136</v>
      </c>
      <c r="AS466" s="23">
        <v>45173</v>
      </c>
      <c r="AT466" s="56" t="b">
        <v>1</v>
      </c>
      <c r="AW466" s="56" t="b">
        <v>1</v>
      </c>
      <c r="AY466" s="56" t="b">
        <v>1</v>
      </c>
      <c r="BA466" s="56" t="b">
        <v>1</v>
      </c>
      <c r="BB466" s="24" t="b">
        <v>1</v>
      </c>
      <c r="BC466" s="22">
        <f t="shared" si="132"/>
        <v>0</v>
      </c>
      <c r="BD466" s="26">
        <f t="shared" si="112"/>
        <v>0.75310751295336797</v>
      </c>
    </row>
    <row r="467" spans="1:56" ht="20.25" customHeight="1">
      <c r="A467" s="18" t="s">
        <v>7262</v>
      </c>
      <c r="B467" s="19">
        <v>467</v>
      </c>
      <c r="C467" s="18" t="str">
        <f t="shared" ref="C467:C721" si="137">"F"&amp;R467&amp;B467</f>
        <v>FIP467</v>
      </c>
      <c r="D467" s="18">
        <v>596614</v>
      </c>
      <c r="E467" s="20">
        <v>45153</v>
      </c>
      <c r="F467" s="20">
        <v>45153</v>
      </c>
      <c r="G467" s="18" t="s">
        <v>8151</v>
      </c>
      <c r="I467" s="18" t="s">
        <v>8152</v>
      </c>
      <c r="J467" s="18" t="s">
        <v>7451</v>
      </c>
      <c r="K467" s="18" t="s">
        <v>7960</v>
      </c>
      <c r="L467" s="18" t="s">
        <v>7290</v>
      </c>
      <c r="M467" s="21" t="s">
        <v>7278</v>
      </c>
      <c r="N467" s="21" t="str">
        <f t="shared" si="119"/>
        <v>B</v>
      </c>
      <c r="P467" s="18" t="str">
        <f>IFERROR(VLOOKUP(L467,[1]Sheet3!A:B,2,0),"")</f>
        <v>Hospital</v>
      </c>
      <c r="Q467" s="22" t="s">
        <v>7456</v>
      </c>
      <c r="R467" s="22" t="s">
        <v>7271</v>
      </c>
      <c r="S467" s="22">
        <v>45000</v>
      </c>
      <c r="T467" s="22">
        <v>33307</v>
      </c>
      <c r="U467" s="22">
        <v>2500</v>
      </c>
      <c r="V467" s="22">
        <v>0</v>
      </c>
      <c r="W467" s="22">
        <f t="shared" si="136"/>
        <v>35807</v>
      </c>
      <c r="X467" s="22">
        <v>0</v>
      </c>
      <c r="Y467" s="22">
        <v>33</v>
      </c>
      <c r="Z467" s="22">
        <v>67</v>
      </c>
      <c r="AA467" s="22">
        <f t="shared" si="134"/>
        <v>23990.690000000002</v>
      </c>
      <c r="AB467" s="22">
        <f t="shared" si="94"/>
        <v>10013.822033898306</v>
      </c>
      <c r="AC467" s="22">
        <f t="shared" si="95"/>
        <v>1802.4879661016951</v>
      </c>
      <c r="AD467" s="22">
        <f t="shared" si="135"/>
        <v>11816.310000000001</v>
      </c>
      <c r="AE467" s="22">
        <v>188</v>
      </c>
      <c r="AF467" s="22"/>
      <c r="AG467" s="22"/>
      <c r="AH467" s="22"/>
      <c r="AI467" s="22"/>
      <c r="AJ467" s="22">
        <f t="shared" si="120"/>
        <v>0</v>
      </c>
      <c r="AK467" s="22">
        <f t="shared" si="89"/>
        <v>188</v>
      </c>
      <c r="AL467" s="22">
        <f t="shared" si="90"/>
        <v>11628.310000000001</v>
      </c>
      <c r="AM467" s="22">
        <f t="array" ref="AM467">IF(P467="Mykare",(INDEX('[1]EMI &amp; Reimbursement'!Q:Q,MATCH(Finance!C467,'[1]EMI &amp; Reimbursement'!B:B,0),0)),0)</f>
        <v>0</v>
      </c>
      <c r="AN467" s="22">
        <f t="shared" si="79"/>
        <v>0</v>
      </c>
      <c r="AO467" s="22">
        <f t="shared" si="80"/>
        <v>11816.310000000001</v>
      </c>
      <c r="AP467" s="22">
        <f t="shared" si="81"/>
        <v>0</v>
      </c>
      <c r="AQ467" s="18" t="s">
        <v>7272</v>
      </c>
      <c r="AR467" s="18" t="s">
        <v>8153</v>
      </c>
      <c r="AS467" s="23">
        <v>45181</v>
      </c>
      <c r="AT467" s="56" t="b">
        <v>0</v>
      </c>
      <c r="AW467" s="56" t="b">
        <v>1</v>
      </c>
      <c r="AY467" s="56" t="b">
        <v>1</v>
      </c>
      <c r="BB467" s="24" t="b">
        <v>1</v>
      </c>
      <c r="BC467" s="22">
        <f t="shared" si="132"/>
        <v>0</v>
      </c>
      <c r="BD467" s="26">
        <f t="shared" si="112"/>
        <v>0.98408978775946132</v>
      </c>
    </row>
    <row r="468" spans="1:56" ht="20.25" customHeight="1">
      <c r="A468" s="18" t="s">
        <v>7262</v>
      </c>
      <c r="B468" s="19">
        <v>468</v>
      </c>
      <c r="C468" s="18" t="str">
        <f t="shared" si="137"/>
        <v>FIP468</v>
      </c>
      <c r="D468" s="18">
        <v>529824</v>
      </c>
      <c r="E468" s="20">
        <v>45153</v>
      </c>
      <c r="F468" s="20">
        <v>45153</v>
      </c>
      <c r="G468" s="18" t="s">
        <v>8151</v>
      </c>
      <c r="H468" s="85"/>
      <c r="I468" s="85" t="s">
        <v>5126</v>
      </c>
      <c r="J468" s="18" t="s">
        <v>7369</v>
      </c>
      <c r="K468" s="18" t="s">
        <v>7960</v>
      </c>
      <c r="L468" s="18" t="s">
        <v>7290</v>
      </c>
      <c r="M468" s="21" t="s">
        <v>7278</v>
      </c>
      <c r="N468" s="21" t="str">
        <f t="shared" si="119"/>
        <v>B</v>
      </c>
      <c r="P468" s="18" t="str">
        <f>IFERROR(VLOOKUP(L468,[1]Sheet3!A:B,2,0),"")</f>
        <v>Hospital</v>
      </c>
      <c r="Q468" s="22" t="s">
        <v>7456</v>
      </c>
      <c r="R468" s="22" t="s">
        <v>7271</v>
      </c>
      <c r="S468" s="22">
        <v>45000</v>
      </c>
      <c r="T468" s="22">
        <v>70856</v>
      </c>
      <c r="U468" s="22">
        <v>4102</v>
      </c>
      <c r="V468" s="22">
        <v>0</v>
      </c>
      <c r="W468" s="22">
        <f t="shared" si="136"/>
        <v>74958</v>
      </c>
      <c r="X468" s="22">
        <v>0</v>
      </c>
      <c r="Y468" s="22">
        <v>33</v>
      </c>
      <c r="Z468" s="22">
        <v>67</v>
      </c>
      <c r="AA468" s="22">
        <f t="shared" si="134"/>
        <v>50221.86</v>
      </c>
      <c r="AB468" s="22">
        <f t="shared" si="94"/>
        <v>20962.830508474577</v>
      </c>
      <c r="AC468" s="22">
        <f t="shared" si="95"/>
        <v>3773.3094915254237</v>
      </c>
      <c r="AD468" s="22">
        <f t="shared" si="135"/>
        <v>24736.14</v>
      </c>
      <c r="AE468" s="22">
        <v>213</v>
      </c>
      <c r="AF468" s="22"/>
      <c r="AG468" s="22"/>
      <c r="AH468" s="22"/>
      <c r="AI468" s="22"/>
      <c r="AJ468" s="22">
        <f t="shared" si="120"/>
        <v>0</v>
      </c>
      <c r="AK468" s="22">
        <f t="shared" si="89"/>
        <v>213</v>
      </c>
      <c r="AL468" s="22">
        <f t="shared" si="90"/>
        <v>24523.14</v>
      </c>
      <c r="AM468" s="22">
        <f t="array" ref="AM468">IF(P468="Mykare",(INDEX('[1]EMI &amp; Reimbursement'!Q:Q,MATCH(Finance!C468,'[1]EMI &amp; Reimbursement'!B:B,0),0)),0)</f>
        <v>0</v>
      </c>
      <c r="AN468" s="22">
        <f t="shared" si="79"/>
        <v>0</v>
      </c>
      <c r="AO468" s="22">
        <f t="shared" si="80"/>
        <v>24736.14</v>
      </c>
      <c r="AP468" s="22">
        <f t="shared" si="81"/>
        <v>0</v>
      </c>
      <c r="AQ468" s="18" t="s">
        <v>7272</v>
      </c>
      <c r="AR468" s="18" t="s">
        <v>8153</v>
      </c>
      <c r="AS468" s="23">
        <v>45181</v>
      </c>
      <c r="AT468" s="56" t="b">
        <v>0</v>
      </c>
      <c r="AW468" s="56" t="b">
        <v>1</v>
      </c>
      <c r="AY468" s="56" t="b">
        <v>1</v>
      </c>
      <c r="BB468" s="24" t="b">
        <v>1</v>
      </c>
      <c r="BC468" s="22">
        <f t="shared" si="132"/>
        <v>0</v>
      </c>
      <c r="BD468" s="26">
        <f t="shared" si="112"/>
        <v>0.9913891172996272</v>
      </c>
    </row>
    <row r="469" spans="1:56" ht="20.25" customHeight="1">
      <c r="A469" s="18" t="s">
        <v>7262</v>
      </c>
      <c r="B469" s="19">
        <v>469</v>
      </c>
      <c r="C469" s="18" t="str">
        <f t="shared" si="137"/>
        <v>FIP469</v>
      </c>
      <c r="D469" s="18">
        <v>629710</v>
      </c>
      <c r="E469" s="20">
        <v>45153</v>
      </c>
      <c r="F469" s="20">
        <v>45153</v>
      </c>
      <c r="G469" s="18" t="s">
        <v>7652</v>
      </c>
      <c r="H469" s="85"/>
      <c r="I469" s="85" t="s">
        <v>8154</v>
      </c>
      <c r="J469" s="18" t="s">
        <v>7266</v>
      </c>
      <c r="K469" s="18" t="s">
        <v>5048</v>
      </c>
      <c r="L469" s="18" t="s">
        <v>7290</v>
      </c>
      <c r="M469" s="21" t="s">
        <v>8155</v>
      </c>
      <c r="N469" s="21" t="str">
        <f t="shared" si="119"/>
        <v>A</v>
      </c>
      <c r="P469" s="18" t="str">
        <f>IFERROR(VLOOKUP(L469,[1]Sheet3!A:B,2,0),"")</f>
        <v>Hospital</v>
      </c>
      <c r="Q469" s="22" t="s">
        <v>7270</v>
      </c>
      <c r="R469" s="22" t="s">
        <v>7271</v>
      </c>
      <c r="S469" s="22">
        <v>25000</v>
      </c>
      <c r="T469" s="22">
        <v>22500</v>
      </c>
      <c r="U469" s="22">
        <v>5000</v>
      </c>
      <c r="V469" s="22">
        <v>0</v>
      </c>
      <c r="W469" s="22">
        <f t="shared" si="136"/>
        <v>27500</v>
      </c>
      <c r="X469" s="22">
        <v>0</v>
      </c>
      <c r="Y469" s="22">
        <v>60</v>
      </c>
      <c r="Z469" s="22">
        <v>40</v>
      </c>
      <c r="AA469" s="22">
        <f t="shared" si="134"/>
        <v>11000</v>
      </c>
      <c r="AB469" s="22">
        <f t="shared" si="94"/>
        <v>13983.050847457627</v>
      </c>
      <c r="AC469" s="22">
        <f t="shared" si="95"/>
        <v>2516.9491525423728</v>
      </c>
      <c r="AD469" s="22">
        <f t="shared" si="135"/>
        <v>16500</v>
      </c>
      <c r="AE469" s="22">
        <v>1221.3499999999999</v>
      </c>
      <c r="AF469" s="22">
        <v>5000</v>
      </c>
      <c r="AG469" s="22">
        <v>0</v>
      </c>
      <c r="AH469" s="22">
        <v>0</v>
      </c>
      <c r="AI469" s="22">
        <v>0</v>
      </c>
      <c r="AJ469" s="22">
        <f t="shared" si="120"/>
        <v>0</v>
      </c>
      <c r="AK469" s="22">
        <f t="shared" si="89"/>
        <v>6221.35</v>
      </c>
      <c r="AL469" s="22">
        <f t="shared" si="90"/>
        <v>10278.65</v>
      </c>
      <c r="AM469" s="22">
        <f t="array" ref="AM469">IF(P469="Mykare",(INDEX('[1]EMI &amp; Reimbursement'!Q:Q,MATCH(Finance!C469,'[1]EMI &amp; Reimbursement'!B:B,0),0)),0)</f>
        <v>0</v>
      </c>
      <c r="AN469" s="22">
        <f t="shared" si="79"/>
        <v>0</v>
      </c>
      <c r="AO469" s="22">
        <f t="shared" si="80"/>
        <v>16500</v>
      </c>
      <c r="AP469" s="22">
        <f t="shared" si="81"/>
        <v>0</v>
      </c>
      <c r="AQ469" s="18" t="s">
        <v>7272</v>
      </c>
      <c r="AR469" s="18" t="s">
        <v>8156</v>
      </c>
      <c r="AS469" s="23">
        <v>45173</v>
      </c>
      <c r="AT469" s="56" t="b">
        <v>0</v>
      </c>
      <c r="AW469" s="56" t="b">
        <v>1</v>
      </c>
      <c r="AY469" s="56" t="b">
        <v>1</v>
      </c>
      <c r="BB469" s="24" t="b">
        <v>1</v>
      </c>
      <c r="BC469" s="22">
        <f t="shared" si="132"/>
        <v>0</v>
      </c>
      <c r="BD469" s="26">
        <f t="shared" si="112"/>
        <v>0.62294848484848486</v>
      </c>
    </row>
    <row r="470" spans="1:56" ht="20.25" customHeight="1">
      <c r="A470" s="18" t="s">
        <v>7262</v>
      </c>
      <c r="B470" s="19">
        <v>470</v>
      </c>
      <c r="C470" s="18" t="str">
        <f t="shared" si="137"/>
        <v>FIP470</v>
      </c>
      <c r="D470" s="18">
        <v>513361</v>
      </c>
      <c r="E470" s="20">
        <v>45154</v>
      </c>
      <c r="F470" s="20">
        <v>45154</v>
      </c>
      <c r="G470" s="18" t="s">
        <v>7745</v>
      </c>
      <c r="H470" s="85"/>
      <c r="I470" s="85" t="s">
        <v>8157</v>
      </c>
      <c r="J470" s="18" t="s">
        <v>7880</v>
      </c>
      <c r="K470" s="18" t="s">
        <v>7932</v>
      </c>
      <c r="L470" s="18" t="s">
        <v>7290</v>
      </c>
      <c r="M470" s="21" t="s">
        <v>7278</v>
      </c>
      <c r="N470" s="21" t="str">
        <f t="shared" si="119"/>
        <v>B</v>
      </c>
      <c r="P470" s="18" t="str">
        <f>IFERROR(VLOOKUP(L470,[1]Sheet3!A:B,2,0),"")</f>
        <v>Hospital</v>
      </c>
      <c r="Q470" s="22" t="s">
        <v>7337</v>
      </c>
      <c r="R470" s="22" t="s">
        <v>7271</v>
      </c>
      <c r="S470" s="22">
        <v>55000</v>
      </c>
      <c r="T470" s="22">
        <v>76400</v>
      </c>
      <c r="U470" s="22">
        <v>0</v>
      </c>
      <c r="V470" s="22">
        <v>0</v>
      </c>
      <c r="W470" s="22">
        <f t="shared" si="136"/>
        <v>76400</v>
      </c>
      <c r="X470" s="22">
        <v>0</v>
      </c>
      <c r="Y470" s="22">
        <v>35</v>
      </c>
      <c r="Z470" s="22">
        <v>65</v>
      </c>
      <c r="AA470" s="22">
        <f t="shared" si="134"/>
        <v>49660</v>
      </c>
      <c r="AB470" s="22">
        <f t="shared" si="94"/>
        <v>22661.016949152541</v>
      </c>
      <c r="AC470" s="22">
        <f t="shared" si="95"/>
        <v>4078.9830508474579</v>
      </c>
      <c r="AD470" s="22">
        <f t="shared" si="135"/>
        <v>26740</v>
      </c>
      <c r="AE470" s="22">
        <v>2476.31</v>
      </c>
      <c r="AF470" s="22">
        <v>0</v>
      </c>
      <c r="AG470" s="22">
        <v>0</v>
      </c>
      <c r="AH470" s="22">
        <v>0</v>
      </c>
      <c r="AI470" s="22">
        <v>0</v>
      </c>
      <c r="AJ470" s="22">
        <f t="shared" si="120"/>
        <v>0</v>
      </c>
      <c r="AK470" s="22">
        <f t="shared" si="89"/>
        <v>2476.31</v>
      </c>
      <c r="AL470" s="22">
        <f t="shared" si="90"/>
        <v>24263.69</v>
      </c>
      <c r="AM470" s="22">
        <f t="array" ref="AM470">IF(P470="Mykare",(INDEX('[1]EMI &amp; Reimbursement'!Q:Q,MATCH(Finance!C470,'[1]EMI &amp; Reimbursement'!B:B,0),0)),0)</f>
        <v>0</v>
      </c>
      <c r="AN470" s="22">
        <f t="shared" si="79"/>
        <v>0</v>
      </c>
      <c r="AO470" s="22">
        <f t="shared" si="80"/>
        <v>26740</v>
      </c>
      <c r="AP470" s="22">
        <f t="shared" si="81"/>
        <v>0</v>
      </c>
      <c r="AQ470" s="18" t="s">
        <v>7272</v>
      </c>
      <c r="AR470" s="18" t="s">
        <v>8110</v>
      </c>
      <c r="AS470" s="23">
        <v>45173</v>
      </c>
      <c r="AT470" s="56" t="b">
        <v>0</v>
      </c>
      <c r="AW470" s="56" t="b">
        <v>1</v>
      </c>
      <c r="AY470" s="56" t="b">
        <v>1</v>
      </c>
      <c r="BB470" s="24" t="b">
        <v>1</v>
      </c>
      <c r="BC470" s="22">
        <f t="shared" si="132"/>
        <v>0</v>
      </c>
      <c r="BD470" s="26">
        <f t="shared" si="112"/>
        <v>0.90739304412864619</v>
      </c>
    </row>
    <row r="471" spans="1:56" ht="20.25" customHeight="1">
      <c r="A471" s="18" t="s">
        <v>7262</v>
      </c>
      <c r="B471" s="19">
        <v>471</v>
      </c>
      <c r="C471" s="18" t="str">
        <f t="shared" si="137"/>
        <v>FIP471</v>
      </c>
      <c r="D471" s="18">
        <v>648392</v>
      </c>
      <c r="E471" s="20">
        <v>45154</v>
      </c>
      <c r="F471" s="20">
        <v>45154</v>
      </c>
      <c r="G471" s="18" t="s">
        <v>7275</v>
      </c>
      <c r="H471" s="85"/>
      <c r="I471" s="85" t="s">
        <v>8158</v>
      </c>
      <c r="J471" s="18" t="s">
        <v>7266</v>
      </c>
      <c r="K471" s="18" t="s">
        <v>5048</v>
      </c>
      <c r="L471" s="18" t="s">
        <v>7308</v>
      </c>
      <c r="M471" s="21" t="s">
        <v>7278</v>
      </c>
      <c r="N471" s="21" t="str">
        <f t="shared" si="119"/>
        <v>B</v>
      </c>
      <c r="P471" s="18" t="str">
        <f>IFERROR(VLOOKUP(L471,[1]Sheet3!A:B,2,0),"")</f>
        <v>Hospital</v>
      </c>
      <c r="Q471" s="22" t="s">
        <v>7279</v>
      </c>
      <c r="R471" s="22" t="s">
        <v>7271</v>
      </c>
      <c r="S471" s="22">
        <v>29500</v>
      </c>
      <c r="T471" s="22">
        <v>0</v>
      </c>
      <c r="U471" s="22">
        <v>0</v>
      </c>
      <c r="V471" s="22">
        <v>500</v>
      </c>
      <c r="W471" s="22">
        <f t="shared" si="136"/>
        <v>30000</v>
      </c>
      <c r="X471" s="22">
        <v>0</v>
      </c>
      <c r="Y471" s="22">
        <v>30</v>
      </c>
      <c r="Z471" s="22">
        <v>70</v>
      </c>
      <c r="AA471" s="22">
        <f t="shared" si="134"/>
        <v>21000</v>
      </c>
      <c r="AB471" s="22">
        <f t="shared" si="94"/>
        <v>7627.1186440677966</v>
      </c>
      <c r="AC471" s="22">
        <f t="shared" si="95"/>
        <v>1372.8813559322034</v>
      </c>
      <c r="AD471" s="22">
        <f t="shared" si="135"/>
        <v>9000</v>
      </c>
      <c r="AE471" s="22">
        <v>0</v>
      </c>
      <c r="AF471" s="22">
        <v>0</v>
      </c>
      <c r="AG471" s="22">
        <v>0</v>
      </c>
      <c r="AH471" s="22">
        <v>0</v>
      </c>
      <c r="AI471" s="22">
        <v>0</v>
      </c>
      <c r="AJ471" s="22">
        <f t="shared" si="120"/>
        <v>0</v>
      </c>
      <c r="AK471" s="22">
        <f t="shared" si="89"/>
        <v>0</v>
      </c>
      <c r="AL471" s="22">
        <f t="shared" si="90"/>
        <v>9000</v>
      </c>
      <c r="AM471" s="22">
        <f t="array" ref="AM471">IF(P471="Mykare",(INDEX('[1]EMI &amp; Reimbursement'!Q:Q,MATCH(Finance!C471,'[1]EMI &amp; Reimbursement'!B:B,0),0)),0)</f>
        <v>0</v>
      </c>
      <c r="AN471" s="22">
        <f t="shared" si="79"/>
        <v>0</v>
      </c>
      <c r="AO471" s="22">
        <f t="shared" si="80"/>
        <v>9000</v>
      </c>
      <c r="AP471" s="22">
        <f t="shared" si="81"/>
        <v>0</v>
      </c>
      <c r="AQ471" s="18" t="s">
        <v>7272</v>
      </c>
      <c r="AR471" s="18" t="s">
        <v>8101</v>
      </c>
      <c r="AS471" s="23">
        <v>45173</v>
      </c>
      <c r="AT471" s="56" t="b">
        <v>0</v>
      </c>
      <c r="AW471" s="56" t="b">
        <v>1</v>
      </c>
      <c r="AY471" s="56" t="b">
        <v>1</v>
      </c>
      <c r="BB471" s="24" t="b">
        <v>1</v>
      </c>
      <c r="BC471" s="22">
        <f t="shared" si="132"/>
        <v>0</v>
      </c>
      <c r="BD471" s="26">
        <f t="shared" si="112"/>
        <v>1</v>
      </c>
    </row>
    <row r="472" spans="1:56" ht="20.25" customHeight="1">
      <c r="A472" s="18" t="s">
        <v>7262</v>
      </c>
      <c r="B472" s="19">
        <v>472</v>
      </c>
      <c r="C472" s="18" t="str">
        <f t="shared" si="137"/>
        <v>FIP472</v>
      </c>
      <c r="D472" s="18">
        <v>346735</v>
      </c>
      <c r="E472" s="20">
        <v>45155</v>
      </c>
      <c r="F472" s="20">
        <v>45155</v>
      </c>
      <c r="G472" s="18" t="s">
        <v>7745</v>
      </c>
      <c r="H472" s="85"/>
      <c r="I472" s="85" t="s">
        <v>8159</v>
      </c>
      <c r="J472" s="18" t="s">
        <v>7266</v>
      </c>
      <c r="K472" s="18" t="s">
        <v>7342</v>
      </c>
      <c r="L472" s="18" t="s">
        <v>7290</v>
      </c>
      <c r="M472" s="21" t="s">
        <v>7278</v>
      </c>
      <c r="N472" s="21" t="str">
        <f t="shared" si="119"/>
        <v>B</v>
      </c>
      <c r="P472" s="18" t="str">
        <f>IFERROR(VLOOKUP(L472,[1]Sheet3!A:B,2,0),"")</f>
        <v>Hospital</v>
      </c>
      <c r="Q472" s="22" t="s">
        <v>7337</v>
      </c>
      <c r="R472" s="22" t="s">
        <v>7271</v>
      </c>
      <c r="S472" s="22">
        <v>25000</v>
      </c>
      <c r="T472" s="22">
        <v>20000</v>
      </c>
      <c r="U472" s="22">
        <v>5000</v>
      </c>
      <c r="V472" s="22">
        <v>0</v>
      </c>
      <c r="W472" s="22">
        <f t="shared" si="136"/>
        <v>25000</v>
      </c>
      <c r="X472" s="22">
        <v>0</v>
      </c>
      <c r="Y472" s="22">
        <v>35</v>
      </c>
      <c r="Z472" s="22">
        <v>65</v>
      </c>
      <c r="AA472" s="22">
        <f t="shared" si="134"/>
        <v>16250</v>
      </c>
      <c r="AB472" s="22">
        <f t="shared" si="94"/>
        <v>7415.2542372881353</v>
      </c>
      <c r="AC472" s="22">
        <f t="shared" si="95"/>
        <v>1334.7457627118645</v>
      </c>
      <c r="AD472" s="22">
        <f t="shared" si="135"/>
        <v>8750</v>
      </c>
      <c r="AE472" s="22">
        <v>410.14</v>
      </c>
      <c r="AF472" s="22">
        <v>0</v>
      </c>
      <c r="AG472" s="22">
        <v>0</v>
      </c>
      <c r="AH472" s="22">
        <v>0</v>
      </c>
      <c r="AI472" s="22">
        <v>0</v>
      </c>
      <c r="AJ472" s="22">
        <f t="shared" si="120"/>
        <v>0</v>
      </c>
      <c r="AK472" s="22">
        <f t="shared" si="89"/>
        <v>410.14</v>
      </c>
      <c r="AL472" s="22">
        <f t="shared" si="90"/>
        <v>8339.86</v>
      </c>
      <c r="AM472" s="22">
        <f t="array" ref="AM472">IF(P472="Mykare",(INDEX('[1]EMI &amp; Reimbursement'!Q:Q,MATCH(Finance!C472,'[1]EMI &amp; Reimbursement'!B:B,0),0)),0)</f>
        <v>0</v>
      </c>
      <c r="AN472" s="22">
        <f t="shared" si="79"/>
        <v>0</v>
      </c>
      <c r="AO472" s="22">
        <f t="shared" si="80"/>
        <v>8750</v>
      </c>
      <c r="AP472" s="22">
        <f t="shared" si="81"/>
        <v>0</v>
      </c>
      <c r="AQ472" s="18" t="s">
        <v>7272</v>
      </c>
      <c r="AR472" s="18" t="s">
        <v>8110</v>
      </c>
      <c r="AS472" s="23">
        <v>45173</v>
      </c>
      <c r="AT472" s="56" t="b">
        <v>0</v>
      </c>
      <c r="AW472" s="56" t="b">
        <v>1</v>
      </c>
      <c r="AY472" s="56" t="b">
        <v>1</v>
      </c>
      <c r="BB472" s="24" t="b">
        <v>1</v>
      </c>
      <c r="BC472" s="22">
        <f t="shared" si="132"/>
        <v>0</v>
      </c>
      <c r="BD472" s="26">
        <f t="shared" si="112"/>
        <v>0.95312685714285716</v>
      </c>
    </row>
    <row r="473" spans="1:56" ht="20.25" customHeight="1">
      <c r="A473" s="18" t="s">
        <v>7262</v>
      </c>
      <c r="B473" s="19">
        <v>473</v>
      </c>
      <c r="C473" s="18" t="str">
        <f t="shared" si="137"/>
        <v>FIP473</v>
      </c>
      <c r="D473" s="18">
        <v>489409</v>
      </c>
      <c r="E473" s="20">
        <v>45156</v>
      </c>
      <c r="F473" s="20">
        <v>45156</v>
      </c>
      <c r="G473" s="18" t="s">
        <v>7543</v>
      </c>
      <c r="H473" s="85"/>
      <c r="I473" s="85" t="s">
        <v>8160</v>
      </c>
      <c r="J473" s="18" t="s">
        <v>7351</v>
      </c>
      <c r="K473" s="18" t="s">
        <v>7405</v>
      </c>
      <c r="L473" s="18" t="s">
        <v>7290</v>
      </c>
      <c r="M473" s="21" t="s">
        <v>7545</v>
      </c>
      <c r="N473" s="21" t="str">
        <f t="shared" si="119"/>
        <v>A</v>
      </c>
      <c r="P473" s="18" t="str">
        <f>IFERROR(VLOOKUP(L473,[1]Sheet3!A:B,2,0),"")</f>
        <v>Hospital</v>
      </c>
      <c r="Q473" s="22" t="s">
        <v>7546</v>
      </c>
      <c r="R473" s="22" t="s">
        <v>7271</v>
      </c>
      <c r="S473" s="22">
        <v>25000</v>
      </c>
      <c r="T473" s="22">
        <v>53081</v>
      </c>
      <c r="U473" s="22">
        <v>0</v>
      </c>
      <c r="V473" s="22">
        <v>0</v>
      </c>
      <c r="W473" s="22">
        <f t="shared" si="136"/>
        <v>53081</v>
      </c>
      <c r="X473" s="22">
        <v>0</v>
      </c>
      <c r="Y473" s="22">
        <v>60</v>
      </c>
      <c r="Z473" s="22">
        <v>40</v>
      </c>
      <c r="AA473" s="22">
        <f>W473-AD473</f>
        <v>21232.400000000001</v>
      </c>
      <c r="AB473" s="22">
        <f t="shared" si="94"/>
        <v>26990.338983050846</v>
      </c>
      <c r="AC473" s="22">
        <f t="shared" si="95"/>
        <v>4858.2610169491518</v>
      </c>
      <c r="AD473" s="22">
        <f t="shared" si="135"/>
        <v>31848.6</v>
      </c>
      <c r="AE473" s="22">
        <v>123.53</v>
      </c>
      <c r="AF473" s="22">
        <f>W473*15%</f>
        <v>7962.15</v>
      </c>
      <c r="AG473" s="22">
        <v>0</v>
      </c>
      <c r="AH473" s="22">
        <v>0</v>
      </c>
      <c r="AI473" s="22">
        <v>0</v>
      </c>
      <c r="AJ473" s="22">
        <f t="shared" si="120"/>
        <v>0</v>
      </c>
      <c r="AK473" s="22">
        <f t="shared" si="89"/>
        <v>8085.6799999999994</v>
      </c>
      <c r="AL473" s="22">
        <f t="shared" si="90"/>
        <v>23762.92</v>
      </c>
      <c r="AM473" s="22">
        <f t="array" ref="AM473">IF(P473="Mykare",(INDEX('[1]EMI &amp; Reimbursement'!Q:Q,MATCH(Finance!C473,'[1]EMI &amp; Reimbursement'!B:B,0),0)),0)</f>
        <v>0</v>
      </c>
      <c r="AN473" s="22">
        <f t="shared" si="79"/>
        <v>0</v>
      </c>
      <c r="AO473" s="22">
        <f t="shared" si="80"/>
        <v>31848.6</v>
      </c>
      <c r="AP473" s="22">
        <f t="shared" si="81"/>
        <v>0</v>
      </c>
      <c r="AQ473" s="18" t="s">
        <v>7272</v>
      </c>
      <c r="AR473" s="18" t="s">
        <v>8161</v>
      </c>
      <c r="AS473" s="23">
        <v>45173</v>
      </c>
      <c r="AT473" s="56" t="b">
        <v>0</v>
      </c>
      <c r="AW473" s="56" t="b">
        <v>1</v>
      </c>
      <c r="AY473" s="56" t="b">
        <v>1</v>
      </c>
      <c r="BA473" s="56" t="b">
        <v>1</v>
      </c>
      <c r="BB473" s="24" t="b">
        <v>1</v>
      </c>
      <c r="BC473" s="22">
        <f t="shared" si="132"/>
        <v>0</v>
      </c>
      <c r="BD473" s="26">
        <f t="shared" si="112"/>
        <v>0.74612133657366408</v>
      </c>
    </row>
    <row r="474" spans="1:56" ht="18" customHeight="1">
      <c r="A474" s="18" t="s">
        <v>7262</v>
      </c>
      <c r="B474" s="19">
        <v>474</v>
      </c>
      <c r="C474" s="18" t="str">
        <f t="shared" si="137"/>
        <v>FIP474</v>
      </c>
      <c r="D474" s="18">
        <v>645407</v>
      </c>
      <c r="E474" s="20">
        <v>45156</v>
      </c>
      <c r="F474" s="20">
        <v>45156</v>
      </c>
      <c r="G474" s="18" t="s">
        <v>7449</v>
      </c>
      <c r="H474" s="85"/>
      <c r="I474" s="85" t="s">
        <v>8162</v>
      </c>
      <c r="J474" s="18" t="s">
        <v>7828</v>
      </c>
      <c r="K474" s="18" t="s">
        <v>7960</v>
      </c>
      <c r="L474" s="18" t="s">
        <v>7308</v>
      </c>
      <c r="M474" s="21" t="s">
        <v>7304</v>
      </c>
      <c r="N474" s="21" t="str">
        <f t="shared" si="119"/>
        <v>A</v>
      </c>
      <c r="P474" s="18" t="str">
        <f>IFERROR(VLOOKUP(L474,[1]Sheet3!A:B,2,0),"")</f>
        <v>Hospital</v>
      </c>
      <c r="Q474" s="22" t="s">
        <v>7285</v>
      </c>
      <c r="R474" s="22" t="s">
        <v>7271</v>
      </c>
      <c r="S474" s="22">
        <v>75000</v>
      </c>
      <c r="T474" s="22">
        <v>0</v>
      </c>
      <c r="U474" s="22">
        <v>0</v>
      </c>
      <c r="V474" s="22">
        <v>0</v>
      </c>
      <c r="W474" s="22">
        <f t="shared" si="136"/>
        <v>75000</v>
      </c>
      <c r="X474" s="22">
        <v>0</v>
      </c>
      <c r="Y474" s="22">
        <v>60</v>
      </c>
      <c r="Z474" s="22">
        <v>40</v>
      </c>
      <c r="AA474" s="22">
        <f t="shared" ref="AA474:AA521" si="138">W474*Z474%</f>
        <v>30000</v>
      </c>
      <c r="AB474" s="22">
        <f t="shared" si="94"/>
        <v>27966.101694915254</v>
      </c>
      <c r="AC474" s="22">
        <f t="shared" si="95"/>
        <v>5033.8983050847455</v>
      </c>
      <c r="AD474" s="22">
        <v>33000</v>
      </c>
      <c r="AE474" s="22">
        <v>0</v>
      </c>
      <c r="AF474" s="22">
        <v>14000</v>
      </c>
      <c r="AG474" s="22">
        <v>0</v>
      </c>
      <c r="AH474" s="71">
        <v>4170</v>
      </c>
      <c r="AI474" s="22">
        <v>0</v>
      </c>
      <c r="AJ474" s="22">
        <f t="shared" si="120"/>
        <v>0</v>
      </c>
      <c r="AK474" s="22">
        <f t="shared" si="89"/>
        <v>18170</v>
      </c>
      <c r="AL474" s="22">
        <f t="shared" si="90"/>
        <v>14830</v>
      </c>
      <c r="AM474" s="22">
        <f t="array" ref="AM474">IF(P474="Mykare",(INDEX('[1]EMI &amp; Reimbursement'!Q:Q,MATCH(Finance!C474,'[1]EMI &amp; Reimbursement'!B:B,0),0)),0)</f>
        <v>0</v>
      </c>
      <c r="AN474" s="22">
        <f t="shared" si="79"/>
        <v>0</v>
      </c>
      <c r="AO474" s="22">
        <f t="shared" si="80"/>
        <v>33000</v>
      </c>
      <c r="AP474" s="22">
        <f t="shared" si="81"/>
        <v>0</v>
      </c>
      <c r="AQ474" s="18" t="s">
        <v>7272</v>
      </c>
      <c r="AR474" s="18" t="s">
        <v>8107</v>
      </c>
      <c r="AS474" s="23">
        <v>45173</v>
      </c>
      <c r="AT474" s="56" t="b">
        <v>1</v>
      </c>
      <c r="AW474" s="56" t="b">
        <v>1</v>
      </c>
      <c r="AY474" s="56" t="b">
        <v>1</v>
      </c>
      <c r="BA474" s="56" t="b">
        <v>1</v>
      </c>
      <c r="BB474" s="24" t="b">
        <v>1</v>
      </c>
      <c r="BC474" s="22">
        <f t="shared" si="132"/>
        <v>12000</v>
      </c>
      <c r="BD474" s="26">
        <f t="shared" si="112"/>
        <v>0.4493939393939394</v>
      </c>
    </row>
    <row r="475" spans="1:56" ht="18" customHeight="1">
      <c r="A475" s="18" t="s">
        <v>7262</v>
      </c>
      <c r="B475" s="19">
        <v>475</v>
      </c>
      <c r="C475" s="18" t="str">
        <f t="shared" si="137"/>
        <v>FIP475</v>
      </c>
      <c r="D475" s="18">
        <v>658137</v>
      </c>
      <c r="E475" s="20">
        <v>45156</v>
      </c>
      <c r="F475" s="20">
        <v>45156</v>
      </c>
      <c r="G475" s="18" t="s">
        <v>7745</v>
      </c>
      <c r="I475" s="18" t="s">
        <v>8163</v>
      </c>
      <c r="J475" s="18" t="s">
        <v>8077</v>
      </c>
      <c r="K475" s="18" t="s">
        <v>7932</v>
      </c>
      <c r="L475" s="18" t="s">
        <v>7308</v>
      </c>
      <c r="M475" s="21" t="s">
        <v>7278</v>
      </c>
      <c r="N475" s="21" t="str">
        <f t="shared" si="119"/>
        <v>B</v>
      </c>
      <c r="P475" s="18" t="str">
        <f>IFERROR(VLOOKUP(L475,[1]Sheet3!A:B,2,0),"")</f>
        <v>Hospital</v>
      </c>
      <c r="Q475" s="22" t="s">
        <v>7337</v>
      </c>
      <c r="R475" s="22" t="s">
        <v>7271</v>
      </c>
      <c r="S475" s="22">
        <v>7590</v>
      </c>
      <c r="T475" s="22">
        <v>0</v>
      </c>
      <c r="U475" s="22">
        <v>0</v>
      </c>
      <c r="V475" s="22">
        <v>0</v>
      </c>
      <c r="W475" s="22">
        <f t="shared" si="136"/>
        <v>7590</v>
      </c>
      <c r="X475" s="22">
        <v>0</v>
      </c>
      <c r="Y475" s="22">
        <v>35</v>
      </c>
      <c r="Z475" s="22">
        <v>65</v>
      </c>
      <c r="AA475" s="22">
        <f t="shared" si="138"/>
        <v>4933.5</v>
      </c>
      <c r="AB475" s="22">
        <f t="shared" si="94"/>
        <v>2251.2711864406779</v>
      </c>
      <c r="AC475" s="22">
        <f t="shared" si="95"/>
        <v>405.22881355932202</v>
      </c>
      <c r="AD475" s="22">
        <f t="shared" ref="AD475:AD491" si="139">W475*Y475%</f>
        <v>2656.5</v>
      </c>
      <c r="AE475" s="22">
        <v>590</v>
      </c>
      <c r="AF475" s="22">
        <v>0</v>
      </c>
      <c r="AG475" s="22">
        <v>0</v>
      </c>
      <c r="AH475" s="22">
        <v>0</v>
      </c>
      <c r="AI475" s="22">
        <v>0</v>
      </c>
      <c r="AJ475" s="22">
        <f t="shared" si="120"/>
        <v>0</v>
      </c>
      <c r="AK475" s="22">
        <f t="shared" si="89"/>
        <v>590</v>
      </c>
      <c r="AL475" s="22">
        <f t="shared" si="90"/>
        <v>2066.5</v>
      </c>
      <c r="AM475" s="22">
        <f t="array" ref="AM475">IF(P475="Mykare",(INDEX('[1]EMI &amp; Reimbursement'!Q:Q,MATCH(Finance!C475,'[1]EMI &amp; Reimbursement'!B:B,0),0)),0)</f>
        <v>0</v>
      </c>
      <c r="AN475" s="22">
        <f t="shared" si="79"/>
        <v>0</v>
      </c>
      <c r="AO475" s="22">
        <f t="shared" si="80"/>
        <v>2656.5</v>
      </c>
      <c r="AP475" s="22">
        <f t="shared" si="81"/>
        <v>0</v>
      </c>
      <c r="AQ475" s="18" t="s">
        <v>7272</v>
      </c>
      <c r="AR475" s="18" t="s">
        <v>8110</v>
      </c>
      <c r="AS475" s="23">
        <v>45173</v>
      </c>
      <c r="AT475" s="56" t="b">
        <v>0</v>
      </c>
      <c r="AW475" s="56" t="b">
        <v>1</v>
      </c>
      <c r="AY475" s="56" t="b">
        <v>1</v>
      </c>
      <c r="BB475" s="24" t="b">
        <v>1</v>
      </c>
      <c r="BC475" s="22">
        <f t="shared" si="132"/>
        <v>0</v>
      </c>
      <c r="BD475" s="26">
        <f t="shared" si="112"/>
        <v>0.7779032561641257</v>
      </c>
    </row>
    <row r="476" spans="1:56" ht="18" customHeight="1">
      <c r="A476" s="18" t="s">
        <v>7262</v>
      </c>
      <c r="B476" s="19">
        <v>476</v>
      </c>
      <c r="C476" s="18" t="str">
        <f t="shared" si="137"/>
        <v>FIP476</v>
      </c>
      <c r="D476" s="18">
        <v>545434</v>
      </c>
      <c r="E476" s="20">
        <v>45157</v>
      </c>
      <c r="F476" s="20">
        <v>45157</v>
      </c>
      <c r="G476" s="18" t="s">
        <v>7720</v>
      </c>
      <c r="I476" s="18" t="s">
        <v>4404</v>
      </c>
      <c r="J476" s="18" t="s">
        <v>7341</v>
      </c>
      <c r="K476" s="18" t="s">
        <v>7932</v>
      </c>
      <c r="L476" s="18" t="s">
        <v>7290</v>
      </c>
      <c r="M476" s="21" t="s">
        <v>8013</v>
      </c>
      <c r="N476" s="21" t="str">
        <f t="shared" si="119"/>
        <v>A</v>
      </c>
      <c r="P476" s="18" t="str">
        <f>IFERROR(VLOOKUP(L476,[1]Sheet3!A:B,2,0),"")</f>
        <v>Hospital</v>
      </c>
      <c r="Q476" s="22" t="s">
        <v>7298</v>
      </c>
      <c r="R476" s="22" t="s">
        <v>7271</v>
      </c>
      <c r="S476" s="22">
        <v>50000</v>
      </c>
      <c r="T476" s="22">
        <v>64722</v>
      </c>
      <c r="U476" s="22">
        <v>0</v>
      </c>
      <c r="V476" s="22">
        <v>0</v>
      </c>
      <c r="W476" s="22">
        <f t="shared" si="136"/>
        <v>64722</v>
      </c>
      <c r="X476" s="22">
        <v>0</v>
      </c>
      <c r="Y476" s="22">
        <v>60</v>
      </c>
      <c r="Z476" s="22">
        <v>40</v>
      </c>
      <c r="AA476" s="22">
        <f t="shared" si="138"/>
        <v>25888.800000000003</v>
      </c>
      <c r="AB476" s="22">
        <f t="shared" si="94"/>
        <v>32909.491525423728</v>
      </c>
      <c r="AC476" s="22">
        <f t="shared" si="95"/>
        <v>5923.7084745762704</v>
      </c>
      <c r="AD476" s="22">
        <f t="shared" si="139"/>
        <v>38833.199999999997</v>
      </c>
      <c r="AE476" s="22">
        <v>847.97</v>
      </c>
      <c r="AF476" s="22">
        <v>0</v>
      </c>
      <c r="AG476" s="22">
        <v>0</v>
      </c>
      <c r="AH476" s="22">
        <v>0</v>
      </c>
      <c r="AI476" s="22">
        <v>0</v>
      </c>
      <c r="AJ476" s="22">
        <f t="shared" si="120"/>
        <v>0</v>
      </c>
      <c r="AK476" s="22">
        <f t="shared" si="89"/>
        <v>847.97</v>
      </c>
      <c r="AL476" s="22">
        <f t="shared" si="90"/>
        <v>37985.229999999996</v>
      </c>
      <c r="AM476" s="22">
        <f t="array" ref="AM476">IF(P476="Mykare",(INDEX('[1]EMI &amp; Reimbursement'!Q:Q,MATCH(Finance!C476,'[1]EMI &amp; Reimbursement'!B:B,0),0)),0)</f>
        <v>0</v>
      </c>
      <c r="AN476" s="22">
        <f t="shared" si="79"/>
        <v>0</v>
      </c>
      <c r="AO476" s="22">
        <f t="shared" si="80"/>
        <v>38833.199999999997</v>
      </c>
      <c r="AP476" s="22">
        <f t="shared" si="81"/>
        <v>0</v>
      </c>
      <c r="AQ476" s="18" t="s">
        <v>7272</v>
      </c>
      <c r="AR476" s="18" t="s">
        <v>8147</v>
      </c>
      <c r="AS476" s="23">
        <v>45173</v>
      </c>
      <c r="AT476" s="56" t="b">
        <v>0</v>
      </c>
      <c r="AW476" s="56" t="b">
        <v>1</v>
      </c>
      <c r="AY476" s="56" t="b">
        <v>1</v>
      </c>
      <c r="BA476" s="56" t="b">
        <v>1</v>
      </c>
      <c r="BB476" s="24" t="b">
        <v>1</v>
      </c>
      <c r="BC476" s="22">
        <f t="shared" si="132"/>
        <v>0</v>
      </c>
      <c r="BD476" s="26">
        <f t="shared" si="112"/>
        <v>0.97816378768682466</v>
      </c>
    </row>
    <row r="477" spans="1:56" ht="18" customHeight="1">
      <c r="A477" s="18" t="s">
        <v>7262</v>
      </c>
      <c r="B477" s="19">
        <v>477</v>
      </c>
      <c r="C477" s="18" t="str">
        <f t="shared" si="137"/>
        <v>FIP477</v>
      </c>
      <c r="D477" s="18">
        <v>654822</v>
      </c>
      <c r="E477" s="20">
        <v>45157</v>
      </c>
      <c r="F477" s="20">
        <v>45157</v>
      </c>
      <c r="G477" s="18" t="s">
        <v>7275</v>
      </c>
      <c r="I477" s="18" t="s">
        <v>8164</v>
      </c>
      <c r="J477" s="18" t="s">
        <v>7266</v>
      </c>
      <c r="K477" s="18" t="s">
        <v>7289</v>
      </c>
      <c r="L477" s="18" t="s">
        <v>7290</v>
      </c>
      <c r="M477" s="21" t="s">
        <v>7278</v>
      </c>
      <c r="N477" s="21" t="str">
        <f t="shared" si="119"/>
        <v>B</v>
      </c>
      <c r="P477" s="18" t="str">
        <f>IFERROR(VLOOKUP(L477,[1]Sheet3!A:B,2,0),"")</f>
        <v>Hospital</v>
      </c>
      <c r="Q477" s="22" t="s">
        <v>7279</v>
      </c>
      <c r="R477" s="22" t="s">
        <v>7271</v>
      </c>
      <c r="S477" s="22">
        <v>25000</v>
      </c>
      <c r="T477" s="22">
        <v>41015</v>
      </c>
      <c r="U477" s="22">
        <v>0</v>
      </c>
      <c r="V477" s="22">
        <v>0</v>
      </c>
      <c r="W477" s="22">
        <f t="shared" si="136"/>
        <v>41015</v>
      </c>
      <c r="X477" s="22">
        <v>0</v>
      </c>
      <c r="Y477" s="22">
        <v>30</v>
      </c>
      <c r="Z477" s="22">
        <v>70</v>
      </c>
      <c r="AA477" s="22">
        <f t="shared" si="138"/>
        <v>28710.499999999996</v>
      </c>
      <c r="AB477" s="22">
        <f t="shared" si="94"/>
        <v>10427.542372881357</v>
      </c>
      <c r="AC477" s="22">
        <f t="shared" si="95"/>
        <v>1876.9576271186443</v>
      </c>
      <c r="AD477" s="22">
        <f t="shared" si="139"/>
        <v>12304.5</v>
      </c>
      <c r="AE477" s="22">
        <v>574.54999999999995</v>
      </c>
      <c r="AF477" s="22">
        <v>0</v>
      </c>
      <c r="AG477" s="22">
        <v>0</v>
      </c>
      <c r="AH477" s="22">
        <v>0</v>
      </c>
      <c r="AI477" s="22">
        <v>0</v>
      </c>
      <c r="AJ477" s="22">
        <f t="shared" si="120"/>
        <v>0</v>
      </c>
      <c r="AK477" s="22">
        <f t="shared" si="89"/>
        <v>574.54999999999995</v>
      </c>
      <c r="AL477" s="22">
        <f t="shared" si="90"/>
        <v>11729.95</v>
      </c>
      <c r="AM477" s="22">
        <f t="array" ref="AM477">IF(P477="Mykare",(INDEX('[1]EMI &amp; Reimbursement'!Q:Q,MATCH(Finance!C477,'[1]EMI &amp; Reimbursement'!B:B,0),0)),0)</f>
        <v>0</v>
      </c>
      <c r="AN477" s="22">
        <f t="shared" si="79"/>
        <v>0</v>
      </c>
      <c r="AO477" s="22">
        <f t="shared" si="80"/>
        <v>12304.5</v>
      </c>
      <c r="AP477" s="22">
        <f t="shared" si="81"/>
        <v>0</v>
      </c>
      <c r="AQ477" s="18" t="s">
        <v>7272</v>
      </c>
      <c r="AR477" s="18" t="s">
        <v>8101</v>
      </c>
      <c r="AS477" s="23">
        <v>45173</v>
      </c>
      <c r="AT477" s="56" t="b">
        <v>0</v>
      </c>
      <c r="AW477" s="56" t="b">
        <v>1</v>
      </c>
      <c r="AY477" s="56" t="b">
        <v>1</v>
      </c>
      <c r="BB477" s="24" t="b">
        <v>1</v>
      </c>
      <c r="BC477" s="22">
        <f t="shared" si="132"/>
        <v>0</v>
      </c>
      <c r="BD477" s="26">
        <f t="shared" si="112"/>
        <v>0.95330570116624003</v>
      </c>
    </row>
    <row r="478" spans="1:56" ht="18" customHeight="1">
      <c r="A478" s="18" t="s">
        <v>7262</v>
      </c>
      <c r="B478" s="19">
        <v>478</v>
      </c>
      <c r="C478" s="18" t="str">
        <f t="shared" si="137"/>
        <v>FIP478</v>
      </c>
      <c r="D478" s="18">
        <v>654623</v>
      </c>
      <c r="E478" s="20">
        <v>45159</v>
      </c>
      <c r="F478" s="20">
        <v>45159</v>
      </c>
      <c r="G478" s="18" t="s">
        <v>7720</v>
      </c>
      <c r="I478" s="18" t="s">
        <v>8165</v>
      </c>
      <c r="J478" s="18" t="s">
        <v>7266</v>
      </c>
      <c r="K478" s="18" t="s">
        <v>8087</v>
      </c>
      <c r="L478" s="18" t="s">
        <v>7290</v>
      </c>
      <c r="M478" s="21" t="s">
        <v>7519</v>
      </c>
      <c r="N478" s="21" t="str">
        <f t="shared" si="119"/>
        <v>A</v>
      </c>
      <c r="P478" s="18" t="str">
        <f>IFERROR(VLOOKUP(L478,[1]Sheet3!A:B,2,0),"")</f>
        <v>Hospital</v>
      </c>
      <c r="Q478" s="22" t="s">
        <v>7298</v>
      </c>
      <c r="R478" s="22" t="s">
        <v>7271</v>
      </c>
      <c r="S478" s="22">
        <v>25000</v>
      </c>
      <c r="T478" s="22">
        <v>29700</v>
      </c>
      <c r="U478" s="22">
        <v>0</v>
      </c>
      <c r="V478" s="22">
        <v>0</v>
      </c>
      <c r="W478" s="22">
        <f t="shared" si="136"/>
        <v>29700</v>
      </c>
      <c r="X478" s="22">
        <v>0</v>
      </c>
      <c r="Y478" s="22">
        <v>60</v>
      </c>
      <c r="Z478" s="22">
        <v>40</v>
      </c>
      <c r="AA478" s="22">
        <f t="shared" si="138"/>
        <v>11880</v>
      </c>
      <c r="AB478" s="22">
        <f t="shared" si="94"/>
        <v>15101.694915254237</v>
      </c>
      <c r="AC478" s="22">
        <f t="shared" si="95"/>
        <v>2718.3050847457625</v>
      </c>
      <c r="AD478" s="22">
        <f t="shared" si="139"/>
        <v>17820</v>
      </c>
      <c r="AE478" s="22">
        <v>502</v>
      </c>
      <c r="AF478" s="22">
        <v>5000</v>
      </c>
      <c r="AG478" s="22">
        <v>0</v>
      </c>
      <c r="AH478" s="22">
        <v>0</v>
      </c>
      <c r="AI478" s="22">
        <v>0</v>
      </c>
      <c r="AJ478" s="22">
        <f t="shared" si="120"/>
        <v>0</v>
      </c>
      <c r="AK478" s="22">
        <f t="shared" si="89"/>
        <v>5502</v>
      </c>
      <c r="AL478" s="22">
        <f t="shared" si="90"/>
        <v>12318</v>
      </c>
      <c r="AM478" s="22">
        <f t="array" ref="AM478">IF(P478="Mykare",(INDEX('[1]EMI &amp; Reimbursement'!Q:Q,MATCH(Finance!C478,'[1]EMI &amp; Reimbursement'!B:B,0),0)),0)</f>
        <v>0</v>
      </c>
      <c r="AN478" s="22">
        <f t="shared" si="79"/>
        <v>0</v>
      </c>
      <c r="AO478" s="22">
        <f t="shared" si="80"/>
        <v>17820</v>
      </c>
      <c r="AP478" s="22">
        <f t="shared" si="81"/>
        <v>0</v>
      </c>
      <c r="AQ478" s="18" t="s">
        <v>7272</v>
      </c>
      <c r="AR478" s="18" t="s">
        <v>8147</v>
      </c>
      <c r="AS478" s="23">
        <v>45173</v>
      </c>
      <c r="AT478" s="56" t="b">
        <v>0</v>
      </c>
      <c r="AW478" s="56" t="b">
        <v>1</v>
      </c>
      <c r="AY478" s="56" t="b">
        <v>1</v>
      </c>
      <c r="BA478" s="56" t="b">
        <v>1</v>
      </c>
      <c r="BB478" s="24" t="b">
        <v>1</v>
      </c>
      <c r="BC478" s="22">
        <f t="shared" si="132"/>
        <v>0</v>
      </c>
      <c r="BD478" s="26">
        <f t="shared" si="112"/>
        <v>0.69124579124579122</v>
      </c>
    </row>
    <row r="479" spans="1:56" ht="18" customHeight="1">
      <c r="A479" s="18" t="s">
        <v>7262</v>
      </c>
      <c r="B479" s="19">
        <v>479</v>
      </c>
      <c r="C479" s="18" t="str">
        <f t="shared" si="137"/>
        <v>FIP479</v>
      </c>
      <c r="D479" s="18">
        <v>348658</v>
      </c>
      <c r="E479" s="20">
        <v>45160</v>
      </c>
      <c r="F479" s="20">
        <v>45160</v>
      </c>
      <c r="G479" s="18" t="s">
        <v>7745</v>
      </c>
      <c r="I479" s="18" t="s">
        <v>8166</v>
      </c>
      <c r="J479" s="18" t="s">
        <v>7266</v>
      </c>
      <c r="K479" s="18" t="s">
        <v>7342</v>
      </c>
      <c r="L479" s="18" t="s">
        <v>7290</v>
      </c>
      <c r="M479" s="21" t="s">
        <v>7278</v>
      </c>
      <c r="N479" s="21" t="str">
        <f t="shared" si="119"/>
        <v>B</v>
      </c>
      <c r="P479" s="18" t="str">
        <f>IFERROR(VLOOKUP(L479,[1]Sheet3!A:B,2,0),"")</f>
        <v>Hospital</v>
      </c>
      <c r="Q479" s="22" t="s">
        <v>7337</v>
      </c>
      <c r="R479" s="22" t="s">
        <v>7271</v>
      </c>
      <c r="S479" s="22">
        <v>25000</v>
      </c>
      <c r="T479" s="22">
        <v>43276</v>
      </c>
      <c r="U479" s="22">
        <v>0</v>
      </c>
      <c r="V479" s="22">
        <v>0</v>
      </c>
      <c r="W479" s="22">
        <f t="shared" si="136"/>
        <v>43276</v>
      </c>
      <c r="X479" s="22">
        <v>0</v>
      </c>
      <c r="Y479" s="22">
        <v>35</v>
      </c>
      <c r="Z479" s="22">
        <v>65</v>
      </c>
      <c r="AA479" s="22">
        <f t="shared" si="138"/>
        <v>28129.4</v>
      </c>
      <c r="AB479" s="22">
        <f t="shared" si="94"/>
        <v>12836.101694915254</v>
      </c>
      <c r="AC479" s="22">
        <f t="shared" si="95"/>
        <v>2310.4983050847459</v>
      </c>
      <c r="AD479" s="22">
        <f t="shared" si="139"/>
        <v>15146.599999999999</v>
      </c>
      <c r="AE479" s="22">
        <v>474.74</v>
      </c>
      <c r="AF479" s="22">
        <v>0</v>
      </c>
      <c r="AG479" s="22">
        <v>0</v>
      </c>
      <c r="AH479" s="22">
        <v>0</v>
      </c>
      <c r="AI479" s="22">
        <v>0</v>
      </c>
      <c r="AJ479" s="22">
        <f t="shared" si="120"/>
        <v>0</v>
      </c>
      <c r="AK479" s="22">
        <f t="shared" si="89"/>
        <v>474.74</v>
      </c>
      <c r="AL479" s="22">
        <f t="shared" si="90"/>
        <v>14671.859999999999</v>
      </c>
      <c r="AM479" s="22">
        <f t="array" ref="AM479">IF(P479="Mykare",(INDEX('[1]EMI &amp; Reimbursement'!Q:Q,MATCH(Finance!C479,'[1]EMI &amp; Reimbursement'!B:B,0),0)),0)</f>
        <v>0</v>
      </c>
      <c r="AN479" s="22">
        <f t="shared" si="79"/>
        <v>0</v>
      </c>
      <c r="AO479" s="22">
        <f t="shared" si="80"/>
        <v>15146.599999999999</v>
      </c>
      <c r="AP479" s="22">
        <f t="shared" si="81"/>
        <v>0</v>
      </c>
      <c r="AQ479" s="18" t="s">
        <v>7272</v>
      </c>
      <c r="AR479" s="18" t="s">
        <v>8110</v>
      </c>
      <c r="AS479" s="23">
        <v>45173</v>
      </c>
      <c r="AT479" s="56" t="b">
        <v>0</v>
      </c>
      <c r="AW479" s="56" t="b">
        <v>1</v>
      </c>
      <c r="AY479" s="56" t="b">
        <v>1</v>
      </c>
      <c r="BB479" s="24" t="b">
        <v>1</v>
      </c>
      <c r="BC479" s="22">
        <f t="shared" si="132"/>
        <v>0</v>
      </c>
      <c r="BD479" s="26">
        <f t="shared" si="112"/>
        <v>0.96865699232831126</v>
      </c>
    </row>
    <row r="480" spans="1:56" ht="18" customHeight="1">
      <c r="A480" s="18" t="s">
        <v>7262</v>
      </c>
      <c r="B480" s="19">
        <v>480</v>
      </c>
      <c r="C480" s="18" t="str">
        <f t="shared" si="137"/>
        <v>FIP480</v>
      </c>
      <c r="D480" s="18">
        <v>663593</v>
      </c>
      <c r="E480" s="20">
        <v>45160</v>
      </c>
      <c r="F480" s="20">
        <v>45160</v>
      </c>
      <c r="G480" s="18" t="s">
        <v>7459</v>
      </c>
      <c r="I480" s="18" t="s">
        <v>8167</v>
      </c>
      <c r="J480" s="18" t="s">
        <v>7341</v>
      </c>
      <c r="K480" s="18" t="s">
        <v>8087</v>
      </c>
      <c r="L480" s="18" t="s">
        <v>7303</v>
      </c>
      <c r="M480" s="21" t="s">
        <v>8013</v>
      </c>
      <c r="N480" s="21" t="str">
        <f t="shared" si="119"/>
        <v>A</v>
      </c>
      <c r="O480" s="18" t="s">
        <v>7315</v>
      </c>
      <c r="P480" s="18" t="str">
        <f>IFERROR(VLOOKUP(L480,[1]Sheet3!A:B,2,0),"")</f>
        <v>Mykare</v>
      </c>
      <c r="Q480" s="22" t="s">
        <v>7298</v>
      </c>
      <c r="R480" s="22" t="s">
        <v>7271</v>
      </c>
      <c r="S480" s="22">
        <v>56000</v>
      </c>
      <c r="T480" s="22">
        <v>0</v>
      </c>
      <c r="U480" s="22">
        <v>0</v>
      </c>
      <c r="V480" s="22">
        <v>0</v>
      </c>
      <c r="W480" s="22">
        <f t="shared" si="136"/>
        <v>56000</v>
      </c>
      <c r="X480" s="22">
        <v>0</v>
      </c>
      <c r="Y480" s="22">
        <v>67</v>
      </c>
      <c r="Z480" s="22">
        <v>33</v>
      </c>
      <c r="AA480" s="22">
        <f t="shared" si="138"/>
        <v>18480</v>
      </c>
      <c r="AB480" s="22">
        <f t="shared" si="94"/>
        <v>31796.610169491527</v>
      </c>
      <c r="AC480" s="22">
        <f t="shared" si="95"/>
        <v>5723.3898305084749</v>
      </c>
      <c r="AD480" s="22">
        <f t="shared" si="139"/>
        <v>37520</v>
      </c>
      <c r="AE480" s="22">
        <v>1157.4100000000001</v>
      </c>
      <c r="AF480" s="22">
        <v>0</v>
      </c>
      <c r="AG480" s="22">
        <v>6580</v>
      </c>
      <c r="AH480" s="82">
        <v>1500</v>
      </c>
      <c r="AI480" s="22">
        <v>0</v>
      </c>
      <c r="AJ480" s="22">
        <f t="shared" si="120"/>
        <v>0</v>
      </c>
      <c r="AK480" s="22">
        <f t="shared" si="89"/>
        <v>9237.41</v>
      </c>
      <c r="AL480" s="22">
        <f t="shared" si="90"/>
        <v>28282.59</v>
      </c>
      <c r="AM480" s="22">
        <f t="array" ref="AM480">IF(P480="Mykare",(INDEX('[1]EMI &amp; Reimbursement'!Q:Q,MATCH(Finance!C480,'[1]EMI &amp; Reimbursement'!B:B,0),0)),0)</f>
        <v>49420</v>
      </c>
      <c r="AN480" s="22">
        <f t="shared" si="79"/>
        <v>0</v>
      </c>
      <c r="AO480" s="22">
        <f t="shared" si="80"/>
        <v>0</v>
      </c>
      <c r="AP480" s="22">
        <f t="shared" si="81"/>
        <v>18480</v>
      </c>
      <c r="AQ480" s="18" t="s">
        <v>7272</v>
      </c>
      <c r="AR480" s="18" t="s">
        <v>8121</v>
      </c>
      <c r="AS480" s="23">
        <v>45173</v>
      </c>
      <c r="AT480" s="56" t="b">
        <v>0</v>
      </c>
      <c r="AU480" s="56" t="b">
        <v>1</v>
      </c>
      <c r="AV480" s="56" t="b">
        <v>1</v>
      </c>
      <c r="AW480" s="56" t="b">
        <v>1</v>
      </c>
      <c r="AX480" s="56" t="b">
        <v>1</v>
      </c>
      <c r="AY480" s="56" t="b">
        <v>1</v>
      </c>
      <c r="BA480" s="56" t="b">
        <v>1</v>
      </c>
      <c r="BB480" s="24" t="b">
        <v>1</v>
      </c>
      <c r="BC480" s="22">
        <f t="shared" si="132"/>
        <v>0</v>
      </c>
      <c r="BD480" s="26">
        <f t="shared" si="112"/>
        <v>0.75380037313432835</v>
      </c>
    </row>
    <row r="481" spans="1:56" ht="18" customHeight="1">
      <c r="A481" s="18" t="s">
        <v>7262</v>
      </c>
      <c r="B481" s="19">
        <v>481</v>
      </c>
      <c r="C481" s="18" t="str">
        <f t="shared" si="137"/>
        <v>FIP481</v>
      </c>
      <c r="D481" s="18">
        <v>665909</v>
      </c>
      <c r="E481" s="20">
        <v>45160</v>
      </c>
      <c r="F481" s="20">
        <v>45160</v>
      </c>
      <c r="G481" s="18" t="s">
        <v>7282</v>
      </c>
      <c r="I481" s="18" t="s">
        <v>8168</v>
      </c>
      <c r="J481" s="18" t="s">
        <v>7266</v>
      </c>
      <c r="K481" s="18" t="s">
        <v>7267</v>
      </c>
      <c r="L481" s="18" t="s">
        <v>7308</v>
      </c>
      <c r="M481" s="21" t="s">
        <v>7304</v>
      </c>
      <c r="N481" s="21" t="str">
        <f t="shared" si="119"/>
        <v>A</v>
      </c>
      <c r="P481" s="18" t="str">
        <f>IFERROR(VLOOKUP(L481,[1]Sheet3!A:B,2,0),"")</f>
        <v>Hospital</v>
      </c>
      <c r="Q481" s="22" t="s">
        <v>7285</v>
      </c>
      <c r="R481" s="22" t="s">
        <v>7271</v>
      </c>
      <c r="S481" s="22">
        <v>30000</v>
      </c>
      <c r="T481" s="22">
        <v>0</v>
      </c>
      <c r="U481" s="22">
        <v>0</v>
      </c>
      <c r="V481" s="22">
        <v>0</v>
      </c>
      <c r="W481" s="22">
        <f t="shared" si="136"/>
        <v>30000</v>
      </c>
      <c r="X481" s="22">
        <v>0</v>
      </c>
      <c r="Y481" s="22">
        <v>60</v>
      </c>
      <c r="Z481" s="22">
        <v>40</v>
      </c>
      <c r="AA481" s="22">
        <f t="shared" si="138"/>
        <v>12000</v>
      </c>
      <c r="AB481" s="22">
        <f t="shared" si="94"/>
        <v>15254.237288135593</v>
      </c>
      <c r="AC481" s="22">
        <f t="shared" si="95"/>
        <v>2745.7627118644068</v>
      </c>
      <c r="AD481" s="22">
        <f t="shared" si="139"/>
        <v>18000</v>
      </c>
      <c r="AE481" s="22">
        <v>0</v>
      </c>
      <c r="AF481" s="22">
        <v>5000</v>
      </c>
      <c r="AG481" s="22">
        <v>0</v>
      </c>
      <c r="AH481" s="83">
        <v>5040</v>
      </c>
      <c r="AI481" s="22">
        <v>0</v>
      </c>
      <c r="AJ481" s="22">
        <f t="shared" si="120"/>
        <v>0</v>
      </c>
      <c r="AK481" s="22">
        <f t="shared" si="89"/>
        <v>10040</v>
      </c>
      <c r="AL481" s="22">
        <f t="shared" si="90"/>
        <v>7960</v>
      </c>
      <c r="AM481" s="22">
        <f t="array" ref="AM481">IF(P481="Mykare",(INDEX('[1]EMI &amp; Reimbursement'!Q:Q,MATCH(Finance!C481,'[1]EMI &amp; Reimbursement'!B:B,0),0)),0)</f>
        <v>0</v>
      </c>
      <c r="AN481" s="22">
        <f t="shared" si="79"/>
        <v>0</v>
      </c>
      <c r="AO481" s="22">
        <f t="shared" si="80"/>
        <v>18000</v>
      </c>
      <c r="AP481" s="22">
        <f t="shared" si="81"/>
        <v>0</v>
      </c>
      <c r="AQ481" s="18" t="s">
        <v>7272</v>
      </c>
      <c r="AR481" s="18" t="s">
        <v>8131</v>
      </c>
      <c r="AS481" s="23">
        <v>45173</v>
      </c>
      <c r="AT481" s="56" t="b">
        <v>0</v>
      </c>
      <c r="AW481" s="56" t="b">
        <v>1</v>
      </c>
      <c r="AY481" s="56" t="b">
        <v>1</v>
      </c>
      <c r="BA481" s="56" t="b">
        <v>1</v>
      </c>
      <c r="BB481" s="24" t="b">
        <v>1</v>
      </c>
      <c r="BC481" s="22">
        <f t="shared" si="132"/>
        <v>0</v>
      </c>
      <c r="BD481" s="26">
        <f t="shared" si="112"/>
        <v>0.44222222222222224</v>
      </c>
    </row>
    <row r="482" spans="1:56" ht="18" customHeight="1">
      <c r="A482" s="18" t="s">
        <v>7262</v>
      </c>
      <c r="B482" s="19">
        <v>482</v>
      </c>
      <c r="C482" s="18" t="str">
        <f t="shared" si="137"/>
        <v>FIP482</v>
      </c>
      <c r="D482" s="18">
        <v>570580</v>
      </c>
      <c r="E482" s="20">
        <v>45162</v>
      </c>
      <c r="F482" s="20">
        <v>45162</v>
      </c>
      <c r="G482" s="18" t="s">
        <v>7720</v>
      </c>
      <c r="I482" s="18" t="s">
        <v>8169</v>
      </c>
      <c r="J482" s="18" t="s">
        <v>7266</v>
      </c>
      <c r="K482" s="18" t="s">
        <v>7743</v>
      </c>
      <c r="L482" s="18" t="s">
        <v>7290</v>
      </c>
      <c r="M482" s="21" t="s">
        <v>7519</v>
      </c>
      <c r="N482" s="21" t="str">
        <f t="shared" si="119"/>
        <v>A</v>
      </c>
      <c r="P482" s="18" t="str">
        <f>IFERROR(VLOOKUP(L482,[1]Sheet3!A:B,2,0),"")</f>
        <v>Hospital</v>
      </c>
      <c r="Q482" s="22" t="s">
        <v>7298</v>
      </c>
      <c r="R482" s="22" t="s">
        <v>7271</v>
      </c>
      <c r="S482" s="22">
        <v>25000</v>
      </c>
      <c r="T482" s="22">
        <v>28520</v>
      </c>
      <c r="U482" s="22">
        <v>0</v>
      </c>
      <c r="V482" s="22">
        <v>0</v>
      </c>
      <c r="W482" s="22">
        <f t="shared" si="136"/>
        <v>28520</v>
      </c>
      <c r="X482" s="22">
        <v>0</v>
      </c>
      <c r="Y482" s="22">
        <v>60</v>
      </c>
      <c r="Z482" s="22">
        <v>40</v>
      </c>
      <c r="AA482" s="22">
        <f t="shared" si="138"/>
        <v>11408</v>
      </c>
      <c r="AB482" s="22">
        <f t="shared" si="94"/>
        <v>14501.694915254237</v>
      </c>
      <c r="AC482" s="22">
        <f t="shared" si="95"/>
        <v>2610.3050847457625</v>
      </c>
      <c r="AD482" s="22">
        <f t="shared" si="139"/>
        <v>17112</v>
      </c>
      <c r="AE482" s="22">
        <v>417.68</v>
      </c>
      <c r="AF482" s="22">
        <v>5000</v>
      </c>
      <c r="AG482" s="22">
        <v>0</v>
      </c>
      <c r="AH482" s="22">
        <v>0</v>
      </c>
      <c r="AI482" s="22">
        <v>0</v>
      </c>
      <c r="AJ482" s="22">
        <f t="shared" si="120"/>
        <v>0</v>
      </c>
      <c r="AK482" s="22">
        <f t="shared" si="89"/>
        <v>5417.68</v>
      </c>
      <c r="AL482" s="22">
        <f t="shared" si="90"/>
        <v>11694.32</v>
      </c>
      <c r="AM482" s="22">
        <f t="array" ref="AM482">IF(P482="Mykare",(INDEX('[1]EMI &amp; Reimbursement'!Q:Q,MATCH(Finance!C482,'[1]EMI &amp; Reimbursement'!B:B,0),0)),0)</f>
        <v>0</v>
      </c>
      <c r="AN482" s="22">
        <f t="shared" si="79"/>
        <v>0</v>
      </c>
      <c r="AO482" s="22">
        <f t="shared" si="80"/>
        <v>17112</v>
      </c>
      <c r="AP482" s="22">
        <f t="shared" si="81"/>
        <v>0</v>
      </c>
      <c r="AQ482" s="18" t="s">
        <v>7272</v>
      </c>
      <c r="AR482" s="18" t="s">
        <v>8147</v>
      </c>
      <c r="AS482" s="23">
        <v>45173</v>
      </c>
      <c r="AT482" s="56" t="b">
        <v>0</v>
      </c>
      <c r="AW482" s="56" t="b">
        <v>1</v>
      </c>
      <c r="AY482" s="56" t="b">
        <v>1</v>
      </c>
      <c r="BA482" s="56" t="b">
        <v>1</v>
      </c>
      <c r="BB482" s="24" t="b">
        <v>1</v>
      </c>
      <c r="BC482" s="22">
        <f t="shared" si="132"/>
        <v>0</v>
      </c>
      <c r="BD482" s="26">
        <f t="shared" si="112"/>
        <v>0.68339878447872837</v>
      </c>
    </row>
    <row r="483" spans="1:56" ht="18" customHeight="1">
      <c r="A483" s="18" t="s">
        <v>7262</v>
      </c>
      <c r="B483" s="19">
        <v>483</v>
      </c>
      <c r="C483" s="18" t="str">
        <f t="shared" si="137"/>
        <v>FIP483</v>
      </c>
      <c r="D483" s="18">
        <v>656098</v>
      </c>
      <c r="E483" s="20">
        <v>45162</v>
      </c>
      <c r="F483" s="20">
        <v>45162</v>
      </c>
      <c r="G483" s="18" t="s">
        <v>7459</v>
      </c>
      <c r="I483" s="18" t="s">
        <v>2827</v>
      </c>
      <c r="J483" s="18" t="s">
        <v>7266</v>
      </c>
      <c r="K483" s="18" t="s">
        <v>8087</v>
      </c>
      <c r="L483" s="18" t="s">
        <v>7290</v>
      </c>
      <c r="M483" s="21" t="s">
        <v>7278</v>
      </c>
      <c r="N483" s="21" t="str">
        <f t="shared" si="119"/>
        <v>B</v>
      </c>
      <c r="P483" s="18" t="str">
        <f>IFERROR(VLOOKUP(L483,[1]Sheet3!A:B,2,0),"")</f>
        <v>Hospital</v>
      </c>
      <c r="Q483" s="22" t="s">
        <v>7298</v>
      </c>
      <c r="R483" s="22" t="s">
        <v>7271</v>
      </c>
      <c r="S483" s="22">
        <v>25000</v>
      </c>
      <c r="T483" s="22">
        <v>26073</v>
      </c>
      <c r="U483" s="22">
        <v>2000</v>
      </c>
      <c r="V483" s="22">
        <v>0</v>
      </c>
      <c r="W483" s="22">
        <f t="shared" si="136"/>
        <v>28073</v>
      </c>
      <c r="X483" s="22">
        <v>0</v>
      </c>
      <c r="Y483" s="22">
        <v>33</v>
      </c>
      <c r="Z483" s="22">
        <v>67</v>
      </c>
      <c r="AA483" s="22">
        <f t="shared" si="138"/>
        <v>18808.91</v>
      </c>
      <c r="AB483" s="22">
        <f t="shared" si="94"/>
        <v>7850.9237288135591</v>
      </c>
      <c r="AC483" s="22">
        <f t="shared" si="95"/>
        <v>1413.1662711864408</v>
      </c>
      <c r="AD483" s="22">
        <f t="shared" si="139"/>
        <v>9264.09</v>
      </c>
      <c r="AE483" s="22">
        <v>881</v>
      </c>
      <c r="AF483" s="22">
        <v>0</v>
      </c>
      <c r="AG483" s="22">
        <v>0</v>
      </c>
      <c r="AH483" s="22">
        <v>0</v>
      </c>
      <c r="AI483" s="22">
        <v>2000</v>
      </c>
      <c r="AJ483" s="22">
        <f t="shared" si="120"/>
        <v>0</v>
      </c>
      <c r="AK483" s="22">
        <f t="shared" si="89"/>
        <v>2881</v>
      </c>
      <c r="AL483" s="22">
        <f t="shared" si="90"/>
        <v>6383.09</v>
      </c>
      <c r="AM483" s="22">
        <f t="array" ref="AM483">IF(P483="Mykare",(INDEX('[1]EMI &amp; Reimbursement'!Q:Q,MATCH(Finance!C483,'[1]EMI &amp; Reimbursement'!B:B,0),0)),0)</f>
        <v>0</v>
      </c>
      <c r="AN483" s="22">
        <f t="shared" si="79"/>
        <v>0</v>
      </c>
      <c r="AO483" s="22">
        <f t="shared" si="80"/>
        <v>9264.09</v>
      </c>
      <c r="AP483" s="22">
        <f t="shared" si="81"/>
        <v>0</v>
      </c>
      <c r="AQ483" s="18" t="s">
        <v>7272</v>
      </c>
      <c r="AR483" s="18" t="s">
        <v>8121</v>
      </c>
      <c r="AS483" s="23">
        <v>45173</v>
      </c>
      <c r="AT483" s="56" t="b">
        <v>0</v>
      </c>
      <c r="AW483" s="56" t="b">
        <v>1</v>
      </c>
      <c r="AY483" s="56" t="b">
        <v>1</v>
      </c>
      <c r="BB483" s="24" t="b">
        <v>1</v>
      </c>
      <c r="BC483" s="22">
        <f t="shared" si="132"/>
        <v>0</v>
      </c>
      <c r="BD483" s="26">
        <f t="shared" si="112"/>
        <v>0.68901424748680118</v>
      </c>
    </row>
    <row r="484" spans="1:56" ht="18" customHeight="1">
      <c r="A484" s="18" t="s">
        <v>7262</v>
      </c>
      <c r="B484" s="19">
        <v>484</v>
      </c>
      <c r="C484" s="18" t="str">
        <f t="shared" si="137"/>
        <v>FIP484</v>
      </c>
      <c r="D484" s="18">
        <v>620416</v>
      </c>
      <c r="E484" s="20">
        <v>45163</v>
      </c>
      <c r="F484" s="20">
        <v>45163</v>
      </c>
      <c r="G484" s="18" t="s">
        <v>7481</v>
      </c>
      <c r="I484" s="18" t="s">
        <v>8170</v>
      </c>
      <c r="J484" s="18" t="s">
        <v>7341</v>
      </c>
      <c r="K484" s="18" t="s">
        <v>7960</v>
      </c>
      <c r="L484" s="18" t="s">
        <v>7303</v>
      </c>
      <c r="M484" s="21" t="s">
        <v>7948</v>
      </c>
      <c r="N484" s="21" t="str">
        <f t="shared" si="119"/>
        <v>A</v>
      </c>
      <c r="O484" s="18" t="s">
        <v>7305</v>
      </c>
      <c r="P484" s="18" t="str">
        <f>IFERROR(VLOOKUP(L484,[1]Sheet3!A:B,2,0),"")</f>
        <v>Mykare</v>
      </c>
      <c r="Q484" s="22" t="s">
        <v>7456</v>
      </c>
      <c r="R484" s="22" t="s">
        <v>7271</v>
      </c>
      <c r="S484" s="22">
        <v>65000</v>
      </c>
      <c r="T484" s="22">
        <v>0</v>
      </c>
      <c r="U484" s="22">
        <v>0</v>
      </c>
      <c r="V484" s="22">
        <v>0</v>
      </c>
      <c r="W484" s="22">
        <f t="shared" si="136"/>
        <v>65000</v>
      </c>
      <c r="X484" s="22">
        <v>0</v>
      </c>
      <c r="Y484" s="22">
        <v>60</v>
      </c>
      <c r="Z484" s="22">
        <v>40</v>
      </c>
      <c r="AA484" s="22">
        <f t="shared" si="138"/>
        <v>26000</v>
      </c>
      <c r="AB484" s="22">
        <f t="shared" si="94"/>
        <v>33050.847457627118</v>
      </c>
      <c r="AC484" s="22">
        <f t="shared" si="95"/>
        <v>5949.1525423728808</v>
      </c>
      <c r="AD484" s="22">
        <f t="shared" si="139"/>
        <v>39000</v>
      </c>
      <c r="AE484" s="22">
        <v>0</v>
      </c>
      <c r="AF484" s="22">
        <v>10000</v>
      </c>
      <c r="AG484" s="22">
        <v>8437</v>
      </c>
      <c r="AH484" s="22">
        <v>0</v>
      </c>
      <c r="AI484" s="22">
        <v>0</v>
      </c>
      <c r="AJ484" s="22">
        <f t="shared" si="120"/>
        <v>0</v>
      </c>
      <c r="AK484" s="22">
        <f t="shared" si="89"/>
        <v>18437</v>
      </c>
      <c r="AL484" s="22">
        <f t="shared" si="90"/>
        <v>20563</v>
      </c>
      <c r="AM484" s="22">
        <f t="array" ref="AM484">IF(P484="Mykare",(INDEX('[1]EMI &amp; Reimbursement'!Q:Q,MATCH(Finance!C484,'[1]EMI &amp; Reimbursement'!B:B,0),0)),0)</f>
        <v>56563</v>
      </c>
      <c r="AN484" s="22">
        <f t="shared" si="79"/>
        <v>0</v>
      </c>
      <c r="AO484" s="22">
        <f t="shared" si="80"/>
        <v>0</v>
      </c>
      <c r="AP484" s="22">
        <f t="shared" si="81"/>
        <v>26000</v>
      </c>
      <c r="AQ484" s="18" t="s">
        <v>7272</v>
      </c>
      <c r="AR484" s="18" t="s">
        <v>8171</v>
      </c>
      <c r="AS484" s="23">
        <v>45173</v>
      </c>
      <c r="AT484" s="56" t="b">
        <v>0</v>
      </c>
      <c r="AU484" s="56" t="b">
        <v>1</v>
      </c>
      <c r="AV484" s="56" t="b">
        <v>1</v>
      </c>
      <c r="AW484" s="56" t="b">
        <v>1</v>
      </c>
      <c r="AX484" s="56" t="b">
        <v>1</v>
      </c>
      <c r="AY484" s="56" t="b">
        <v>1</v>
      </c>
      <c r="BA484" s="56" t="b">
        <v>1</v>
      </c>
      <c r="BB484" s="24" t="b">
        <v>1</v>
      </c>
      <c r="BC484" s="22">
        <f t="shared" si="132"/>
        <v>0</v>
      </c>
      <c r="BD484" s="26">
        <f t="shared" si="112"/>
        <v>0.52725641025641024</v>
      </c>
    </row>
    <row r="485" spans="1:56" ht="18" customHeight="1">
      <c r="A485" s="18" t="s">
        <v>7262</v>
      </c>
      <c r="B485" s="19">
        <v>485</v>
      </c>
      <c r="C485" s="18" t="str">
        <f t="shared" si="137"/>
        <v>FIP485</v>
      </c>
      <c r="D485" s="18">
        <v>674839</v>
      </c>
      <c r="E485" s="20">
        <v>45164</v>
      </c>
      <c r="F485" s="20">
        <v>45164</v>
      </c>
      <c r="G485" s="18" t="s">
        <v>7745</v>
      </c>
      <c r="I485" s="18" t="s">
        <v>8172</v>
      </c>
      <c r="J485" s="18" t="s">
        <v>8173</v>
      </c>
      <c r="K485" s="18" t="s">
        <v>7932</v>
      </c>
      <c r="L485" s="18" t="s">
        <v>7290</v>
      </c>
      <c r="M485" s="21" t="s">
        <v>7839</v>
      </c>
      <c r="N485" s="21" t="str">
        <f t="shared" si="119"/>
        <v>A</v>
      </c>
      <c r="P485" s="18" t="str">
        <f>IFERROR(VLOOKUP(L485,[1]Sheet3!A:B,2,0),"")</f>
        <v>Hospital</v>
      </c>
      <c r="Q485" s="22" t="s">
        <v>7337</v>
      </c>
      <c r="R485" s="22" t="s">
        <v>7271</v>
      </c>
      <c r="S485" s="22">
        <v>50000</v>
      </c>
      <c r="T485" s="22">
        <v>76670</v>
      </c>
      <c r="U485" s="22">
        <v>0</v>
      </c>
      <c r="V485" s="22">
        <v>0</v>
      </c>
      <c r="W485" s="22">
        <f t="shared" si="136"/>
        <v>76670</v>
      </c>
      <c r="X485" s="22">
        <v>0</v>
      </c>
      <c r="Y485" s="22">
        <v>60</v>
      </c>
      <c r="Z485" s="22">
        <v>40</v>
      </c>
      <c r="AA485" s="22">
        <f t="shared" si="138"/>
        <v>30668</v>
      </c>
      <c r="AB485" s="22">
        <f t="shared" si="94"/>
        <v>38984.745762711864</v>
      </c>
      <c r="AC485" s="22">
        <f t="shared" si="95"/>
        <v>7017.2542372881362</v>
      </c>
      <c r="AD485" s="22">
        <f t="shared" si="139"/>
        <v>46002</v>
      </c>
      <c r="AE485" s="22">
        <v>1023.39</v>
      </c>
      <c r="AF485" s="22">
        <f>W485*10%</f>
        <v>7667</v>
      </c>
      <c r="AG485" s="22">
        <v>0</v>
      </c>
      <c r="AH485" s="22">
        <v>0</v>
      </c>
      <c r="AI485" s="22">
        <v>0</v>
      </c>
      <c r="AJ485" s="22">
        <f t="shared" si="120"/>
        <v>0</v>
      </c>
      <c r="AK485" s="22">
        <f t="shared" si="89"/>
        <v>8690.39</v>
      </c>
      <c r="AL485" s="22">
        <f t="shared" si="90"/>
        <v>37311.61</v>
      </c>
      <c r="AM485" s="22">
        <f t="array" ref="AM485">IF(P485="Mykare",(INDEX('[1]EMI &amp; Reimbursement'!Q:Q,MATCH(Finance!C485,'[1]EMI &amp; Reimbursement'!B:B,0),0)),0)</f>
        <v>0</v>
      </c>
      <c r="AN485" s="22">
        <f t="shared" si="79"/>
        <v>0</v>
      </c>
      <c r="AO485" s="22">
        <f t="shared" si="80"/>
        <v>46002</v>
      </c>
      <c r="AP485" s="22">
        <f t="shared" si="81"/>
        <v>0</v>
      </c>
      <c r="AQ485" s="18" t="s">
        <v>7272</v>
      </c>
      <c r="AR485" s="18" t="s">
        <v>8110</v>
      </c>
      <c r="AS485" s="23">
        <v>45173</v>
      </c>
      <c r="AT485" s="56" t="b">
        <v>0</v>
      </c>
      <c r="AW485" s="56" t="b">
        <v>1</v>
      </c>
      <c r="AY485" s="56" t="b">
        <v>1</v>
      </c>
      <c r="BA485" s="56" t="b">
        <v>1</v>
      </c>
      <c r="BB485" s="24" t="b">
        <v>1</v>
      </c>
      <c r="BC485" s="22">
        <f t="shared" si="132"/>
        <v>0</v>
      </c>
      <c r="BD485" s="26">
        <f t="shared" si="112"/>
        <v>0.81108669188296167</v>
      </c>
    </row>
    <row r="486" spans="1:56" ht="18" customHeight="1">
      <c r="A486" s="18" t="s">
        <v>7262</v>
      </c>
      <c r="B486" s="19">
        <v>486</v>
      </c>
      <c r="C486" s="18" t="str">
        <f t="shared" si="137"/>
        <v>FIP486</v>
      </c>
      <c r="D486" s="18">
        <v>568050</v>
      </c>
      <c r="E486" s="20">
        <v>45164</v>
      </c>
      <c r="F486" s="20">
        <v>45164</v>
      </c>
      <c r="G486" s="18" t="s">
        <v>7888</v>
      </c>
      <c r="I486" s="18" t="s">
        <v>8174</v>
      </c>
      <c r="J486" s="18" t="s">
        <v>7351</v>
      </c>
      <c r="K486" s="18" t="s">
        <v>7342</v>
      </c>
      <c r="L486" s="18" t="s">
        <v>7290</v>
      </c>
      <c r="M486" s="21" t="s">
        <v>7278</v>
      </c>
      <c r="N486" s="21" t="str">
        <f t="shared" si="119"/>
        <v>B</v>
      </c>
      <c r="P486" s="18" t="str">
        <f>IFERROR(VLOOKUP(L486,[1]Sheet3!A:B,2,0),"")</f>
        <v>Hospital</v>
      </c>
      <c r="Q486" s="22" t="s">
        <v>7326</v>
      </c>
      <c r="R486" s="22" t="s">
        <v>7271</v>
      </c>
      <c r="S486" s="22">
        <v>25000</v>
      </c>
      <c r="T486" s="22">
        <v>84304</v>
      </c>
      <c r="U486" s="22">
        <v>0</v>
      </c>
      <c r="V486" s="22">
        <v>0</v>
      </c>
      <c r="W486" s="22">
        <f t="shared" si="136"/>
        <v>84304</v>
      </c>
      <c r="X486" s="22">
        <v>0</v>
      </c>
      <c r="Y486" s="22">
        <v>30</v>
      </c>
      <c r="Z486" s="22">
        <v>70</v>
      </c>
      <c r="AA486" s="22">
        <f t="shared" si="138"/>
        <v>59012.799999999996</v>
      </c>
      <c r="AB486" s="22">
        <f t="shared" si="94"/>
        <v>21433.22033898305</v>
      </c>
      <c r="AC486" s="22">
        <f t="shared" si="95"/>
        <v>3857.9796610169492</v>
      </c>
      <c r="AD486" s="22">
        <f t="shared" si="139"/>
        <v>25291.200000000001</v>
      </c>
      <c r="AE486" s="22">
        <v>1124.9000000000001</v>
      </c>
      <c r="AF486" s="22">
        <v>0</v>
      </c>
      <c r="AG486" s="22">
        <v>0</v>
      </c>
      <c r="AH486" s="22">
        <v>0</v>
      </c>
      <c r="AI486" s="22">
        <v>0</v>
      </c>
      <c r="AJ486" s="22">
        <f t="shared" si="120"/>
        <v>0</v>
      </c>
      <c r="AK486" s="22">
        <f t="shared" si="89"/>
        <v>1124.9000000000001</v>
      </c>
      <c r="AL486" s="22">
        <f t="shared" si="90"/>
        <v>24166.3</v>
      </c>
      <c r="AM486" s="22">
        <f t="array" ref="AM486">IF(P486="Mykare",(INDEX('[1]EMI &amp; Reimbursement'!Q:Q,MATCH(Finance!C486,'[1]EMI &amp; Reimbursement'!B:B,0),0)),0)</f>
        <v>0</v>
      </c>
      <c r="AN486" s="22">
        <f t="shared" si="79"/>
        <v>0</v>
      </c>
      <c r="AO486" s="22">
        <f t="shared" si="80"/>
        <v>25291.200000000001</v>
      </c>
      <c r="AP486" s="22">
        <f t="shared" si="81"/>
        <v>0</v>
      </c>
      <c r="AQ486" s="18" t="s">
        <v>7272</v>
      </c>
      <c r="AR486" s="18" t="s">
        <v>8175</v>
      </c>
      <c r="AS486" s="23">
        <v>45173</v>
      </c>
      <c r="AT486" s="56" t="b">
        <v>1</v>
      </c>
      <c r="AW486" s="56" t="b">
        <v>1</v>
      </c>
      <c r="AY486" s="56" t="b">
        <v>1</v>
      </c>
      <c r="BB486" s="24" t="b">
        <v>1</v>
      </c>
      <c r="BC486" s="22">
        <f t="shared" si="132"/>
        <v>0</v>
      </c>
      <c r="BD486" s="26">
        <f t="shared" si="112"/>
        <v>0.95552207882583662</v>
      </c>
    </row>
    <row r="487" spans="1:56" ht="18" customHeight="1">
      <c r="A487" s="18" t="s">
        <v>7262</v>
      </c>
      <c r="B487" s="19">
        <v>487</v>
      </c>
      <c r="C487" s="18" t="str">
        <f t="shared" si="137"/>
        <v>FIP487</v>
      </c>
      <c r="D487" s="18">
        <v>559787</v>
      </c>
      <c r="E487" s="20">
        <v>45164</v>
      </c>
      <c r="F487" s="20">
        <v>45164</v>
      </c>
      <c r="G487" s="18" t="s">
        <v>7275</v>
      </c>
      <c r="I487" s="18" t="s">
        <v>8176</v>
      </c>
      <c r="J487" s="18" t="s">
        <v>7351</v>
      </c>
      <c r="K487" s="18" t="s">
        <v>7289</v>
      </c>
      <c r="L487" s="18" t="s">
        <v>7290</v>
      </c>
      <c r="M487" s="21" t="s">
        <v>7278</v>
      </c>
      <c r="N487" s="21" t="str">
        <f t="shared" si="119"/>
        <v>B</v>
      </c>
      <c r="P487" s="18" t="str">
        <f>IFERROR(VLOOKUP(L487,[1]Sheet3!A:B,2,0),"")</f>
        <v>Hospital</v>
      </c>
      <c r="Q487" s="22" t="s">
        <v>7279</v>
      </c>
      <c r="R487" s="22" t="s">
        <v>7271</v>
      </c>
      <c r="S487" s="22">
        <v>25000</v>
      </c>
      <c r="T487" s="22">
        <v>25643</v>
      </c>
      <c r="U487" s="22">
        <v>0</v>
      </c>
      <c r="V487" s="22">
        <v>0</v>
      </c>
      <c r="W487" s="22">
        <f t="shared" si="136"/>
        <v>25643</v>
      </c>
      <c r="X487" s="22">
        <v>0</v>
      </c>
      <c r="Y487" s="22">
        <v>30</v>
      </c>
      <c r="Z487" s="22">
        <v>70</v>
      </c>
      <c r="AA487" s="22">
        <f t="shared" si="138"/>
        <v>17950.099999999999</v>
      </c>
      <c r="AB487" s="22">
        <f t="shared" si="94"/>
        <v>6519.406779661017</v>
      </c>
      <c r="AC487" s="22">
        <f t="shared" si="95"/>
        <v>1173.4932203389831</v>
      </c>
      <c r="AD487" s="22">
        <f t="shared" si="139"/>
        <v>7692.9</v>
      </c>
      <c r="AE487" s="22">
        <v>0</v>
      </c>
      <c r="AF487" s="22">
        <v>0</v>
      </c>
      <c r="AG487" s="22">
        <v>0</v>
      </c>
      <c r="AH487" s="22">
        <v>0</v>
      </c>
      <c r="AI487" s="22">
        <v>0</v>
      </c>
      <c r="AJ487" s="22">
        <f t="shared" si="120"/>
        <v>0</v>
      </c>
      <c r="AK487" s="22">
        <f t="shared" si="89"/>
        <v>0</v>
      </c>
      <c r="AL487" s="22">
        <f t="shared" si="90"/>
        <v>7692.9</v>
      </c>
      <c r="AM487" s="22">
        <f t="array" ref="AM487">IF(P487="Mykare",(INDEX('[1]EMI &amp; Reimbursement'!Q:Q,MATCH(Finance!C487,'[1]EMI &amp; Reimbursement'!B:B,0),0)),0)</f>
        <v>0</v>
      </c>
      <c r="AN487" s="22">
        <f t="shared" si="79"/>
        <v>0</v>
      </c>
      <c r="AO487" s="22">
        <f t="shared" si="80"/>
        <v>7692.9</v>
      </c>
      <c r="AP487" s="22">
        <f t="shared" si="81"/>
        <v>0</v>
      </c>
      <c r="AQ487" s="18" t="s">
        <v>7272</v>
      </c>
      <c r="AR487" s="18" t="s">
        <v>8101</v>
      </c>
      <c r="AS487" s="23">
        <v>45173</v>
      </c>
      <c r="AT487" s="56" t="b">
        <v>0</v>
      </c>
      <c r="AW487" s="56" t="b">
        <v>1</v>
      </c>
      <c r="AY487" s="56" t="b">
        <v>1</v>
      </c>
      <c r="BB487" s="24" t="b">
        <v>1</v>
      </c>
      <c r="BC487" s="22">
        <f t="shared" si="132"/>
        <v>0</v>
      </c>
      <c r="BD487" s="26">
        <f t="shared" si="112"/>
        <v>1</v>
      </c>
    </row>
    <row r="488" spans="1:56" ht="18" customHeight="1">
      <c r="A488" s="18" t="s">
        <v>7262</v>
      </c>
      <c r="B488" s="19">
        <v>488</v>
      </c>
      <c r="C488" s="18" t="str">
        <f t="shared" si="137"/>
        <v>FIP488</v>
      </c>
      <c r="D488" s="18">
        <v>46830</v>
      </c>
      <c r="E488" s="20">
        <v>45164</v>
      </c>
      <c r="F488" s="20">
        <v>45164</v>
      </c>
      <c r="G488" s="18" t="s">
        <v>7501</v>
      </c>
      <c r="I488" s="18" t="s">
        <v>3031</v>
      </c>
      <c r="J488" s="18" t="s">
        <v>7266</v>
      </c>
      <c r="K488" s="18" t="s">
        <v>5048</v>
      </c>
      <c r="L488" s="18" t="s">
        <v>7308</v>
      </c>
      <c r="M488" s="21" t="s">
        <v>7278</v>
      </c>
      <c r="N488" s="21" t="str">
        <f t="shared" si="119"/>
        <v>B</v>
      </c>
      <c r="P488" s="18" t="str">
        <f>IFERROR(VLOOKUP(L488,[1]Sheet3!A:B,2,0),"")</f>
        <v>Hospital</v>
      </c>
      <c r="Q488" s="22" t="s">
        <v>7270</v>
      </c>
      <c r="R488" s="22" t="s">
        <v>7271</v>
      </c>
      <c r="S488" s="22">
        <v>25500</v>
      </c>
      <c r="T488" s="22">
        <v>0</v>
      </c>
      <c r="U488" s="22">
        <v>0</v>
      </c>
      <c r="V488" s="22">
        <v>500</v>
      </c>
      <c r="W488" s="22">
        <f t="shared" si="136"/>
        <v>26000</v>
      </c>
      <c r="X488" s="22">
        <v>0</v>
      </c>
      <c r="Y488" s="22">
        <v>30</v>
      </c>
      <c r="Z488" s="22">
        <v>70</v>
      </c>
      <c r="AA488" s="22">
        <f t="shared" si="138"/>
        <v>18200</v>
      </c>
      <c r="AB488" s="22">
        <f t="shared" si="94"/>
        <v>6610.1694915254238</v>
      </c>
      <c r="AC488" s="22">
        <f t="shared" si="95"/>
        <v>1189.8305084745764</v>
      </c>
      <c r="AD488" s="22">
        <f t="shared" si="139"/>
        <v>7800</v>
      </c>
      <c r="AE488" s="22">
        <v>0</v>
      </c>
      <c r="AF488" s="22">
        <v>0</v>
      </c>
      <c r="AG488" s="22">
        <v>0</v>
      </c>
      <c r="AH488" s="22">
        <v>0</v>
      </c>
      <c r="AI488" s="22">
        <v>0</v>
      </c>
      <c r="AJ488" s="22">
        <f t="shared" si="120"/>
        <v>0</v>
      </c>
      <c r="AK488" s="22">
        <f t="shared" si="89"/>
        <v>0</v>
      </c>
      <c r="AL488" s="22">
        <f t="shared" si="90"/>
        <v>7800</v>
      </c>
      <c r="AM488" s="22">
        <f t="array" ref="AM488">IF(P488="Mykare",(INDEX('[1]EMI &amp; Reimbursement'!Q:Q,MATCH(Finance!C488,'[1]EMI &amp; Reimbursement'!B:B,0),0)),0)</f>
        <v>0</v>
      </c>
      <c r="AN488" s="22">
        <f t="shared" si="79"/>
        <v>0</v>
      </c>
      <c r="AO488" s="22">
        <f t="shared" si="80"/>
        <v>7800</v>
      </c>
      <c r="AP488" s="22">
        <f t="shared" si="81"/>
        <v>0</v>
      </c>
      <c r="AQ488" s="18" t="s">
        <v>7272</v>
      </c>
      <c r="AR488" s="18" t="s">
        <v>8103</v>
      </c>
      <c r="AS488" s="23">
        <v>45173</v>
      </c>
      <c r="AT488" s="56" t="b">
        <v>0</v>
      </c>
      <c r="AW488" s="56" t="b">
        <v>1</v>
      </c>
      <c r="AY488" s="56" t="b">
        <v>1</v>
      </c>
      <c r="BB488" s="24" t="b">
        <v>1</v>
      </c>
      <c r="BC488" s="22">
        <f t="shared" si="132"/>
        <v>0</v>
      </c>
      <c r="BD488" s="26">
        <f t="shared" si="112"/>
        <v>1</v>
      </c>
    </row>
    <row r="489" spans="1:56" ht="18" customHeight="1">
      <c r="A489" s="18" t="s">
        <v>7262</v>
      </c>
      <c r="B489" s="19">
        <v>489</v>
      </c>
      <c r="C489" s="18" t="str">
        <f t="shared" si="137"/>
        <v>FIP489</v>
      </c>
      <c r="D489" s="18">
        <v>646765</v>
      </c>
      <c r="E489" s="20">
        <v>45164</v>
      </c>
      <c r="F489" s="20">
        <v>45164</v>
      </c>
      <c r="G489" s="18" t="s">
        <v>7501</v>
      </c>
      <c r="I489" s="18" t="s">
        <v>4169</v>
      </c>
      <c r="J489" s="18" t="s">
        <v>7351</v>
      </c>
      <c r="K489" s="18" t="s">
        <v>7289</v>
      </c>
      <c r="L489" s="18" t="s">
        <v>7308</v>
      </c>
      <c r="M489" s="21" t="s">
        <v>7278</v>
      </c>
      <c r="N489" s="21" t="str">
        <f t="shared" si="119"/>
        <v>B</v>
      </c>
      <c r="P489" s="18" t="str">
        <f>IFERROR(VLOOKUP(L489,[1]Sheet3!A:B,2,0),"")</f>
        <v>Hospital</v>
      </c>
      <c r="Q489" s="22" t="s">
        <v>7270</v>
      </c>
      <c r="R489" s="22" t="s">
        <v>7271</v>
      </c>
      <c r="S489" s="22">
        <v>65000</v>
      </c>
      <c r="T489" s="22">
        <v>0</v>
      </c>
      <c r="U489" s="22">
        <v>0</v>
      </c>
      <c r="V489" s="22">
        <v>0</v>
      </c>
      <c r="W489" s="22">
        <f t="shared" si="136"/>
        <v>65000</v>
      </c>
      <c r="X489" s="22">
        <v>0</v>
      </c>
      <c r="Y489" s="22">
        <v>30</v>
      </c>
      <c r="Z489" s="22">
        <v>70</v>
      </c>
      <c r="AA489" s="22">
        <f t="shared" si="138"/>
        <v>45500</v>
      </c>
      <c r="AB489" s="22">
        <f t="shared" si="94"/>
        <v>16525.423728813559</v>
      </c>
      <c r="AC489" s="22">
        <f t="shared" si="95"/>
        <v>2974.5762711864404</v>
      </c>
      <c r="AD489" s="22">
        <f t="shared" si="139"/>
        <v>19500</v>
      </c>
      <c r="AE489" s="22">
        <v>0</v>
      </c>
      <c r="AF489" s="22">
        <v>0</v>
      </c>
      <c r="AG489" s="22">
        <v>0</v>
      </c>
      <c r="AH489" s="22">
        <v>0</v>
      </c>
      <c r="AI489" s="22">
        <v>0</v>
      </c>
      <c r="AJ489" s="22">
        <f t="shared" si="120"/>
        <v>0</v>
      </c>
      <c r="AK489" s="22">
        <f t="shared" si="89"/>
        <v>0</v>
      </c>
      <c r="AL489" s="22">
        <f t="shared" si="90"/>
        <v>19500</v>
      </c>
      <c r="AM489" s="22">
        <f t="array" ref="AM489">IF(P489="Mykare",(INDEX('[1]EMI &amp; Reimbursement'!Q:Q,MATCH(Finance!C489,'[1]EMI &amp; Reimbursement'!B:B,0),0)),0)</f>
        <v>0</v>
      </c>
      <c r="AN489" s="22">
        <f t="shared" si="79"/>
        <v>0</v>
      </c>
      <c r="AO489" s="22">
        <f t="shared" si="80"/>
        <v>19500</v>
      </c>
      <c r="AP489" s="22">
        <f t="shared" si="81"/>
        <v>0</v>
      </c>
      <c r="AQ489" s="18" t="s">
        <v>7272</v>
      </c>
      <c r="AR489" s="18" t="s">
        <v>8103</v>
      </c>
      <c r="AS489" s="23">
        <v>45173</v>
      </c>
      <c r="AT489" s="56" t="b">
        <v>0</v>
      </c>
      <c r="AW489" s="56" t="b">
        <v>1</v>
      </c>
      <c r="AY489" s="56" t="b">
        <v>1</v>
      </c>
      <c r="BB489" s="24" t="b">
        <v>1</v>
      </c>
      <c r="BC489" s="22">
        <f t="shared" si="132"/>
        <v>0</v>
      </c>
      <c r="BD489" s="26">
        <f t="shared" si="112"/>
        <v>1</v>
      </c>
    </row>
    <row r="490" spans="1:56" ht="18" customHeight="1">
      <c r="A490" s="18" t="s">
        <v>7262</v>
      </c>
      <c r="B490" s="19">
        <v>490</v>
      </c>
      <c r="C490" s="18" t="str">
        <f t="shared" si="137"/>
        <v>FIP490</v>
      </c>
      <c r="D490" s="18">
        <v>652824</v>
      </c>
      <c r="E490" s="20">
        <v>45164</v>
      </c>
      <c r="F490" s="20">
        <v>45164</v>
      </c>
      <c r="G490" s="18" t="s">
        <v>7522</v>
      </c>
      <c r="I490" s="18" t="s">
        <v>8177</v>
      </c>
      <c r="J490" s="18" t="s">
        <v>7266</v>
      </c>
      <c r="K490" s="18" t="s">
        <v>8087</v>
      </c>
      <c r="L490" s="18" t="s">
        <v>7308</v>
      </c>
      <c r="M490" s="21" t="s">
        <v>8178</v>
      </c>
      <c r="N490" s="21" t="str">
        <f t="shared" si="119"/>
        <v>A</v>
      </c>
      <c r="P490" s="18" t="str">
        <f>IFERROR(VLOOKUP(L490,[1]Sheet3!A:B,2,0),"")</f>
        <v>Hospital</v>
      </c>
      <c r="Q490" s="22" t="s">
        <v>7337</v>
      </c>
      <c r="R490" s="22" t="s">
        <v>7271</v>
      </c>
      <c r="S490" s="22">
        <v>0</v>
      </c>
      <c r="T490" s="22">
        <v>0</v>
      </c>
      <c r="U490" s="22">
        <v>0</v>
      </c>
      <c r="V490" s="22">
        <v>25000</v>
      </c>
      <c r="W490" s="22">
        <f t="shared" si="136"/>
        <v>25000</v>
      </c>
      <c r="X490" s="22">
        <v>0</v>
      </c>
      <c r="Y490" s="22">
        <v>60</v>
      </c>
      <c r="Z490" s="22">
        <v>40</v>
      </c>
      <c r="AA490" s="22">
        <f t="shared" si="138"/>
        <v>10000</v>
      </c>
      <c r="AB490" s="22">
        <f t="shared" si="94"/>
        <v>12711.864406779661</v>
      </c>
      <c r="AC490" s="22">
        <f t="shared" si="95"/>
        <v>2288.1355932203392</v>
      </c>
      <c r="AD490" s="22">
        <f t="shared" si="139"/>
        <v>15000</v>
      </c>
      <c r="AE490" s="22">
        <v>0</v>
      </c>
      <c r="AF490" s="22">
        <v>5000</v>
      </c>
      <c r="AG490" s="22">
        <v>0</v>
      </c>
      <c r="AH490" s="72">
        <v>4200</v>
      </c>
      <c r="AI490" s="22">
        <v>0</v>
      </c>
      <c r="AJ490" s="22">
        <f t="shared" si="120"/>
        <v>0</v>
      </c>
      <c r="AK490" s="22">
        <f t="shared" si="89"/>
        <v>9200</v>
      </c>
      <c r="AL490" s="22">
        <f t="shared" si="90"/>
        <v>5800</v>
      </c>
      <c r="AM490" s="22">
        <f t="array" ref="AM490">IF(P490="Mykare",(INDEX('[1]EMI &amp; Reimbursement'!Q:Q,MATCH(Finance!C490,'[1]EMI &amp; Reimbursement'!B:B,0),0)),0)</f>
        <v>0</v>
      </c>
      <c r="AN490" s="22">
        <f t="shared" si="79"/>
        <v>0</v>
      </c>
      <c r="AO490" s="22">
        <f t="shared" si="80"/>
        <v>15000</v>
      </c>
      <c r="AP490" s="22">
        <f t="shared" si="81"/>
        <v>0</v>
      </c>
      <c r="AQ490" s="18" t="s">
        <v>7272</v>
      </c>
      <c r="AR490" s="18" t="s">
        <v>8179</v>
      </c>
      <c r="AS490" s="23">
        <v>45173</v>
      </c>
      <c r="AT490" s="56" t="b">
        <v>0</v>
      </c>
      <c r="AW490" s="56" t="b">
        <v>1</v>
      </c>
      <c r="AY490" s="56" t="b">
        <v>1</v>
      </c>
      <c r="BA490" s="56" t="b">
        <v>1</v>
      </c>
      <c r="BB490" s="24" t="b">
        <v>1</v>
      </c>
      <c r="BC490" s="22">
        <f t="shared" si="132"/>
        <v>0</v>
      </c>
      <c r="BD490" s="26">
        <f t="shared" si="112"/>
        <v>0.38666666666666666</v>
      </c>
    </row>
    <row r="491" spans="1:56" ht="18" customHeight="1">
      <c r="A491" s="18" t="s">
        <v>7262</v>
      </c>
      <c r="B491" s="19">
        <v>491</v>
      </c>
      <c r="C491" s="18" t="str">
        <f t="shared" si="137"/>
        <v>FIP491</v>
      </c>
      <c r="D491" s="18">
        <v>654284</v>
      </c>
      <c r="E491" s="20">
        <v>45164</v>
      </c>
      <c r="F491" s="20">
        <v>45164</v>
      </c>
      <c r="G491" s="18" t="s">
        <v>7720</v>
      </c>
      <c r="I491" s="18" t="s">
        <v>8180</v>
      </c>
      <c r="J491" s="18" t="s">
        <v>7369</v>
      </c>
      <c r="K491" s="18" t="s">
        <v>8087</v>
      </c>
      <c r="L491" s="18" t="s">
        <v>7290</v>
      </c>
      <c r="M491" s="21" t="s">
        <v>7519</v>
      </c>
      <c r="N491" s="21" t="str">
        <f t="shared" si="119"/>
        <v>A</v>
      </c>
      <c r="P491" s="18" t="str">
        <f>IFERROR(VLOOKUP(L491,[1]Sheet3!A:B,2,0),"")</f>
        <v>Hospital</v>
      </c>
      <c r="Q491" s="22" t="s">
        <v>7298</v>
      </c>
      <c r="R491" s="22" t="s">
        <v>7271</v>
      </c>
      <c r="S491" s="22">
        <v>45000</v>
      </c>
      <c r="T491" s="22">
        <v>34258</v>
      </c>
      <c r="U491" s="22">
        <v>15000</v>
      </c>
      <c r="V491" s="22">
        <v>0</v>
      </c>
      <c r="W491" s="22">
        <f t="shared" si="136"/>
        <v>49258</v>
      </c>
      <c r="X491" s="22">
        <v>0</v>
      </c>
      <c r="Y491" s="22">
        <v>60</v>
      </c>
      <c r="Z491" s="22">
        <v>40</v>
      </c>
      <c r="AA491" s="22">
        <f t="shared" si="138"/>
        <v>19703.2</v>
      </c>
      <c r="AB491" s="22">
        <f t="shared" si="94"/>
        <v>25046.4406779661</v>
      </c>
      <c r="AC491" s="22">
        <f t="shared" si="95"/>
        <v>4508.359322033898</v>
      </c>
      <c r="AD491" s="22">
        <f t="shared" si="139"/>
        <v>29554.799999999999</v>
      </c>
      <c r="AE491" s="22">
        <v>1123.52</v>
      </c>
      <c r="AF491" s="22">
        <v>7000</v>
      </c>
      <c r="AG491" s="22">
        <v>0</v>
      </c>
      <c r="AH491" s="22">
        <v>0</v>
      </c>
      <c r="AI491" s="22">
        <v>0</v>
      </c>
      <c r="AJ491" s="22">
        <f t="shared" si="120"/>
        <v>0</v>
      </c>
      <c r="AK491" s="22">
        <f t="shared" si="89"/>
        <v>8123.52</v>
      </c>
      <c r="AL491" s="22">
        <f t="shared" si="90"/>
        <v>21431.279999999999</v>
      </c>
      <c r="AM491" s="22">
        <f t="array" ref="AM491">IF(P491="Mykare",(INDEX('[1]EMI &amp; Reimbursement'!Q:Q,MATCH(Finance!C491,'[1]EMI &amp; Reimbursement'!B:B,0),0)),0)</f>
        <v>0</v>
      </c>
      <c r="AN491" s="22">
        <f t="shared" si="79"/>
        <v>0</v>
      </c>
      <c r="AO491" s="22">
        <f t="shared" si="80"/>
        <v>29554.799999999999</v>
      </c>
      <c r="AP491" s="22">
        <f t="shared" si="81"/>
        <v>0</v>
      </c>
      <c r="AQ491" s="18" t="s">
        <v>7272</v>
      </c>
      <c r="AR491" s="18" t="s">
        <v>8147</v>
      </c>
      <c r="AS491" s="23">
        <v>45173</v>
      </c>
      <c r="AT491" s="56" t="b">
        <v>0</v>
      </c>
      <c r="AW491" s="56" t="b">
        <v>1</v>
      </c>
      <c r="AY491" s="56" t="b">
        <v>1</v>
      </c>
      <c r="BA491" s="56" t="b">
        <v>1</v>
      </c>
      <c r="BB491" s="24" t="b">
        <v>1</v>
      </c>
      <c r="BC491" s="22">
        <f t="shared" si="132"/>
        <v>0</v>
      </c>
      <c r="BD491" s="26">
        <f t="shared" si="112"/>
        <v>0.72513703357830195</v>
      </c>
    </row>
    <row r="492" spans="1:56" ht="18" customHeight="1">
      <c r="A492" s="18" t="s">
        <v>7262</v>
      </c>
      <c r="B492" s="19">
        <v>492</v>
      </c>
      <c r="C492" s="18" t="str">
        <f t="shared" si="137"/>
        <v>FIP492</v>
      </c>
      <c r="D492" s="18">
        <v>362989</v>
      </c>
      <c r="E492" s="20">
        <v>45165</v>
      </c>
      <c r="F492" s="20">
        <v>45165</v>
      </c>
      <c r="G492" s="18" t="s">
        <v>7652</v>
      </c>
      <c r="I492" s="18" t="s">
        <v>8181</v>
      </c>
      <c r="J492" s="18" t="s">
        <v>7266</v>
      </c>
      <c r="K492" s="18" t="s">
        <v>5048</v>
      </c>
      <c r="L492" s="18" t="s">
        <v>7290</v>
      </c>
      <c r="M492" s="21" t="s">
        <v>7278</v>
      </c>
      <c r="N492" s="21" t="str">
        <f t="shared" si="119"/>
        <v>B</v>
      </c>
      <c r="P492" s="18" t="str">
        <f>IFERROR(VLOOKUP(L492,[1]Sheet3!A:B,2,0),"")</f>
        <v>Hospital</v>
      </c>
      <c r="Q492" s="22" t="s">
        <v>7270</v>
      </c>
      <c r="R492" s="22" t="s">
        <v>7271</v>
      </c>
      <c r="S492" s="22">
        <v>25000</v>
      </c>
      <c r="T492" s="22">
        <v>40000</v>
      </c>
      <c r="U492" s="22">
        <v>0</v>
      </c>
      <c r="V492" s="22">
        <v>0</v>
      </c>
      <c r="W492" s="22">
        <f t="shared" si="136"/>
        <v>40000</v>
      </c>
      <c r="X492" s="22">
        <v>0</v>
      </c>
      <c r="Y492" s="22">
        <v>40</v>
      </c>
      <c r="Z492" s="22">
        <v>60</v>
      </c>
      <c r="AA492" s="22">
        <f t="shared" si="138"/>
        <v>24000</v>
      </c>
      <c r="AB492" s="22">
        <f t="shared" si="94"/>
        <v>17542.372881355932</v>
      </c>
      <c r="AC492" s="22">
        <f t="shared" si="95"/>
        <v>3157.6271186440681</v>
      </c>
      <c r="AD492" s="22">
        <v>20700</v>
      </c>
      <c r="AE492" s="22">
        <v>728.29</v>
      </c>
      <c r="AF492" s="22">
        <v>0</v>
      </c>
      <c r="AG492" s="82">
        <v>4700</v>
      </c>
      <c r="AH492" s="22">
        <v>0</v>
      </c>
      <c r="AI492" s="22">
        <v>0</v>
      </c>
      <c r="AJ492" s="22">
        <f t="shared" si="120"/>
        <v>0</v>
      </c>
      <c r="AK492" s="22">
        <f t="shared" si="89"/>
        <v>5428.29</v>
      </c>
      <c r="AL492" s="22">
        <f t="shared" si="90"/>
        <v>15271.71</v>
      </c>
      <c r="AM492" s="22">
        <f t="array" ref="AM492">IF(P492="Mykare",(INDEX('[1]EMI &amp; Reimbursement'!Q:Q,MATCH(Finance!C492,'[1]EMI &amp; Reimbursement'!B:B,0),0)),0)</f>
        <v>0</v>
      </c>
      <c r="AN492" s="22">
        <f t="shared" si="79"/>
        <v>0</v>
      </c>
      <c r="AO492" s="22">
        <f t="shared" si="80"/>
        <v>20700</v>
      </c>
      <c r="AP492" s="22">
        <f t="shared" si="81"/>
        <v>0</v>
      </c>
      <c r="AQ492" s="18" t="s">
        <v>7272</v>
      </c>
      <c r="AR492" s="18" t="s">
        <v>8156</v>
      </c>
      <c r="AS492" s="23">
        <v>45173</v>
      </c>
      <c r="AT492" s="56" t="b">
        <v>0</v>
      </c>
      <c r="AW492" s="56" t="b">
        <v>1</v>
      </c>
      <c r="AY492" s="56" t="b">
        <v>1</v>
      </c>
      <c r="BB492" s="24" t="b">
        <v>1</v>
      </c>
      <c r="BC492" s="22">
        <f t="shared" si="132"/>
        <v>-4700</v>
      </c>
      <c r="BD492" s="26">
        <f t="shared" si="112"/>
        <v>0.73776376811594202</v>
      </c>
    </row>
    <row r="493" spans="1:56" ht="18" customHeight="1">
      <c r="A493" s="18" t="s">
        <v>7262</v>
      </c>
      <c r="B493" s="19">
        <v>493</v>
      </c>
      <c r="C493" s="18" t="str">
        <f t="shared" si="137"/>
        <v>FIP493</v>
      </c>
      <c r="D493" s="18">
        <v>551667</v>
      </c>
      <c r="E493" s="20">
        <v>45166</v>
      </c>
      <c r="F493" s="20">
        <v>45166</v>
      </c>
      <c r="G493" s="18" t="s">
        <v>7282</v>
      </c>
      <c r="I493" s="18" t="s">
        <v>8182</v>
      </c>
      <c r="J493" s="18" t="s">
        <v>7341</v>
      </c>
      <c r="K493" s="18" t="s">
        <v>7405</v>
      </c>
      <c r="L493" s="18" t="s">
        <v>7308</v>
      </c>
      <c r="M493" s="21" t="s">
        <v>7304</v>
      </c>
      <c r="N493" s="21" t="str">
        <f t="shared" si="119"/>
        <v>A</v>
      </c>
      <c r="P493" s="18" t="str">
        <f>IFERROR(VLOOKUP(L493,[1]Sheet3!A:B,2,0),"")</f>
        <v>Hospital</v>
      </c>
      <c r="Q493" s="22" t="s">
        <v>7285</v>
      </c>
      <c r="R493" s="22" t="s">
        <v>7271</v>
      </c>
      <c r="S493" s="22">
        <v>65000</v>
      </c>
      <c r="T493" s="22">
        <v>0</v>
      </c>
      <c r="U493" s="22">
        <v>0</v>
      </c>
      <c r="V493" s="22">
        <v>0</v>
      </c>
      <c r="W493" s="22">
        <f t="shared" si="136"/>
        <v>65000</v>
      </c>
      <c r="X493" s="22">
        <v>0</v>
      </c>
      <c r="Y493" s="22">
        <v>60</v>
      </c>
      <c r="Z493" s="22">
        <v>40</v>
      </c>
      <c r="AA493" s="22">
        <f t="shared" si="138"/>
        <v>26000</v>
      </c>
      <c r="AB493" s="22">
        <f t="shared" si="94"/>
        <v>33050.847457627118</v>
      </c>
      <c r="AC493" s="22">
        <f t="shared" si="95"/>
        <v>5949.1525423728808</v>
      </c>
      <c r="AD493" s="22">
        <f t="shared" ref="AD493:AD521" si="140">W493*Y493%</f>
        <v>39000</v>
      </c>
      <c r="AE493" s="22">
        <v>0</v>
      </c>
      <c r="AF493" s="22">
        <v>11000</v>
      </c>
      <c r="AG493" s="22">
        <v>0</v>
      </c>
      <c r="AH493" s="22">
        <v>0</v>
      </c>
      <c r="AI493" s="22">
        <v>0</v>
      </c>
      <c r="AJ493" s="22">
        <f t="shared" si="120"/>
        <v>0</v>
      </c>
      <c r="AK493" s="22">
        <f t="shared" si="89"/>
        <v>11000</v>
      </c>
      <c r="AL493" s="22">
        <f t="shared" si="90"/>
        <v>28000</v>
      </c>
      <c r="AM493" s="22">
        <f t="array" ref="AM493">IF(P493="Mykare",(INDEX('[1]EMI &amp; Reimbursement'!Q:Q,MATCH(Finance!C493,'[1]EMI &amp; Reimbursement'!B:B,0),0)),0)</f>
        <v>0</v>
      </c>
      <c r="AN493" s="22">
        <f t="shared" si="79"/>
        <v>0</v>
      </c>
      <c r="AO493" s="22">
        <f t="shared" si="80"/>
        <v>39000</v>
      </c>
      <c r="AP493" s="22">
        <f t="shared" si="81"/>
        <v>0</v>
      </c>
      <c r="AQ493" s="18" t="s">
        <v>7272</v>
      </c>
      <c r="AR493" s="18" t="s">
        <v>8131</v>
      </c>
      <c r="AS493" s="23">
        <v>45173</v>
      </c>
      <c r="AT493" s="56" t="b">
        <v>0</v>
      </c>
      <c r="AW493" s="56" t="b">
        <v>1</v>
      </c>
      <c r="AY493" s="56" t="b">
        <v>1</v>
      </c>
      <c r="BA493" s="56" t="b">
        <v>1</v>
      </c>
      <c r="BB493" s="24" t="b">
        <v>1</v>
      </c>
      <c r="BC493" s="22">
        <f t="shared" si="132"/>
        <v>0</v>
      </c>
      <c r="BD493" s="26">
        <f t="shared" si="112"/>
        <v>0.71794871794871795</v>
      </c>
    </row>
    <row r="494" spans="1:56" ht="18" customHeight="1">
      <c r="A494" s="18" t="s">
        <v>7262</v>
      </c>
      <c r="B494" s="19">
        <v>494</v>
      </c>
      <c r="C494" s="18" t="str">
        <f t="shared" si="137"/>
        <v>FIP494</v>
      </c>
      <c r="D494" s="18">
        <v>684196</v>
      </c>
      <c r="E494" s="20">
        <v>45168</v>
      </c>
      <c r="F494" s="20">
        <v>45168</v>
      </c>
      <c r="G494" s="18" t="s">
        <v>7876</v>
      </c>
      <c r="I494" s="18" t="s">
        <v>8183</v>
      </c>
      <c r="J494" s="18" t="s">
        <v>7369</v>
      </c>
      <c r="K494" s="18" t="s">
        <v>7932</v>
      </c>
      <c r="L494" s="18" t="s">
        <v>7308</v>
      </c>
      <c r="M494" s="21" t="s">
        <v>7278</v>
      </c>
      <c r="N494" s="21" t="str">
        <f t="shared" si="119"/>
        <v>B</v>
      </c>
      <c r="P494" s="18" t="str">
        <f>IFERROR(VLOOKUP(L494,[1]Sheet3!A:B,2,0),"")</f>
        <v>Hospital</v>
      </c>
      <c r="Q494" s="22" t="s">
        <v>7337</v>
      </c>
      <c r="R494" s="22" t="s">
        <v>7271</v>
      </c>
      <c r="S494" s="22">
        <v>45000</v>
      </c>
      <c r="T494" s="22">
        <v>0</v>
      </c>
      <c r="U494" s="22">
        <v>0</v>
      </c>
      <c r="V494" s="22">
        <v>0</v>
      </c>
      <c r="W494" s="22">
        <f t="shared" si="136"/>
        <v>45000</v>
      </c>
      <c r="X494" s="22">
        <v>0</v>
      </c>
      <c r="Y494" s="22">
        <v>35</v>
      </c>
      <c r="Z494" s="22">
        <v>65</v>
      </c>
      <c r="AA494" s="22">
        <f t="shared" si="138"/>
        <v>29250</v>
      </c>
      <c r="AB494" s="22">
        <f t="shared" si="94"/>
        <v>13347.457627118643</v>
      </c>
      <c r="AC494" s="22">
        <f t="shared" si="95"/>
        <v>2402.5423728813557</v>
      </c>
      <c r="AD494" s="22">
        <f t="shared" si="140"/>
        <v>15749.999999999998</v>
      </c>
      <c r="AE494" s="22">
        <v>0</v>
      </c>
      <c r="AF494" s="22">
        <v>0</v>
      </c>
      <c r="AG494" s="22">
        <v>0</v>
      </c>
      <c r="AH494" s="22">
        <v>0</v>
      </c>
      <c r="AI494" s="22">
        <v>0</v>
      </c>
      <c r="AJ494" s="22">
        <f t="shared" si="120"/>
        <v>0</v>
      </c>
      <c r="AK494" s="22">
        <f t="shared" si="89"/>
        <v>0</v>
      </c>
      <c r="AL494" s="22">
        <f t="shared" si="90"/>
        <v>15749.999999999998</v>
      </c>
      <c r="AM494" s="22">
        <f t="array" ref="AM494">IF(P494="Mykare",(INDEX('[1]EMI &amp; Reimbursement'!Q:Q,MATCH(Finance!C494,'[1]EMI &amp; Reimbursement'!B:B,0),0)),0)</f>
        <v>0</v>
      </c>
      <c r="AN494" s="22">
        <f t="shared" si="79"/>
        <v>0</v>
      </c>
      <c r="AO494" s="22">
        <f t="shared" si="80"/>
        <v>15749.999999999998</v>
      </c>
      <c r="AP494" s="22">
        <f t="shared" si="81"/>
        <v>0</v>
      </c>
      <c r="AQ494" s="18" t="s">
        <v>7272</v>
      </c>
      <c r="AR494" s="18" t="s">
        <v>8184</v>
      </c>
      <c r="AS494" s="23">
        <v>45173</v>
      </c>
      <c r="AT494" s="56" t="b">
        <v>1</v>
      </c>
      <c r="AW494" s="56" t="b">
        <v>1</v>
      </c>
      <c r="AY494" s="56" t="b">
        <v>1</v>
      </c>
      <c r="BB494" s="24" t="b">
        <v>1</v>
      </c>
      <c r="BC494" s="22">
        <f t="shared" si="132"/>
        <v>0</v>
      </c>
      <c r="BD494" s="26">
        <f t="shared" si="112"/>
        <v>1</v>
      </c>
    </row>
    <row r="495" spans="1:56" ht="18" customHeight="1">
      <c r="A495" s="18" t="s">
        <v>7262</v>
      </c>
      <c r="B495" s="19">
        <v>495</v>
      </c>
      <c r="C495" s="18" t="str">
        <f t="shared" si="137"/>
        <v>FIP495</v>
      </c>
      <c r="D495" s="18">
        <v>668503</v>
      </c>
      <c r="E495" s="20">
        <v>45169</v>
      </c>
      <c r="F495" s="20">
        <v>45169</v>
      </c>
      <c r="G495" s="18" t="s">
        <v>7872</v>
      </c>
      <c r="I495" s="18" t="s">
        <v>8185</v>
      </c>
      <c r="J495" s="18" t="s">
        <v>7266</v>
      </c>
      <c r="K495" s="18" t="s">
        <v>7405</v>
      </c>
      <c r="L495" s="18" t="s">
        <v>7290</v>
      </c>
      <c r="M495" s="21" t="s">
        <v>7278</v>
      </c>
      <c r="N495" s="21" t="str">
        <f t="shared" si="119"/>
        <v>B</v>
      </c>
      <c r="P495" s="18" t="str">
        <f>IFERROR(VLOOKUP(L495,[1]Sheet3!A:B,2,0),"")</f>
        <v>Hospital</v>
      </c>
      <c r="Q495" s="22" t="s">
        <v>7546</v>
      </c>
      <c r="R495" s="22" t="s">
        <v>7271</v>
      </c>
      <c r="S495" s="22">
        <v>25000</v>
      </c>
      <c r="T495" s="22">
        <v>29515</v>
      </c>
      <c r="U495" s="22">
        <v>0</v>
      </c>
      <c r="V495" s="22">
        <v>0</v>
      </c>
      <c r="W495" s="22">
        <f t="shared" si="136"/>
        <v>29515</v>
      </c>
      <c r="X495" s="22">
        <v>0</v>
      </c>
      <c r="Y495" s="22">
        <v>20</v>
      </c>
      <c r="Z495" s="22">
        <v>80</v>
      </c>
      <c r="AA495" s="22">
        <f t="shared" si="138"/>
        <v>23612</v>
      </c>
      <c r="AB495" s="22">
        <f t="shared" si="94"/>
        <v>5002.5423728813557</v>
      </c>
      <c r="AC495" s="22">
        <f t="shared" si="95"/>
        <v>900.45762711864404</v>
      </c>
      <c r="AD495" s="22">
        <f t="shared" si="140"/>
        <v>5903</v>
      </c>
      <c r="AE495" s="22">
        <v>271</v>
      </c>
      <c r="AF495" s="22"/>
      <c r="AG495" s="22"/>
      <c r="AH495" s="22"/>
      <c r="AI495" s="22"/>
      <c r="AJ495" s="22">
        <f t="shared" si="120"/>
        <v>0</v>
      </c>
      <c r="AK495" s="22">
        <f t="shared" si="89"/>
        <v>271</v>
      </c>
      <c r="AL495" s="22">
        <f t="shared" si="90"/>
        <v>5632</v>
      </c>
      <c r="AM495" s="22">
        <f t="array" ref="AM495">IF(P495="Mykare",(INDEX('[1]EMI &amp; Reimbursement'!Q:Q,MATCH(Finance!C495,'[1]EMI &amp; Reimbursement'!B:B,0),0)),0)</f>
        <v>0</v>
      </c>
      <c r="AN495" s="22">
        <f t="shared" si="79"/>
        <v>0</v>
      </c>
      <c r="AO495" s="22">
        <f t="shared" si="80"/>
        <v>5903</v>
      </c>
      <c r="AP495" s="22">
        <f t="shared" si="81"/>
        <v>0</v>
      </c>
      <c r="AQ495" s="18" t="s">
        <v>7272</v>
      </c>
      <c r="AR495" s="18" t="s">
        <v>7874</v>
      </c>
      <c r="AS495" s="23">
        <v>45185</v>
      </c>
      <c r="AT495" s="56" t="b">
        <v>0</v>
      </c>
      <c r="AW495" s="56" t="b">
        <v>1</v>
      </c>
      <c r="AY495" s="56" t="b">
        <v>1</v>
      </c>
      <c r="BB495" s="24" t="b">
        <v>1</v>
      </c>
      <c r="BC495" s="22">
        <f t="shared" si="132"/>
        <v>0</v>
      </c>
      <c r="BD495" s="26">
        <f t="shared" si="112"/>
        <v>0.95409114009825513</v>
      </c>
    </row>
    <row r="496" spans="1:56" ht="18" customHeight="1">
      <c r="A496" s="18" t="s">
        <v>7262</v>
      </c>
      <c r="B496" s="19">
        <v>496</v>
      </c>
      <c r="C496" s="18" t="str">
        <f t="shared" si="137"/>
        <v>FIP496</v>
      </c>
      <c r="D496" s="18">
        <v>317231</v>
      </c>
      <c r="E496" s="20">
        <v>45169</v>
      </c>
      <c r="F496" s="20">
        <v>45169</v>
      </c>
      <c r="G496" s="18" t="s">
        <v>7987</v>
      </c>
      <c r="I496" s="18" t="s">
        <v>8186</v>
      </c>
      <c r="J496" s="18" t="s">
        <v>7266</v>
      </c>
      <c r="K496" s="18" t="s">
        <v>5048</v>
      </c>
      <c r="L496" s="18" t="s">
        <v>7308</v>
      </c>
      <c r="M496" s="21" t="s">
        <v>7278</v>
      </c>
      <c r="N496" s="21" t="str">
        <f t="shared" si="119"/>
        <v>B</v>
      </c>
      <c r="P496" s="18" t="str">
        <f>IFERROR(VLOOKUP(L496,[1]Sheet3!A:B,2,0),"")</f>
        <v>Hospital</v>
      </c>
      <c r="Q496" s="22" t="s">
        <v>7270</v>
      </c>
      <c r="R496" s="22" t="s">
        <v>7271</v>
      </c>
      <c r="S496" s="22">
        <v>19500</v>
      </c>
      <c r="T496" s="22">
        <v>0</v>
      </c>
      <c r="U496" s="22">
        <v>0</v>
      </c>
      <c r="V496" s="22">
        <v>500</v>
      </c>
      <c r="W496" s="22">
        <f t="shared" si="136"/>
        <v>20000</v>
      </c>
      <c r="X496" s="22">
        <v>0</v>
      </c>
      <c r="Y496" s="22">
        <v>40</v>
      </c>
      <c r="Z496" s="22">
        <v>60</v>
      </c>
      <c r="AA496" s="22">
        <f t="shared" si="138"/>
        <v>12000</v>
      </c>
      <c r="AB496" s="22">
        <f t="shared" si="94"/>
        <v>6779.6610169491532</v>
      </c>
      <c r="AC496" s="22">
        <f t="shared" si="95"/>
        <v>1220.3389830508474</v>
      </c>
      <c r="AD496" s="22">
        <f t="shared" si="140"/>
        <v>8000</v>
      </c>
      <c r="AE496" s="22">
        <v>0</v>
      </c>
      <c r="AF496" s="22">
        <v>0</v>
      </c>
      <c r="AG496" s="22">
        <v>0</v>
      </c>
      <c r="AH496" s="22">
        <v>0</v>
      </c>
      <c r="AI496" s="22">
        <v>500</v>
      </c>
      <c r="AJ496" s="22">
        <f t="shared" si="120"/>
        <v>0</v>
      </c>
      <c r="AK496" s="22">
        <f t="shared" si="89"/>
        <v>500</v>
      </c>
      <c r="AL496" s="22">
        <f t="shared" si="90"/>
        <v>7500</v>
      </c>
      <c r="AM496" s="22">
        <f t="array" ref="AM496">IF(P496="Mykare",(INDEX('[1]EMI &amp; Reimbursement'!Q:Q,MATCH(Finance!C496,'[1]EMI &amp; Reimbursement'!B:B,0),0)),0)</f>
        <v>0</v>
      </c>
      <c r="AN496" s="22">
        <f t="shared" si="79"/>
        <v>0</v>
      </c>
      <c r="AO496" s="22">
        <f t="shared" si="80"/>
        <v>8000</v>
      </c>
      <c r="AP496" s="22">
        <f t="shared" si="81"/>
        <v>0</v>
      </c>
      <c r="AQ496" s="18" t="s">
        <v>7272</v>
      </c>
      <c r="AR496" s="18" t="s">
        <v>8187</v>
      </c>
      <c r="AS496" s="23">
        <v>45173</v>
      </c>
      <c r="AT496" s="56" t="b">
        <v>0</v>
      </c>
      <c r="AW496" s="56" t="b">
        <v>1</v>
      </c>
      <c r="AY496" s="56" t="b">
        <v>1</v>
      </c>
      <c r="BB496" s="24" t="b">
        <v>1</v>
      </c>
      <c r="BC496" s="22">
        <f t="shared" si="132"/>
        <v>0</v>
      </c>
      <c r="BD496" s="26">
        <f t="shared" si="112"/>
        <v>0.9375</v>
      </c>
    </row>
    <row r="497" spans="1:56" ht="18" customHeight="1">
      <c r="A497" s="18" t="s">
        <v>7262</v>
      </c>
      <c r="B497" s="19">
        <v>497</v>
      </c>
      <c r="C497" s="18" t="str">
        <f t="shared" si="137"/>
        <v>FIP497</v>
      </c>
      <c r="D497" s="18">
        <v>684041</v>
      </c>
      <c r="E497" s="20">
        <v>45170</v>
      </c>
      <c r="F497" s="20">
        <v>45170</v>
      </c>
      <c r="G497" s="18" t="s">
        <v>7459</v>
      </c>
      <c r="I497" s="18" t="s">
        <v>8188</v>
      </c>
      <c r="J497" s="18" t="s">
        <v>7266</v>
      </c>
      <c r="K497" s="18" t="s">
        <v>8087</v>
      </c>
      <c r="L497" s="18" t="s">
        <v>7290</v>
      </c>
      <c r="M497" s="21" t="s">
        <v>7278</v>
      </c>
      <c r="N497" s="21" t="str">
        <f t="shared" si="119"/>
        <v>B</v>
      </c>
      <c r="P497" s="18" t="str">
        <f>IFERROR(VLOOKUP(L497,[1]Sheet3!A:B,2,0),"")</f>
        <v>Hospital</v>
      </c>
      <c r="Q497" s="22" t="s">
        <v>7298</v>
      </c>
      <c r="R497" s="22" t="s">
        <v>7271</v>
      </c>
      <c r="S497" s="22">
        <v>25000</v>
      </c>
      <c r="T497" s="22">
        <v>45977</v>
      </c>
      <c r="U497" s="22">
        <v>0</v>
      </c>
      <c r="V497" s="22">
        <v>0</v>
      </c>
      <c r="W497" s="22">
        <f t="shared" si="136"/>
        <v>45977</v>
      </c>
      <c r="X497" s="22">
        <v>0</v>
      </c>
      <c r="Y497" s="22">
        <v>33</v>
      </c>
      <c r="Z497" s="22">
        <v>67</v>
      </c>
      <c r="AA497" s="22">
        <f t="shared" si="138"/>
        <v>30804.59</v>
      </c>
      <c r="AB497" s="22">
        <f t="shared" si="94"/>
        <v>12857.974576271186</v>
      </c>
      <c r="AC497" s="22">
        <f t="shared" si="95"/>
        <v>2314.4354237288135</v>
      </c>
      <c r="AD497" s="22">
        <f t="shared" si="140"/>
        <v>15172.41</v>
      </c>
      <c r="AE497" s="22">
        <v>574.83000000000004</v>
      </c>
      <c r="AF497" s="22">
        <v>0</v>
      </c>
      <c r="AG497" s="22">
        <v>0</v>
      </c>
      <c r="AH497" s="22">
        <v>0</v>
      </c>
      <c r="AI497" s="22">
        <v>0</v>
      </c>
      <c r="AJ497" s="22">
        <f t="shared" si="120"/>
        <v>0</v>
      </c>
      <c r="AK497" s="22">
        <f t="shared" si="89"/>
        <v>574.83000000000004</v>
      </c>
      <c r="AL497" s="22">
        <f t="shared" si="90"/>
        <v>14597.58</v>
      </c>
      <c r="AM497" s="22">
        <f t="array" ref="AM497">IF(P497="Mykare",(INDEX('[1]EMI &amp; Reimbursement'!Q:Q,MATCH(Finance!C497,'[1]EMI &amp; Reimbursement'!B:B,0),0)),0)</f>
        <v>0</v>
      </c>
      <c r="AN497" s="22">
        <f t="shared" si="79"/>
        <v>0</v>
      </c>
      <c r="AO497" s="22">
        <f t="shared" si="80"/>
        <v>15172.41</v>
      </c>
      <c r="AP497" s="22">
        <f t="shared" si="81"/>
        <v>0</v>
      </c>
      <c r="AQ497" s="18" t="s">
        <v>7272</v>
      </c>
      <c r="AR497" s="18" t="s">
        <v>8189</v>
      </c>
      <c r="AS497" s="23">
        <v>45204</v>
      </c>
      <c r="AT497" s="56" t="b">
        <v>0</v>
      </c>
      <c r="AW497" s="56" t="b">
        <v>1</v>
      </c>
      <c r="AY497" s="56" t="b">
        <v>0</v>
      </c>
      <c r="BB497" s="24" t="b">
        <v>1</v>
      </c>
      <c r="BC497" s="22">
        <f t="shared" si="132"/>
        <v>0</v>
      </c>
      <c r="BD497" s="26">
        <f t="shared" si="112"/>
        <v>0.96211346780109419</v>
      </c>
    </row>
    <row r="498" spans="1:56" ht="18" customHeight="1">
      <c r="A498" s="18" t="s">
        <v>7262</v>
      </c>
      <c r="B498" s="19">
        <v>498</v>
      </c>
      <c r="C498" s="18" t="str">
        <f t="shared" si="137"/>
        <v>FIP498</v>
      </c>
      <c r="D498" s="18">
        <v>463440</v>
      </c>
      <c r="E498" s="20">
        <v>45170</v>
      </c>
      <c r="F498" s="20">
        <v>45170</v>
      </c>
      <c r="G498" s="18" t="s">
        <v>7275</v>
      </c>
      <c r="I498" s="18" t="s">
        <v>7911</v>
      </c>
      <c r="J498" s="18" t="s">
        <v>7730</v>
      </c>
      <c r="K498" s="18" t="s">
        <v>5048</v>
      </c>
      <c r="L498" s="18" t="s">
        <v>7308</v>
      </c>
      <c r="M498" s="21" t="s">
        <v>7278</v>
      </c>
      <c r="N498" s="21" t="str">
        <f t="shared" si="119"/>
        <v>B</v>
      </c>
      <c r="P498" s="18" t="str">
        <f>IFERROR(VLOOKUP(L498,[1]Sheet3!A:B,2,0),"")</f>
        <v>Hospital</v>
      </c>
      <c r="Q498" s="22" t="s">
        <v>7279</v>
      </c>
      <c r="R498" s="22" t="s">
        <v>7271</v>
      </c>
      <c r="S498" s="22">
        <v>9500</v>
      </c>
      <c r="T498" s="22">
        <v>0</v>
      </c>
      <c r="U498" s="22">
        <v>0</v>
      </c>
      <c r="V498" s="22">
        <v>500</v>
      </c>
      <c r="W498" s="22">
        <f t="shared" si="136"/>
        <v>10000</v>
      </c>
      <c r="X498" s="22">
        <v>0</v>
      </c>
      <c r="Y498" s="22">
        <v>30</v>
      </c>
      <c r="Z498" s="22">
        <v>70</v>
      </c>
      <c r="AA498" s="22">
        <f t="shared" si="138"/>
        <v>7000</v>
      </c>
      <c r="AB498" s="22">
        <f t="shared" si="94"/>
        <v>2542.3728813559323</v>
      </c>
      <c r="AC498" s="22">
        <f t="shared" si="95"/>
        <v>457.62711864406776</v>
      </c>
      <c r="AD498" s="22">
        <f t="shared" si="140"/>
        <v>3000</v>
      </c>
      <c r="AE498" s="22">
        <v>0</v>
      </c>
      <c r="AF498" s="22">
        <v>0</v>
      </c>
      <c r="AG498" s="22">
        <v>0</v>
      </c>
      <c r="AH498" s="22">
        <v>0</v>
      </c>
      <c r="AI498" s="22">
        <v>0</v>
      </c>
      <c r="AJ498" s="22">
        <f t="shared" si="120"/>
        <v>0</v>
      </c>
      <c r="AK498" s="22">
        <f t="shared" si="89"/>
        <v>0</v>
      </c>
      <c r="AL498" s="22">
        <f t="shared" si="90"/>
        <v>3000</v>
      </c>
      <c r="AM498" s="22">
        <f t="array" ref="AM498">IF(P498="Mykare",(INDEX('[1]EMI &amp; Reimbursement'!Q:Q,MATCH(Finance!C498,'[1]EMI &amp; Reimbursement'!B:B,0),0)),0)</f>
        <v>0</v>
      </c>
      <c r="AN498" s="22">
        <f t="shared" ref="AN498:AN752" si="141">IF(P498="Mykare",W498-AM498-AG498-U498-V498,0)</f>
        <v>0</v>
      </c>
      <c r="AO498" s="22">
        <f t="shared" ref="AO498:AO752" si="142">IF(P498="Hospital",AD498,0)</f>
        <v>3000</v>
      </c>
      <c r="AP498" s="22">
        <f t="shared" ref="AP498:AP752" si="143">IF(P498="Mykare",W498-AD498,0)</f>
        <v>0</v>
      </c>
      <c r="AQ498" s="18" t="s">
        <v>7272</v>
      </c>
      <c r="AR498" s="18" t="s">
        <v>8190</v>
      </c>
      <c r="AS498" s="23">
        <v>45204</v>
      </c>
      <c r="AT498" s="56" t="b">
        <v>0</v>
      </c>
      <c r="AW498" s="56" t="b">
        <v>1</v>
      </c>
      <c r="AY498" s="56" t="b">
        <v>1</v>
      </c>
      <c r="BB498" s="24" t="b">
        <v>1</v>
      </c>
      <c r="BC498" s="22">
        <f t="shared" si="132"/>
        <v>0</v>
      </c>
      <c r="BD498" s="26">
        <f t="shared" si="112"/>
        <v>1</v>
      </c>
    </row>
    <row r="499" spans="1:56" ht="18" customHeight="1">
      <c r="A499" s="18" t="s">
        <v>7262</v>
      </c>
      <c r="B499" s="45">
        <v>499</v>
      </c>
      <c r="C499" s="46" t="str">
        <f t="shared" si="137"/>
        <v>FIP499</v>
      </c>
      <c r="D499" s="46">
        <v>685014</v>
      </c>
      <c r="E499" s="47"/>
      <c r="F499" s="47">
        <v>45170</v>
      </c>
      <c r="G499" s="46" t="s">
        <v>7459</v>
      </c>
      <c r="H499" s="46"/>
      <c r="I499" s="46" t="s">
        <v>3460</v>
      </c>
      <c r="J499" s="46" t="s">
        <v>7369</v>
      </c>
      <c r="K499" s="46" t="s">
        <v>8087</v>
      </c>
      <c r="L499" s="46" t="s">
        <v>7268</v>
      </c>
      <c r="M499" s="48" t="s">
        <v>7278</v>
      </c>
      <c r="N499" s="48" t="str">
        <f t="shared" si="119"/>
        <v>B</v>
      </c>
      <c r="O499" s="46"/>
      <c r="P499" s="46" t="str">
        <f>IFERROR(VLOOKUP(L499,[1]Sheet3!A:B,2,0),"")</f>
        <v>Mykare</v>
      </c>
      <c r="Q499" s="49" t="s">
        <v>7298</v>
      </c>
      <c r="R499" s="49" t="s">
        <v>7271</v>
      </c>
      <c r="S499" s="49">
        <v>70000</v>
      </c>
      <c r="T499" s="49"/>
      <c r="U499" s="49">
        <v>0</v>
      </c>
      <c r="V499" s="49">
        <v>0</v>
      </c>
      <c r="W499" s="49">
        <f t="shared" si="136"/>
        <v>70000</v>
      </c>
      <c r="X499" s="49">
        <v>0</v>
      </c>
      <c r="Y499" s="49">
        <v>33</v>
      </c>
      <c r="Z499" s="49">
        <v>67</v>
      </c>
      <c r="AA499" s="49">
        <f t="shared" si="138"/>
        <v>46900</v>
      </c>
      <c r="AB499" s="49">
        <f t="shared" si="94"/>
        <v>19576.271186440677</v>
      </c>
      <c r="AC499" s="49">
        <f t="shared" si="95"/>
        <v>3523.7288135593221</v>
      </c>
      <c r="AD499" s="49">
        <f t="shared" si="140"/>
        <v>23100</v>
      </c>
      <c r="AE499" s="49">
        <v>0</v>
      </c>
      <c r="AF499" s="49">
        <v>0</v>
      </c>
      <c r="AG499" s="49">
        <v>0</v>
      </c>
      <c r="AH499" s="49">
        <v>0</v>
      </c>
      <c r="AI499" s="49">
        <v>0</v>
      </c>
      <c r="AJ499" s="49">
        <f t="shared" si="120"/>
        <v>0</v>
      </c>
      <c r="AK499" s="49">
        <f t="shared" si="89"/>
        <v>0</v>
      </c>
      <c r="AL499" s="49">
        <f t="shared" si="90"/>
        <v>23100</v>
      </c>
      <c r="AM499" s="49">
        <f t="array" ref="AM499">IF(P499="Mykare",(INDEX('[1]EMI &amp; Reimbursement'!Q:Q,MATCH(Finance!C499,'[1]EMI &amp; Reimbursement'!B:B,0),0)),0)</f>
        <v>0</v>
      </c>
      <c r="AN499" s="49">
        <f t="shared" si="141"/>
        <v>70000</v>
      </c>
      <c r="AO499" s="49">
        <f t="shared" si="142"/>
        <v>0</v>
      </c>
      <c r="AP499" s="49">
        <f t="shared" si="143"/>
        <v>46900</v>
      </c>
      <c r="AQ499" s="46" t="s">
        <v>7286</v>
      </c>
      <c r="AR499" s="46"/>
      <c r="AS499" s="50"/>
      <c r="AT499" s="60" t="b">
        <v>0</v>
      </c>
      <c r="AU499" s="60" t="b">
        <v>0</v>
      </c>
      <c r="AV499" s="60" t="b">
        <v>0</v>
      </c>
      <c r="AW499" s="60" t="b">
        <v>0</v>
      </c>
      <c r="AX499" s="60" t="b">
        <v>0</v>
      </c>
      <c r="AY499" s="60" t="b">
        <v>0</v>
      </c>
      <c r="AZ499" s="46"/>
      <c r="BA499" s="46"/>
      <c r="BB499" s="51" t="b">
        <v>1</v>
      </c>
      <c r="BC499" s="49">
        <f t="shared" si="132"/>
        <v>0</v>
      </c>
      <c r="BD499" s="52">
        <f t="shared" si="112"/>
        <v>1</v>
      </c>
    </row>
    <row r="500" spans="1:56" ht="18" customHeight="1">
      <c r="A500" s="18" t="s">
        <v>7262</v>
      </c>
      <c r="B500" s="19">
        <v>500</v>
      </c>
      <c r="C500" s="18" t="str">
        <f t="shared" si="137"/>
        <v>FIP500</v>
      </c>
      <c r="D500" s="18">
        <v>675050</v>
      </c>
      <c r="E500" s="20">
        <v>45171</v>
      </c>
      <c r="F500" s="20">
        <v>45171</v>
      </c>
      <c r="G500" s="18" t="s">
        <v>7509</v>
      </c>
      <c r="I500" s="18" t="s">
        <v>8191</v>
      </c>
      <c r="J500" s="18" t="s">
        <v>7266</v>
      </c>
      <c r="K500" s="18" t="s">
        <v>8087</v>
      </c>
      <c r="L500" s="18" t="s">
        <v>7290</v>
      </c>
      <c r="M500" s="21" t="s">
        <v>7839</v>
      </c>
      <c r="N500" s="21" t="str">
        <f t="shared" si="119"/>
        <v>A</v>
      </c>
      <c r="P500" s="18" t="str">
        <f>IFERROR(VLOOKUP(L500,[1]Sheet3!A:B,2,0),"")</f>
        <v>Hospital</v>
      </c>
      <c r="Q500" s="22" t="s">
        <v>7337</v>
      </c>
      <c r="R500" s="22" t="s">
        <v>7271</v>
      </c>
      <c r="S500" s="22">
        <v>25000</v>
      </c>
      <c r="T500" s="22">
        <v>36064</v>
      </c>
      <c r="U500" s="22">
        <v>2500</v>
      </c>
      <c r="V500" s="22">
        <v>0</v>
      </c>
      <c r="W500" s="22">
        <f t="shared" si="136"/>
        <v>38564</v>
      </c>
      <c r="X500" s="22">
        <v>0</v>
      </c>
      <c r="Y500" s="22">
        <v>60</v>
      </c>
      <c r="Z500" s="22">
        <v>40</v>
      </c>
      <c r="AA500" s="22">
        <f t="shared" si="138"/>
        <v>15425.6</v>
      </c>
      <c r="AB500" s="22">
        <f t="shared" si="94"/>
        <v>19608.813559322032</v>
      </c>
      <c r="AC500" s="22">
        <f t="shared" si="95"/>
        <v>3529.586440677966</v>
      </c>
      <c r="AD500" s="22">
        <f t="shared" si="140"/>
        <v>23138.399999999998</v>
      </c>
      <c r="AE500" s="22">
        <v>717.17</v>
      </c>
      <c r="AF500" s="22">
        <v>5000</v>
      </c>
      <c r="AG500" s="22">
        <v>0</v>
      </c>
      <c r="AH500" s="22">
        <v>0</v>
      </c>
      <c r="AI500" s="22">
        <v>0</v>
      </c>
      <c r="AJ500" s="22">
        <f t="shared" si="120"/>
        <v>0</v>
      </c>
      <c r="AK500" s="22">
        <f t="shared" si="89"/>
        <v>5717.17</v>
      </c>
      <c r="AL500" s="22">
        <f t="shared" si="90"/>
        <v>17421.229999999996</v>
      </c>
      <c r="AM500" s="22">
        <f t="array" ref="AM500">IF(P500="Mykare",(INDEX('[1]EMI &amp; Reimbursement'!Q:Q,MATCH(Finance!C500,'[1]EMI &amp; Reimbursement'!B:B,0),0)),0)</f>
        <v>0</v>
      </c>
      <c r="AN500" s="22">
        <f t="shared" si="141"/>
        <v>0</v>
      </c>
      <c r="AO500" s="22">
        <f t="shared" si="142"/>
        <v>23138.399999999998</v>
      </c>
      <c r="AP500" s="22">
        <f t="shared" si="143"/>
        <v>0</v>
      </c>
      <c r="AQ500" s="18" t="s">
        <v>7272</v>
      </c>
      <c r="AR500" s="18" t="s">
        <v>8192</v>
      </c>
      <c r="AS500" s="23">
        <v>45204</v>
      </c>
      <c r="AT500" s="56" t="b">
        <v>1</v>
      </c>
      <c r="AW500" s="56" t="b">
        <v>1</v>
      </c>
      <c r="AY500" s="56" t="b">
        <v>1</v>
      </c>
      <c r="BA500" s="56" t="b">
        <v>1</v>
      </c>
      <c r="BB500" s="24" t="b">
        <v>1</v>
      </c>
      <c r="BC500" s="22">
        <f t="shared" si="132"/>
        <v>0</v>
      </c>
      <c r="BD500" s="26">
        <f t="shared" si="112"/>
        <v>0.75291420322926383</v>
      </c>
    </row>
    <row r="501" spans="1:56" ht="18" customHeight="1">
      <c r="A501" s="18" t="s">
        <v>7262</v>
      </c>
      <c r="B501" s="19">
        <v>501</v>
      </c>
      <c r="C501" s="18" t="str">
        <f t="shared" si="137"/>
        <v>FIP501</v>
      </c>
      <c r="D501" s="18">
        <v>600722</v>
      </c>
      <c r="E501" s="20">
        <v>45171</v>
      </c>
      <c r="F501" s="20">
        <v>45171</v>
      </c>
      <c r="G501" s="18" t="s">
        <v>7543</v>
      </c>
      <c r="I501" s="18" t="s">
        <v>8193</v>
      </c>
      <c r="J501" s="18" t="s">
        <v>7369</v>
      </c>
      <c r="K501" s="18" t="s">
        <v>7932</v>
      </c>
      <c r="L501" s="18" t="s">
        <v>7290</v>
      </c>
      <c r="M501" s="21" t="s">
        <v>7677</v>
      </c>
      <c r="N501" s="21" t="str">
        <f t="shared" si="119"/>
        <v>A</v>
      </c>
      <c r="P501" s="18" t="str">
        <f>IFERROR(VLOOKUP(L501,[1]Sheet3!A:B,2,0),"")</f>
        <v>Hospital</v>
      </c>
      <c r="Q501" s="22" t="s">
        <v>7546</v>
      </c>
      <c r="R501" s="22" t="s">
        <v>7271</v>
      </c>
      <c r="S501" s="22">
        <v>45000</v>
      </c>
      <c r="T501" s="22">
        <v>60435</v>
      </c>
      <c r="U501" s="22">
        <v>0</v>
      </c>
      <c r="V501" s="22">
        <v>0</v>
      </c>
      <c r="W501" s="22">
        <f t="shared" si="136"/>
        <v>60435</v>
      </c>
      <c r="X501" s="22">
        <v>0</v>
      </c>
      <c r="Y501" s="22">
        <v>60</v>
      </c>
      <c r="Z501" s="22">
        <v>40</v>
      </c>
      <c r="AA501" s="22">
        <f t="shared" si="138"/>
        <v>24174</v>
      </c>
      <c r="AB501" s="22">
        <f t="shared" si="94"/>
        <v>30729.661016949154</v>
      </c>
      <c r="AC501" s="22">
        <f t="shared" si="95"/>
        <v>5531.3389830508477</v>
      </c>
      <c r="AD501" s="22">
        <f t="shared" si="140"/>
        <v>36261</v>
      </c>
      <c r="AE501" s="22">
        <v>786.39250000000004</v>
      </c>
      <c r="AF501" s="22">
        <v>8000</v>
      </c>
      <c r="AG501" s="22">
        <v>0</v>
      </c>
      <c r="AH501" s="22">
        <v>0</v>
      </c>
      <c r="AI501" s="22">
        <v>0</v>
      </c>
      <c r="AJ501" s="22">
        <f t="shared" si="120"/>
        <v>0</v>
      </c>
      <c r="AK501" s="22">
        <f t="shared" si="89"/>
        <v>8786.3924999999999</v>
      </c>
      <c r="AL501" s="22">
        <f t="shared" si="90"/>
        <v>27474.607499999998</v>
      </c>
      <c r="AM501" s="22">
        <f t="array" ref="AM501">IF(P501="Mykare",(INDEX('[1]EMI &amp; Reimbursement'!Q:Q,MATCH(Finance!C501,'[1]EMI &amp; Reimbursement'!B:B,0),0)),0)</f>
        <v>0</v>
      </c>
      <c r="AN501" s="22">
        <f t="shared" si="141"/>
        <v>0</v>
      </c>
      <c r="AO501" s="22">
        <f t="shared" si="142"/>
        <v>36261</v>
      </c>
      <c r="AP501" s="22">
        <f t="shared" si="143"/>
        <v>0</v>
      </c>
      <c r="AQ501" s="18" t="s">
        <v>7272</v>
      </c>
      <c r="AR501" s="18" t="s">
        <v>8194</v>
      </c>
      <c r="AS501" s="23">
        <v>45204</v>
      </c>
      <c r="AT501" s="56" t="b">
        <v>0</v>
      </c>
      <c r="AW501" s="56" t="b">
        <v>1</v>
      </c>
      <c r="AY501" s="56" t="b">
        <v>1</v>
      </c>
      <c r="BA501" s="56" t="b">
        <v>1</v>
      </c>
      <c r="BB501" s="24" t="b">
        <v>1</v>
      </c>
      <c r="BC501" s="22">
        <f t="shared" si="132"/>
        <v>0</v>
      </c>
      <c r="BD501" s="26">
        <f t="shared" si="112"/>
        <v>0.75769028708529818</v>
      </c>
    </row>
    <row r="502" spans="1:56" ht="18" customHeight="1">
      <c r="A502" s="18" t="s">
        <v>7262</v>
      </c>
      <c r="B502" s="19">
        <v>502</v>
      </c>
      <c r="C502" s="18" t="str">
        <f t="shared" si="137"/>
        <v>FIP502</v>
      </c>
      <c r="D502" s="18">
        <v>653501</v>
      </c>
      <c r="E502" s="20">
        <v>45172</v>
      </c>
      <c r="F502" s="20">
        <v>45172</v>
      </c>
      <c r="G502" s="18" t="s">
        <v>7876</v>
      </c>
      <c r="I502" s="18" t="s">
        <v>8195</v>
      </c>
      <c r="J502" s="18" t="s">
        <v>7351</v>
      </c>
      <c r="K502" s="18" t="s">
        <v>8087</v>
      </c>
      <c r="L502" s="18" t="s">
        <v>7308</v>
      </c>
      <c r="M502" s="21" t="s">
        <v>7278</v>
      </c>
      <c r="N502" s="21" t="str">
        <f t="shared" si="119"/>
        <v>B</v>
      </c>
      <c r="P502" s="18" t="str">
        <f>IFERROR(VLOOKUP(L502,[1]Sheet3!A:B,2,0),"")</f>
        <v>Hospital</v>
      </c>
      <c r="Q502" s="22" t="s">
        <v>7337</v>
      </c>
      <c r="R502" s="22" t="s">
        <v>7271</v>
      </c>
      <c r="S502" s="22">
        <v>28000</v>
      </c>
      <c r="T502" s="22">
        <v>0</v>
      </c>
      <c r="U502" s="22">
        <v>500</v>
      </c>
      <c r="V502" s="22">
        <v>0</v>
      </c>
      <c r="W502" s="22">
        <f t="shared" si="136"/>
        <v>28500</v>
      </c>
      <c r="X502" s="22">
        <v>0</v>
      </c>
      <c r="Y502" s="22">
        <v>35</v>
      </c>
      <c r="Z502" s="22">
        <v>65</v>
      </c>
      <c r="AA502" s="22">
        <f t="shared" si="138"/>
        <v>18525</v>
      </c>
      <c r="AB502" s="22">
        <f t="shared" si="94"/>
        <v>8453.3898305084749</v>
      </c>
      <c r="AC502" s="22">
        <f t="shared" si="95"/>
        <v>1521.6101694915255</v>
      </c>
      <c r="AD502" s="22">
        <f t="shared" si="140"/>
        <v>9975</v>
      </c>
      <c r="AE502" s="22">
        <v>0</v>
      </c>
      <c r="AF502" s="22">
        <v>0</v>
      </c>
      <c r="AG502" s="22">
        <v>0</v>
      </c>
      <c r="AH502" s="22">
        <v>0</v>
      </c>
      <c r="AI502" s="22">
        <v>0</v>
      </c>
      <c r="AJ502" s="22">
        <f t="shared" si="120"/>
        <v>0</v>
      </c>
      <c r="AK502" s="22">
        <f t="shared" si="89"/>
        <v>0</v>
      </c>
      <c r="AL502" s="22">
        <f t="shared" si="90"/>
        <v>9975</v>
      </c>
      <c r="AM502" s="22">
        <f t="array" ref="AM502">IF(P502="Mykare",(INDEX('[1]EMI &amp; Reimbursement'!Q:Q,MATCH(Finance!C502,'[1]EMI &amp; Reimbursement'!B:B,0),0)),0)</f>
        <v>0</v>
      </c>
      <c r="AN502" s="22">
        <f t="shared" si="141"/>
        <v>0</v>
      </c>
      <c r="AO502" s="22">
        <f t="shared" si="142"/>
        <v>9975</v>
      </c>
      <c r="AP502" s="22">
        <f t="shared" si="143"/>
        <v>0</v>
      </c>
      <c r="AQ502" s="18" t="s">
        <v>7272</v>
      </c>
      <c r="AR502" s="18" t="s">
        <v>8196</v>
      </c>
      <c r="AS502" s="23">
        <v>45204</v>
      </c>
      <c r="AT502" s="56" t="b">
        <v>0</v>
      </c>
      <c r="AW502" s="56" t="b">
        <v>1</v>
      </c>
      <c r="AY502" s="56" t="b">
        <v>0</v>
      </c>
      <c r="BB502" s="24" t="b">
        <v>1</v>
      </c>
      <c r="BC502" s="22">
        <f t="shared" si="132"/>
        <v>0</v>
      </c>
      <c r="BD502" s="26">
        <f t="shared" si="112"/>
        <v>1</v>
      </c>
    </row>
    <row r="503" spans="1:56" ht="18" customHeight="1">
      <c r="A503" s="18" t="s">
        <v>7262</v>
      </c>
      <c r="B503" s="19">
        <v>503</v>
      </c>
      <c r="C503" s="18" t="str">
        <f t="shared" si="137"/>
        <v>FIP503</v>
      </c>
      <c r="D503" s="18">
        <v>694035</v>
      </c>
      <c r="E503" s="20">
        <v>45173</v>
      </c>
      <c r="F503" s="20">
        <v>45173</v>
      </c>
      <c r="G503" s="18" t="s">
        <v>7745</v>
      </c>
      <c r="I503" s="18" t="s">
        <v>8197</v>
      </c>
      <c r="J503" s="18" t="s">
        <v>8198</v>
      </c>
      <c r="K503" s="18" t="s">
        <v>7743</v>
      </c>
      <c r="L503" s="18" t="s">
        <v>7308</v>
      </c>
      <c r="M503" s="21" t="s">
        <v>7278</v>
      </c>
      <c r="N503" s="21" t="str">
        <f t="shared" si="119"/>
        <v>B</v>
      </c>
      <c r="P503" s="18" t="str">
        <f>IFERROR(VLOOKUP(L503,[1]Sheet3!A:B,2,0),"")</f>
        <v>Hospital</v>
      </c>
      <c r="Q503" s="22" t="s">
        <v>7337</v>
      </c>
      <c r="R503" s="22" t="s">
        <v>7271</v>
      </c>
      <c r="S503" s="22">
        <v>17000</v>
      </c>
      <c r="T503" s="22">
        <v>0</v>
      </c>
      <c r="U503" s="22">
        <v>0</v>
      </c>
      <c r="V503" s="22">
        <v>0</v>
      </c>
      <c r="W503" s="22">
        <f t="shared" si="136"/>
        <v>17000</v>
      </c>
      <c r="X503" s="22">
        <v>0</v>
      </c>
      <c r="Y503" s="22">
        <v>35</v>
      </c>
      <c r="Z503" s="22">
        <v>65</v>
      </c>
      <c r="AA503" s="22">
        <f t="shared" si="138"/>
        <v>11050</v>
      </c>
      <c r="AB503" s="22">
        <f t="shared" si="94"/>
        <v>5042.3728813559319</v>
      </c>
      <c r="AC503" s="22">
        <f t="shared" si="95"/>
        <v>907.62711864406776</v>
      </c>
      <c r="AD503" s="22">
        <f t="shared" si="140"/>
        <v>5950</v>
      </c>
      <c r="AE503" s="22">
        <v>0</v>
      </c>
      <c r="AF503" s="22">
        <v>0</v>
      </c>
      <c r="AG503" s="22">
        <v>0</v>
      </c>
      <c r="AH503" s="22">
        <v>0</v>
      </c>
      <c r="AI503" s="22">
        <v>0</v>
      </c>
      <c r="AJ503" s="22">
        <f t="shared" si="120"/>
        <v>0</v>
      </c>
      <c r="AK503" s="22">
        <f t="shared" si="89"/>
        <v>0</v>
      </c>
      <c r="AL503" s="22">
        <f t="shared" si="90"/>
        <v>5950</v>
      </c>
      <c r="AM503" s="22">
        <f t="array" ref="AM503">IF(P503="Mykare",(INDEX('[1]EMI &amp; Reimbursement'!Q:Q,MATCH(Finance!C503,'[1]EMI &amp; Reimbursement'!B:B,0),0)),0)</f>
        <v>0</v>
      </c>
      <c r="AN503" s="22">
        <f t="shared" si="141"/>
        <v>0</v>
      </c>
      <c r="AO503" s="22">
        <f t="shared" si="142"/>
        <v>5950</v>
      </c>
      <c r="AP503" s="22">
        <f t="shared" si="143"/>
        <v>0</v>
      </c>
      <c r="AQ503" s="18" t="s">
        <v>7272</v>
      </c>
      <c r="AR503" s="18" t="s">
        <v>8199</v>
      </c>
      <c r="AS503" s="23">
        <v>45204</v>
      </c>
      <c r="AT503" s="56" t="b">
        <v>0</v>
      </c>
      <c r="AW503" s="56" t="b">
        <v>1</v>
      </c>
      <c r="AY503" s="56" t="b">
        <v>0</v>
      </c>
      <c r="BB503" s="24" t="b">
        <v>1</v>
      </c>
      <c r="BC503" s="22">
        <f t="shared" si="132"/>
        <v>0</v>
      </c>
      <c r="BD503" s="26">
        <f t="shared" si="112"/>
        <v>1</v>
      </c>
    </row>
    <row r="504" spans="1:56" ht="18" customHeight="1">
      <c r="A504" s="18" t="s">
        <v>7262</v>
      </c>
      <c r="B504" s="19">
        <v>504</v>
      </c>
      <c r="C504" s="18" t="str">
        <f t="shared" si="137"/>
        <v>FIP504</v>
      </c>
      <c r="D504" s="18">
        <v>296210</v>
      </c>
      <c r="E504" s="20">
        <v>45174</v>
      </c>
      <c r="F504" s="20">
        <v>45174</v>
      </c>
      <c r="G504" s="18" t="s">
        <v>7454</v>
      </c>
      <c r="I504" s="18" t="s">
        <v>8200</v>
      </c>
      <c r="J504" s="18" t="s">
        <v>7341</v>
      </c>
      <c r="K504" s="18" t="s">
        <v>7267</v>
      </c>
      <c r="L504" s="18" t="s">
        <v>7303</v>
      </c>
      <c r="M504" s="21" t="s">
        <v>7278</v>
      </c>
      <c r="N504" s="21" t="str">
        <f t="shared" si="119"/>
        <v>B</v>
      </c>
      <c r="O504" s="18" t="s">
        <v>7305</v>
      </c>
      <c r="P504" s="18" t="str">
        <f>IFERROR(VLOOKUP(L504,[1]Sheet3!A:B,2,0),"")</f>
        <v>Mykare</v>
      </c>
      <c r="Q504" s="22" t="s">
        <v>7456</v>
      </c>
      <c r="R504" s="22" t="s">
        <v>7271</v>
      </c>
      <c r="S504" s="22">
        <v>65000</v>
      </c>
      <c r="T504" s="22">
        <v>0</v>
      </c>
      <c r="U504" s="22">
        <v>0</v>
      </c>
      <c r="V504" s="22">
        <v>0</v>
      </c>
      <c r="W504" s="22">
        <f t="shared" si="136"/>
        <v>65000</v>
      </c>
      <c r="X504" s="22">
        <v>0</v>
      </c>
      <c r="Y504" s="22">
        <v>35</v>
      </c>
      <c r="Z504" s="22">
        <v>65</v>
      </c>
      <c r="AA504" s="22">
        <f t="shared" si="138"/>
        <v>42250</v>
      </c>
      <c r="AB504" s="22">
        <f t="shared" si="94"/>
        <v>19279.661016949151</v>
      </c>
      <c r="AC504" s="22">
        <f t="shared" si="95"/>
        <v>3470.3389830508472</v>
      </c>
      <c r="AD504" s="22">
        <f t="shared" si="140"/>
        <v>22750</v>
      </c>
      <c r="AE504" s="22">
        <v>0</v>
      </c>
      <c r="AF504" s="22">
        <v>0</v>
      </c>
      <c r="AG504" s="22">
        <v>9971</v>
      </c>
      <c r="AH504" s="83">
        <v>1470</v>
      </c>
      <c r="AI504" s="22">
        <v>0</v>
      </c>
      <c r="AJ504" s="22">
        <f t="shared" si="120"/>
        <v>0</v>
      </c>
      <c r="AK504" s="22">
        <f t="shared" si="89"/>
        <v>11441</v>
      </c>
      <c r="AL504" s="22">
        <f t="shared" si="90"/>
        <v>11309</v>
      </c>
      <c r="AM504" s="22">
        <f t="array" ref="AM504">IF(P504="Mykare",(INDEX('[1]EMI &amp; Reimbursement'!Q:Q,MATCH(Finance!C504,'[1]EMI &amp; Reimbursement'!B:B,0),0)),0)</f>
        <v>55029</v>
      </c>
      <c r="AN504" s="22">
        <f t="shared" si="141"/>
        <v>0</v>
      </c>
      <c r="AO504" s="22">
        <f t="shared" si="142"/>
        <v>0</v>
      </c>
      <c r="AP504" s="22">
        <f t="shared" si="143"/>
        <v>42250</v>
      </c>
      <c r="AQ504" s="18" t="s">
        <v>7272</v>
      </c>
      <c r="AR504" s="18" t="s">
        <v>8201</v>
      </c>
      <c r="AS504" s="23">
        <v>45204</v>
      </c>
      <c r="AT504" s="56" t="b">
        <v>0</v>
      </c>
      <c r="AU504" s="56" t="b">
        <v>1</v>
      </c>
      <c r="AV504" s="56" t="b">
        <v>1</v>
      </c>
      <c r="AW504" s="56" t="b">
        <v>1</v>
      </c>
      <c r="AX504" s="56" t="b">
        <v>1</v>
      </c>
      <c r="AY504" s="56" t="b">
        <v>1</v>
      </c>
      <c r="BB504" s="24" t="b">
        <v>1</v>
      </c>
      <c r="BC504" s="22">
        <f t="shared" si="132"/>
        <v>0</v>
      </c>
      <c r="BD504" s="26">
        <f t="shared" si="112"/>
        <v>0.49709890109890109</v>
      </c>
    </row>
    <row r="505" spans="1:56" ht="18" customHeight="1">
      <c r="A505" s="18" t="s">
        <v>7262</v>
      </c>
      <c r="B505" s="19">
        <v>505</v>
      </c>
      <c r="C505" s="18" t="str">
        <f t="shared" si="137"/>
        <v>FIP505</v>
      </c>
      <c r="D505" s="18">
        <v>654430</v>
      </c>
      <c r="E505" s="20">
        <v>45175</v>
      </c>
      <c r="F505" s="20">
        <v>45175</v>
      </c>
      <c r="G505" s="18" t="s">
        <v>8202</v>
      </c>
      <c r="I505" s="18" t="s">
        <v>8203</v>
      </c>
      <c r="J505" s="18" t="s">
        <v>8204</v>
      </c>
      <c r="K505" s="18" t="s">
        <v>7932</v>
      </c>
      <c r="L505" s="18" t="s">
        <v>7290</v>
      </c>
      <c r="M505" s="21" t="s">
        <v>7278</v>
      </c>
      <c r="N505" s="21" t="str">
        <f t="shared" si="119"/>
        <v>B</v>
      </c>
      <c r="P505" s="18" t="str">
        <f>IFERROR(VLOOKUP(L505,[1]Sheet3!A:B,2,0),"")</f>
        <v>Hospital</v>
      </c>
      <c r="Q505" s="22" t="s">
        <v>7337</v>
      </c>
      <c r="R505" s="22" t="s">
        <v>7271</v>
      </c>
      <c r="S505" s="22">
        <v>50000</v>
      </c>
      <c r="T505" s="22">
        <v>90000</v>
      </c>
      <c r="U505" s="22">
        <v>0</v>
      </c>
      <c r="V505" s="22">
        <v>0</v>
      </c>
      <c r="W505" s="22">
        <f t="shared" si="136"/>
        <v>90000</v>
      </c>
      <c r="X505" s="22">
        <v>0</v>
      </c>
      <c r="Y505" s="22">
        <v>25</v>
      </c>
      <c r="Z505" s="22">
        <v>75</v>
      </c>
      <c r="AA505" s="22">
        <f t="shared" si="138"/>
        <v>67500</v>
      </c>
      <c r="AB505" s="22">
        <f t="shared" si="94"/>
        <v>19067.796610169491</v>
      </c>
      <c r="AC505" s="22">
        <f t="shared" si="95"/>
        <v>3432.2033898305085</v>
      </c>
      <c r="AD505" s="22">
        <f t="shared" si="140"/>
        <v>22500</v>
      </c>
      <c r="AE505" s="22">
        <v>140.74</v>
      </c>
      <c r="AF505" s="22">
        <v>0</v>
      </c>
      <c r="AG505" s="22">
        <v>0</v>
      </c>
      <c r="AH505" s="22">
        <v>0</v>
      </c>
      <c r="AI505" s="22">
        <v>0</v>
      </c>
      <c r="AJ505" s="22">
        <f t="shared" si="120"/>
        <v>0</v>
      </c>
      <c r="AK505" s="22">
        <f t="shared" si="89"/>
        <v>140.74</v>
      </c>
      <c r="AL505" s="22">
        <f t="shared" si="90"/>
        <v>22359.26</v>
      </c>
      <c r="AM505" s="22">
        <f t="array" ref="AM505">IF(P505="Mykare",(INDEX('[1]EMI &amp; Reimbursement'!Q:Q,MATCH(Finance!C505,'[1]EMI &amp; Reimbursement'!B:B,0),0)),0)</f>
        <v>0</v>
      </c>
      <c r="AN505" s="22">
        <f t="shared" si="141"/>
        <v>0</v>
      </c>
      <c r="AO505" s="22">
        <f t="shared" si="142"/>
        <v>22500</v>
      </c>
      <c r="AP505" s="22">
        <f t="shared" si="143"/>
        <v>0</v>
      </c>
      <c r="AQ505" s="18" t="s">
        <v>7272</v>
      </c>
      <c r="AR505" s="18" t="s">
        <v>8205</v>
      </c>
      <c r="AS505" s="23">
        <v>45232</v>
      </c>
      <c r="AT505" s="56" t="b">
        <v>0</v>
      </c>
      <c r="AW505" s="56" t="b">
        <v>1</v>
      </c>
      <c r="AY505" s="56" t="b">
        <v>1</v>
      </c>
      <c r="BB505" s="24" t="b">
        <v>0</v>
      </c>
      <c r="BC505" s="22">
        <f t="shared" si="132"/>
        <v>0</v>
      </c>
      <c r="BD505" s="26">
        <f t="shared" si="112"/>
        <v>0.99374488888888879</v>
      </c>
    </row>
    <row r="506" spans="1:56" ht="18" customHeight="1">
      <c r="A506" s="18" t="s">
        <v>7262</v>
      </c>
      <c r="B506" s="19">
        <v>506</v>
      </c>
      <c r="C506" s="18" t="str">
        <f t="shared" si="137"/>
        <v>FIP506</v>
      </c>
      <c r="D506" s="18">
        <v>700279</v>
      </c>
      <c r="E506" s="20">
        <v>45176</v>
      </c>
      <c r="F506" s="20">
        <v>45176</v>
      </c>
      <c r="G506" s="18" t="s">
        <v>7745</v>
      </c>
      <c r="I506" s="18" t="s">
        <v>8206</v>
      </c>
      <c r="J506" s="18" t="s">
        <v>7880</v>
      </c>
      <c r="K506" s="18" t="s">
        <v>7932</v>
      </c>
      <c r="L506" s="18" t="s">
        <v>7290</v>
      </c>
      <c r="M506" s="21" t="s">
        <v>7278</v>
      </c>
      <c r="N506" s="21" t="str">
        <f t="shared" si="119"/>
        <v>B</v>
      </c>
      <c r="P506" s="18" t="str">
        <f>IFERROR(VLOOKUP(L506,[1]Sheet3!A:B,2,0),"")</f>
        <v>Hospital</v>
      </c>
      <c r="Q506" s="22" t="s">
        <v>7337</v>
      </c>
      <c r="R506" s="22" t="s">
        <v>7271</v>
      </c>
      <c r="S506" s="22">
        <v>55000</v>
      </c>
      <c r="T506" s="22">
        <v>23600</v>
      </c>
      <c r="U506" s="22">
        <v>15000</v>
      </c>
      <c r="V506" s="22">
        <v>0</v>
      </c>
      <c r="W506" s="22">
        <f t="shared" si="136"/>
        <v>38600</v>
      </c>
      <c r="X506" s="22">
        <v>0</v>
      </c>
      <c r="Y506" s="22">
        <v>35</v>
      </c>
      <c r="Z506" s="22">
        <v>65</v>
      </c>
      <c r="AA506" s="22">
        <f t="shared" si="138"/>
        <v>25090</v>
      </c>
      <c r="AB506" s="22">
        <f t="shared" si="94"/>
        <v>11449.152542372882</v>
      </c>
      <c r="AC506" s="22">
        <f t="shared" si="95"/>
        <v>2060.8474576271187</v>
      </c>
      <c r="AD506" s="22">
        <f t="shared" si="140"/>
        <v>13510</v>
      </c>
      <c r="AE506" s="22">
        <v>0</v>
      </c>
      <c r="AF506" s="22">
        <v>0</v>
      </c>
      <c r="AG506" s="22">
        <v>0</v>
      </c>
      <c r="AH506" s="22">
        <v>0</v>
      </c>
      <c r="AI506" s="22">
        <v>0</v>
      </c>
      <c r="AJ506" s="22">
        <f t="shared" si="120"/>
        <v>0</v>
      </c>
      <c r="AK506" s="22">
        <f t="shared" si="89"/>
        <v>0</v>
      </c>
      <c r="AL506" s="22">
        <f t="shared" si="90"/>
        <v>13510</v>
      </c>
      <c r="AM506" s="22">
        <f t="array" ref="AM506">IF(P506="Mykare",(INDEX('[1]EMI &amp; Reimbursement'!Q:Q,MATCH(Finance!C506,'[1]EMI &amp; Reimbursement'!B:B,0),0)),0)</f>
        <v>0</v>
      </c>
      <c r="AN506" s="22">
        <f t="shared" si="141"/>
        <v>0</v>
      </c>
      <c r="AO506" s="22">
        <f t="shared" si="142"/>
        <v>13510</v>
      </c>
      <c r="AP506" s="22">
        <f t="shared" si="143"/>
        <v>0</v>
      </c>
      <c r="AQ506" s="18" t="s">
        <v>7272</v>
      </c>
      <c r="AR506" s="18" t="s">
        <v>8199</v>
      </c>
      <c r="AS506" s="23">
        <v>45204</v>
      </c>
      <c r="AT506" s="56" t="b">
        <v>0</v>
      </c>
      <c r="AW506" s="56" t="b">
        <v>1</v>
      </c>
      <c r="AY506" s="56" t="b">
        <v>0</v>
      </c>
      <c r="BB506" s="24" t="b">
        <v>1</v>
      </c>
      <c r="BC506" s="22">
        <f t="shared" si="132"/>
        <v>0</v>
      </c>
      <c r="BD506" s="26">
        <f t="shared" si="112"/>
        <v>1</v>
      </c>
    </row>
    <row r="507" spans="1:56" ht="18" customHeight="1">
      <c r="A507" s="18" t="s">
        <v>7262</v>
      </c>
      <c r="B507" s="19">
        <v>507</v>
      </c>
      <c r="C507" s="18" t="str">
        <f t="shared" si="137"/>
        <v>FIP507</v>
      </c>
      <c r="D507" s="18">
        <v>666504</v>
      </c>
      <c r="E507" s="20">
        <v>45177</v>
      </c>
      <c r="F507" s="20">
        <v>45177</v>
      </c>
      <c r="G507" s="18" t="s">
        <v>8207</v>
      </c>
      <c r="I507" s="18" t="s">
        <v>8208</v>
      </c>
      <c r="J507" s="18" t="s">
        <v>7828</v>
      </c>
      <c r="K507" s="18" t="s">
        <v>8209</v>
      </c>
      <c r="L507" s="18" t="s">
        <v>7290</v>
      </c>
      <c r="M507" s="21" t="s">
        <v>7278</v>
      </c>
      <c r="N507" s="21" t="str">
        <f t="shared" si="119"/>
        <v>B</v>
      </c>
      <c r="P507" s="18" t="str">
        <f>IFERROR(VLOOKUP(L507,[1]Sheet3!A:B,2,0),"")</f>
        <v>Hospital</v>
      </c>
      <c r="Q507" s="22" t="s">
        <v>7285</v>
      </c>
      <c r="R507" s="22" t="s">
        <v>7271</v>
      </c>
      <c r="S507" s="22">
        <v>80000</v>
      </c>
      <c r="T507" s="22">
        <v>149804</v>
      </c>
      <c r="U507" s="22">
        <v>435</v>
      </c>
      <c r="V507" s="22">
        <v>15000</v>
      </c>
      <c r="W507" s="22">
        <f>IF(T507=0,S507,T507)+U507</f>
        <v>150239</v>
      </c>
      <c r="X507" s="22">
        <v>0</v>
      </c>
      <c r="Y507" s="22">
        <v>40</v>
      </c>
      <c r="Z507" s="22">
        <v>60</v>
      </c>
      <c r="AA507" s="22">
        <f t="shared" si="138"/>
        <v>90143.4</v>
      </c>
      <c r="AB507" s="22">
        <f t="shared" si="94"/>
        <v>50928.47457627119</v>
      </c>
      <c r="AC507" s="22">
        <f t="shared" si="95"/>
        <v>9167.125423728814</v>
      </c>
      <c r="AD507" s="22">
        <f t="shared" si="140"/>
        <v>60095.600000000006</v>
      </c>
      <c r="AE507" s="22">
        <v>0</v>
      </c>
      <c r="AF507" s="22">
        <v>0</v>
      </c>
      <c r="AG507" s="22">
        <v>0</v>
      </c>
      <c r="AH507" s="22">
        <v>0</v>
      </c>
      <c r="AI507" s="22">
        <v>0</v>
      </c>
      <c r="AJ507" s="22">
        <f t="shared" si="120"/>
        <v>0</v>
      </c>
      <c r="AK507" s="22">
        <f t="shared" si="89"/>
        <v>0</v>
      </c>
      <c r="AL507" s="22">
        <f t="shared" si="90"/>
        <v>60095.600000000006</v>
      </c>
      <c r="AM507" s="22">
        <f t="array" ref="AM507">IF(P507="Mykare",(INDEX('[1]EMI &amp; Reimbursement'!Q:Q,MATCH(Finance!C507,'[1]EMI &amp; Reimbursement'!B:B,0),0)),0)</f>
        <v>0</v>
      </c>
      <c r="AN507" s="22">
        <f t="shared" si="141"/>
        <v>0</v>
      </c>
      <c r="AO507" s="22">
        <f t="shared" si="142"/>
        <v>60095.600000000006</v>
      </c>
      <c r="AP507" s="22">
        <f t="shared" si="143"/>
        <v>0</v>
      </c>
      <c r="AQ507" s="18" t="s">
        <v>7272</v>
      </c>
      <c r="AR507" s="18" t="s">
        <v>8210</v>
      </c>
      <c r="AS507" s="23">
        <v>45223</v>
      </c>
      <c r="AT507" s="56" t="b">
        <v>0</v>
      </c>
      <c r="AW507" s="56" t="b">
        <v>1</v>
      </c>
      <c r="AY507" s="56" t="b">
        <v>0</v>
      </c>
      <c r="BB507" s="24" t="b">
        <v>1</v>
      </c>
      <c r="BC507" s="22">
        <f t="shared" si="132"/>
        <v>0</v>
      </c>
      <c r="BD507" s="26">
        <f t="shared" si="112"/>
        <v>1</v>
      </c>
    </row>
    <row r="508" spans="1:56" ht="18" customHeight="1">
      <c r="A508" s="18" t="s">
        <v>7262</v>
      </c>
      <c r="B508" s="19">
        <v>508</v>
      </c>
      <c r="C508" s="18" t="str">
        <f t="shared" si="137"/>
        <v>FIP508</v>
      </c>
      <c r="D508" s="18">
        <v>575049</v>
      </c>
      <c r="E508" s="20">
        <v>45177</v>
      </c>
      <c r="F508" s="20">
        <v>45177</v>
      </c>
      <c r="G508" s="18" t="s">
        <v>7652</v>
      </c>
      <c r="I508" s="18" t="s">
        <v>8211</v>
      </c>
      <c r="J508" s="18" t="s">
        <v>7730</v>
      </c>
      <c r="K508" s="18" t="s">
        <v>5048</v>
      </c>
      <c r="L508" s="18" t="s">
        <v>7308</v>
      </c>
      <c r="M508" s="21" t="s">
        <v>7660</v>
      </c>
      <c r="N508" s="21" t="str">
        <f t="shared" si="119"/>
        <v>A</v>
      </c>
      <c r="P508" s="18" t="str">
        <f>IFERROR(VLOOKUP(L508,[1]Sheet3!A:B,2,0),"")</f>
        <v>Hospital</v>
      </c>
      <c r="Q508" s="22" t="s">
        <v>7270</v>
      </c>
      <c r="R508" s="22" t="s">
        <v>7271</v>
      </c>
      <c r="S508" s="22">
        <v>30000</v>
      </c>
      <c r="T508" s="22">
        <v>0</v>
      </c>
      <c r="U508" s="22">
        <v>0</v>
      </c>
      <c r="V508" s="22">
        <v>0</v>
      </c>
      <c r="W508" s="22">
        <f t="shared" ref="W508:W596" si="144">IF(T508=0,S508,T508)+U508+V508</f>
        <v>30000</v>
      </c>
      <c r="X508" s="22">
        <v>0</v>
      </c>
      <c r="Y508" s="22">
        <v>50</v>
      </c>
      <c r="Z508" s="22">
        <v>50</v>
      </c>
      <c r="AA508" s="22">
        <f t="shared" si="138"/>
        <v>15000</v>
      </c>
      <c r="AB508" s="22">
        <f t="shared" si="94"/>
        <v>12711.864406779661</v>
      </c>
      <c r="AC508" s="22">
        <f t="shared" si="95"/>
        <v>2288.1355932203392</v>
      </c>
      <c r="AD508" s="22">
        <f t="shared" si="140"/>
        <v>15000</v>
      </c>
      <c r="AE508" s="22">
        <v>0</v>
      </c>
      <c r="AF508" s="22">
        <v>6000</v>
      </c>
      <c r="AG508" s="22">
        <v>0</v>
      </c>
      <c r="AH508" s="22">
        <v>0</v>
      </c>
      <c r="AI508" s="22">
        <v>0</v>
      </c>
      <c r="AJ508" s="22">
        <f t="shared" si="120"/>
        <v>0</v>
      </c>
      <c r="AK508" s="22">
        <f t="shared" si="89"/>
        <v>6000</v>
      </c>
      <c r="AL508" s="22">
        <f t="shared" si="90"/>
        <v>9000</v>
      </c>
      <c r="AM508" s="22">
        <f t="array" ref="AM508">IF(P508="Mykare",(INDEX('[1]EMI &amp; Reimbursement'!Q:Q,MATCH(Finance!C508,'[1]EMI &amp; Reimbursement'!B:B,0),0)),0)</f>
        <v>0</v>
      </c>
      <c r="AN508" s="22">
        <f t="shared" si="141"/>
        <v>0</v>
      </c>
      <c r="AO508" s="22">
        <f t="shared" si="142"/>
        <v>15000</v>
      </c>
      <c r="AP508" s="22">
        <f t="shared" si="143"/>
        <v>0</v>
      </c>
      <c r="AQ508" s="18" t="s">
        <v>7272</v>
      </c>
      <c r="AR508" s="18" t="s">
        <v>8212</v>
      </c>
      <c r="AS508" s="23">
        <v>45204</v>
      </c>
      <c r="AT508" s="56" t="b">
        <v>0</v>
      </c>
      <c r="AW508" s="56" t="b">
        <v>1</v>
      </c>
      <c r="AY508" s="56" t="b">
        <v>1</v>
      </c>
      <c r="BA508" s="56" t="b">
        <v>1</v>
      </c>
      <c r="BB508" s="24" t="b">
        <v>1</v>
      </c>
      <c r="BC508" s="22">
        <f t="shared" si="132"/>
        <v>0</v>
      </c>
      <c r="BD508" s="26">
        <f t="shared" si="112"/>
        <v>0.6</v>
      </c>
    </row>
    <row r="509" spans="1:56" ht="18" customHeight="1">
      <c r="A509" s="18" t="s">
        <v>7262</v>
      </c>
      <c r="B509" s="19">
        <v>509</v>
      </c>
      <c r="C509" s="18" t="str">
        <f t="shared" si="137"/>
        <v>FIP509</v>
      </c>
      <c r="D509" s="18">
        <v>689890</v>
      </c>
      <c r="E509" s="20">
        <v>45177</v>
      </c>
      <c r="F509" s="20">
        <v>45177</v>
      </c>
      <c r="G509" s="18" t="s">
        <v>7413</v>
      </c>
      <c r="I509" s="18" t="s">
        <v>6889</v>
      </c>
      <c r="J509" s="18" t="s">
        <v>7341</v>
      </c>
      <c r="K509" s="18" t="s">
        <v>7932</v>
      </c>
      <c r="L509" s="18" t="s">
        <v>7290</v>
      </c>
      <c r="M509" s="21" t="s">
        <v>8109</v>
      </c>
      <c r="N509" s="21" t="str">
        <f t="shared" si="119"/>
        <v>A</v>
      </c>
      <c r="P509" s="18" t="str">
        <f>IFERROR(VLOOKUP(L509,[1]Sheet3!A:B,2,0),"")</f>
        <v>Hospital</v>
      </c>
      <c r="Q509" s="22" t="s">
        <v>7337</v>
      </c>
      <c r="R509" s="22" t="s">
        <v>7271</v>
      </c>
      <c r="S509" s="22">
        <v>50000</v>
      </c>
      <c r="T509" s="22">
        <v>65590</v>
      </c>
      <c r="U509" s="22">
        <v>7000</v>
      </c>
      <c r="V509" s="22">
        <v>0</v>
      </c>
      <c r="W509" s="22">
        <f t="shared" si="144"/>
        <v>72590</v>
      </c>
      <c r="X509" s="22">
        <v>0</v>
      </c>
      <c r="Y509" s="22">
        <v>60</v>
      </c>
      <c r="Z509" s="22">
        <v>40</v>
      </c>
      <c r="AA509" s="22">
        <f t="shared" si="138"/>
        <v>29036</v>
      </c>
      <c r="AB509" s="22">
        <f t="shared" si="94"/>
        <v>36910.169491525427</v>
      </c>
      <c r="AC509" s="22">
        <f t="shared" si="95"/>
        <v>6643.8305084745771</v>
      </c>
      <c r="AD509" s="22">
        <f t="shared" si="140"/>
        <v>43554</v>
      </c>
      <c r="AE509" s="22">
        <v>1497.04</v>
      </c>
      <c r="AF509" s="22">
        <v>10000</v>
      </c>
      <c r="AG509" s="22">
        <v>0</v>
      </c>
      <c r="AH509" s="22">
        <v>7000</v>
      </c>
      <c r="AI509" s="22">
        <v>0</v>
      </c>
      <c r="AJ509" s="22">
        <f t="shared" si="120"/>
        <v>0</v>
      </c>
      <c r="AK509" s="22">
        <f t="shared" si="89"/>
        <v>18497.04</v>
      </c>
      <c r="AL509" s="22">
        <f t="shared" si="90"/>
        <v>25056.959999999999</v>
      </c>
      <c r="AM509" s="22">
        <f t="array" ref="AM509">IF(P509="Mykare",(INDEX('[1]EMI &amp; Reimbursement'!Q:Q,MATCH(Finance!C509,'[1]EMI &amp; Reimbursement'!B:B,0),0)),0)</f>
        <v>0</v>
      </c>
      <c r="AN509" s="22">
        <f t="shared" si="141"/>
        <v>0</v>
      </c>
      <c r="AO509" s="22">
        <f t="shared" si="142"/>
        <v>43554</v>
      </c>
      <c r="AP509" s="22">
        <f t="shared" si="143"/>
        <v>0</v>
      </c>
      <c r="AQ509" s="18" t="s">
        <v>7272</v>
      </c>
      <c r="AR509" s="18" t="s">
        <v>8213</v>
      </c>
      <c r="AS509" s="23">
        <v>45204</v>
      </c>
      <c r="AT509" s="56" t="b">
        <v>0</v>
      </c>
      <c r="AW509" s="56" t="b">
        <v>1</v>
      </c>
      <c r="AY509" s="56" t="b">
        <v>1</v>
      </c>
      <c r="AZ509" s="56" t="b">
        <v>0</v>
      </c>
      <c r="BA509" s="56" t="b">
        <v>1</v>
      </c>
      <c r="BB509" s="24" t="b">
        <v>1</v>
      </c>
      <c r="BC509" s="22">
        <f t="shared" si="132"/>
        <v>0</v>
      </c>
      <c r="BD509" s="26">
        <f t="shared" si="112"/>
        <v>0.57530789364926294</v>
      </c>
    </row>
    <row r="510" spans="1:56" ht="18" customHeight="1">
      <c r="A510" s="18" t="s">
        <v>7262</v>
      </c>
      <c r="B510" s="19">
        <v>510</v>
      </c>
      <c r="C510" s="18" t="str">
        <f t="shared" si="137"/>
        <v>FIP510</v>
      </c>
      <c r="D510" s="18">
        <v>684791</v>
      </c>
      <c r="E510" s="20">
        <v>45177</v>
      </c>
      <c r="F510" s="20">
        <v>45177</v>
      </c>
      <c r="G510" s="18" t="s">
        <v>7367</v>
      </c>
      <c r="I510" s="18" t="s">
        <v>8214</v>
      </c>
      <c r="J510" s="18" t="s">
        <v>7266</v>
      </c>
      <c r="K510" s="18" t="s">
        <v>7342</v>
      </c>
      <c r="L510" s="18" t="s">
        <v>7290</v>
      </c>
      <c r="M510" s="21" t="s">
        <v>7278</v>
      </c>
      <c r="N510" s="21" t="str">
        <f t="shared" si="119"/>
        <v>B</v>
      </c>
      <c r="P510" s="18" t="str">
        <f>IFERROR(VLOOKUP(L510,[1]Sheet3!A:B,2,0),"")</f>
        <v>Hospital</v>
      </c>
      <c r="Q510" s="22" t="s">
        <v>7326</v>
      </c>
      <c r="R510" s="22" t="s">
        <v>7271</v>
      </c>
      <c r="S510" s="22">
        <v>25000</v>
      </c>
      <c r="T510" s="22">
        <v>24000</v>
      </c>
      <c r="U510" s="22">
        <v>3000</v>
      </c>
      <c r="V510" s="22">
        <v>0</v>
      </c>
      <c r="W510" s="22">
        <f t="shared" si="144"/>
        <v>27000</v>
      </c>
      <c r="X510" s="22">
        <v>0</v>
      </c>
      <c r="Y510" s="22">
        <v>30</v>
      </c>
      <c r="Z510" s="22">
        <v>70</v>
      </c>
      <c r="AA510" s="22">
        <f t="shared" si="138"/>
        <v>18900</v>
      </c>
      <c r="AB510" s="22">
        <f t="shared" si="94"/>
        <v>6864.406779661017</v>
      </c>
      <c r="AC510" s="22">
        <f t="shared" si="95"/>
        <v>1235.5932203389832</v>
      </c>
      <c r="AD510" s="22">
        <f t="shared" si="140"/>
        <v>8100</v>
      </c>
      <c r="AE510" s="22">
        <v>829.88</v>
      </c>
      <c r="AF510" s="22">
        <v>0</v>
      </c>
      <c r="AG510" s="22">
        <v>0</v>
      </c>
      <c r="AH510" s="22">
        <v>0</v>
      </c>
      <c r="AI510" s="22">
        <v>0</v>
      </c>
      <c r="AJ510" s="22">
        <f t="shared" si="120"/>
        <v>0</v>
      </c>
      <c r="AK510" s="22">
        <f t="shared" si="89"/>
        <v>829.88</v>
      </c>
      <c r="AL510" s="22">
        <f t="shared" si="90"/>
        <v>7270.12</v>
      </c>
      <c r="AM510" s="22">
        <f t="array" ref="AM510">IF(P510="Mykare",(INDEX('[1]EMI &amp; Reimbursement'!Q:Q,MATCH(Finance!C510,'[1]EMI &amp; Reimbursement'!B:B,0),0)),0)</f>
        <v>0</v>
      </c>
      <c r="AN510" s="22">
        <f t="shared" si="141"/>
        <v>0</v>
      </c>
      <c r="AO510" s="22">
        <f t="shared" si="142"/>
        <v>8100</v>
      </c>
      <c r="AP510" s="22">
        <f t="shared" si="143"/>
        <v>0</v>
      </c>
      <c r="AQ510" s="18" t="s">
        <v>7272</v>
      </c>
      <c r="AR510" s="18" t="s">
        <v>8215</v>
      </c>
      <c r="AS510" s="23">
        <v>45204</v>
      </c>
      <c r="AT510" s="56" t="b">
        <v>0</v>
      </c>
      <c r="AW510" s="56" t="b">
        <v>1</v>
      </c>
      <c r="AY510" s="56" t="b">
        <v>1</v>
      </c>
      <c r="BB510" s="24" t="b">
        <v>1</v>
      </c>
      <c r="BC510" s="22">
        <f t="shared" si="132"/>
        <v>0</v>
      </c>
      <c r="BD510" s="26">
        <f t="shared" si="112"/>
        <v>0.89754567901234572</v>
      </c>
    </row>
    <row r="511" spans="1:56" ht="18" customHeight="1">
      <c r="A511" s="18" t="s">
        <v>7262</v>
      </c>
      <c r="B511" s="19">
        <v>511</v>
      </c>
      <c r="C511" s="18" t="str">
        <f t="shared" si="137"/>
        <v>FIP511</v>
      </c>
      <c r="D511" s="18">
        <v>689325</v>
      </c>
      <c r="E511" s="20">
        <v>45178</v>
      </c>
      <c r="F511" s="20">
        <v>45178</v>
      </c>
      <c r="G511" s="18" t="s">
        <v>7745</v>
      </c>
      <c r="I511" s="18" t="s">
        <v>7041</v>
      </c>
      <c r="J511" s="18" t="s">
        <v>7341</v>
      </c>
      <c r="K511" s="18" t="s">
        <v>7932</v>
      </c>
      <c r="L511" s="18" t="s">
        <v>7290</v>
      </c>
      <c r="M511" s="21" t="s">
        <v>8109</v>
      </c>
      <c r="N511" s="21" t="str">
        <f t="shared" si="119"/>
        <v>A</v>
      </c>
      <c r="P511" s="18" t="str">
        <f>IFERROR(VLOOKUP(L511,[1]Sheet3!A:B,2,0),"")</f>
        <v>Hospital</v>
      </c>
      <c r="Q511" s="22" t="s">
        <v>7337</v>
      </c>
      <c r="R511" s="22" t="s">
        <v>7271</v>
      </c>
      <c r="S511" s="22">
        <v>50000</v>
      </c>
      <c r="T511" s="22">
        <v>75781</v>
      </c>
      <c r="U511" s="22">
        <v>5000</v>
      </c>
      <c r="V511" s="22">
        <v>0</v>
      </c>
      <c r="W511" s="22">
        <f t="shared" si="144"/>
        <v>80781</v>
      </c>
      <c r="X511" s="22">
        <v>0</v>
      </c>
      <c r="Y511" s="22">
        <v>60</v>
      </c>
      <c r="Z511" s="22">
        <v>40</v>
      </c>
      <c r="AA511" s="22">
        <f t="shared" si="138"/>
        <v>32312.400000000001</v>
      </c>
      <c r="AB511" s="22">
        <f t="shared" si="94"/>
        <v>41075.08474576271</v>
      </c>
      <c r="AC511" s="22">
        <f t="shared" si="95"/>
        <v>7393.515254237288</v>
      </c>
      <c r="AD511" s="22">
        <f t="shared" si="140"/>
        <v>48468.6</v>
      </c>
      <c r="AE511" s="22">
        <v>458.625</v>
      </c>
      <c r="AF511" s="22">
        <v>10000</v>
      </c>
      <c r="AG511" s="22">
        <v>0</v>
      </c>
      <c r="AH511" s="22">
        <v>5000</v>
      </c>
      <c r="AI511" s="22">
        <v>0</v>
      </c>
      <c r="AJ511" s="22">
        <f t="shared" si="120"/>
        <v>0</v>
      </c>
      <c r="AK511" s="22">
        <f t="shared" si="89"/>
        <v>15458.625</v>
      </c>
      <c r="AL511" s="22">
        <f t="shared" si="90"/>
        <v>33009.974999999999</v>
      </c>
      <c r="AM511" s="22">
        <f t="array" ref="AM511">IF(P511="Mykare",(INDEX('[1]EMI &amp; Reimbursement'!Q:Q,MATCH(Finance!C511,'[1]EMI &amp; Reimbursement'!B:B,0),0)),0)</f>
        <v>0</v>
      </c>
      <c r="AN511" s="22">
        <f t="shared" si="141"/>
        <v>0</v>
      </c>
      <c r="AO511" s="22">
        <f t="shared" si="142"/>
        <v>48468.6</v>
      </c>
      <c r="AP511" s="22">
        <f t="shared" si="143"/>
        <v>0</v>
      </c>
      <c r="AQ511" s="18" t="s">
        <v>7272</v>
      </c>
      <c r="AR511" s="18" t="s">
        <v>8199</v>
      </c>
      <c r="AS511" s="23">
        <v>45204</v>
      </c>
      <c r="AT511" s="56" t="b">
        <v>0</v>
      </c>
      <c r="AW511" s="56" t="b">
        <v>1</v>
      </c>
      <c r="AY511" s="56" t="b">
        <v>1</v>
      </c>
      <c r="AZ511" s="56" t="b">
        <v>0</v>
      </c>
      <c r="BA511" s="56" t="b">
        <v>1</v>
      </c>
      <c r="BB511" s="24" t="b">
        <v>1</v>
      </c>
      <c r="BC511" s="22">
        <f t="shared" si="132"/>
        <v>0</v>
      </c>
      <c r="BD511" s="26">
        <f t="shared" si="112"/>
        <v>0.68105897426375017</v>
      </c>
    </row>
    <row r="512" spans="1:56" ht="18" customHeight="1">
      <c r="A512" s="18" t="s">
        <v>7262</v>
      </c>
      <c r="B512" s="19">
        <v>512</v>
      </c>
      <c r="C512" s="18" t="str">
        <f t="shared" si="137"/>
        <v>FIP512</v>
      </c>
      <c r="D512" s="18">
        <v>697959</v>
      </c>
      <c r="E512" s="20">
        <v>45178</v>
      </c>
      <c r="F512" s="20">
        <v>45178</v>
      </c>
      <c r="G512" s="18" t="s">
        <v>8216</v>
      </c>
      <c r="I512" s="18" t="s">
        <v>8217</v>
      </c>
      <c r="J512" s="18" t="s">
        <v>7635</v>
      </c>
      <c r="K512" s="18" t="s">
        <v>8087</v>
      </c>
      <c r="L512" s="18" t="s">
        <v>7290</v>
      </c>
      <c r="M512" s="21" t="s">
        <v>7278</v>
      </c>
      <c r="N512" s="21" t="str">
        <f t="shared" si="119"/>
        <v>B</v>
      </c>
      <c r="P512" s="18" t="str">
        <f>IFERROR(VLOOKUP(L512,[1]Sheet3!A:B,2,0),"")</f>
        <v>Hospital</v>
      </c>
      <c r="Q512" s="22" t="s">
        <v>7298</v>
      </c>
      <c r="R512" s="22" t="s">
        <v>7271</v>
      </c>
      <c r="S512" s="22">
        <v>25000</v>
      </c>
      <c r="T512" s="22">
        <v>78266</v>
      </c>
      <c r="U512" s="22">
        <v>0</v>
      </c>
      <c r="V512" s="22">
        <v>0</v>
      </c>
      <c r="W512" s="22">
        <f t="shared" si="144"/>
        <v>78266</v>
      </c>
      <c r="X512" s="22">
        <v>0</v>
      </c>
      <c r="Y512" s="22">
        <v>30</v>
      </c>
      <c r="Z512" s="22">
        <v>70</v>
      </c>
      <c r="AA512" s="22">
        <f t="shared" si="138"/>
        <v>54786.2</v>
      </c>
      <c r="AB512" s="22">
        <f t="shared" si="94"/>
        <v>19898.135593220337</v>
      </c>
      <c r="AC512" s="22">
        <f t="shared" si="95"/>
        <v>3581.6644067796606</v>
      </c>
      <c r="AD512" s="22">
        <f t="shared" si="140"/>
        <v>23479.8</v>
      </c>
      <c r="AE512" s="22">
        <v>0</v>
      </c>
      <c r="AF512" s="22">
        <v>0</v>
      </c>
      <c r="AG512" s="22">
        <v>0</v>
      </c>
      <c r="AH512" s="22">
        <v>0</v>
      </c>
      <c r="AI512" s="22">
        <v>0</v>
      </c>
      <c r="AJ512" s="22">
        <f t="shared" si="120"/>
        <v>0</v>
      </c>
      <c r="AK512" s="22">
        <f t="shared" ref="AK512:AK766" si="145">SUM(AE512:AJ512)</f>
        <v>0</v>
      </c>
      <c r="AL512" s="22">
        <f t="shared" ref="AL512:AL766" si="146">AD512-AK512</f>
        <v>23479.8</v>
      </c>
      <c r="AM512" s="22">
        <f t="array" ref="AM512">IF(P512="Mykare",(INDEX('[1]EMI &amp; Reimbursement'!Q:Q,MATCH(Finance!C512,'[1]EMI &amp; Reimbursement'!B:B,0),0)),0)</f>
        <v>0</v>
      </c>
      <c r="AN512" s="22">
        <f t="shared" si="141"/>
        <v>0</v>
      </c>
      <c r="AO512" s="22">
        <f t="shared" si="142"/>
        <v>23479.8</v>
      </c>
      <c r="AP512" s="22">
        <f t="shared" si="143"/>
        <v>0</v>
      </c>
      <c r="AQ512" s="18" t="s">
        <v>7272</v>
      </c>
      <c r="AR512" s="18" t="s">
        <v>8218</v>
      </c>
      <c r="AS512" s="23">
        <v>45205</v>
      </c>
      <c r="AT512" s="56" t="b">
        <v>0</v>
      </c>
      <c r="AW512" s="56" t="b">
        <v>1</v>
      </c>
      <c r="AY512" s="56" t="b">
        <v>0</v>
      </c>
      <c r="BB512" s="24" t="b">
        <v>1</v>
      </c>
      <c r="BC512" s="22">
        <f t="shared" si="132"/>
        <v>0</v>
      </c>
      <c r="BD512" s="26">
        <f t="shared" si="112"/>
        <v>1</v>
      </c>
    </row>
    <row r="513" spans="1:56" ht="18" customHeight="1">
      <c r="A513" s="18" t="s">
        <v>7262</v>
      </c>
      <c r="B513" s="19">
        <v>513</v>
      </c>
      <c r="C513" s="18" t="str">
        <f t="shared" si="137"/>
        <v>FIP513</v>
      </c>
      <c r="D513" s="18">
        <v>700590</v>
      </c>
      <c r="E513" s="20">
        <v>45178</v>
      </c>
      <c r="F513" s="20">
        <v>45178</v>
      </c>
      <c r="G513" s="18" t="s">
        <v>7509</v>
      </c>
      <c r="I513" s="18" t="s">
        <v>8145</v>
      </c>
      <c r="J513" s="18" t="s">
        <v>7730</v>
      </c>
      <c r="K513" s="18" t="s">
        <v>7932</v>
      </c>
      <c r="L513" s="18" t="s">
        <v>7290</v>
      </c>
      <c r="M513" s="21" t="s">
        <v>7839</v>
      </c>
      <c r="N513" s="21" t="str">
        <f t="shared" si="119"/>
        <v>A</v>
      </c>
      <c r="P513" s="18" t="str">
        <f>IFERROR(VLOOKUP(L513,[1]Sheet3!A:B,2,0),"")</f>
        <v>Hospital</v>
      </c>
      <c r="Q513" s="22" t="s">
        <v>7337</v>
      </c>
      <c r="R513" s="22" t="s">
        <v>7271</v>
      </c>
      <c r="S513" s="22">
        <v>25000</v>
      </c>
      <c r="T513" s="22">
        <v>45737</v>
      </c>
      <c r="U513" s="22">
        <v>0</v>
      </c>
      <c r="V513" s="22">
        <v>0</v>
      </c>
      <c r="W513" s="22">
        <f t="shared" si="144"/>
        <v>45737</v>
      </c>
      <c r="X513" s="22">
        <v>0</v>
      </c>
      <c r="Y513" s="22">
        <v>60</v>
      </c>
      <c r="Z513" s="22">
        <v>40</v>
      </c>
      <c r="AA513" s="22">
        <f t="shared" si="138"/>
        <v>18294.8</v>
      </c>
      <c r="AB513" s="22">
        <f t="shared" si="94"/>
        <v>23256.101694915254</v>
      </c>
      <c r="AC513" s="22">
        <f t="shared" si="95"/>
        <v>4186.0983050847462</v>
      </c>
      <c r="AD513" s="22">
        <f t="shared" si="140"/>
        <v>27442.2</v>
      </c>
      <c r="AE513" s="22">
        <v>319.83</v>
      </c>
      <c r="AF513" s="22">
        <f>T513*15%</f>
        <v>6860.55</v>
      </c>
      <c r="AG513" s="22">
        <v>0</v>
      </c>
      <c r="AH513" s="22">
        <v>0</v>
      </c>
      <c r="AI513" s="22">
        <v>0</v>
      </c>
      <c r="AJ513" s="22">
        <f t="shared" si="120"/>
        <v>0</v>
      </c>
      <c r="AK513" s="22">
        <f t="shared" si="145"/>
        <v>7180.38</v>
      </c>
      <c r="AL513" s="22">
        <f t="shared" si="146"/>
        <v>20261.82</v>
      </c>
      <c r="AM513" s="22">
        <f t="array" ref="AM513">IF(P513="Mykare",(INDEX('[1]EMI &amp; Reimbursement'!Q:Q,MATCH(Finance!C513,'[1]EMI &amp; Reimbursement'!B:B,0),0)),0)</f>
        <v>0</v>
      </c>
      <c r="AN513" s="22">
        <f t="shared" si="141"/>
        <v>0</v>
      </c>
      <c r="AO513" s="22">
        <f t="shared" si="142"/>
        <v>27442.2</v>
      </c>
      <c r="AP513" s="22">
        <f t="shared" si="143"/>
        <v>0</v>
      </c>
      <c r="AQ513" s="18" t="s">
        <v>7272</v>
      </c>
      <c r="AR513" s="18" t="s">
        <v>8192</v>
      </c>
      <c r="AS513" s="23">
        <v>45204</v>
      </c>
      <c r="AT513" s="56" t="b">
        <v>1</v>
      </c>
      <c r="AW513" s="56" t="b">
        <v>1</v>
      </c>
      <c r="AY513" s="56" t="b">
        <v>1</v>
      </c>
      <c r="BA513" s="56" t="b">
        <v>1</v>
      </c>
      <c r="BB513" s="24" t="b">
        <v>1</v>
      </c>
      <c r="BC513" s="22">
        <f t="shared" si="132"/>
        <v>0</v>
      </c>
      <c r="BD513" s="26">
        <f t="shared" si="112"/>
        <v>0.73834532216804771</v>
      </c>
    </row>
    <row r="514" spans="1:56" ht="18" customHeight="1">
      <c r="A514" s="18" t="s">
        <v>7262</v>
      </c>
      <c r="B514" s="27">
        <v>514</v>
      </c>
      <c r="C514" s="28" t="str">
        <f t="shared" si="137"/>
        <v>FIP514</v>
      </c>
      <c r="D514" s="28">
        <v>499723</v>
      </c>
      <c r="E514" s="29">
        <v>45178</v>
      </c>
      <c r="F514" s="29">
        <v>45178</v>
      </c>
      <c r="G514" s="28" t="s">
        <v>7413</v>
      </c>
      <c r="H514" s="28"/>
      <c r="I514" s="28" t="s">
        <v>8219</v>
      </c>
      <c r="J514" s="28" t="s">
        <v>8077</v>
      </c>
      <c r="K514" s="28" t="s">
        <v>7932</v>
      </c>
      <c r="L514" s="28"/>
      <c r="M514" s="30" t="s">
        <v>7278</v>
      </c>
      <c r="N514" s="30" t="str">
        <f t="shared" si="119"/>
        <v>B</v>
      </c>
      <c r="O514" s="28"/>
      <c r="P514" s="28" t="str">
        <f>IFERROR(VLOOKUP(L514,[1]Sheet3!A:B,2,0),"")</f>
        <v/>
      </c>
      <c r="Q514" s="31" t="s">
        <v>7337</v>
      </c>
      <c r="R514" s="31" t="s">
        <v>7271</v>
      </c>
      <c r="S514" s="31">
        <v>0</v>
      </c>
      <c r="T514" s="31">
        <v>0</v>
      </c>
      <c r="U514" s="31">
        <v>0</v>
      </c>
      <c r="V514" s="31">
        <v>0</v>
      </c>
      <c r="W514" s="31">
        <f t="shared" si="144"/>
        <v>0</v>
      </c>
      <c r="X514" s="31">
        <v>0</v>
      </c>
      <c r="Y514" s="31">
        <v>0</v>
      </c>
      <c r="Z514" s="31">
        <v>0</v>
      </c>
      <c r="AA514" s="31">
        <f t="shared" si="138"/>
        <v>0</v>
      </c>
      <c r="AB514" s="31">
        <f t="shared" si="94"/>
        <v>0</v>
      </c>
      <c r="AC514" s="31">
        <f t="shared" si="95"/>
        <v>0</v>
      </c>
      <c r="AD514" s="31">
        <f t="shared" si="140"/>
        <v>0</v>
      </c>
      <c r="AE514" s="31">
        <v>397.55</v>
      </c>
      <c r="AF514" s="31">
        <v>0</v>
      </c>
      <c r="AG514" s="31">
        <v>0</v>
      </c>
      <c r="AH514" s="31">
        <v>0</v>
      </c>
      <c r="AI514" s="31">
        <v>0</v>
      </c>
      <c r="AJ514" s="31">
        <f t="shared" si="120"/>
        <v>0</v>
      </c>
      <c r="AK514" s="31">
        <f t="shared" si="145"/>
        <v>397.55</v>
      </c>
      <c r="AL514" s="31">
        <f t="shared" si="146"/>
        <v>-397.55</v>
      </c>
      <c r="AM514" s="31">
        <f t="array" ref="AM514">IF(P514="Mykare",(INDEX('[1]EMI &amp; Reimbursement'!Q:Q,MATCH(Finance!C514,'[1]EMI &amp; Reimbursement'!B:B,0),0)),0)</f>
        <v>0</v>
      </c>
      <c r="AN514" s="31">
        <f t="shared" si="141"/>
        <v>0</v>
      </c>
      <c r="AO514" s="31">
        <f t="shared" si="142"/>
        <v>0</v>
      </c>
      <c r="AP514" s="31">
        <f t="shared" si="143"/>
        <v>0</v>
      </c>
      <c r="AQ514" s="28" t="s">
        <v>7674</v>
      </c>
      <c r="AR514" s="28"/>
      <c r="AS514" s="32"/>
      <c r="AT514" s="80" t="b">
        <v>0</v>
      </c>
      <c r="AU514" s="28"/>
      <c r="AV514" s="28"/>
      <c r="AW514" s="80" t="b">
        <v>0</v>
      </c>
      <c r="AX514" s="28"/>
      <c r="AY514" s="80" t="b">
        <v>1</v>
      </c>
      <c r="AZ514" s="28"/>
      <c r="BA514" s="28"/>
      <c r="BB514" s="33" t="b">
        <v>0</v>
      </c>
      <c r="BC514" s="31">
        <f t="shared" si="132"/>
        <v>0</v>
      </c>
      <c r="BD514" s="34" t="e">
        <f t="shared" si="112"/>
        <v>#DIV/0!</v>
      </c>
    </row>
    <row r="515" spans="1:56" ht="18" customHeight="1">
      <c r="A515" s="18" t="s">
        <v>7262</v>
      </c>
      <c r="B515" s="19">
        <v>515</v>
      </c>
      <c r="C515" s="18" t="str">
        <f t="shared" si="137"/>
        <v>FIP515</v>
      </c>
      <c r="D515" s="18">
        <v>682447</v>
      </c>
      <c r="E515" s="20">
        <v>45179</v>
      </c>
      <c r="F515" s="20">
        <v>45179</v>
      </c>
      <c r="G515" s="18" t="s">
        <v>7652</v>
      </c>
      <c r="I515" s="18" t="s">
        <v>8220</v>
      </c>
      <c r="J515" s="18" t="s">
        <v>7266</v>
      </c>
      <c r="K515" s="18" t="s">
        <v>5048</v>
      </c>
      <c r="L515" s="18" t="s">
        <v>7290</v>
      </c>
      <c r="M515" s="21" t="s">
        <v>7278</v>
      </c>
      <c r="N515" s="21" t="str">
        <f t="shared" si="119"/>
        <v>B</v>
      </c>
      <c r="P515" s="18" t="str">
        <f>IFERROR(VLOOKUP(L515,[1]Sheet3!A:B,2,0),"")</f>
        <v>Hospital</v>
      </c>
      <c r="Q515" s="22" t="s">
        <v>7270</v>
      </c>
      <c r="R515" s="22" t="s">
        <v>7271</v>
      </c>
      <c r="S515" s="22">
        <v>25000</v>
      </c>
      <c r="T515" s="22">
        <v>44140</v>
      </c>
      <c r="U515" s="22">
        <v>0</v>
      </c>
      <c r="V515" s="22">
        <v>0</v>
      </c>
      <c r="W515" s="22">
        <f t="shared" si="144"/>
        <v>44140</v>
      </c>
      <c r="X515" s="22">
        <v>0</v>
      </c>
      <c r="Y515" s="22">
        <v>40</v>
      </c>
      <c r="Z515" s="22">
        <v>60</v>
      </c>
      <c r="AA515" s="22">
        <f t="shared" si="138"/>
        <v>26484</v>
      </c>
      <c r="AB515" s="22">
        <f t="shared" si="94"/>
        <v>14962.71186440678</v>
      </c>
      <c r="AC515" s="22">
        <f t="shared" si="95"/>
        <v>2693.2881355932204</v>
      </c>
      <c r="AD515" s="22">
        <f t="shared" si="140"/>
        <v>17656</v>
      </c>
      <c r="AE515" s="22">
        <v>0</v>
      </c>
      <c r="AF515" s="22">
        <v>0</v>
      </c>
      <c r="AG515" s="22">
        <v>0</v>
      </c>
      <c r="AH515" s="22">
        <v>0</v>
      </c>
      <c r="AI515" s="22">
        <v>0</v>
      </c>
      <c r="AJ515" s="22">
        <f t="shared" si="120"/>
        <v>0</v>
      </c>
      <c r="AK515" s="22">
        <f t="shared" si="145"/>
        <v>0</v>
      </c>
      <c r="AL515" s="22">
        <f t="shared" si="146"/>
        <v>17656</v>
      </c>
      <c r="AM515" s="22">
        <f t="array" ref="AM515">IF(P515="Mykare",(INDEX('[1]EMI &amp; Reimbursement'!Q:Q,MATCH(Finance!C515,'[1]EMI &amp; Reimbursement'!B:B,0),0)),0)</f>
        <v>0</v>
      </c>
      <c r="AN515" s="22">
        <f t="shared" si="141"/>
        <v>0</v>
      </c>
      <c r="AO515" s="22">
        <f t="shared" si="142"/>
        <v>17656</v>
      </c>
      <c r="AP515" s="22">
        <f t="shared" si="143"/>
        <v>0</v>
      </c>
      <c r="AQ515" s="18" t="s">
        <v>7272</v>
      </c>
      <c r="AR515" s="18" t="s">
        <v>8212</v>
      </c>
      <c r="AS515" s="23">
        <v>45204</v>
      </c>
      <c r="AT515" s="56" t="b">
        <v>0</v>
      </c>
      <c r="AW515" s="56" t="b">
        <v>1</v>
      </c>
      <c r="AY515" s="56" t="b">
        <v>0</v>
      </c>
      <c r="BB515" s="24" t="b">
        <v>1</v>
      </c>
      <c r="BC515" s="22">
        <f t="shared" si="132"/>
        <v>0</v>
      </c>
      <c r="BD515" s="26">
        <f t="shared" si="112"/>
        <v>1</v>
      </c>
    </row>
    <row r="516" spans="1:56" ht="18" customHeight="1">
      <c r="A516" s="18" t="s">
        <v>7262</v>
      </c>
      <c r="B516" s="19">
        <v>516</v>
      </c>
      <c r="C516" s="18" t="str">
        <f t="shared" si="137"/>
        <v>FIP516</v>
      </c>
      <c r="D516" s="18">
        <v>384399</v>
      </c>
      <c r="E516" s="20">
        <v>45180</v>
      </c>
      <c r="F516" s="20">
        <v>45180</v>
      </c>
      <c r="G516" s="18" t="s">
        <v>7720</v>
      </c>
      <c r="I516" s="18" t="s">
        <v>8221</v>
      </c>
      <c r="J516" s="18" t="s">
        <v>7266</v>
      </c>
      <c r="K516" s="18" t="s">
        <v>8087</v>
      </c>
      <c r="L516" s="18" t="s">
        <v>7290</v>
      </c>
      <c r="M516" s="21" t="s">
        <v>7278</v>
      </c>
      <c r="N516" s="21" t="str">
        <f t="shared" si="119"/>
        <v>B</v>
      </c>
      <c r="P516" s="18" t="str">
        <f>IFERROR(VLOOKUP(L516,[1]Sheet3!A:B,2,0),"")</f>
        <v>Hospital</v>
      </c>
      <c r="Q516" s="22" t="s">
        <v>7298</v>
      </c>
      <c r="R516" s="22" t="s">
        <v>7271</v>
      </c>
      <c r="S516" s="22">
        <v>25000</v>
      </c>
      <c r="T516" s="22">
        <v>40776</v>
      </c>
      <c r="U516" s="22">
        <v>0</v>
      </c>
      <c r="V516" s="22">
        <v>0</v>
      </c>
      <c r="W516" s="22">
        <f t="shared" si="144"/>
        <v>40776</v>
      </c>
      <c r="X516" s="22">
        <v>0</v>
      </c>
      <c r="Y516" s="22">
        <v>35</v>
      </c>
      <c r="Z516" s="22">
        <v>65</v>
      </c>
      <c r="AA516" s="22">
        <f t="shared" si="138"/>
        <v>26504.400000000001</v>
      </c>
      <c r="AB516" s="22">
        <f t="shared" si="94"/>
        <v>12094.576271186439</v>
      </c>
      <c r="AC516" s="22">
        <f t="shared" si="95"/>
        <v>2177.023728813559</v>
      </c>
      <c r="AD516" s="22">
        <f t="shared" si="140"/>
        <v>14271.599999999999</v>
      </c>
      <c r="AE516" s="22">
        <v>292.85000000000002</v>
      </c>
      <c r="AF516" s="22">
        <v>0</v>
      </c>
      <c r="AG516" s="22">
        <v>0</v>
      </c>
      <c r="AH516" s="22">
        <v>0</v>
      </c>
      <c r="AI516" s="22">
        <v>0</v>
      </c>
      <c r="AJ516" s="22">
        <f t="shared" si="120"/>
        <v>0</v>
      </c>
      <c r="AK516" s="22">
        <f t="shared" si="145"/>
        <v>292.85000000000002</v>
      </c>
      <c r="AL516" s="22">
        <f t="shared" si="146"/>
        <v>13978.749999999998</v>
      </c>
      <c r="AM516" s="22">
        <f t="array" ref="AM516">IF(P516="Mykare",(INDEX('[1]EMI &amp; Reimbursement'!Q:Q,MATCH(Finance!C516,'[1]EMI &amp; Reimbursement'!B:B,0),0)),0)</f>
        <v>0</v>
      </c>
      <c r="AN516" s="22">
        <f t="shared" si="141"/>
        <v>0</v>
      </c>
      <c r="AO516" s="22">
        <f t="shared" si="142"/>
        <v>14271.599999999999</v>
      </c>
      <c r="AP516" s="22">
        <f t="shared" si="143"/>
        <v>0</v>
      </c>
      <c r="AQ516" s="18" t="s">
        <v>7272</v>
      </c>
      <c r="AR516" s="18" t="s">
        <v>8222</v>
      </c>
      <c r="AS516" s="23">
        <v>45204</v>
      </c>
      <c r="AT516" s="56" t="b">
        <v>0</v>
      </c>
      <c r="AW516" s="56" t="b">
        <v>1</v>
      </c>
      <c r="AY516" s="56" t="b">
        <v>1</v>
      </c>
      <c r="BB516" s="24" t="b">
        <v>1</v>
      </c>
      <c r="BC516" s="22">
        <f t="shared" si="132"/>
        <v>0</v>
      </c>
      <c r="BD516" s="26">
        <f t="shared" si="112"/>
        <v>0.97948022646374611</v>
      </c>
    </row>
    <row r="517" spans="1:56" ht="18" customHeight="1">
      <c r="A517" s="18" t="s">
        <v>7262</v>
      </c>
      <c r="B517" s="19">
        <v>517</v>
      </c>
      <c r="C517" s="18" t="str">
        <f t="shared" si="137"/>
        <v>FIP517</v>
      </c>
      <c r="D517" s="18">
        <v>697498</v>
      </c>
      <c r="E517" s="20">
        <v>45181</v>
      </c>
      <c r="F517" s="20">
        <v>45181</v>
      </c>
      <c r="G517" s="18" t="s">
        <v>7652</v>
      </c>
      <c r="I517" s="18" t="s">
        <v>8223</v>
      </c>
      <c r="J517" s="18" t="s">
        <v>7266</v>
      </c>
      <c r="K517" s="18" t="s">
        <v>7342</v>
      </c>
      <c r="L517" s="18" t="s">
        <v>7290</v>
      </c>
      <c r="M517" s="21" t="s">
        <v>7278</v>
      </c>
      <c r="N517" s="21" t="str">
        <f t="shared" si="119"/>
        <v>B</v>
      </c>
      <c r="P517" s="18" t="str">
        <f>IFERROR(VLOOKUP(L517,[1]Sheet3!A:B,2,0),"")</f>
        <v>Hospital</v>
      </c>
      <c r="Q517" s="22" t="s">
        <v>7270</v>
      </c>
      <c r="R517" s="22" t="s">
        <v>7271</v>
      </c>
      <c r="S517" s="22">
        <v>25000</v>
      </c>
      <c r="T517" s="22">
        <v>39175</v>
      </c>
      <c r="U517" s="22">
        <v>1000</v>
      </c>
      <c r="V517" s="22">
        <v>0</v>
      </c>
      <c r="W517" s="22">
        <f t="shared" si="144"/>
        <v>40175</v>
      </c>
      <c r="X517" s="22">
        <v>0</v>
      </c>
      <c r="Y517" s="22">
        <v>40</v>
      </c>
      <c r="Z517" s="22">
        <v>60</v>
      </c>
      <c r="AA517" s="22">
        <f t="shared" si="138"/>
        <v>24105</v>
      </c>
      <c r="AB517" s="22">
        <f t="shared" si="94"/>
        <v>13618.644067796609</v>
      </c>
      <c r="AC517" s="22">
        <f t="shared" si="95"/>
        <v>2451.3559322033898</v>
      </c>
      <c r="AD517" s="22">
        <f t="shared" si="140"/>
        <v>16070</v>
      </c>
      <c r="AE517" s="22">
        <v>439.86</v>
      </c>
      <c r="AF517" s="22">
        <v>0</v>
      </c>
      <c r="AG517" s="22">
        <v>0</v>
      </c>
      <c r="AH517" s="65">
        <v>4700</v>
      </c>
      <c r="AI517" s="22">
        <v>0</v>
      </c>
      <c r="AJ517" s="22">
        <f t="shared" si="120"/>
        <v>0</v>
      </c>
      <c r="AK517" s="22">
        <f t="shared" si="145"/>
        <v>5139.8599999999997</v>
      </c>
      <c r="AL517" s="22">
        <f t="shared" si="146"/>
        <v>10930.14</v>
      </c>
      <c r="AM517" s="22">
        <f t="array" ref="AM517">IF(P517="Mykare",(INDEX('[1]EMI &amp; Reimbursement'!Q:Q,MATCH(Finance!C517,'[1]EMI &amp; Reimbursement'!B:B,0),0)),0)</f>
        <v>0</v>
      </c>
      <c r="AN517" s="22">
        <f t="shared" si="141"/>
        <v>0</v>
      </c>
      <c r="AO517" s="22">
        <f t="shared" si="142"/>
        <v>16070</v>
      </c>
      <c r="AP517" s="22">
        <f t="shared" si="143"/>
        <v>0</v>
      </c>
      <c r="AQ517" s="18" t="s">
        <v>7272</v>
      </c>
      <c r="AR517" s="18" t="s">
        <v>8212</v>
      </c>
      <c r="AS517" s="23">
        <v>45204</v>
      </c>
      <c r="AT517" s="56" t="b">
        <v>0</v>
      </c>
      <c r="AW517" s="56" t="b">
        <v>1</v>
      </c>
      <c r="AY517" s="56" t="b">
        <v>1</v>
      </c>
      <c r="BB517" s="24" t="b">
        <v>1</v>
      </c>
      <c r="BC517" s="22">
        <f t="shared" si="132"/>
        <v>0</v>
      </c>
      <c r="BD517" s="26">
        <f t="shared" si="112"/>
        <v>0.68015805849408828</v>
      </c>
    </row>
    <row r="518" spans="1:56" ht="18" customHeight="1">
      <c r="A518" s="18" t="s">
        <v>7262</v>
      </c>
      <c r="B518" s="19">
        <v>518</v>
      </c>
      <c r="C518" s="18" t="str">
        <f t="shared" si="137"/>
        <v>FIP518</v>
      </c>
      <c r="D518" s="18">
        <v>693880</v>
      </c>
      <c r="E518" s="20">
        <v>45181</v>
      </c>
      <c r="F518" s="20">
        <v>45181</v>
      </c>
      <c r="G518" s="18" t="s">
        <v>7275</v>
      </c>
      <c r="I518" s="18" t="s">
        <v>8224</v>
      </c>
      <c r="J518" s="18" t="s">
        <v>7351</v>
      </c>
      <c r="K518" s="18" t="s">
        <v>5048</v>
      </c>
      <c r="L518" s="18" t="s">
        <v>7308</v>
      </c>
      <c r="M518" s="21" t="s">
        <v>7278</v>
      </c>
      <c r="N518" s="21" t="str">
        <f t="shared" si="119"/>
        <v>B</v>
      </c>
      <c r="P518" s="18" t="str">
        <f>IFERROR(VLOOKUP(L518,[1]Sheet3!A:B,2,0),"")</f>
        <v>Hospital</v>
      </c>
      <c r="Q518" s="22" t="s">
        <v>7279</v>
      </c>
      <c r="R518" s="22" t="s">
        <v>7271</v>
      </c>
      <c r="S518" s="22">
        <v>10500</v>
      </c>
      <c r="T518" s="22">
        <v>0</v>
      </c>
      <c r="U518" s="22">
        <v>0</v>
      </c>
      <c r="V518" s="22">
        <v>500</v>
      </c>
      <c r="W518" s="22">
        <f t="shared" si="144"/>
        <v>11000</v>
      </c>
      <c r="X518" s="22">
        <v>0</v>
      </c>
      <c r="Y518" s="22">
        <v>30</v>
      </c>
      <c r="Z518" s="22">
        <v>70</v>
      </c>
      <c r="AA518" s="22">
        <f t="shared" si="138"/>
        <v>7699.9999999999991</v>
      </c>
      <c r="AB518" s="22">
        <f t="shared" si="94"/>
        <v>2796.6101694915251</v>
      </c>
      <c r="AC518" s="22">
        <f t="shared" si="95"/>
        <v>503.38983050847457</v>
      </c>
      <c r="AD518" s="22">
        <f t="shared" si="140"/>
        <v>3300</v>
      </c>
      <c r="AE518" s="22">
        <v>0</v>
      </c>
      <c r="AF518" s="22">
        <v>0</v>
      </c>
      <c r="AG518" s="22">
        <v>0</v>
      </c>
      <c r="AH518" s="22">
        <v>0</v>
      </c>
      <c r="AI518" s="22">
        <v>0</v>
      </c>
      <c r="AJ518" s="22">
        <f t="shared" si="120"/>
        <v>0</v>
      </c>
      <c r="AK518" s="22">
        <f t="shared" si="145"/>
        <v>0</v>
      </c>
      <c r="AL518" s="22">
        <f t="shared" si="146"/>
        <v>3300</v>
      </c>
      <c r="AM518" s="22">
        <f t="array" ref="AM518">IF(P518="Mykare",(INDEX('[1]EMI &amp; Reimbursement'!Q:Q,MATCH(Finance!C518,'[1]EMI &amp; Reimbursement'!B:B,0),0)),0)</f>
        <v>0</v>
      </c>
      <c r="AN518" s="22">
        <f t="shared" si="141"/>
        <v>0</v>
      </c>
      <c r="AO518" s="22">
        <f t="shared" si="142"/>
        <v>3300</v>
      </c>
      <c r="AP518" s="22">
        <f t="shared" si="143"/>
        <v>0</v>
      </c>
      <c r="AQ518" s="18" t="s">
        <v>7272</v>
      </c>
      <c r="AR518" s="18" t="s">
        <v>8190</v>
      </c>
      <c r="AS518" s="23">
        <v>45204</v>
      </c>
      <c r="AT518" s="56" t="b">
        <v>0</v>
      </c>
      <c r="AW518" s="56" t="b">
        <v>1</v>
      </c>
      <c r="AY518" s="56" t="b">
        <v>1</v>
      </c>
      <c r="BB518" s="24" t="b">
        <v>1</v>
      </c>
      <c r="BC518" s="22">
        <f t="shared" si="132"/>
        <v>0</v>
      </c>
      <c r="BD518" s="26">
        <f t="shared" si="112"/>
        <v>1</v>
      </c>
    </row>
    <row r="519" spans="1:56" ht="18" customHeight="1">
      <c r="A519" s="18" t="s">
        <v>7262</v>
      </c>
      <c r="B519" s="19">
        <v>519</v>
      </c>
      <c r="C519" s="18" t="str">
        <f t="shared" si="137"/>
        <v>FIP519</v>
      </c>
      <c r="D519" s="18">
        <v>695567</v>
      </c>
      <c r="E519" s="20">
        <v>45181</v>
      </c>
      <c r="F519" s="20">
        <v>45181</v>
      </c>
      <c r="G519" s="18" t="s">
        <v>7459</v>
      </c>
      <c r="I519" s="18" t="s">
        <v>8225</v>
      </c>
      <c r="J519" s="18" t="s">
        <v>7730</v>
      </c>
      <c r="K519" s="18" t="s">
        <v>7932</v>
      </c>
      <c r="L519" s="18" t="s">
        <v>7308</v>
      </c>
      <c r="M519" s="21" t="s">
        <v>7278</v>
      </c>
      <c r="N519" s="21" t="str">
        <f t="shared" si="119"/>
        <v>B</v>
      </c>
      <c r="P519" s="18" t="str">
        <f>IFERROR(VLOOKUP(L519,[1]Sheet3!A:B,2,0),"")</f>
        <v>Hospital</v>
      </c>
      <c r="Q519" s="22" t="s">
        <v>7298</v>
      </c>
      <c r="R519" s="22" t="s">
        <v>7271</v>
      </c>
      <c r="S519" s="22">
        <v>4500</v>
      </c>
      <c r="T519" s="22">
        <v>0</v>
      </c>
      <c r="U519" s="22">
        <v>0</v>
      </c>
      <c r="V519" s="22">
        <v>0</v>
      </c>
      <c r="W519" s="22">
        <f t="shared" si="144"/>
        <v>4500</v>
      </c>
      <c r="X519" s="22">
        <v>0</v>
      </c>
      <c r="Y519" s="22">
        <v>33</v>
      </c>
      <c r="Z519" s="22">
        <v>67</v>
      </c>
      <c r="AA519" s="22">
        <f t="shared" si="138"/>
        <v>3015</v>
      </c>
      <c r="AB519" s="22">
        <f t="shared" si="94"/>
        <v>1258.4745762711866</v>
      </c>
      <c r="AC519" s="22">
        <f t="shared" si="95"/>
        <v>226.52542372881356</v>
      </c>
      <c r="AD519" s="22">
        <f t="shared" si="140"/>
        <v>1485</v>
      </c>
      <c r="AE519" s="22">
        <v>0</v>
      </c>
      <c r="AF519" s="22">
        <v>0</v>
      </c>
      <c r="AG519" s="22">
        <v>0</v>
      </c>
      <c r="AH519" s="22">
        <v>0</v>
      </c>
      <c r="AI519" s="22">
        <v>0</v>
      </c>
      <c r="AJ519" s="22">
        <f t="shared" si="120"/>
        <v>0</v>
      </c>
      <c r="AK519" s="22">
        <f t="shared" si="145"/>
        <v>0</v>
      </c>
      <c r="AL519" s="22">
        <f t="shared" si="146"/>
        <v>1485</v>
      </c>
      <c r="AM519" s="22">
        <f t="array" ref="AM519">IF(P519="Mykare",(INDEX('[1]EMI &amp; Reimbursement'!Q:Q,MATCH(Finance!C519,'[1]EMI &amp; Reimbursement'!B:B,0),0)),0)</f>
        <v>0</v>
      </c>
      <c r="AN519" s="22">
        <f t="shared" si="141"/>
        <v>0</v>
      </c>
      <c r="AO519" s="22">
        <f t="shared" si="142"/>
        <v>1485</v>
      </c>
      <c r="AP519" s="22">
        <f t="shared" si="143"/>
        <v>0</v>
      </c>
      <c r="AQ519" s="18" t="s">
        <v>7272</v>
      </c>
      <c r="AR519" s="18" t="s">
        <v>8189</v>
      </c>
      <c r="AS519" s="23">
        <v>45204</v>
      </c>
      <c r="AT519" s="56" t="b">
        <v>0</v>
      </c>
      <c r="AW519" s="56" t="b">
        <v>1</v>
      </c>
      <c r="AY519" s="56" t="b">
        <v>0</v>
      </c>
      <c r="BB519" s="24" t="b">
        <v>1</v>
      </c>
      <c r="BC519" s="22">
        <f t="shared" si="132"/>
        <v>0</v>
      </c>
      <c r="BD519" s="26">
        <f t="shared" si="112"/>
        <v>1</v>
      </c>
    </row>
    <row r="520" spans="1:56" ht="18" customHeight="1">
      <c r="A520" s="18" t="s">
        <v>7262</v>
      </c>
      <c r="B520" s="19">
        <v>520</v>
      </c>
      <c r="C520" s="18" t="str">
        <f t="shared" si="137"/>
        <v>FIP520</v>
      </c>
      <c r="D520" s="18">
        <v>545427</v>
      </c>
      <c r="E520" s="20">
        <v>45182</v>
      </c>
      <c r="F520" s="20">
        <v>45182</v>
      </c>
      <c r="G520" s="18" t="s">
        <v>8023</v>
      </c>
      <c r="I520" s="18" t="s">
        <v>8226</v>
      </c>
      <c r="J520" s="18" t="s">
        <v>7266</v>
      </c>
      <c r="K520" s="18" t="s">
        <v>7267</v>
      </c>
      <c r="L520" s="18" t="s">
        <v>7290</v>
      </c>
      <c r="M520" s="21" t="s">
        <v>7304</v>
      </c>
      <c r="N520" s="21" t="str">
        <f t="shared" si="119"/>
        <v>A</v>
      </c>
      <c r="P520" s="18" t="str">
        <f>IFERROR(VLOOKUP(L520,[1]Sheet3!A:B,2,0),"")</f>
        <v>Hospital</v>
      </c>
      <c r="Q520" s="22" t="s">
        <v>7285</v>
      </c>
      <c r="R520" s="22" t="s">
        <v>7271</v>
      </c>
      <c r="S520" s="22">
        <v>25000</v>
      </c>
      <c r="T520" s="22">
        <v>30871</v>
      </c>
      <c r="U520" s="22">
        <v>1429</v>
      </c>
      <c r="V520" s="22">
        <v>0</v>
      </c>
      <c r="W520" s="22">
        <f t="shared" si="144"/>
        <v>32300</v>
      </c>
      <c r="X520" s="22">
        <v>0</v>
      </c>
      <c r="Y520" s="22">
        <v>60</v>
      </c>
      <c r="Z520" s="22">
        <v>40</v>
      </c>
      <c r="AA520" s="22">
        <f t="shared" si="138"/>
        <v>12920</v>
      </c>
      <c r="AB520" s="22">
        <f t="shared" si="94"/>
        <v>16423.728813559323</v>
      </c>
      <c r="AC520" s="22">
        <f t="shared" si="95"/>
        <v>2956.2711864406779</v>
      </c>
      <c r="AD520" s="22">
        <f t="shared" si="140"/>
        <v>19380</v>
      </c>
      <c r="AE520" s="22">
        <v>0</v>
      </c>
      <c r="AF520" s="22">
        <v>5000</v>
      </c>
      <c r="AG520" s="22">
        <v>0</v>
      </c>
      <c r="AH520" s="72">
        <v>5040</v>
      </c>
      <c r="AI520" s="22">
        <v>0</v>
      </c>
      <c r="AJ520" s="22">
        <f t="shared" si="120"/>
        <v>0</v>
      </c>
      <c r="AK520" s="22">
        <f t="shared" si="145"/>
        <v>10040</v>
      </c>
      <c r="AL520" s="22">
        <f t="shared" si="146"/>
        <v>9340</v>
      </c>
      <c r="AM520" s="22">
        <f t="array" ref="AM520">IF(P520="Mykare",(INDEX('[1]EMI &amp; Reimbursement'!Q:Q,MATCH(Finance!C520,'[1]EMI &amp; Reimbursement'!B:B,0),0)),0)</f>
        <v>0</v>
      </c>
      <c r="AN520" s="22">
        <f t="shared" si="141"/>
        <v>0</v>
      </c>
      <c r="AO520" s="22">
        <f t="shared" si="142"/>
        <v>19380</v>
      </c>
      <c r="AP520" s="22">
        <f t="shared" si="143"/>
        <v>0</v>
      </c>
      <c r="AQ520" s="18" t="s">
        <v>7272</v>
      </c>
      <c r="AR520" s="18" t="s">
        <v>8227</v>
      </c>
      <c r="AS520" s="23">
        <v>45204</v>
      </c>
      <c r="AT520" s="56" t="b">
        <v>1</v>
      </c>
      <c r="AW520" s="56" t="b">
        <v>1</v>
      </c>
      <c r="AY520" s="56" t="b">
        <v>1</v>
      </c>
      <c r="BA520" s="56" t="b">
        <v>1</v>
      </c>
      <c r="BB520" s="24" t="b">
        <v>1</v>
      </c>
      <c r="BC520" s="22">
        <f t="shared" si="132"/>
        <v>0</v>
      </c>
      <c r="BD520" s="26">
        <f t="shared" si="112"/>
        <v>0.48194014447884415</v>
      </c>
    </row>
    <row r="521" spans="1:56" ht="18" customHeight="1">
      <c r="A521" s="18" t="s">
        <v>7262</v>
      </c>
      <c r="B521" s="19">
        <v>521</v>
      </c>
      <c r="C521" s="18" t="str">
        <f t="shared" si="137"/>
        <v>FIP521</v>
      </c>
      <c r="D521" s="18">
        <v>702584</v>
      </c>
      <c r="E521" s="20">
        <v>45182</v>
      </c>
      <c r="F521" s="20">
        <v>45182</v>
      </c>
      <c r="G521" s="18" t="s">
        <v>7522</v>
      </c>
      <c r="I521" s="18" t="s">
        <v>8228</v>
      </c>
      <c r="J521" s="18" t="s">
        <v>7369</v>
      </c>
      <c r="K521" s="18" t="s">
        <v>8087</v>
      </c>
      <c r="L521" s="18" t="s">
        <v>7303</v>
      </c>
      <c r="M521" s="21" t="s">
        <v>8178</v>
      </c>
      <c r="N521" s="21" t="str">
        <f t="shared" si="119"/>
        <v>A</v>
      </c>
      <c r="O521" s="18" t="s">
        <v>7305</v>
      </c>
      <c r="P521" s="18" t="str">
        <f>IFERROR(VLOOKUP(L521,[1]Sheet3!A:B,2,0),"")</f>
        <v>Mykare</v>
      </c>
      <c r="Q521" s="22" t="s">
        <v>7337</v>
      </c>
      <c r="R521" s="22" t="s">
        <v>7271</v>
      </c>
      <c r="S521" s="22">
        <v>40000</v>
      </c>
      <c r="T521" s="22">
        <v>0</v>
      </c>
      <c r="U521" s="22">
        <v>0</v>
      </c>
      <c r="V521" s="22">
        <v>2000</v>
      </c>
      <c r="W521" s="22">
        <f t="shared" si="144"/>
        <v>42000</v>
      </c>
      <c r="X521" s="22">
        <v>0</v>
      </c>
      <c r="Y521" s="22">
        <v>60</v>
      </c>
      <c r="Z521" s="22">
        <v>40</v>
      </c>
      <c r="AA521" s="22">
        <f t="shared" si="138"/>
        <v>16800</v>
      </c>
      <c r="AB521" s="22">
        <f t="shared" si="94"/>
        <v>21355.932203389828</v>
      </c>
      <c r="AC521" s="22">
        <f t="shared" si="95"/>
        <v>3844.0677966101694</v>
      </c>
      <c r="AD521" s="22">
        <f t="shared" si="140"/>
        <v>25200</v>
      </c>
      <c r="AE521" s="22">
        <v>1410.29</v>
      </c>
      <c r="AF521" s="22">
        <v>7000</v>
      </c>
      <c r="AG521" s="22">
        <v>5192</v>
      </c>
      <c r="AH521" s="22">
        <v>1500</v>
      </c>
      <c r="AI521" s="22">
        <v>0</v>
      </c>
      <c r="AJ521" s="22">
        <f t="shared" si="120"/>
        <v>0</v>
      </c>
      <c r="AK521" s="22">
        <f t="shared" si="145"/>
        <v>15102.29</v>
      </c>
      <c r="AL521" s="22">
        <f t="shared" si="146"/>
        <v>10097.709999999999</v>
      </c>
      <c r="AM521" s="22">
        <f t="array" ref="AM521">IF(P521="Mykare",(INDEX('[1]EMI &amp; Reimbursement'!Q:Q,MATCH(Finance!C521,'[1]EMI &amp; Reimbursement'!B:B,0),0)),0)</f>
        <v>34808</v>
      </c>
      <c r="AN521" s="22">
        <f t="shared" si="141"/>
        <v>0</v>
      </c>
      <c r="AO521" s="22">
        <f t="shared" si="142"/>
        <v>0</v>
      </c>
      <c r="AP521" s="22">
        <f t="shared" si="143"/>
        <v>16800</v>
      </c>
      <c r="AQ521" s="18" t="s">
        <v>7272</v>
      </c>
      <c r="AR521" s="18" t="s">
        <v>8229</v>
      </c>
      <c r="AS521" s="23">
        <v>45204</v>
      </c>
      <c r="AT521" s="56" t="b">
        <v>0</v>
      </c>
      <c r="AU521" s="56" t="b">
        <v>1</v>
      </c>
      <c r="AV521" s="56" t="b">
        <v>1</v>
      </c>
      <c r="AW521" s="56" t="b">
        <v>1</v>
      </c>
      <c r="AX521" s="56" t="b">
        <v>1</v>
      </c>
      <c r="AY521" s="56" t="b">
        <v>1</v>
      </c>
      <c r="AZ521" s="56" t="b">
        <v>1</v>
      </c>
      <c r="BA521" s="56" t="b">
        <v>1</v>
      </c>
      <c r="BB521" s="24" t="b">
        <v>1</v>
      </c>
      <c r="BC521" s="22">
        <f t="shared" si="132"/>
        <v>0</v>
      </c>
      <c r="BD521" s="26">
        <f t="shared" si="112"/>
        <v>0.40070277777777774</v>
      </c>
    </row>
    <row r="522" spans="1:56" ht="18" customHeight="1">
      <c r="A522" s="18" t="s">
        <v>7262</v>
      </c>
      <c r="B522" s="19">
        <v>522</v>
      </c>
      <c r="C522" s="18" t="str">
        <f t="shared" si="137"/>
        <v>FIP522</v>
      </c>
      <c r="D522" s="18">
        <v>646589</v>
      </c>
      <c r="E522" s="20">
        <v>45183</v>
      </c>
      <c r="F522" s="20">
        <v>45183</v>
      </c>
      <c r="G522" s="18" t="s">
        <v>7313</v>
      </c>
      <c r="I522" s="18" t="s">
        <v>8230</v>
      </c>
      <c r="J522" s="18" t="s">
        <v>7341</v>
      </c>
      <c r="K522" s="18" t="s">
        <v>7267</v>
      </c>
      <c r="L522" s="18" t="s">
        <v>7290</v>
      </c>
      <c r="M522" s="21" t="s">
        <v>7304</v>
      </c>
      <c r="N522" s="21" t="str">
        <f t="shared" si="119"/>
        <v>A</v>
      </c>
      <c r="P522" s="18" t="str">
        <f>IFERROR(VLOOKUP(L522,[1]Sheet3!A:B,2,0),"")</f>
        <v>Hospital</v>
      </c>
      <c r="Q522" s="22" t="s">
        <v>7285</v>
      </c>
      <c r="R522" s="22" t="s">
        <v>7271</v>
      </c>
      <c r="S522" s="22">
        <v>50000</v>
      </c>
      <c r="T522" s="22">
        <v>78423.45</v>
      </c>
      <c r="U522" s="22">
        <v>514</v>
      </c>
      <c r="V522" s="22">
        <v>0</v>
      </c>
      <c r="W522" s="22">
        <f t="shared" si="144"/>
        <v>78937.45</v>
      </c>
      <c r="X522" s="22">
        <v>0</v>
      </c>
      <c r="Y522" s="22">
        <f>AD522/W522*100</f>
        <v>21.851478607429048</v>
      </c>
      <c r="Z522" s="22">
        <f>AA522/W522*100</f>
        <v>78.148521392570956</v>
      </c>
      <c r="AA522" s="22">
        <f>W522-AD522</f>
        <v>61688.45</v>
      </c>
      <c r="AB522" s="22">
        <f t="shared" si="94"/>
        <v>14617.796610169493</v>
      </c>
      <c r="AC522" s="22">
        <f t="shared" si="95"/>
        <v>2631.2033898305085</v>
      </c>
      <c r="AD522" s="22">
        <v>17249</v>
      </c>
      <c r="AE522" s="22">
        <v>0</v>
      </c>
      <c r="AF522" s="22">
        <v>0</v>
      </c>
      <c r="AG522" s="22">
        <v>0</v>
      </c>
      <c r="AH522" s="83">
        <v>1470</v>
      </c>
      <c r="AI522" s="22">
        <v>0</v>
      </c>
      <c r="AJ522" s="22">
        <f t="shared" si="120"/>
        <v>0</v>
      </c>
      <c r="AK522" s="22">
        <f t="shared" si="145"/>
        <v>1470</v>
      </c>
      <c r="AL522" s="22">
        <f t="shared" si="146"/>
        <v>15779</v>
      </c>
      <c r="AM522" s="22">
        <f t="array" ref="AM522">IF(P522="Mykare",(INDEX('[1]EMI &amp; Reimbursement'!Q:Q,MATCH(Finance!C522,'[1]EMI &amp; Reimbursement'!B:B,0),0)),0)</f>
        <v>0</v>
      </c>
      <c r="AN522" s="22">
        <f t="shared" si="141"/>
        <v>0</v>
      </c>
      <c r="AO522" s="22">
        <f t="shared" si="142"/>
        <v>17249</v>
      </c>
      <c r="AP522" s="22">
        <f t="shared" si="143"/>
        <v>0</v>
      </c>
      <c r="AQ522" s="18" t="s">
        <v>7272</v>
      </c>
      <c r="AR522" s="18" t="s">
        <v>8231</v>
      </c>
      <c r="AS522" s="23">
        <v>45210</v>
      </c>
      <c r="AT522" s="56" t="b">
        <v>0</v>
      </c>
      <c r="AW522" s="56" t="b">
        <v>1</v>
      </c>
      <c r="AY522" s="56" t="b">
        <v>1</v>
      </c>
      <c r="BA522" s="56"/>
      <c r="BB522" s="24" t="b">
        <v>1</v>
      </c>
      <c r="BC522" s="22">
        <f t="shared" si="132"/>
        <v>0</v>
      </c>
      <c r="BD522" s="26">
        <f t="shared" si="112"/>
        <v>0.91477766827062434</v>
      </c>
    </row>
    <row r="523" spans="1:56" ht="18" customHeight="1">
      <c r="A523" s="18" t="s">
        <v>7262</v>
      </c>
      <c r="B523" s="19">
        <v>523</v>
      </c>
      <c r="C523" s="18" t="str">
        <f t="shared" si="137"/>
        <v>FIP523</v>
      </c>
      <c r="D523" s="18">
        <v>702643</v>
      </c>
      <c r="E523" s="20">
        <v>45184</v>
      </c>
      <c r="F523" s="20">
        <v>45184</v>
      </c>
      <c r="G523" s="18" t="s">
        <v>7770</v>
      </c>
      <c r="I523" s="18" t="s">
        <v>8140</v>
      </c>
      <c r="J523" s="18" t="s">
        <v>7351</v>
      </c>
      <c r="K523" s="18" t="s">
        <v>5048</v>
      </c>
      <c r="L523" s="18" t="s">
        <v>7308</v>
      </c>
      <c r="M523" s="21" t="s">
        <v>7278</v>
      </c>
      <c r="N523" s="21" t="str">
        <f t="shared" si="119"/>
        <v>B</v>
      </c>
      <c r="P523" s="18" t="str">
        <f>IFERROR(VLOOKUP(L523,[1]Sheet3!A:B,2,0),"")</f>
        <v>Hospital</v>
      </c>
      <c r="Q523" s="22" t="s">
        <v>7270</v>
      </c>
      <c r="R523" s="22" t="s">
        <v>7271</v>
      </c>
      <c r="S523" s="22">
        <v>40000</v>
      </c>
      <c r="T523" s="22">
        <v>0</v>
      </c>
      <c r="U523" s="22">
        <v>0</v>
      </c>
      <c r="V523" s="22">
        <v>0</v>
      </c>
      <c r="W523" s="22">
        <f t="shared" si="144"/>
        <v>40000</v>
      </c>
      <c r="X523" s="22">
        <v>0</v>
      </c>
      <c r="Y523" s="22">
        <v>40</v>
      </c>
      <c r="Z523" s="22">
        <v>60</v>
      </c>
      <c r="AA523" s="22">
        <f>W523*Z523%</f>
        <v>24000</v>
      </c>
      <c r="AB523" s="22">
        <f t="shared" si="94"/>
        <v>13559.322033898306</v>
      </c>
      <c r="AC523" s="22">
        <f t="shared" si="95"/>
        <v>2440.6779661016949</v>
      </c>
      <c r="AD523" s="22">
        <f>W523*Y523%</f>
        <v>16000</v>
      </c>
      <c r="AE523" s="22">
        <v>0</v>
      </c>
      <c r="AF523" s="22">
        <v>0</v>
      </c>
      <c r="AG523" s="22">
        <v>0</v>
      </c>
      <c r="AH523" s="22">
        <v>0</v>
      </c>
      <c r="AI523" s="22">
        <v>0</v>
      </c>
      <c r="AJ523" s="22">
        <f t="shared" si="120"/>
        <v>0</v>
      </c>
      <c r="AK523" s="22">
        <f t="shared" si="145"/>
        <v>0</v>
      </c>
      <c r="AL523" s="22">
        <f t="shared" si="146"/>
        <v>16000</v>
      </c>
      <c r="AM523" s="22">
        <f t="array" ref="AM523">IF(P523="Mykare",(INDEX('[1]EMI &amp; Reimbursement'!Q:Q,MATCH(Finance!C523,'[1]EMI &amp; Reimbursement'!B:B,0),0)),0)</f>
        <v>0</v>
      </c>
      <c r="AN523" s="22">
        <f t="shared" si="141"/>
        <v>0</v>
      </c>
      <c r="AO523" s="22">
        <f t="shared" si="142"/>
        <v>16000</v>
      </c>
      <c r="AP523" s="22">
        <f t="shared" si="143"/>
        <v>0</v>
      </c>
      <c r="AQ523" s="18" t="s">
        <v>7272</v>
      </c>
      <c r="AR523" s="18" t="s">
        <v>8232</v>
      </c>
      <c r="AS523" s="23">
        <v>45204</v>
      </c>
      <c r="AT523" s="56" t="b">
        <v>0</v>
      </c>
      <c r="AW523" s="56" t="b">
        <v>1</v>
      </c>
      <c r="AY523" s="56" t="b">
        <v>0</v>
      </c>
      <c r="BB523" s="24" t="b">
        <v>1</v>
      </c>
      <c r="BC523" s="22">
        <f t="shared" si="132"/>
        <v>0</v>
      </c>
      <c r="BD523" s="26">
        <f t="shared" si="112"/>
        <v>1</v>
      </c>
    </row>
    <row r="524" spans="1:56" ht="18" customHeight="1">
      <c r="A524" s="18" t="s">
        <v>7262</v>
      </c>
      <c r="B524" s="19">
        <v>524</v>
      </c>
      <c r="C524" s="18" t="str">
        <f t="shared" si="137"/>
        <v>FIP524</v>
      </c>
      <c r="D524" s="18">
        <v>702446</v>
      </c>
      <c r="E524" s="20">
        <v>45184</v>
      </c>
      <c r="F524" s="20">
        <v>45184</v>
      </c>
      <c r="G524" s="18" t="s">
        <v>7313</v>
      </c>
      <c r="I524" s="18" t="s">
        <v>5486</v>
      </c>
      <c r="J524" s="18" t="s">
        <v>7369</v>
      </c>
      <c r="K524" s="18" t="s">
        <v>7267</v>
      </c>
      <c r="L524" s="18" t="s">
        <v>7290</v>
      </c>
      <c r="M524" s="21" t="s">
        <v>7278</v>
      </c>
      <c r="N524" s="21" t="str">
        <f t="shared" si="119"/>
        <v>B</v>
      </c>
      <c r="P524" s="18" t="str">
        <f>IFERROR(VLOOKUP(L524,[1]Sheet3!A:B,2,0),"")</f>
        <v>Hospital</v>
      </c>
      <c r="Q524" s="22" t="s">
        <v>7285</v>
      </c>
      <c r="R524" s="22" t="s">
        <v>7271</v>
      </c>
      <c r="S524" s="22">
        <v>50000</v>
      </c>
      <c r="T524" s="22">
        <v>118035</v>
      </c>
      <c r="U524" s="22">
        <v>2254</v>
      </c>
      <c r="V524" s="22">
        <v>0</v>
      </c>
      <c r="W524" s="22">
        <f t="shared" si="144"/>
        <v>120289</v>
      </c>
      <c r="X524" s="22">
        <v>0</v>
      </c>
      <c r="Y524" s="22">
        <f>AD524/W524*100</f>
        <v>27.824655621045981</v>
      </c>
      <c r="Z524" s="22">
        <f>AA524/W524*100</f>
        <v>72.175344378954023</v>
      </c>
      <c r="AA524" s="22">
        <f>W524-AD524</f>
        <v>86819</v>
      </c>
      <c r="AB524" s="22">
        <f t="shared" si="94"/>
        <v>28364.406779661014</v>
      </c>
      <c r="AC524" s="22">
        <f t="shared" si="95"/>
        <v>5105.593220338983</v>
      </c>
      <c r="AD524" s="22">
        <v>33470</v>
      </c>
      <c r="AE524" s="22">
        <v>0</v>
      </c>
      <c r="AF524" s="22">
        <v>0</v>
      </c>
      <c r="AG524" s="22">
        <v>0</v>
      </c>
      <c r="AH524" s="22">
        <v>0</v>
      </c>
      <c r="AI524" s="22">
        <v>0</v>
      </c>
      <c r="AJ524" s="22">
        <f t="shared" si="120"/>
        <v>0</v>
      </c>
      <c r="AK524" s="22">
        <f t="shared" si="145"/>
        <v>0</v>
      </c>
      <c r="AL524" s="22">
        <f t="shared" si="146"/>
        <v>33470</v>
      </c>
      <c r="AM524" s="22">
        <f t="array" ref="AM524">IF(P524="Mykare",(INDEX('[1]EMI &amp; Reimbursement'!Q:Q,MATCH(Finance!C524,'[1]EMI &amp; Reimbursement'!B:B,0),0)),0)</f>
        <v>0</v>
      </c>
      <c r="AN524" s="22">
        <f t="shared" si="141"/>
        <v>0</v>
      </c>
      <c r="AO524" s="22">
        <f t="shared" si="142"/>
        <v>33470</v>
      </c>
      <c r="AP524" s="22">
        <f t="shared" si="143"/>
        <v>0</v>
      </c>
      <c r="AQ524" s="18" t="s">
        <v>7272</v>
      </c>
      <c r="AR524" s="18" t="s">
        <v>8231</v>
      </c>
      <c r="AS524" s="23">
        <v>45210</v>
      </c>
      <c r="AT524" s="56" t="b">
        <v>0</v>
      </c>
      <c r="AW524" s="56" t="b">
        <v>1</v>
      </c>
      <c r="AY524" s="56" t="b">
        <v>0</v>
      </c>
      <c r="BB524" s="24" t="b">
        <v>1</v>
      </c>
      <c r="BC524" s="22">
        <f t="shared" si="132"/>
        <v>0</v>
      </c>
      <c r="BD524" s="26">
        <f t="shared" si="112"/>
        <v>1</v>
      </c>
    </row>
    <row r="525" spans="1:56" ht="18" customHeight="1">
      <c r="A525" s="18" t="s">
        <v>7262</v>
      </c>
      <c r="B525" s="19">
        <v>525</v>
      </c>
      <c r="C525" s="18" t="str">
        <f t="shared" si="137"/>
        <v>FIP525</v>
      </c>
      <c r="D525" s="18">
        <v>653297</v>
      </c>
      <c r="E525" s="20">
        <v>45184</v>
      </c>
      <c r="F525" s="20">
        <v>45184</v>
      </c>
      <c r="G525" s="18" t="s">
        <v>7652</v>
      </c>
      <c r="I525" s="18" t="s">
        <v>8233</v>
      </c>
      <c r="J525" s="18" t="s">
        <v>7635</v>
      </c>
      <c r="K525" s="18" t="s">
        <v>5048</v>
      </c>
      <c r="L525" s="18" t="s">
        <v>7290</v>
      </c>
      <c r="M525" s="21" t="s">
        <v>8155</v>
      </c>
      <c r="N525" s="21" t="str">
        <f t="shared" si="119"/>
        <v>A</v>
      </c>
      <c r="P525" s="18" t="str">
        <f>IFERROR(VLOOKUP(L525,[1]Sheet3!A:B,2,0),"")</f>
        <v>Hospital</v>
      </c>
      <c r="Q525" s="22" t="s">
        <v>7270</v>
      </c>
      <c r="R525" s="22" t="s">
        <v>7271</v>
      </c>
      <c r="S525" s="22">
        <v>25000</v>
      </c>
      <c r="T525" s="22">
        <v>74960</v>
      </c>
      <c r="U525" s="22">
        <v>0</v>
      </c>
      <c r="V525" s="22">
        <v>0</v>
      </c>
      <c r="W525" s="22">
        <f t="shared" si="144"/>
        <v>74960</v>
      </c>
      <c r="X525" s="22">
        <v>0</v>
      </c>
      <c r="Y525" s="22">
        <v>60</v>
      </c>
      <c r="Z525" s="22">
        <v>40</v>
      </c>
      <c r="AA525" s="22">
        <f t="shared" ref="AA525:AA538" si="147">W525*Z525%</f>
        <v>29984</v>
      </c>
      <c r="AB525" s="22">
        <f t="shared" si="94"/>
        <v>38115.254237288136</v>
      </c>
      <c r="AC525" s="22">
        <f t="shared" si="95"/>
        <v>6860.7457627118638</v>
      </c>
      <c r="AD525" s="22">
        <f t="shared" ref="AD525:AD538" si="148">W525*Y525%</f>
        <v>44976</v>
      </c>
      <c r="AE525" s="22">
        <v>1220.3499999999999</v>
      </c>
      <c r="AF525" s="22">
        <f>T525*15%</f>
        <v>11244</v>
      </c>
      <c r="AG525" s="22">
        <v>0</v>
      </c>
      <c r="AH525" s="22">
        <v>0</v>
      </c>
      <c r="AI525" s="22">
        <v>0</v>
      </c>
      <c r="AJ525" s="22">
        <f t="shared" si="120"/>
        <v>0</v>
      </c>
      <c r="AK525" s="22">
        <f t="shared" si="145"/>
        <v>12464.35</v>
      </c>
      <c r="AL525" s="22">
        <f t="shared" si="146"/>
        <v>32511.65</v>
      </c>
      <c r="AM525" s="22">
        <f t="array" ref="AM525">IF(P525="Mykare",(INDEX('[1]EMI &amp; Reimbursement'!Q:Q,MATCH(Finance!C525,'[1]EMI &amp; Reimbursement'!B:B,0),0)),0)</f>
        <v>0</v>
      </c>
      <c r="AN525" s="22">
        <f t="shared" si="141"/>
        <v>0</v>
      </c>
      <c r="AO525" s="22">
        <f t="shared" si="142"/>
        <v>44976</v>
      </c>
      <c r="AP525" s="22">
        <f t="shared" si="143"/>
        <v>0</v>
      </c>
      <c r="AQ525" s="18" t="s">
        <v>7272</v>
      </c>
      <c r="AR525" s="18" t="s">
        <v>8212</v>
      </c>
      <c r="AS525" s="23">
        <v>45204</v>
      </c>
      <c r="AT525" s="56" t="b">
        <v>0</v>
      </c>
      <c r="AW525" s="56" t="b">
        <v>1</v>
      </c>
      <c r="AY525" s="56" t="b">
        <v>1</v>
      </c>
      <c r="BA525" s="56" t="b">
        <v>1</v>
      </c>
      <c r="BB525" s="24" t="b">
        <v>1</v>
      </c>
      <c r="BC525" s="22">
        <f t="shared" si="132"/>
        <v>0</v>
      </c>
      <c r="BD525" s="26">
        <f t="shared" si="112"/>
        <v>0.72286663998577028</v>
      </c>
    </row>
    <row r="526" spans="1:56" ht="18" customHeight="1">
      <c r="A526" s="18" t="s">
        <v>7262</v>
      </c>
      <c r="B526" s="19">
        <v>526</v>
      </c>
      <c r="C526" s="18" t="str">
        <f t="shared" si="137"/>
        <v>FIP526</v>
      </c>
      <c r="D526" s="18">
        <v>68507</v>
      </c>
      <c r="E526" s="20">
        <v>45184</v>
      </c>
      <c r="F526" s="20">
        <v>45184</v>
      </c>
      <c r="G526" s="18" t="s">
        <v>7671</v>
      </c>
      <c r="I526" s="18" t="s">
        <v>2415</v>
      </c>
      <c r="J526" s="18" t="s">
        <v>7341</v>
      </c>
      <c r="K526" s="18" t="s">
        <v>7267</v>
      </c>
      <c r="L526" s="18" t="s">
        <v>7290</v>
      </c>
      <c r="M526" s="21" t="s">
        <v>7948</v>
      </c>
      <c r="N526" s="21" t="str">
        <f t="shared" si="119"/>
        <v>A</v>
      </c>
      <c r="P526" s="18" t="str">
        <f>IFERROR(VLOOKUP(L530,[1]Sheet3!A:B,2,0),"")</f>
        <v>Hospital</v>
      </c>
      <c r="Q526" s="22" t="s">
        <v>7456</v>
      </c>
      <c r="R526" s="22" t="s">
        <v>7271</v>
      </c>
      <c r="S526" s="22">
        <v>50000</v>
      </c>
      <c r="T526" s="22">
        <v>45000</v>
      </c>
      <c r="U526" s="22">
        <v>2000</v>
      </c>
      <c r="V526" s="22">
        <v>0</v>
      </c>
      <c r="W526" s="22">
        <f t="shared" si="144"/>
        <v>47000</v>
      </c>
      <c r="X526" s="22">
        <v>0</v>
      </c>
      <c r="Y526" s="22">
        <v>60</v>
      </c>
      <c r="Z526" s="22">
        <v>40</v>
      </c>
      <c r="AA526" s="22">
        <f t="shared" si="147"/>
        <v>18800</v>
      </c>
      <c r="AB526" s="22">
        <f t="shared" si="94"/>
        <v>23898.305084745763</v>
      </c>
      <c r="AC526" s="22">
        <f t="shared" si="95"/>
        <v>4301.6949152542375</v>
      </c>
      <c r="AD526" s="22">
        <f t="shared" si="148"/>
        <v>28200</v>
      </c>
      <c r="AE526" s="22">
        <v>0</v>
      </c>
      <c r="AF526" s="22">
        <v>10000</v>
      </c>
      <c r="AG526" s="22">
        <v>0</v>
      </c>
      <c r="AH526" s="83">
        <v>1470</v>
      </c>
      <c r="AI526" s="22">
        <v>0</v>
      </c>
      <c r="AJ526" s="22">
        <f t="shared" si="120"/>
        <v>0</v>
      </c>
      <c r="AK526" s="22">
        <f t="shared" si="145"/>
        <v>11470</v>
      </c>
      <c r="AL526" s="22">
        <f t="shared" si="146"/>
        <v>16730</v>
      </c>
      <c r="AM526" s="22">
        <f t="array" ref="AM526">IF(P526="Mykare",(INDEX('[1]EMI &amp; Reimbursement'!Q:Q,MATCH(Finance!C526,'[1]EMI &amp; Reimbursement'!B:B,0),0)),0)</f>
        <v>0</v>
      </c>
      <c r="AN526" s="22">
        <f t="shared" si="141"/>
        <v>0</v>
      </c>
      <c r="AO526" s="22">
        <f t="shared" si="142"/>
        <v>28200</v>
      </c>
      <c r="AP526" s="22">
        <f t="shared" si="143"/>
        <v>0</v>
      </c>
      <c r="AQ526" s="18" t="s">
        <v>7272</v>
      </c>
      <c r="AR526" s="18" t="s">
        <v>8234</v>
      </c>
      <c r="AS526" s="23">
        <v>45204</v>
      </c>
      <c r="AT526" s="56" t="b">
        <v>0</v>
      </c>
      <c r="AW526" s="56" t="b">
        <v>1</v>
      </c>
      <c r="AY526" s="56" t="b">
        <v>1</v>
      </c>
      <c r="BA526" s="56" t="b">
        <v>1</v>
      </c>
      <c r="BB526" s="24" t="b">
        <v>1</v>
      </c>
      <c r="BC526" s="22">
        <f t="shared" si="132"/>
        <v>0</v>
      </c>
      <c r="BD526" s="26">
        <f t="shared" si="112"/>
        <v>0.59326241134751778</v>
      </c>
    </row>
    <row r="527" spans="1:56" ht="18" customHeight="1">
      <c r="A527" s="18" t="s">
        <v>7262</v>
      </c>
      <c r="B527" s="19">
        <v>527</v>
      </c>
      <c r="C527" s="18" t="str">
        <f t="shared" si="137"/>
        <v>FIP527</v>
      </c>
      <c r="D527" s="18">
        <v>639215</v>
      </c>
      <c r="E527" s="20">
        <v>45185</v>
      </c>
      <c r="F527" s="20">
        <v>45185</v>
      </c>
      <c r="G527" s="18" t="s">
        <v>7652</v>
      </c>
      <c r="I527" s="18" t="s">
        <v>7928</v>
      </c>
      <c r="J527" s="24" t="s">
        <v>7266</v>
      </c>
      <c r="K527" s="18" t="s">
        <v>5048</v>
      </c>
      <c r="L527" s="18" t="s">
        <v>7290</v>
      </c>
      <c r="M527" s="21" t="s">
        <v>7278</v>
      </c>
      <c r="N527" s="21" t="str">
        <f t="shared" si="119"/>
        <v>B</v>
      </c>
      <c r="P527" s="18" t="str">
        <f>IFERROR(VLOOKUP(L527,[1]Sheet3!A:B,2,0),"")</f>
        <v>Hospital</v>
      </c>
      <c r="Q527" s="22" t="s">
        <v>7270</v>
      </c>
      <c r="R527" s="22" t="s">
        <v>7271</v>
      </c>
      <c r="S527" s="22">
        <v>25000</v>
      </c>
      <c r="T527" s="22">
        <v>44790</v>
      </c>
      <c r="U527" s="22">
        <v>0</v>
      </c>
      <c r="V527" s="22">
        <v>0</v>
      </c>
      <c r="W527" s="22">
        <f t="shared" si="144"/>
        <v>44790</v>
      </c>
      <c r="X527" s="22">
        <v>0</v>
      </c>
      <c r="Y527" s="22">
        <v>40</v>
      </c>
      <c r="Z527" s="22">
        <v>60</v>
      </c>
      <c r="AA527" s="22">
        <f t="shared" si="147"/>
        <v>26874</v>
      </c>
      <c r="AB527" s="22">
        <f t="shared" si="94"/>
        <v>15183.050847457627</v>
      </c>
      <c r="AC527" s="22">
        <f t="shared" si="95"/>
        <v>2732.9491525423728</v>
      </c>
      <c r="AD527" s="22">
        <f t="shared" si="148"/>
        <v>17916</v>
      </c>
      <c r="AE527" s="22">
        <v>0</v>
      </c>
      <c r="AF527" s="22">
        <v>0</v>
      </c>
      <c r="AG527" s="22">
        <v>0</v>
      </c>
      <c r="AH527" s="22">
        <v>0</v>
      </c>
      <c r="AI527" s="22">
        <v>0</v>
      </c>
      <c r="AJ527" s="22">
        <f t="shared" si="120"/>
        <v>0</v>
      </c>
      <c r="AK527" s="22">
        <f t="shared" si="145"/>
        <v>0</v>
      </c>
      <c r="AL527" s="22">
        <f t="shared" si="146"/>
        <v>17916</v>
      </c>
      <c r="AM527" s="22">
        <f t="array" ref="AM527">IF(P527="Mykare",(INDEX('[1]EMI &amp; Reimbursement'!Q:Q,MATCH(Finance!C527,'[1]EMI &amp; Reimbursement'!B:B,0),0)),0)</f>
        <v>0</v>
      </c>
      <c r="AN527" s="22">
        <f t="shared" si="141"/>
        <v>0</v>
      </c>
      <c r="AO527" s="22">
        <f t="shared" si="142"/>
        <v>17916</v>
      </c>
      <c r="AP527" s="22">
        <f t="shared" si="143"/>
        <v>0</v>
      </c>
      <c r="AQ527" s="18" t="s">
        <v>7272</v>
      </c>
      <c r="AR527" s="18" t="s">
        <v>8212</v>
      </c>
      <c r="AS527" s="23">
        <v>45204</v>
      </c>
      <c r="AT527" s="56" t="b">
        <v>0</v>
      </c>
      <c r="AW527" s="56" t="b">
        <v>1</v>
      </c>
      <c r="AY527" s="56" t="b">
        <v>0</v>
      </c>
      <c r="BB527" s="24" t="b">
        <v>1</v>
      </c>
      <c r="BC527" s="22">
        <f t="shared" si="132"/>
        <v>0</v>
      </c>
      <c r="BD527" s="26">
        <f t="shared" si="112"/>
        <v>1</v>
      </c>
    </row>
    <row r="528" spans="1:56" ht="18" customHeight="1">
      <c r="A528" s="18" t="s">
        <v>7262</v>
      </c>
      <c r="B528" s="19">
        <v>528</v>
      </c>
      <c r="C528" s="18" t="str">
        <f t="shared" si="137"/>
        <v>FIP528</v>
      </c>
      <c r="D528" s="18">
        <v>694327</v>
      </c>
      <c r="E528" s="20">
        <v>45185</v>
      </c>
      <c r="F528" s="20">
        <v>45185</v>
      </c>
      <c r="G528" s="18" t="s">
        <v>7522</v>
      </c>
      <c r="I528" s="18" t="s">
        <v>8235</v>
      </c>
      <c r="J528" s="24" t="s">
        <v>7341</v>
      </c>
      <c r="K528" s="18" t="s">
        <v>7932</v>
      </c>
      <c r="L528" s="18" t="s">
        <v>7303</v>
      </c>
      <c r="M528" s="21" t="s">
        <v>8109</v>
      </c>
      <c r="N528" s="21" t="str">
        <f t="shared" si="119"/>
        <v>A</v>
      </c>
      <c r="O528" s="18" t="s">
        <v>7305</v>
      </c>
      <c r="P528" s="18" t="str">
        <f>IFERROR(VLOOKUP(L528,[1]Sheet3!A:B,2,0),"")</f>
        <v>Mykare</v>
      </c>
      <c r="Q528" s="22" t="s">
        <v>7337</v>
      </c>
      <c r="R528" s="22" t="s">
        <v>7271</v>
      </c>
      <c r="S528" s="22">
        <v>45000</v>
      </c>
      <c r="T528" s="22">
        <v>0</v>
      </c>
      <c r="U528" s="22">
        <v>0</v>
      </c>
      <c r="V528" s="22">
        <v>0</v>
      </c>
      <c r="W528" s="22">
        <f t="shared" si="144"/>
        <v>45000</v>
      </c>
      <c r="X528" s="22">
        <v>0</v>
      </c>
      <c r="Y528" s="22">
        <v>60</v>
      </c>
      <c r="Z528" s="22">
        <v>40</v>
      </c>
      <c r="AA528" s="22">
        <f t="shared" si="147"/>
        <v>18000</v>
      </c>
      <c r="AB528" s="22">
        <f t="shared" si="94"/>
        <v>22881.355932203391</v>
      </c>
      <c r="AC528" s="22">
        <f t="shared" si="95"/>
        <v>4118.6440677966102</v>
      </c>
      <c r="AD528" s="22">
        <f t="shared" si="148"/>
        <v>27000</v>
      </c>
      <c r="AE528" s="22">
        <v>642.30999999999995</v>
      </c>
      <c r="AF528" s="22">
        <v>10000</v>
      </c>
      <c r="AG528" s="22">
        <v>5841</v>
      </c>
      <c r="AH528" s="22">
        <v>5000</v>
      </c>
      <c r="AI528" s="22">
        <v>0</v>
      </c>
      <c r="AJ528" s="22">
        <f t="shared" si="120"/>
        <v>0</v>
      </c>
      <c r="AK528" s="22">
        <f t="shared" si="145"/>
        <v>21483.309999999998</v>
      </c>
      <c r="AL528" s="22">
        <f t="shared" si="146"/>
        <v>5516.6900000000023</v>
      </c>
      <c r="AM528" s="22">
        <f t="array" ref="AM528">IF(P528="Mykare",(INDEX('[1]EMI &amp; Reimbursement'!Q:Q,MATCH(Finance!C528,'[1]EMI &amp; Reimbursement'!B:B,0),0)),0)</f>
        <v>39159</v>
      </c>
      <c r="AN528" s="22">
        <f t="shared" si="141"/>
        <v>0</v>
      </c>
      <c r="AO528" s="22">
        <f t="shared" si="142"/>
        <v>0</v>
      </c>
      <c r="AP528" s="22">
        <f t="shared" si="143"/>
        <v>18000</v>
      </c>
      <c r="AQ528" s="18" t="s">
        <v>7272</v>
      </c>
      <c r="AR528" s="18" t="s">
        <v>8229</v>
      </c>
      <c r="AS528" s="23">
        <v>45204</v>
      </c>
      <c r="AT528" s="56" t="b">
        <v>0</v>
      </c>
      <c r="AU528" s="56" t="b">
        <v>1</v>
      </c>
      <c r="AV528" s="56" t="b">
        <v>1</v>
      </c>
      <c r="AW528" s="56" t="b">
        <v>1</v>
      </c>
      <c r="AX528" s="56" t="b">
        <v>1</v>
      </c>
      <c r="AY528" s="56" t="b">
        <v>1</v>
      </c>
      <c r="AZ528" s="56" t="b">
        <v>0</v>
      </c>
      <c r="BA528" s="56" t="b">
        <v>1</v>
      </c>
      <c r="BB528" s="24" t="b">
        <v>1</v>
      </c>
      <c r="BC528" s="22">
        <f t="shared" si="132"/>
        <v>0</v>
      </c>
      <c r="BD528" s="26">
        <f t="shared" si="112"/>
        <v>0.20432185185185195</v>
      </c>
    </row>
    <row r="529" spans="1:56" ht="18" customHeight="1">
      <c r="A529" s="18" t="s">
        <v>7262</v>
      </c>
      <c r="B529" s="19">
        <v>529</v>
      </c>
      <c r="C529" s="18" t="str">
        <f t="shared" si="137"/>
        <v>FIP529</v>
      </c>
      <c r="D529" s="18">
        <v>702826</v>
      </c>
      <c r="E529" s="20">
        <v>45185</v>
      </c>
      <c r="F529" s="20">
        <v>45185</v>
      </c>
      <c r="G529" s="18" t="s">
        <v>7367</v>
      </c>
      <c r="I529" s="18" t="s">
        <v>6824</v>
      </c>
      <c r="J529" s="24" t="s">
        <v>7369</v>
      </c>
      <c r="K529" s="18" t="s">
        <v>7342</v>
      </c>
      <c r="L529" s="18" t="s">
        <v>7303</v>
      </c>
      <c r="M529" s="21" t="s">
        <v>7278</v>
      </c>
      <c r="N529" s="21" t="str">
        <f t="shared" si="119"/>
        <v>B</v>
      </c>
      <c r="O529" s="18" t="s">
        <v>7305</v>
      </c>
      <c r="P529" s="18" t="str">
        <f>IFERROR(VLOOKUP(L529,[1]Sheet3!A:B,2,0),"")</f>
        <v>Mykare</v>
      </c>
      <c r="Q529" s="22" t="s">
        <v>7326</v>
      </c>
      <c r="R529" s="22" t="s">
        <v>7271</v>
      </c>
      <c r="S529" s="22">
        <v>40000</v>
      </c>
      <c r="T529" s="22">
        <v>0</v>
      </c>
      <c r="U529" s="22">
        <v>0</v>
      </c>
      <c r="V529" s="22">
        <v>0</v>
      </c>
      <c r="W529" s="22">
        <f t="shared" si="144"/>
        <v>40000</v>
      </c>
      <c r="X529" s="22">
        <v>0</v>
      </c>
      <c r="Y529" s="22">
        <v>30</v>
      </c>
      <c r="Z529" s="22">
        <v>70</v>
      </c>
      <c r="AA529" s="22">
        <f t="shared" si="147"/>
        <v>28000</v>
      </c>
      <c r="AB529" s="22">
        <f t="shared" si="94"/>
        <v>10169.491525423729</v>
      </c>
      <c r="AC529" s="22">
        <f t="shared" si="95"/>
        <v>1830.5084745762711</v>
      </c>
      <c r="AD529" s="22">
        <f t="shared" si="148"/>
        <v>12000</v>
      </c>
      <c r="AE529" s="22">
        <v>0</v>
      </c>
      <c r="AF529" s="22">
        <v>0</v>
      </c>
      <c r="AG529" s="22">
        <v>5192</v>
      </c>
      <c r="AH529" s="22">
        <v>0</v>
      </c>
      <c r="AI529" s="22">
        <v>0</v>
      </c>
      <c r="AJ529" s="22">
        <f t="shared" si="120"/>
        <v>0</v>
      </c>
      <c r="AK529" s="22">
        <f t="shared" si="145"/>
        <v>5192</v>
      </c>
      <c r="AL529" s="22">
        <f t="shared" si="146"/>
        <v>6808</v>
      </c>
      <c r="AM529" s="22">
        <f t="array" ref="AM529">IF(P529="Mykare",(INDEX('[1]EMI &amp; Reimbursement'!Q:Q,MATCH(Finance!C529,'[1]EMI &amp; Reimbursement'!B:B,0),0)),0)</f>
        <v>34808</v>
      </c>
      <c r="AN529" s="22">
        <f t="shared" si="141"/>
        <v>0</v>
      </c>
      <c r="AO529" s="22">
        <f t="shared" si="142"/>
        <v>0</v>
      </c>
      <c r="AP529" s="22">
        <f t="shared" si="143"/>
        <v>28000</v>
      </c>
      <c r="AQ529" s="18" t="s">
        <v>7272</v>
      </c>
      <c r="AR529" s="18" t="s">
        <v>8215</v>
      </c>
      <c r="AS529" s="23">
        <v>45204</v>
      </c>
      <c r="AT529" s="56" t="b">
        <v>0</v>
      </c>
      <c r="AU529" s="56" t="b">
        <v>1</v>
      </c>
      <c r="AV529" s="56" t="b">
        <v>1</v>
      </c>
      <c r="AW529" s="56" t="b">
        <v>1</v>
      </c>
      <c r="AX529" s="56" t="b">
        <v>1</v>
      </c>
      <c r="AY529" s="56" t="b">
        <v>1</v>
      </c>
      <c r="BB529" s="24" t="b">
        <v>1</v>
      </c>
      <c r="BC529" s="22">
        <f t="shared" si="132"/>
        <v>0</v>
      </c>
      <c r="BD529" s="26">
        <f t="shared" si="112"/>
        <v>0.56733333333333336</v>
      </c>
    </row>
    <row r="530" spans="1:56" ht="18" customHeight="1">
      <c r="A530" s="18" t="s">
        <v>7262</v>
      </c>
      <c r="B530" s="19">
        <v>530</v>
      </c>
      <c r="C530" s="18" t="str">
        <f t="shared" si="137"/>
        <v>FIP530</v>
      </c>
      <c r="D530" s="18">
        <v>697950</v>
      </c>
      <c r="E530" s="20">
        <v>45186</v>
      </c>
      <c r="F530" s="20">
        <v>45186</v>
      </c>
      <c r="G530" s="18" t="s">
        <v>7652</v>
      </c>
      <c r="I530" s="18" t="s">
        <v>8236</v>
      </c>
      <c r="J530" s="18" t="s">
        <v>7351</v>
      </c>
      <c r="K530" s="18" t="s">
        <v>5048</v>
      </c>
      <c r="L530" s="18" t="s">
        <v>7290</v>
      </c>
      <c r="M530" s="21" t="s">
        <v>7278</v>
      </c>
      <c r="N530" s="21" t="str">
        <f t="shared" si="119"/>
        <v>B</v>
      </c>
      <c r="P530" s="18" t="str">
        <f>IFERROR(VLOOKUP(L530,[1]Sheet3!A:B,2,0),"")</f>
        <v>Hospital</v>
      </c>
      <c r="Q530" s="22" t="s">
        <v>7270</v>
      </c>
      <c r="R530" s="22" t="s">
        <v>7271</v>
      </c>
      <c r="S530" s="22">
        <v>25000</v>
      </c>
      <c r="T530" s="22">
        <v>56954</v>
      </c>
      <c r="U530" s="22">
        <v>1424</v>
      </c>
      <c r="V530" s="22">
        <v>0</v>
      </c>
      <c r="W530" s="22">
        <f t="shared" si="144"/>
        <v>58378</v>
      </c>
      <c r="X530" s="22">
        <v>0</v>
      </c>
      <c r="Y530" s="22">
        <v>40</v>
      </c>
      <c r="Z530" s="22">
        <v>60</v>
      </c>
      <c r="AA530" s="22">
        <f t="shared" si="147"/>
        <v>35026.799999999996</v>
      </c>
      <c r="AB530" s="22">
        <f t="shared" si="94"/>
        <v>19789.152542372882</v>
      </c>
      <c r="AC530" s="22">
        <f t="shared" si="95"/>
        <v>3562.0474576271185</v>
      </c>
      <c r="AD530" s="22">
        <f t="shared" si="148"/>
        <v>23351.200000000001</v>
      </c>
      <c r="AE530" s="22">
        <v>1319.92</v>
      </c>
      <c r="AF530" s="22">
        <v>0</v>
      </c>
      <c r="AG530" s="22">
        <v>0</v>
      </c>
      <c r="AH530" s="22">
        <v>0</v>
      </c>
      <c r="AI530" s="22">
        <v>0</v>
      </c>
      <c r="AJ530" s="22">
        <f t="shared" si="120"/>
        <v>0</v>
      </c>
      <c r="AK530" s="22">
        <f t="shared" si="145"/>
        <v>1319.92</v>
      </c>
      <c r="AL530" s="22">
        <f t="shared" si="146"/>
        <v>22031.279999999999</v>
      </c>
      <c r="AM530" s="22">
        <f t="array" ref="AM530">IF(P530="Mykare",(INDEX('[1]EMI &amp; Reimbursement'!Q:Q,MATCH(Finance!C530,'[1]EMI &amp; Reimbursement'!B:B,0),0)),0)</f>
        <v>0</v>
      </c>
      <c r="AN530" s="22">
        <f t="shared" si="141"/>
        <v>0</v>
      </c>
      <c r="AO530" s="22">
        <f t="shared" si="142"/>
        <v>23351.200000000001</v>
      </c>
      <c r="AP530" s="22">
        <f t="shared" si="143"/>
        <v>0</v>
      </c>
      <c r="AQ530" s="18" t="s">
        <v>7272</v>
      </c>
      <c r="AR530" s="18" t="s">
        <v>8212</v>
      </c>
      <c r="AS530" s="23">
        <v>45204</v>
      </c>
      <c r="AT530" s="56" t="b">
        <v>0</v>
      </c>
      <c r="AW530" s="56" t="b">
        <v>1</v>
      </c>
      <c r="AY530" s="56" t="b">
        <v>1</v>
      </c>
      <c r="BB530" s="24" t="b">
        <v>1</v>
      </c>
      <c r="BC530" s="22">
        <f t="shared" si="132"/>
        <v>0</v>
      </c>
      <c r="BD530" s="26">
        <f t="shared" si="112"/>
        <v>0.94347528178423368</v>
      </c>
    </row>
    <row r="531" spans="1:56" ht="18" customHeight="1">
      <c r="A531" s="18" t="s">
        <v>7262</v>
      </c>
      <c r="B531" s="19">
        <v>531</v>
      </c>
      <c r="C531" s="18" t="str">
        <f t="shared" si="137"/>
        <v>FIP531</v>
      </c>
      <c r="D531" s="18">
        <v>662067</v>
      </c>
      <c r="E531" s="20">
        <v>45187</v>
      </c>
      <c r="F531" s="20">
        <v>45187</v>
      </c>
      <c r="G531" s="18" t="s">
        <v>8207</v>
      </c>
      <c r="I531" s="18" t="s">
        <v>4797</v>
      </c>
      <c r="J531" s="18" t="s">
        <v>7266</v>
      </c>
      <c r="K531" s="18" t="s">
        <v>7267</v>
      </c>
      <c r="L531" s="18" t="s">
        <v>7290</v>
      </c>
      <c r="M531" s="21" t="s">
        <v>7278</v>
      </c>
      <c r="N531" s="21" t="str">
        <f t="shared" si="119"/>
        <v>B</v>
      </c>
      <c r="P531" s="18" t="str">
        <f>IFERROR(VLOOKUP(L531,[1]Sheet3!A:B,2,0),"")</f>
        <v>Hospital</v>
      </c>
      <c r="Q531" s="22" t="s">
        <v>7285</v>
      </c>
      <c r="R531" s="22" t="s">
        <v>7271</v>
      </c>
      <c r="S531" s="22">
        <v>25000</v>
      </c>
      <c r="T531" s="22">
        <v>43364</v>
      </c>
      <c r="U531" s="22">
        <v>7370</v>
      </c>
      <c r="V531" s="22">
        <v>0</v>
      </c>
      <c r="W531" s="22">
        <f t="shared" si="144"/>
        <v>50734</v>
      </c>
      <c r="X531" s="22">
        <v>0</v>
      </c>
      <c r="Y531" s="22">
        <v>40</v>
      </c>
      <c r="Z531" s="22">
        <v>60</v>
      </c>
      <c r="AA531" s="22">
        <f t="shared" si="147"/>
        <v>30440.399999999998</v>
      </c>
      <c r="AB531" s="22">
        <f t="shared" si="94"/>
        <v>17197.966101694918</v>
      </c>
      <c r="AC531" s="22">
        <f t="shared" si="95"/>
        <v>3095.633898305085</v>
      </c>
      <c r="AD531" s="22">
        <f t="shared" si="148"/>
        <v>20293.600000000002</v>
      </c>
      <c r="AE531" s="22">
        <v>315.2525</v>
      </c>
      <c r="AF531" s="22">
        <v>0</v>
      </c>
      <c r="AG531" s="22">
        <v>0</v>
      </c>
      <c r="AH531" s="22">
        <v>0</v>
      </c>
      <c r="AI531" s="22">
        <v>0</v>
      </c>
      <c r="AJ531" s="22">
        <f t="shared" si="120"/>
        <v>0</v>
      </c>
      <c r="AK531" s="22">
        <f t="shared" si="145"/>
        <v>315.2525</v>
      </c>
      <c r="AL531" s="22">
        <f t="shared" si="146"/>
        <v>19978.347500000003</v>
      </c>
      <c r="AM531" s="22">
        <f t="array" ref="AM531">IF(P531="Mykare",(INDEX('[1]EMI &amp; Reimbursement'!Q:Q,MATCH(Finance!C531,'[1]EMI &amp; Reimbursement'!B:B,0),0)),0)</f>
        <v>0</v>
      </c>
      <c r="AN531" s="22">
        <f t="shared" si="141"/>
        <v>0</v>
      </c>
      <c r="AO531" s="22">
        <f t="shared" si="142"/>
        <v>20293.600000000002</v>
      </c>
      <c r="AP531" s="22">
        <f t="shared" si="143"/>
        <v>0</v>
      </c>
      <c r="AQ531" s="18" t="s">
        <v>7272</v>
      </c>
      <c r="AR531" s="18" t="s">
        <v>8210</v>
      </c>
      <c r="AS531" s="23">
        <v>45223</v>
      </c>
      <c r="AT531" s="56" t="b">
        <v>0</v>
      </c>
      <c r="AW531" s="56" t="b">
        <v>1</v>
      </c>
      <c r="AY531" s="56" t="b">
        <v>1</v>
      </c>
      <c r="BB531" s="24" t="b">
        <v>1</v>
      </c>
      <c r="BC531" s="22">
        <f t="shared" si="132"/>
        <v>0</v>
      </c>
      <c r="BD531" s="26">
        <f t="shared" si="112"/>
        <v>0.98446542259628655</v>
      </c>
    </row>
    <row r="532" spans="1:56" ht="18" customHeight="1">
      <c r="A532" s="18" t="s">
        <v>7262</v>
      </c>
      <c r="B532" s="19">
        <v>532</v>
      </c>
      <c r="C532" s="18" t="str">
        <f t="shared" si="137"/>
        <v>FIP532</v>
      </c>
      <c r="D532" s="18">
        <v>702957</v>
      </c>
      <c r="E532" s="20">
        <v>45187</v>
      </c>
      <c r="F532" s="20">
        <v>45187</v>
      </c>
      <c r="G532" s="18" t="s">
        <v>7275</v>
      </c>
      <c r="I532" s="18" t="s">
        <v>4278</v>
      </c>
      <c r="J532" s="18" t="s">
        <v>7266</v>
      </c>
      <c r="K532" s="18" t="s">
        <v>5048</v>
      </c>
      <c r="L532" s="18" t="s">
        <v>7308</v>
      </c>
      <c r="M532" s="21" t="s">
        <v>7278</v>
      </c>
      <c r="N532" s="21" t="str">
        <f t="shared" si="119"/>
        <v>B</v>
      </c>
      <c r="P532" s="18" t="str">
        <f>IFERROR(VLOOKUP(L532,[1]Sheet3!A:B,2,0),"")</f>
        <v>Hospital</v>
      </c>
      <c r="Q532" s="22" t="s">
        <v>7279</v>
      </c>
      <c r="R532" s="22" t="s">
        <v>7271</v>
      </c>
      <c r="S532" s="22">
        <v>28000</v>
      </c>
      <c r="T532" s="22">
        <v>0</v>
      </c>
      <c r="U532" s="22">
        <v>0</v>
      </c>
      <c r="V532" s="22">
        <v>0</v>
      </c>
      <c r="W532" s="22">
        <f t="shared" si="144"/>
        <v>28000</v>
      </c>
      <c r="X532" s="22">
        <v>0</v>
      </c>
      <c r="Y532" s="22">
        <v>30</v>
      </c>
      <c r="Z532" s="22">
        <v>70</v>
      </c>
      <c r="AA532" s="22">
        <f t="shared" si="147"/>
        <v>19600</v>
      </c>
      <c r="AB532" s="22">
        <f t="shared" si="94"/>
        <v>7118.6440677966102</v>
      </c>
      <c r="AC532" s="22">
        <f t="shared" si="95"/>
        <v>1281.3559322033898</v>
      </c>
      <c r="AD532" s="22">
        <f t="shared" si="148"/>
        <v>8400</v>
      </c>
      <c r="AE532" s="22">
        <v>0</v>
      </c>
      <c r="AF532" s="22">
        <v>0</v>
      </c>
      <c r="AG532" s="22">
        <v>0</v>
      </c>
      <c r="AH532" s="22">
        <v>0</v>
      </c>
      <c r="AI532" s="22">
        <v>0</v>
      </c>
      <c r="AJ532" s="22">
        <f t="shared" si="120"/>
        <v>0</v>
      </c>
      <c r="AK532" s="22">
        <f t="shared" si="145"/>
        <v>0</v>
      </c>
      <c r="AL532" s="22">
        <f t="shared" si="146"/>
        <v>8400</v>
      </c>
      <c r="AM532" s="22">
        <f t="array" ref="AM532">IF(P532="Mykare",(INDEX('[1]EMI &amp; Reimbursement'!Q:Q,MATCH(Finance!C532,'[1]EMI &amp; Reimbursement'!B:B,0),0)),0)</f>
        <v>0</v>
      </c>
      <c r="AN532" s="22">
        <f t="shared" si="141"/>
        <v>0</v>
      </c>
      <c r="AO532" s="22">
        <f t="shared" si="142"/>
        <v>8400</v>
      </c>
      <c r="AP532" s="22">
        <f t="shared" si="143"/>
        <v>0</v>
      </c>
      <c r="AQ532" s="18" t="s">
        <v>7272</v>
      </c>
      <c r="AR532" s="18" t="s">
        <v>8190</v>
      </c>
      <c r="AS532" s="23">
        <v>45204</v>
      </c>
      <c r="AT532" s="56" t="b">
        <v>0</v>
      </c>
      <c r="AW532" s="56" t="b">
        <v>1</v>
      </c>
      <c r="AY532" s="56" t="b">
        <v>1</v>
      </c>
      <c r="BB532" s="24" t="b">
        <v>1</v>
      </c>
      <c r="BC532" s="22">
        <f t="shared" si="132"/>
        <v>0</v>
      </c>
      <c r="BD532" s="26">
        <f t="shared" si="112"/>
        <v>1</v>
      </c>
    </row>
    <row r="533" spans="1:56" ht="18" customHeight="1">
      <c r="A533" s="18" t="s">
        <v>7262</v>
      </c>
      <c r="B533" s="19">
        <v>533</v>
      </c>
      <c r="C533" s="18" t="str">
        <f t="shared" si="137"/>
        <v>FIP533</v>
      </c>
      <c r="D533" s="18">
        <v>352256</v>
      </c>
      <c r="E533" s="20">
        <v>45188</v>
      </c>
      <c r="F533" s="20">
        <v>45188</v>
      </c>
      <c r="G533" s="18" t="s">
        <v>7671</v>
      </c>
      <c r="I533" s="18" t="s">
        <v>8237</v>
      </c>
      <c r="J533" s="18" t="s">
        <v>7266</v>
      </c>
      <c r="K533" s="18" t="s">
        <v>7267</v>
      </c>
      <c r="L533" s="18" t="s">
        <v>7290</v>
      </c>
      <c r="M533" s="21" t="s">
        <v>7948</v>
      </c>
      <c r="N533" s="21" t="str">
        <f t="shared" si="119"/>
        <v>A</v>
      </c>
      <c r="P533" s="18" t="str">
        <f>IFERROR(VLOOKUP(L533,[1]Sheet3!A:B,2,0),"")</f>
        <v>Hospital</v>
      </c>
      <c r="Q533" s="22" t="s">
        <v>7456</v>
      </c>
      <c r="R533" s="22" t="s">
        <v>7271</v>
      </c>
      <c r="S533" s="22">
        <v>25000</v>
      </c>
      <c r="T533" s="22">
        <v>37532</v>
      </c>
      <c r="U533" s="22">
        <v>2000</v>
      </c>
      <c r="V533" s="22">
        <v>0</v>
      </c>
      <c r="W533" s="22">
        <f t="shared" si="144"/>
        <v>39532</v>
      </c>
      <c r="X533" s="22">
        <v>0</v>
      </c>
      <c r="Y533" s="22">
        <v>60</v>
      </c>
      <c r="Z533" s="22">
        <v>40</v>
      </c>
      <c r="AA533" s="22">
        <f t="shared" si="147"/>
        <v>15812.800000000001</v>
      </c>
      <c r="AB533" s="22">
        <f t="shared" si="94"/>
        <v>20101.016949152545</v>
      </c>
      <c r="AC533" s="22">
        <f t="shared" si="95"/>
        <v>3618.1830508474577</v>
      </c>
      <c r="AD533" s="22">
        <f t="shared" si="148"/>
        <v>23719.200000000001</v>
      </c>
      <c r="AE533" s="22">
        <v>0</v>
      </c>
      <c r="AF533" s="22">
        <v>5000</v>
      </c>
      <c r="AG533" s="22">
        <v>0</v>
      </c>
      <c r="AH533" s="83">
        <v>5376</v>
      </c>
      <c r="AI533" s="22">
        <v>0</v>
      </c>
      <c r="AJ533" s="22">
        <f t="shared" si="120"/>
        <v>0</v>
      </c>
      <c r="AK533" s="22">
        <f t="shared" si="145"/>
        <v>10376</v>
      </c>
      <c r="AL533" s="22">
        <f t="shared" si="146"/>
        <v>13343.2</v>
      </c>
      <c r="AM533" s="22">
        <f t="array" ref="AM533">IF(P533="Mykare",(INDEX('[1]EMI &amp; Reimbursement'!Q:Q,MATCH(Finance!C533,'[1]EMI &amp; Reimbursement'!B:B,0),0)),0)</f>
        <v>0</v>
      </c>
      <c r="AN533" s="22">
        <f t="shared" si="141"/>
        <v>0</v>
      </c>
      <c r="AO533" s="22">
        <f t="shared" si="142"/>
        <v>23719.200000000001</v>
      </c>
      <c r="AP533" s="22">
        <f t="shared" si="143"/>
        <v>0</v>
      </c>
      <c r="AQ533" s="18" t="s">
        <v>7272</v>
      </c>
      <c r="AR533" s="18" t="s">
        <v>8234</v>
      </c>
      <c r="AS533" s="23">
        <v>45204</v>
      </c>
      <c r="AT533" s="56" t="b">
        <v>0</v>
      </c>
      <c r="AW533" s="56" t="b">
        <v>1</v>
      </c>
      <c r="AY533" s="56" t="b">
        <v>1</v>
      </c>
      <c r="BA533" s="56" t="b">
        <v>1</v>
      </c>
      <c r="BB533" s="24" t="b">
        <v>1</v>
      </c>
      <c r="BC533" s="22">
        <f t="shared" si="132"/>
        <v>0</v>
      </c>
      <c r="BD533" s="26">
        <f t="shared" si="112"/>
        <v>0.56254848392863166</v>
      </c>
    </row>
    <row r="534" spans="1:56" ht="18" customHeight="1">
      <c r="A534" s="18" t="s">
        <v>7262</v>
      </c>
      <c r="B534" s="19">
        <v>534</v>
      </c>
      <c r="C534" s="18" t="str">
        <f t="shared" si="137"/>
        <v>FIP534</v>
      </c>
      <c r="D534" s="18">
        <v>702849</v>
      </c>
      <c r="E534" s="20">
        <v>45188</v>
      </c>
      <c r="F534" s="20">
        <v>45188</v>
      </c>
      <c r="G534" s="18" t="s">
        <v>7745</v>
      </c>
      <c r="I534" s="18" t="s">
        <v>6742</v>
      </c>
      <c r="J534" s="18" t="s">
        <v>7341</v>
      </c>
      <c r="K534" s="18" t="s">
        <v>8087</v>
      </c>
      <c r="L534" s="18" t="s">
        <v>7290</v>
      </c>
      <c r="M534" s="21" t="s">
        <v>8109</v>
      </c>
      <c r="N534" s="21" t="str">
        <f t="shared" si="119"/>
        <v>A</v>
      </c>
      <c r="P534" s="18" t="str">
        <f>IFERROR(VLOOKUP(L534,[1]Sheet3!A:B,2,0),"")</f>
        <v>Hospital</v>
      </c>
      <c r="Q534" s="22" t="s">
        <v>7337</v>
      </c>
      <c r="R534" s="22" t="s">
        <v>7271</v>
      </c>
      <c r="S534" s="22">
        <v>50000</v>
      </c>
      <c r="T534" s="22">
        <v>79470</v>
      </c>
      <c r="U534" s="22">
        <v>2000</v>
      </c>
      <c r="V534" s="22">
        <v>0</v>
      </c>
      <c r="W534" s="22">
        <f t="shared" si="144"/>
        <v>81470</v>
      </c>
      <c r="X534" s="22">
        <v>0</v>
      </c>
      <c r="Y534" s="22">
        <v>60</v>
      </c>
      <c r="Z534" s="22">
        <v>40</v>
      </c>
      <c r="AA534" s="22">
        <f t="shared" si="147"/>
        <v>32588</v>
      </c>
      <c r="AB534" s="22">
        <f t="shared" si="94"/>
        <v>41425.423728813555</v>
      </c>
      <c r="AC534" s="22">
        <f t="shared" si="95"/>
        <v>7456.5762711864409</v>
      </c>
      <c r="AD534" s="22">
        <f t="shared" si="148"/>
        <v>48882</v>
      </c>
      <c r="AE534" s="22">
        <v>361.4</v>
      </c>
      <c r="AF534" s="22">
        <v>14000</v>
      </c>
      <c r="AG534" s="22">
        <v>0</v>
      </c>
      <c r="AH534" s="83">
        <v>6470</v>
      </c>
      <c r="AI534" s="22">
        <v>0</v>
      </c>
      <c r="AJ534" s="22">
        <f t="shared" si="120"/>
        <v>0</v>
      </c>
      <c r="AK534" s="22">
        <f t="shared" si="145"/>
        <v>20831.400000000001</v>
      </c>
      <c r="AL534" s="22">
        <f t="shared" si="146"/>
        <v>28050.6</v>
      </c>
      <c r="AM534" s="22">
        <f t="array" ref="AM534">IF(P534="Mykare",(INDEX('[1]EMI &amp; Reimbursement'!Q:Q,MATCH(Finance!C534,'[1]EMI &amp; Reimbursement'!B:B,0),0)),0)</f>
        <v>0</v>
      </c>
      <c r="AN534" s="22">
        <f t="shared" si="141"/>
        <v>0</v>
      </c>
      <c r="AO534" s="22">
        <f t="shared" si="142"/>
        <v>48882</v>
      </c>
      <c r="AP534" s="22">
        <f t="shared" si="143"/>
        <v>0</v>
      </c>
      <c r="AQ534" s="18" t="s">
        <v>7272</v>
      </c>
      <c r="AR534" s="18" t="s">
        <v>8199</v>
      </c>
      <c r="AS534" s="23">
        <v>45204</v>
      </c>
      <c r="AT534" s="56" t="b">
        <v>0</v>
      </c>
      <c r="AW534" s="56" t="b">
        <v>1</v>
      </c>
      <c r="AY534" s="56" t="b">
        <v>1</v>
      </c>
      <c r="AZ534" s="56" t="b">
        <v>0</v>
      </c>
      <c r="BA534" s="56" t="b">
        <v>1</v>
      </c>
      <c r="BB534" s="24" t="b">
        <v>1</v>
      </c>
      <c r="BC534" s="22">
        <f t="shared" si="132"/>
        <v>0</v>
      </c>
      <c r="BD534" s="26">
        <f t="shared" si="112"/>
        <v>0.5738431324413894</v>
      </c>
    </row>
    <row r="535" spans="1:56" ht="18" customHeight="1">
      <c r="A535" s="18" t="s">
        <v>7262</v>
      </c>
      <c r="B535" s="19">
        <v>535</v>
      </c>
      <c r="C535" s="18" t="str">
        <f t="shared" si="137"/>
        <v>FIP535</v>
      </c>
      <c r="D535" s="18">
        <v>376561</v>
      </c>
      <c r="E535" s="20">
        <v>45188</v>
      </c>
      <c r="F535" s="20">
        <v>45188</v>
      </c>
      <c r="G535" s="18" t="s">
        <v>8216</v>
      </c>
      <c r="I535" s="18" t="s">
        <v>8238</v>
      </c>
      <c r="J535" s="18" t="s">
        <v>7266</v>
      </c>
      <c r="K535" s="18" t="s">
        <v>7743</v>
      </c>
      <c r="L535" s="18" t="s">
        <v>7303</v>
      </c>
      <c r="M535" s="21" t="s">
        <v>7278</v>
      </c>
      <c r="N535" s="21" t="str">
        <f t="shared" si="119"/>
        <v>B</v>
      </c>
      <c r="O535" s="18" t="s">
        <v>7305</v>
      </c>
      <c r="P535" s="18" t="str">
        <f>IFERROR(VLOOKUP(L535,[1]Sheet3!A:B,2,0),"")</f>
        <v>Mykare</v>
      </c>
      <c r="Q535" s="22" t="s">
        <v>7298</v>
      </c>
      <c r="R535" s="22" t="s">
        <v>7271</v>
      </c>
      <c r="S535" s="22">
        <v>26000</v>
      </c>
      <c r="T535" s="22">
        <v>0</v>
      </c>
      <c r="U535" s="22">
        <v>0</v>
      </c>
      <c r="V535" s="22">
        <v>0</v>
      </c>
      <c r="W535" s="22">
        <f t="shared" si="144"/>
        <v>26000</v>
      </c>
      <c r="X535" s="22">
        <v>0</v>
      </c>
      <c r="Y535" s="22">
        <v>30</v>
      </c>
      <c r="Z535" s="22">
        <v>70</v>
      </c>
      <c r="AA535" s="22">
        <f t="shared" si="147"/>
        <v>18200</v>
      </c>
      <c r="AB535" s="22">
        <f t="shared" si="94"/>
        <v>6610.1694915254238</v>
      </c>
      <c r="AC535" s="22">
        <f t="shared" si="95"/>
        <v>1189.8305084745764</v>
      </c>
      <c r="AD535" s="22">
        <f t="shared" si="148"/>
        <v>7800</v>
      </c>
      <c r="AE535" s="22">
        <v>0</v>
      </c>
      <c r="AF535" s="22">
        <v>0</v>
      </c>
      <c r="AG535" s="22">
        <v>2761</v>
      </c>
      <c r="AH535" s="22">
        <v>0</v>
      </c>
      <c r="AI535" s="22">
        <v>0</v>
      </c>
      <c r="AJ535" s="22">
        <f t="shared" si="120"/>
        <v>0</v>
      </c>
      <c r="AK535" s="22">
        <f t="shared" si="145"/>
        <v>2761</v>
      </c>
      <c r="AL535" s="22">
        <f t="shared" si="146"/>
        <v>5039</v>
      </c>
      <c r="AM535" s="22">
        <f t="array" ref="AM535">IF(P535="Mykare",(INDEX('[1]EMI &amp; Reimbursement'!Q:Q,MATCH(Finance!C535,'[1]EMI &amp; Reimbursement'!B:B,0),0)),0)</f>
        <v>23239</v>
      </c>
      <c r="AN535" s="22">
        <f t="shared" si="141"/>
        <v>0</v>
      </c>
      <c r="AO535" s="22">
        <f t="shared" si="142"/>
        <v>0</v>
      </c>
      <c r="AP535" s="22">
        <f t="shared" si="143"/>
        <v>18200</v>
      </c>
      <c r="AQ535" s="18" t="s">
        <v>7272</v>
      </c>
      <c r="AR535" s="18" t="s">
        <v>8218</v>
      </c>
      <c r="AS535" s="23">
        <v>45205</v>
      </c>
      <c r="AT535" s="56" t="b">
        <v>0</v>
      </c>
      <c r="AU535" s="56" t="b">
        <v>1</v>
      </c>
      <c r="AV535" s="56" t="b">
        <v>1</v>
      </c>
      <c r="AW535" s="56" t="b">
        <v>1</v>
      </c>
      <c r="AX535" s="56" t="b">
        <v>1</v>
      </c>
      <c r="AY535" s="56" t="b">
        <v>1</v>
      </c>
      <c r="BB535" s="24" t="b">
        <v>1</v>
      </c>
      <c r="BC535" s="22">
        <f t="shared" si="132"/>
        <v>0</v>
      </c>
      <c r="BD535" s="26">
        <f t="shared" si="112"/>
        <v>0.64602564102564097</v>
      </c>
    </row>
    <row r="536" spans="1:56" ht="18" customHeight="1">
      <c r="A536" s="18" t="s">
        <v>7262</v>
      </c>
      <c r="B536" s="19">
        <v>536</v>
      </c>
      <c r="C536" s="18" t="str">
        <f t="shared" si="137"/>
        <v>FIP536</v>
      </c>
      <c r="D536" s="18">
        <v>702922</v>
      </c>
      <c r="E536" s="20">
        <v>45190</v>
      </c>
      <c r="F536" s="20">
        <v>45190</v>
      </c>
      <c r="G536" s="18" t="s">
        <v>7652</v>
      </c>
      <c r="I536" s="18" t="s">
        <v>8239</v>
      </c>
      <c r="J536" s="18" t="s">
        <v>7351</v>
      </c>
      <c r="K536" s="18" t="s">
        <v>5048</v>
      </c>
      <c r="L536" s="18" t="s">
        <v>7290</v>
      </c>
      <c r="M536" s="21" t="s">
        <v>8155</v>
      </c>
      <c r="N536" s="21" t="str">
        <f t="shared" si="119"/>
        <v>A</v>
      </c>
      <c r="P536" s="18" t="str">
        <f>IFERROR(VLOOKUP(L536,[1]Sheet3!A:B,2,0),"")</f>
        <v>Hospital</v>
      </c>
      <c r="Q536" s="22" t="s">
        <v>7270</v>
      </c>
      <c r="R536" s="22" t="s">
        <v>7271</v>
      </c>
      <c r="S536" s="22">
        <v>83371</v>
      </c>
      <c r="T536" s="22">
        <v>83371</v>
      </c>
      <c r="U536" s="22">
        <v>1754</v>
      </c>
      <c r="V536" s="22">
        <v>0</v>
      </c>
      <c r="W536" s="22">
        <f t="shared" si="144"/>
        <v>85125</v>
      </c>
      <c r="X536" s="22">
        <v>0</v>
      </c>
      <c r="Y536" s="86">
        <v>58.59</v>
      </c>
      <c r="Z536" s="86">
        <v>41.41</v>
      </c>
      <c r="AA536" s="22">
        <f t="shared" si="147"/>
        <v>35250.262499999997</v>
      </c>
      <c r="AB536" s="22">
        <f t="shared" si="94"/>
        <v>42266.726694915262</v>
      </c>
      <c r="AC536" s="22">
        <f t="shared" si="95"/>
        <v>7608.0108050847475</v>
      </c>
      <c r="AD536" s="22">
        <f t="shared" si="148"/>
        <v>49874.73750000001</v>
      </c>
      <c r="AE536" s="22">
        <v>752.53</v>
      </c>
      <c r="AF536" s="22">
        <f>T536*15%</f>
        <v>12505.65</v>
      </c>
      <c r="AG536" s="22">
        <v>0</v>
      </c>
      <c r="AH536" s="22">
        <v>0</v>
      </c>
      <c r="AI536" s="22">
        <v>0</v>
      </c>
      <c r="AJ536" s="22">
        <f t="shared" si="120"/>
        <v>0</v>
      </c>
      <c r="AK536" s="22">
        <f t="shared" si="145"/>
        <v>13258.18</v>
      </c>
      <c r="AL536" s="22">
        <f t="shared" si="146"/>
        <v>36616.55750000001</v>
      </c>
      <c r="AM536" s="22">
        <f t="array" ref="AM536">IF(P536="Mykare",(INDEX('[1]EMI &amp; Reimbursement'!Q:Q,MATCH(Finance!C536,'[1]EMI &amp; Reimbursement'!B:B,0),0)),0)</f>
        <v>0</v>
      </c>
      <c r="AN536" s="22">
        <f t="shared" si="141"/>
        <v>0</v>
      </c>
      <c r="AO536" s="22">
        <f t="shared" si="142"/>
        <v>49874.73750000001</v>
      </c>
      <c r="AP536" s="22">
        <f t="shared" si="143"/>
        <v>0</v>
      </c>
      <c r="AQ536" s="18" t="s">
        <v>7272</v>
      </c>
      <c r="AR536" s="18" t="s">
        <v>8212</v>
      </c>
      <c r="AS536" s="23">
        <v>45204</v>
      </c>
      <c r="AT536" s="56" t="b">
        <v>0</v>
      </c>
      <c r="AW536" s="56" t="b">
        <v>1</v>
      </c>
      <c r="AY536" s="56" t="b">
        <v>1</v>
      </c>
      <c r="BA536" s="56" t="b">
        <v>1</v>
      </c>
      <c r="BB536" s="24" t="b">
        <v>1</v>
      </c>
      <c r="BC536" s="22">
        <f t="shared" si="132"/>
        <v>0</v>
      </c>
      <c r="BD536" s="26">
        <f t="shared" si="112"/>
        <v>0.73417043047093733</v>
      </c>
    </row>
    <row r="537" spans="1:56" ht="18" customHeight="1">
      <c r="A537" s="18" t="s">
        <v>7262</v>
      </c>
      <c r="B537" s="19">
        <v>537</v>
      </c>
      <c r="C537" s="18" t="str">
        <f t="shared" si="137"/>
        <v>FIP537</v>
      </c>
      <c r="D537" s="18">
        <v>701749</v>
      </c>
      <c r="E537" s="20">
        <v>45190</v>
      </c>
      <c r="F537" s="20">
        <v>45190</v>
      </c>
      <c r="G537" s="87" t="s">
        <v>7454</v>
      </c>
      <c r="I537" s="18" t="s">
        <v>5959</v>
      </c>
      <c r="J537" s="18" t="s">
        <v>7341</v>
      </c>
      <c r="K537" s="18" t="s">
        <v>7960</v>
      </c>
      <c r="L537" s="18" t="s">
        <v>7303</v>
      </c>
      <c r="M537" s="21" t="s">
        <v>7278</v>
      </c>
      <c r="N537" s="21" t="str">
        <f t="shared" si="119"/>
        <v>B</v>
      </c>
      <c r="O537" s="18" t="s">
        <v>7305</v>
      </c>
      <c r="P537" s="18" t="str">
        <f>IFERROR(VLOOKUP(L537,[1]Sheet3!A:B,2,0),"")</f>
        <v>Mykare</v>
      </c>
      <c r="Q537" s="22" t="s">
        <v>7456</v>
      </c>
      <c r="R537" s="22" t="s">
        <v>7271</v>
      </c>
      <c r="S537" s="22">
        <v>65000</v>
      </c>
      <c r="T537" s="22">
        <v>0</v>
      </c>
      <c r="U537" s="22">
        <v>0</v>
      </c>
      <c r="V537" s="22">
        <v>0</v>
      </c>
      <c r="W537" s="22">
        <f t="shared" si="144"/>
        <v>65000</v>
      </c>
      <c r="X537" s="22">
        <v>0</v>
      </c>
      <c r="Y537" s="22">
        <v>35</v>
      </c>
      <c r="Z537" s="22">
        <v>65</v>
      </c>
      <c r="AA537" s="22">
        <f t="shared" si="147"/>
        <v>42250</v>
      </c>
      <c r="AB537" s="22">
        <f t="shared" ref="AB537:AB791" si="149">AD537/118*100</f>
        <v>19279.661016949151</v>
      </c>
      <c r="AC537" s="22">
        <f t="shared" ref="AC537:AC791" si="150">AD537/118*18</f>
        <v>3470.3389830508472</v>
      </c>
      <c r="AD537" s="22">
        <f t="shared" si="148"/>
        <v>22750</v>
      </c>
      <c r="AE537" s="22">
        <v>0</v>
      </c>
      <c r="AF537" s="22">
        <v>0</v>
      </c>
      <c r="AG537" s="22">
        <v>8437</v>
      </c>
      <c r="AH537" s="83">
        <v>1470</v>
      </c>
      <c r="AI537" s="22">
        <v>0</v>
      </c>
      <c r="AJ537" s="22">
        <f t="shared" si="120"/>
        <v>0</v>
      </c>
      <c r="AK537" s="22">
        <f t="shared" si="145"/>
        <v>9907</v>
      </c>
      <c r="AL537" s="22">
        <f t="shared" si="146"/>
        <v>12843</v>
      </c>
      <c r="AM537" s="22">
        <f t="array" ref="AM537">IF(P537="Mykare",(INDEX('[1]EMI &amp; Reimbursement'!Q:Q,MATCH(Finance!C537,'[1]EMI &amp; Reimbursement'!B:B,0),0)),0)</f>
        <v>56563</v>
      </c>
      <c r="AN537" s="22">
        <f t="shared" si="141"/>
        <v>0</v>
      </c>
      <c r="AO537" s="22">
        <f t="shared" si="142"/>
        <v>0</v>
      </c>
      <c r="AP537" s="22">
        <f t="shared" si="143"/>
        <v>42250</v>
      </c>
      <c r="AQ537" s="18" t="s">
        <v>7272</v>
      </c>
      <c r="AR537" s="18" t="s">
        <v>8201</v>
      </c>
      <c r="AS537" s="23">
        <v>45204</v>
      </c>
      <c r="AT537" s="56" t="b">
        <v>0</v>
      </c>
      <c r="AU537" s="56" t="b">
        <v>1</v>
      </c>
      <c r="AV537" s="56" t="b">
        <v>1</v>
      </c>
      <c r="AW537" s="56" t="b">
        <v>1</v>
      </c>
      <c r="AX537" s="56" t="b">
        <v>1</v>
      </c>
      <c r="AY537" s="56" t="b">
        <v>1</v>
      </c>
      <c r="BB537" s="24" t="b">
        <v>1</v>
      </c>
      <c r="BC537" s="22">
        <f t="shared" si="132"/>
        <v>0</v>
      </c>
      <c r="BD537" s="26">
        <f t="shared" si="112"/>
        <v>0.56452747252747248</v>
      </c>
    </row>
    <row r="538" spans="1:56" ht="18" customHeight="1">
      <c r="A538" s="18" t="s">
        <v>7262</v>
      </c>
      <c r="B538" s="19">
        <v>538</v>
      </c>
      <c r="C538" s="18" t="str">
        <f t="shared" si="137"/>
        <v>FIP538</v>
      </c>
      <c r="D538" s="18">
        <v>604609</v>
      </c>
      <c r="E538" s="20">
        <v>45190</v>
      </c>
      <c r="F538" s="20">
        <v>45190</v>
      </c>
      <c r="G538" s="18" t="s">
        <v>7522</v>
      </c>
      <c r="I538" s="18" t="s">
        <v>8240</v>
      </c>
      <c r="J538" s="18" t="s">
        <v>7266</v>
      </c>
      <c r="K538" s="18" t="s">
        <v>7932</v>
      </c>
      <c r="L538" s="18" t="s">
        <v>7308</v>
      </c>
      <c r="M538" s="21" t="s">
        <v>8178</v>
      </c>
      <c r="N538" s="21" t="str">
        <f t="shared" si="119"/>
        <v>A</v>
      </c>
      <c r="P538" s="18" t="str">
        <f>IFERROR(VLOOKUP(L538,[1]Sheet3!A:B,2,0),"")</f>
        <v>Hospital</v>
      </c>
      <c r="Q538" s="22" t="s">
        <v>7337</v>
      </c>
      <c r="R538" s="22" t="s">
        <v>7271</v>
      </c>
      <c r="S538" s="22">
        <v>17000</v>
      </c>
      <c r="T538" s="22">
        <v>0</v>
      </c>
      <c r="U538" s="22">
        <v>0</v>
      </c>
      <c r="V538" s="22">
        <v>0</v>
      </c>
      <c r="W538" s="22">
        <f t="shared" si="144"/>
        <v>17000</v>
      </c>
      <c r="X538" s="22">
        <v>0</v>
      </c>
      <c r="Y538" s="22">
        <v>60</v>
      </c>
      <c r="Z538" s="22">
        <v>40</v>
      </c>
      <c r="AA538" s="22">
        <f t="shared" si="147"/>
        <v>6800</v>
      </c>
      <c r="AB538" s="22">
        <f t="shared" si="149"/>
        <v>8644.0677966101684</v>
      </c>
      <c r="AC538" s="22">
        <f t="shared" si="150"/>
        <v>1555.9322033898304</v>
      </c>
      <c r="AD538" s="22">
        <f t="shared" si="148"/>
        <v>10200</v>
      </c>
      <c r="AE538" s="22">
        <v>642.14</v>
      </c>
      <c r="AF538" s="22">
        <v>5000</v>
      </c>
      <c r="AG538" s="22">
        <v>0</v>
      </c>
      <c r="AH538" s="22">
        <v>3500</v>
      </c>
      <c r="AI538" s="22">
        <v>0</v>
      </c>
      <c r="AJ538" s="22">
        <f t="shared" si="120"/>
        <v>0</v>
      </c>
      <c r="AK538" s="22">
        <f t="shared" si="145"/>
        <v>9142.14</v>
      </c>
      <c r="AL538" s="22">
        <f t="shared" si="146"/>
        <v>1057.8600000000006</v>
      </c>
      <c r="AM538" s="22">
        <f t="array" ref="AM538">IF(P538="Mykare",(INDEX('[1]EMI &amp; Reimbursement'!Q:Q,MATCH(Finance!C538,'[1]EMI &amp; Reimbursement'!B:B,0),0)),0)</f>
        <v>0</v>
      </c>
      <c r="AN538" s="22">
        <f t="shared" si="141"/>
        <v>0</v>
      </c>
      <c r="AO538" s="22">
        <f t="shared" si="142"/>
        <v>10200</v>
      </c>
      <c r="AP538" s="22">
        <f t="shared" si="143"/>
        <v>0</v>
      </c>
      <c r="AQ538" s="18" t="s">
        <v>7272</v>
      </c>
      <c r="AR538" s="18" t="s">
        <v>8229</v>
      </c>
      <c r="AS538" s="23">
        <v>45204</v>
      </c>
      <c r="AT538" s="56" t="b">
        <v>0</v>
      </c>
      <c r="AW538" s="56" t="b">
        <v>1</v>
      </c>
      <c r="AY538" s="56" t="b">
        <v>1</v>
      </c>
      <c r="AZ538" s="56" t="b">
        <v>1</v>
      </c>
      <c r="BA538" s="56" t="b">
        <v>1</v>
      </c>
      <c r="BB538" s="24" t="b">
        <v>1</v>
      </c>
      <c r="BC538" s="22">
        <f t="shared" si="132"/>
        <v>0</v>
      </c>
      <c r="BD538" s="26">
        <f t="shared" si="112"/>
        <v>0.10371176470588241</v>
      </c>
    </row>
    <row r="539" spans="1:56" ht="18" customHeight="1">
      <c r="A539" s="18" t="s">
        <v>7262</v>
      </c>
      <c r="B539" s="19">
        <v>539</v>
      </c>
      <c r="C539" s="18" t="str">
        <f t="shared" si="137"/>
        <v>FIP539</v>
      </c>
      <c r="D539" s="18">
        <v>702985</v>
      </c>
      <c r="E539" s="20">
        <v>45191</v>
      </c>
      <c r="F539" s="20">
        <v>45191</v>
      </c>
      <c r="G539" s="18" t="s">
        <v>7313</v>
      </c>
      <c r="I539" s="18" t="s">
        <v>8241</v>
      </c>
      <c r="J539" s="18" t="s">
        <v>7266</v>
      </c>
      <c r="K539" s="18" t="s">
        <v>7960</v>
      </c>
      <c r="L539" s="18" t="s">
        <v>7290</v>
      </c>
      <c r="M539" s="21" t="s">
        <v>7278</v>
      </c>
      <c r="N539" s="21" t="str">
        <f t="shared" si="119"/>
        <v>B</v>
      </c>
      <c r="P539" s="18" t="str">
        <f>IFERROR(VLOOKUP(L539,[1]Sheet3!A:B,2,0),"")</f>
        <v>Hospital</v>
      </c>
      <c r="Q539" s="22" t="s">
        <v>7285</v>
      </c>
      <c r="R539" s="22" t="s">
        <v>7271</v>
      </c>
      <c r="S539" s="22">
        <v>25000</v>
      </c>
      <c r="T539" s="22">
        <v>5000</v>
      </c>
      <c r="U539" s="22">
        <v>40563</v>
      </c>
      <c r="V539" s="22">
        <v>0</v>
      </c>
      <c r="W539" s="22">
        <f t="shared" si="144"/>
        <v>45563</v>
      </c>
      <c r="X539" s="22">
        <v>0</v>
      </c>
      <c r="Y539" s="22">
        <f>AD539/W539*100</f>
        <v>25.564602857581807</v>
      </c>
      <c r="Z539" s="22">
        <f>AA539/W539*100</f>
        <v>74.435397142418196</v>
      </c>
      <c r="AA539" s="22">
        <f>W539-AD539</f>
        <v>33915</v>
      </c>
      <c r="AB539" s="22">
        <f t="shared" si="149"/>
        <v>9871.1864406779659</v>
      </c>
      <c r="AC539" s="22">
        <f t="shared" si="150"/>
        <v>1776.8135593220341</v>
      </c>
      <c r="AD539" s="22">
        <v>11648</v>
      </c>
      <c r="AE539" s="22">
        <v>0</v>
      </c>
      <c r="AF539" s="22">
        <v>0</v>
      </c>
      <c r="AG539" s="22">
        <v>0</v>
      </c>
      <c r="AH539" s="22">
        <v>0</v>
      </c>
      <c r="AI539" s="22">
        <v>0</v>
      </c>
      <c r="AJ539" s="22">
        <f t="shared" si="120"/>
        <v>0</v>
      </c>
      <c r="AK539" s="22">
        <f t="shared" si="145"/>
        <v>0</v>
      </c>
      <c r="AL539" s="22">
        <f t="shared" si="146"/>
        <v>11648</v>
      </c>
      <c r="AM539" s="22">
        <f t="array" ref="AM539">IF(P539="Mykare",(INDEX('[1]EMI &amp; Reimbursement'!Q:Q,MATCH(Finance!C539,'[1]EMI &amp; Reimbursement'!B:B,0),0)),0)</f>
        <v>0</v>
      </c>
      <c r="AN539" s="22">
        <f t="shared" si="141"/>
        <v>0</v>
      </c>
      <c r="AO539" s="22">
        <f t="shared" si="142"/>
        <v>11648</v>
      </c>
      <c r="AP539" s="22">
        <f t="shared" si="143"/>
        <v>0</v>
      </c>
      <c r="AQ539" s="18" t="s">
        <v>7272</v>
      </c>
      <c r="AR539" s="18" t="s">
        <v>8231</v>
      </c>
      <c r="AS539" s="23">
        <v>45210</v>
      </c>
      <c r="AT539" s="56" t="b">
        <v>0</v>
      </c>
      <c r="AW539" s="56" t="b">
        <v>1</v>
      </c>
      <c r="AY539" s="56" t="b">
        <v>0</v>
      </c>
      <c r="BB539" s="24" t="b">
        <v>1</v>
      </c>
      <c r="BC539" s="22">
        <f t="shared" si="132"/>
        <v>0</v>
      </c>
      <c r="BD539" s="26">
        <f t="shared" si="112"/>
        <v>1</v>
      </c>
    </row>
    <row r="540" spans="1:56" ht="18" customHeight="1">
      <c r="A540" s="18" t="s">
        <v>7262</v>
      </c>
      <c r="B540" s="19">
        <v>540</v>
      </c>
      <c r="C540" s="18" t="str">
        <f t="shared" si="137"/>
        <v>FIP540</v>
      </c>
      <c r="D540" s="18">
        <v>702998</v>
      </c>
      <c r="E540" s="20">
        <v>45191</v>
      </c>
      <c r="F540" s="20">
        <v>45191</v>
      </c>
      <c r="G540" s="18" t="s">
        <v>7449</v>
      </c>
      <c r="I540" s="18" t="s">
        <v>8242</v>
      </c>
      <c r="J540" s="18" t="s">
        <v>7266</v>
      </c>
      <c r="K540" s="18" t="s">
        <v>7342</v>
      </c>
      <c r="L540" s="18" t="s">
        <v>7290</v>
      </c>
      <c r="M540" s="21" t="s">
        <v>7304</v>
      </c>
      <c r="N540" s="21" t="str">
        <f t="shared" si="119"/>
        <v>A</v>
      </c>
      <c r="P540" s="18" t="str">
        <f>IFERROR(VLOOKUP(L540,[1]Sheet3!A:B,2,0),"")</f>
        <v>Hospital</v>
      </c>
      <c r="Q540" s="22" t="s">
        <v>7285</v>
      </c>
      <c r="R540" s="22" t="s">
        <v>7271</v>
      </c>
      <c r="S540" s="22">
        <v>25000</v>
      </c>
      <c r="T540" s="22">
        <v>34438</v>
      </c>
      <c r="U540" s="22">
        <v>0</v>
      </c>
      <c r="V540" s="22">
        <v>0</v>
      </c>
      <c r="W540" s="22">
        <f t="shared" si="144"/>
        <v>34438</v>
      </c>
      <c r="X540" s="22">
        <v>0</v>
      </c>
      <c r="Y540" s="22">
        <v>60</v>
      </c>
      <c r="Z540" s="22">
        <v>40</v>
      </c>
      <c r="AA540" s="22">
        <f t="shared" ref="AA540:AA565" si="151">W540*Z540%</f>
        <v>13775.2</v>
      </c>
      <c r="AB540" s="22">
        <f t="shared" si="149"/>
        <v>17510.847457627118</v>
      </c>
      <c r="AC540" s="22">
        <f t="shared" si="150"/>
        <v>3151.9525423728815</v>
      </c>
      <c r="AD540" s="22">
        <f t="shared" ref="AD540:AD565" si="152">W540*Y540%</f>
        <v>20662.8</v>
      </c>
      <c r="AE540" s="22">
        <v>809.38</v>
      </c>
      <c r="AF540" s="22">
        <v>5000</v>
      </c>
      <c r="AG540" s="22">
        <v>0</v>
      </c>
      <c r="AH540" s="72">
        <v>5040</v>
      </c>
      <c r="AI540" s="22">
        <v>0</v>
      </c>
      <c r="AJ540" s="22">
        <f t="shared" si="120"/>
        <v>0</v>
      </c>
      <c r="AK540" s="22">
        <f t="shared" si="145"/>
        <v>10849.380000000001</v>
      </c>
      <c r="AL540" s="22">
        <f t="shared" si="146"/>
        <v>9813.4199999999983</v>
      </c>
      <c r="AM540" s="22">
        <f t="array" ref="AM540">IF(P540="Mykare",(INDEX('[1]EMI &amp; Reimbursement'!Q:Q,MATCH(Finance!C540,'[1]EMI &amp; Reimbursement'!B:B,0),0)),0)</f>
        <v>0</v>
      </c>
      <c r="AN540" s="22">
        <f t="shared" si="141"/>
        <v>0</v>
      </c>
      <c r="AO540" s="22">
        <f t="shared" si="142"/>
        <v>20662.8</v>
      </c>
      <c r="AP540" s="22">
        <f t="shared" si="143"/>
        <v>0</v>
      </c>
      <c r="AQ540" s="18" t="s">
        <v>7272</v>
      </c>
      <c r="AR540" s="18" t="s">
        <v>8243</v>
      </c>
      <c r="AS540" s="23">
        <v>45204</v>
      </c>
      <c r="AT540" s="56" t="b">
        <v>0</v>
      </c>
      <c r="AW540" s="56" t="b">
        <v>1</v>
      </c>
      <c r="AY540" s="56" t="b">
        <v>1</v>
      </c>
      <c r="BA540" s="56" t="b">
        <v>1</v>
      </c>
      <c r="BB540" s="24" t="b">
        <v>1</v>
      </c>
      <c r="BC540" s="22">
        <f t="shared" si="132"/>
        <v>0</v>
      </c>
      <c r="BD540" s="26">
        <f t="shared" si="112"/>
        <v>0.47493176142633131</v>
      </c>
    </row>
    <row r="541" spans="1:56" ht="18" customHeight="1">
      <c r="A541" s="18" t="s">
        <v>7262</v>
      </c>
      <c r="B541" s="19">
        <v>541</v>
      </c>
      <c r="C541" s="18" t="str">
        <f t="shared" si="137"/>
        <v>FIP541</v>
      </c>
      <c r="D541" s="18">
        <v>702943</v>
      </c>
      <c r="E541" s="20">
        <v>45191</v>
      </c>
      <c r="F541" s="20">
        <v>45191</v>
      </c>
      <c r="G541" s="18" t="s">
        <v>7745</v>
      </c>
      <c r="I541" s="18" t="s">
        <v>4313</v>
      </c>
      <c r="J541" s="18" t="s">
        <v>7266</v>
      </c>
      <c r="K541" s="18" t="s">
        <v>7932</v>
      </c>
      <c r="L541" s="18" t="s">
        <v>7290</v>
      </c>
      <c r="M541" s="21" t="s">
        <v>7839</v>
      </c>
      <c r="N541" s="21" t="str">
        <f t="shared" si="119"/>
        <v>A</v>
      </c>
      <c r="P541" s="18" t="str">
        <f>IFERROR(VLOOKUP(L541,[1]Sheet3!A:B,2,0),"")</f>
        <v>Hospital</v>
      </c>
      <c r="Q541" s="22" t="s">
        <v>7337</v>
      </c>
      <c r="R541" s="22" t="s">
        <v>7271</v>
      </c>
      <c r="S541" s="22">
        <v>25000</v>
      </c>
      <c r="T541" s="22">
        <v>25226</v>
      </c>
      <c r="U541" s="22">
        <v>4000</v>
      </c>
      <c r="V541" s="22">
        <v>0</v>
      </c>
      <c r="W541" s="22">
        <f t="shared" si="144"/>
        <v>29226</v>
      </c>
      <c r="X541" s="22">
        <v>0</v>
      </c>
      <c r="Y541" s="22">
        <v>60</v>
      </c>
      <c r="Z541" s="22">
        <v>40</v>
      </c>
      <c r="AA541" s="22">
        <f t="shared" si="151"/>
        <v>11690.400000000001</v>
      </c>
      <c r="AB541" s="22">
        <f t="shared" si="149"/>
        <v>14860.677966101694</v>
      </c>
      <c r="AC541" s="22">
        <f t="shared" si="150"/>
        <v>2674.9220338983046</v>
      </c>
      <c r="AD541" s="22">
        <f t="shared" si="152"/>
        <v>17535.599999999999</v>
      </c>
      <c r="AE541" s="22">
        <v>599.86</v>
      </c>
      <c r="AF541" s="22">
        <v>5000</v>
      </c>
      <c r="AG541" s="22">
        <v>0</v>
      </c>
      <c r="AH541" s="22">
        <v>0</v>
      </c>
      <c r="AI541" s="22">
        <v>0</v>
      </c>
      <c r="AJ541" s="22">
        <f t="shared" si="120"/>
        <v>0</v>
      </c>
      <c r="AK541" s="22">
        <f t="shared" si="145"/>
        <v>5599.86</v>
      </c>
      <c r="AL541" s="22">
        <f t="shared" si="146"/>
        <v>11935.739999999998</v>
      </c>
      <c r="AM541" s="22">
        <f t="array" ref="AM541">IF(P541="Mykare",(INDEX('[1]EMI &amp; Reimbursement'!Q:Q,MATCH(Finance!C541,'[1]EMI &amp; Reimbursement'!B:B,0),0)),0)</f>
        <v>0</v>
      </c>
      <c r="AN541" s="22">
        <f t="shared" si="141"/>
        <v>0</v>
      </c>
      <c r="AO541" s="22">
        <f t="shared" si="142"/>
        <v>17535.599999999999</v>
      </c>
      <c r="AP541" s="22">
        <f t="shared" si="143"/>
        <v>0</v>
      </c>
      <c r="AQ541" s="18" t="s">
        <v>7272</v>
      </c>
      <c r="AR541" s="18" t="s">
        <v>8199</v>
      </c>
      <c r="AS541" s="23">
        <v>45204</v>
      </c>
      <c r="AT541" s="56" t="b">
        <v>0</v>
      </c>
      <c r="AW541" s="56" t="b">
        <v>1</v>
      </c>
      <c r="AY541" s="56" t="b">
        <v>1</v>
      </c>
      <c r="BA541" s="56" t="b">
        <v>1</v>
      </c>
      <c r="BB541" s="24" t="b">
        <v>1</v>
      </c>
      <c r="BC541" s="22">
        <f t="shared" si="132"/>
        <v>0</v>
      </c>
      <c r="BD541" s="26">
        <f t="shared" si="112"/>
        <v>0.68065763361390541</v>
      </c>
    </row>
    <row r="542" spans="1:56" ht="18" customHeight="1">
      <c r="A542" s="18" t="s">
        <v>7262</v>
      </c>
      <c r="B542" s="19">
        <v>542</v>
      </c>
      <c r="C542" s="18" t="str">
        <f t="shared" si="137"/>
        <v>FIP542</v>
      </c>
      <c r="D542" s="18">
        <v>702712</v>
      </c>
      <c r="E542" s="20">
        <v>45191</v>
      </c>
      <c r="F542" s="20">
        <v>45191</v>
      </c>
      <c r="G542" s="18" t="s">
        <v>7671</v>
      </c>
      <c r="I542" s="18" t="s">
        <v>4346</v>
      </c>
      <c r="J542" s="18" t="s">
        <v>7341</v>
      </c>
      <c r="K542" s="18" t="s">
        <v>7960</v>
      </c>
      <c r="L542" s="18" t="s">
        <v>7303</v>
      </c>
      <c r="M542" s="21" t="s">
        <v>7948</v>
      </c>
      <c r="N542" s="21" t="str">
        <f t="shared" si="119"/>
        <v>A</v>
      </c>
      <c r="O542" s="18" t="s">
        <v>7315</v>
      </c>
      <c r="P542" s="18" t="str">
        <f>IFERROR(VLOOKUP(L542,[1]Sheet3!A:B,2,0),"")</f>
        <v>Mykare</v>
      </c>
      <c r="Q542" s="22" t="s">
        <v>7456</v>
      </c>
      <c r="R542" s="22" t="s">
        <v>7271</v>
      </c>
      <c r="S542" s="22">
        <v>70000</v>
      </c>
      <c r="T542" s="22">
        <v>0</v>
      </c>
      <c r="U542" s="22">
        <v>0</v>
      </c>
      <c r="V542" s="22">
        <v>0</v>
      </c>
      <c r="W542" s="22">
        <f t="shared" si="144"/>
        <v>70000</v>
      </c>
      <c r="X542" s="22">
        <v>0</v>
      </c>
      <c r="Y542" s="22">
        <v>60</v>
      </c>
      <c r="Z542" s="22">
        <v>40</v>
      </c>
      <c r="AA542" s="22">
        <f t="shared" si="151"/>
        <v>28000</v>
      </c>
      <c r="AB542" s="22">
        <f t="shared" si="149"/>
        <v>35593.220338983054</v>
      </c>
      <c r="AC542" s="22">
        <f t="shared" si="150"/>
        <v>6406.7796610169498</v>
      </c>
      <c r="AD542" s="22">
        <f t="shared" si="152"/>
        <v>42000</v>
      </c>
      <c r="AE542" s="22">
        <v>0</v>
      </c>
      <c r="AF542" s="22">
        <v>10000</v>
      </c>
      <c r="AG542" s="22">
        <v>12759</v>
      </c>
      <c r="AH542" s="83">
        <v>1470</v>
      </c>
      <c r="AI542" s="22">
        <v>0</v>
      </c>
      <c r="AJ542" s="22">
        <f t="shared" si="120"/>
        <v>0</v>
      </c>
      <c r="AK542" s="22">
        <f t="shared" si="145"/>
        <v>24229</v>
      </c>
      <c r="AL542" s="22">
        <f t="shared" si="146"/>
        <v>17771</v>
      </c>
      <c r="AM542" s="22">
        <f t="array" ref="AM542">IF(P542="Mykare",(INDEX('[1]EMI &amp; Reimbursement'!Q:Q,MATCH(Finance!C542,'[1]EMI &amp; Reimbursement'!B:B,0),0)),0)</f>
        <v>57241</v>
      </c>
      <c r="AN542" s="22">
        <f t="shared" si="141"/>
        <v>0</v>
      </c>
      <c r="AO542" s="22">
        <f t="shared" si="142"/>
        <v>0</v>
      </c>
      <c r="AP542" s="22">
        <f t="shared" si="143"/>
        <v>28000</v>
      </c>
      <c r="AQ542" s="18" t="s">
        <v>7272</v>
      </c>
      <c r="AR542" s="18" t="s">
        <v>8234</v>
      </c>
      <c r="AS542" s="23">
        <v>45204</v>
      </c>
      <c r="AT542" s="56" t="b">
        <v>0</v>
      </c>
      <c r="AU542" s="56" t="b">
        <v>1</v>
      </c>
      <c r="AV542" s="56" t="b">
        <v>1</v>
      </c>
      <c r="AW542" s="56" t="b">
        <v>1</v>
      </c>
      <c r="AX542" s="56" t="b">
        <v>1</v>
      </c>
      <c r="AY542" s="56" t="b">
        <v>1</v>
      </c>
      <c r="BA542" s="56" t="b">
        <v>1</v>
      </c>
      <c r="BB542" s="24" t="b">
        <v>1</v>
      </c>
      <c r="BC542" s="22">
        <f t="shared" si="132"/>
        <v>0</v>
      </c>
      <c r="BD542" s="26">
        <f t="shared" si="112"/>
        <v>0.42311904761904762</v>
      </c>
    </row>
    <row r="543" spans="1:56" ht="18" customHeight="1">
      <c r="A543" s="18" t="s">
        <v>7262</v>
      </c>
      <c r="B543" s="19">
        <v>543</v>
      </c>
      <c r="C543" s="18" t="str">
        <f t="shared" si="137"/>
        <v>FIP543</v>
      </c>
      <c r="D543" s="18">
        <v>702593</v>
      </c>
      <c r="E543" s="20">
        <v>45191</v>
      </c>
      <c r="F543" s="20">
        <v>45191</v>
      </c>
      <c r="G543" s="18" t="s">
        <v>7449</v>
      </c>
      <c r="I543" s="18" t="s">
        <v>5136</v>
      </c>
      <c r="J543" s="18" t="s">
        <v>7266</v>
      </c>
      <c r="K543" s="18" t="s">
        <v>7932</v>
      </c>
      <c r="L543" s="18" t="s">
        <v>7303</v>
      </c>
      <c r="M543" s="21" t="s">
        <v>7304</v>
      </c>
      <c r="N543" s="21" t="str">
        <f t="shared" si="119"/>
        <v>A</v>
      </c>
      <c r="O543" s="18" t="s">
        <v>7315</v>
      </c>
      <c r="P543" s="18" t="str">
        <f>IFERROR(VLOOKUP(L543,[1]Sheet3!A:B,2,0),"")</f>
        <v>Mykare</v>
      </c>
      <c r="Q543" s="22" t="s">
        <v>7285</v>
      </c>
      <c r="R543" s="22" t="s">
        <v>7271</v>
      </c>
      <c r="S543" s="22">
        <v>28000</v>
      </c>
      <c r="T543" s="22">
        <v>0</v>
      </c>
      <c r="U543" s="22">
        <v>0</v>
      </c>
      <c r="V543" s="22">
        <v>0</v>
      </c>
      <c r="W543" s="22">
        <f t="shared" si="144"/>
        <v>28000</v>
      </c>
      <c r="X543" s="22">
        <v>0</v>
      </c>
      <c r="Y543" s="22">
        <v>60</v>
      </c>
      <c r="Z543" s="22">
        <v>40</v>
      </c>
      <c r="AA543" s="22">
        <f t="shared" si="151"/>
        <v>11200</v>
      </c>
      <c r="AB543" s="22">
        <f t="shared" si="149"/>
        <v>14237.28813559322</v>
      </c>
      <c r="AC543" s="22">
        <f t="shared" si="150"/>
        <v>2562.7118644067796</v>
      </c>
      <c r="AD543" s="22">
        <f t="shared" si="152"/>
        <v>16800</v>
      </c>
      <c r="AE543" s="22">
        <v>330.05</v>
      </c>
      <c r="AF543" s="22">
        <v>5000</v>
      </c>
      <c r="AG543" s="22">
        <v>4449</v>
      </c>
      <c r="AH543" s="72">
        <v>5040</v>
      </c>
      <c r="AI543" s="22">
        <v>0</v>
      </c>
      <c r="AJ543" s="22">
        <f t="shared" si="120"/>
        <v>0</v>
      </c>
      <c r="AK543" s="22">
        <f t="shared" si="145"/>
        <v>14819.05</v>
      </c>
      <c r="AL543" s="22">
        <f t="shared" si="146"/>
        <v>1980.9500000000007</v>
      </c>
      <c r="AM543" s="22">
        <f t="array" ref="AM543">IF(P543="Mykare",(INDEX('[1]EMI &amp; Reimbursement'!Q:Q,MATCH(Finance!C543,'[1]EMI &amp; Reimbursement'!B:B,0),0)),0)</f>
        <v>23551</v>
      </c>
      <c r="AN543" s="22">
        <f t="shared" si="141"/>
        <v>0</v>
      </c>
      <c r="AO543" s="22">
        <f t="shared" si="142"/>
        <v>0</v>
      </c>
      <c r="AP543" s="22">
        <f t="shared" si="143"/>
        <v>11200</v>
      </c>
      <c r="AQ543" s="18" t="s">
        <v>7272</v>
      </c>
      <c r="AR543" s="18" t="s">
        <v>8243</v>
      </c>
      <c r="AS543" s="23">
        <v>45204</v>
      </c>
      <c r="AT543" s="56" t="b">
        <v>0</v>
      </c>
      <c r="AU543" s="56" t="b">
        <v>1</v>
      </c>
      <c r="AV543" s="56" t="b">
        <v>1</v>
      </c>
      <c r="AW543" s="56" t="b">
        <v>1</v>
      </c>
      <c r="AX543" s="56" t="b">
        <v>0</v>
      </c>
      <c r="AY543" s="56" t="b">
        <v>1</v>
      </c>
      <c r="BA543" s="56" t="b">
        <v>1</v>
      </c>
      <c r="BB543" s="24" t="b">
        <v>1</v>
      </c>
      <c r="BC543" s="22">
        <f t="shared" si="132"/>
        <v>0</v>
      </c>
      <c r="BD543" s="26">
        <f t="shared" si="112"/>
        <v>0.11791369047619052</v>
      </c>
    </row>
    <row r="544" spans="1:56" ht="18" customHeight="1">
      <c r="A544" s="18" t="s">
        <v>7262</v>
      </c>
      <c r="B544" s="19">
        <v>544</v>
      </c>
      <c r="C544" s="18" t="str">
        <f t="shared" si="137"/>
        <v>FIP544</v>
      </c>
      <c r="D544" s="18">
        <v>702423</v>
      </c>
      <c r="E544" s="20">
        <v>45191</v>
      </c>
      <c r="F544" s="20">
        <v>45191</v>
      </c>
      <c r="G544" s="18" t="s">
        <v>7459</v>
      </c>
      <c r="I544" s="18" t="s">
        <v>8244</v>
      </c>
      <c r="J544" s="18" t="s">
        <v>7584</v>
      </c>
      <c r="K544" s="18" t="s">
        <v>8087</v>
      </c>
      <c r="L544" s="18" t="s">
        <v>7308</v>
      </c>
      <c r="M544" s="21" t="s">
        <v>7278</v>
      </c>
      <c r="N544" s="21" t="str">
        <f t="shared" si="119"/>
        <v>B</v>
      </c>
      <c r="P544" s="18" t="str">
        <f>IFERROR(VLOOKUP(L544,[1]Sheet3!A:B,2,0),"")</f>
        <v>Hospital</v>
      </c>
      <c r="Q544" s="22" t="s">
        <v>7298</v>
      </c>
      <c r="R544" s="22" t="s">
        <v>7271</v>
      </c>
      <c r="S544" s="22">
        <v>38000</v>
      </c>
      <c r="T544" s="22">
        <v>0</v>
      </c>
      <c r="U544" s="22">
        <v>0</v>
      </c>
      <c r="V544" s="22">
        <v>0</v>
      </c>
      <c r="W544" s="22">
        <f t="shared" si="144"/>
        <v>38000</v>
      </c>
      <c r="X544" s="22">
        <v>0</v>
      </c>
      <c r="Y544" s="22">
        <v>33</v>
      </c>
      <c r="Z544" s="22">
        <v>67</v>
      </c>
      <c r="AA544" s="22">
        <f t="shared" si="151"/>
        <v>25460</v>
      </c>
      <c r="AB544" s="22">
        <f t="shared" si="149"/>
        <v>10627.118644067796</v>
      </c>
      <c r="AC544" s="22">
        <f t="shared" si="150"/>
        <v>1912.8813559322034</v>
      </c>
      <c r="AD544" s="22">
        <f t="shared" si="152"/>
        <v>12540</v>
      </c>
      <c r="AE544" s="22">
        <v>472</v>
      </c>
      <c r="AF544" s="22">
        <v>0</v>
      </c>
      <c r="AG544" s="22">
        <v>0</v>
      </c>
      <c r="AH544" s="22">
        <v>0</v>
      </c>
      <c r="AI544" s="22">
        <v>0</v>
      </c>
      <c r="AJ544" s="22">
        <f t="shared" si="120"/>
        <v>0</v>
      </c>
      <c r="AK544" s="22">
        <f t="shared" si="145"/>
        <v>472</v>
      </c>
      <c r="AL544" s="22">
        <f t="shared" si="146"/>
        <v>12068</v>
      </c>
      <c r="AM544" s="22">
        <f t="array" ref="AM544">IF(P544="Mykare",(INDEX('[1]EMI &amp; Reimbursement'!Q:Q,MATCH(Finance!C544,'[1]EMI &amp; Reimbursement'!B:B,0),0)),0)</f>
        <v>0</v>
      </c>
      <c r="AN544" s="22">
        <f t="shared" si="141"/>
        <v>0</v>
      </c>
      <c r="AO544" s="22">
        <f t="shared" si="142"/>
        <v>12540</v>
      </c>
      <c r="AP544" s="22">
        <f t="shared" si="143"/>
        <v>0</v>
      </c>
      <c r="AQ544" s="18" t="s">
        <v>7272</v>
      </c>
      <c r="AR544" s="18" t="s">
        <v>8189</v>
      </c>
      <c r="AS544" s="23">
        <v>45204</v>
      </c>
      <c r="AT544" s="56" t="b">
        <v>0</v>
      </c>
      <c r="AW544" s="56" t="b">
        <v>1</v>
      </c>
      <c r="AY544" s="56" t="b">
        <v>1</v>
      </c>
      <c r="BB544" s="24" t="b">
        <v>1</v>
      </c>
      <c r="BC544" s="22">
        <f t="shared" si="132"/>
        <v>0</v>
      </c>
      <c r="BD544" s="26">
        <f t="shared" si="112"/>
        <v>0.96236044657097286</v>
      </c>
    </row>
    <row r="545" spans="1:56" ht="18" customHeight="1">
      <c r="A545" s="18" t="s">
        <v>7262</v>
      </c>
      <c r="B545" s="19">
        <v>545</v>
      </c>
      <c r="C545" s="18" t="str">
        <f t="shared" si="137"/>
        <v>FIP545</v>
      </c>
      <c r="D545" s="18">
        <v>702830</v>
      </c>
      <c r="E545" s="20">
        <v>45192</v>
      </c>
      <c r="F545" s="20">
        <v>45192</v>
      </c>
      <c r="G545" s="18" t="s">
        <v>7367</v>
      </c>
      <c r="I545" s="18" t="s">
        <v>4580</v>
      </c>
      <c r="J545" s="18" t="s">
        <v>7341</v>
      </c>
      <c r="K545" s="18" t="s">
        <v>7342</v>
      </c>
      <c r="L545" s="18" t="s">
        <v>7303</v>
      </c>
      <c r="M545" s="21" t="s">
        <v>7278</v>
      </c>
      <c r="N545" s="21" t="str">
        <f t="shared" si="119"/>
        <v>B</v>
      </c>
      <c r="O545" s="18" t="s">
        <v>8245</v>
      </c>
      <c r="P545" s="18" t="str">
        <f>IFERROR(VLOOKUP(L545,[1]Sheet3!A:B,2,0),"")</f>
        <v>Mykare</v>
      </c>
      <c r="Q545" s="22" t="s">
        <v>7326</v>
      </c>
      <c r="R545" s="22" t="s">
        <v>7271</v>
      </c>
      <c r="S545" s="22">
        <v>55000</v>
      </c>
      <c r="T545" s="22">
        <v>0</v>
      </c>
      <c r="U545" s="22">
        <v>0</v>
      </c>
      <c r="V545" s="22">
        <v>0</v>
      </c>
      <c r="W545" s="22">
        <f t="shared" si="144"/>
        <v>55000</v>
      </c>
      <c r="X545" s="22">
        <v>0</v>
      </c>
      <c r="Y545" s="22">
        <v>30</v>
      </c>
      <c r="Z545" s="22">
        <v>70</v>
      </c>
      <c r="AA545" s="22">
        <f t="shared" si="151"/>
        <v>38500</v>
      </c>
      <c r="AB545" s="22">
        <f t="shared" si="149"/>
        <v>13983.050847457627</v>
      </c>
      <c r="AC545" s="22">
        <f t="shared" si="150"/>
        <v>2516.9491525423728</v>
      </c>
      <c r="AD545" s="22">
        <f t="shared" si="152"/>
        <v>16500</v>
      </c>
      <c r="AE545" s="22">
        <v>1371.96</v>
      </c>
      <c r="AF545" s="22">
        <v>0</v>
      </c>
      <c r="AG545" s="22">
        <v>2921</v>
      </c>
      <c r="AH545" s="84">
        <v>2072</v>
      </c>
      <c r="AI545" s="22">
        <v>0</v>
      </c>
      <c r="AJ545" s="22">
        <f t="shared" si="120"/>
        <v>0</v>
      </c>
      <c r="AK545" s="22">
        <f t="shared" si="145"/>
        <v>6364.96</v>
      </c>
      <c r="AL545" s="22">
        <f t="shared" si="146"/>
        <v>10135.040000000001</v>
      </c>
      <c r="AM545" s="22">
        <f t="array" ref="AM545">IF(P545="Mykare",(INDEX('[1]EMI &amp; Reimbursement'!Q:Q,MATCH(Finance!C545,'[1]EMI &amp; Reimbursement'!B:B,0),0)),0)</f>
        <v>52079</v>
      </c>
      <c r="AN545" s="22">
        <f t="shared" si="141"/>
        <v>0</v>
      </c>
      <c r="AO545" s="22">
        <f t="shared" si="142"/>
        <v>0</v>
      </c>
      <c r="AP545" s="22">
        <f t="shared" si="143"/>
        <v>38500</v>
      </c>
      <c r="AQ545" s="18" t="s">
        <v>7272</v>
      </c>
      <c r="AR545" s="18" t="s">
        <v>8215</v>
      </c>
      <c r="AS545" s="23">
        <v>45204</v>
      </c>
      <c r="AT545" s="56" t="b">
        <v>0</v>
      </c>
      <c r="AU545" s="56" t="b">
        <v>1</v>
      </c>
      <c r="AV545" s="56" t="b">
        <v>1</v>
      </c>
      <c r="AW545" s="56" t="b">
        <v>1</v>
      </c>
      <c r="AX545" s="56" t="b">
        <v>1</v>
      </c>
      <c r="AY545" s="56" t="b">
        <v>1</v>
      </c>
      <c r="BB545" s="24" t="b">
        <v>1</v>
      </c>
      <c r="BC545" s="22">
        <f t="shared" si="132"/>
        <v>0</v>
      </c>
      <c r="BD545" s="26">
        <f t="shared" si="112"/>
        <v>0.6142448484848485</v>
      </c>
    </row>
    <row r="546" spans="1:56" ht="18" customHeight="1">
      <c r="A546" s="18" t="s">
        <v>7262</v>
      </c>
      <c r="B546" s="19">
        <v>546</v>
      </c>
      <c r="C546" s="18" t="str">
        <f t="shared" si="137"/>
        <v>FIP546</v>
      </c>
      <c r="D546" s="18">
        <v>672049</v>
      </c>
      <c r="E546" s="20">
        <v>45192</v>
      </c>
      <c r="F546" s="20">
        <v>45192</v>
      </c>
      <c r="G546" s="18" t="s">
        <v>8246</v>
      </c>
      <c r="I546" s="18" t="s">
        <v>8247</v>
      </c>
      <c r="J546" s="18" t="s">
        <v>7341</v>
      </c>
      <c r="K546" s="18" t="s">
        <v>7743</v>
      </c>
      <c r="L546" s="18" t="s">
        <v>7308</v>
      </c>
      <c r="M546" s="21" t="s">
        <v>7278</v>
      </c>
      <c r="N546" s="21" t="str">
        <f t="shared" si="119"/>
        <v>B</v>
      </c>
      <c r="P546" s="18" t="str">
        <f>IFERROR(VLOOKUP(L546,[1]Sheet3!A:B,2,0),"")</f>
        <v>Hospital</v>
      </c>
      <c r="Q546" s="22" t="s">
        <v>7337</v>
      </c>
      <c r="R546" s="22" t="s">
        <v>7271</v>
      </c>
      <c r="S546" s="22">
        <v>50000</v>
      </c>
      <c r="T546" s="22">
        <v>0</v>
      </c>
      <c r="U546" s="22">
        <v>0</v>
      </c>
      <c r="V546" s="22">
        <v>0</v>
      </c>
      <c r="W546" s="22">
        <f t="shared" si="144"/>
        <v>50000</v>
      </c>
      <c r="X546" s="22">
        <v>0</v>
      </c>
      <c r="Y546" s="22">
        <v>30</v>
      </c>
      <c r="Z546" s="22">
        <v>70</v>
      </c>
      <c r="AA546" s="22">
        <f t="shared" si="151"/>
        <v>35000</v>
      </c>
      <c r="AB546" s="22">
        <f t="shared" si="149"/>
        <v>12711.864406779661</v>
      </c>
      <c r="AC546" s="22">
        <f t="shared" si="150"/>
        <v>2288.1355932203392</v>
      </c>
      <c r="AD546" s="22">
        <f t="shared" si="152"/>
        <v>15000</v>
      </c>
      <c r="AE546" s="22">
        <v>811.24</v>
      </c>
      <c r="AF546" s="22">
        <v>0</v>
      </c>
      <c r="AG546" s="22">
        <v>0</v>
      </c>
      <c r="AH546" s="72">
        <v>2000</v>
      </c>
      <c r="AI546" s="22">
        <v>0</v>
      </c>
      <c r="AJ546" s="22">
        <f t="shared" si="120"/>
        <v>0</v>
      </c>
      <c r="AK546" s="22">
        <f t="shared" si="145"/>
        <v>2811.24</v>
      </c>
      <c r="AL546" s="22">
        <f t="shared" si="146"/>
        <v>12188.76</v>
      </c>
      <c r="AM546" s="22">
        <f t="array" ref="AM546">IF(P546="Mykare",(INDEX('[1]EMI &amp; Reimbursement'!Q:Q,MATCH(Finance!C546,'[1]EMI &amp; Reimbursement'!B:B,0),0)),0)</f>
        <v>0</v>
      </c>
      <c r="AN546" s="22">
        <f t="shared" si="141"/>
        <v>0</v>
      </c>
      <c r="AO546" s="22">
        <f t="shared" si="142"/>
        <v>15000</v>
      </c>
      <c r="AP546" s="22">
        <f t="shared" si="143"/>
        <v>0</v>
      </c>
      <c r="AQ546" s="18" t="s">
        <v>7272</v>
      </c>
      <c r="AR546" s="18" t="s">
        <v>8248</v>
      </c>
      <c r="AS546" s="23">
        <v>45226</v>
      </c>
      <c r="AT546" s="56" t="b">
        <v>1</v>
      </c>
      <c r="AW546" s="56" t="b">
        <v>1</v>
      </c>
      <c r="AY546" s="56" t="b">
        <v>1</v>
      </c>
      <c r="BB546" s="24" t="b">
        <v>1</v>
      </c>
      <c r="BC546" s="22">
        <f t="shared" si="132"/>
        <v>0</v>
      </c>
      <c r="BD546" s="26">
        <f t="shared" si="112"/>
        <v>0.81258399999999997</v>
      </c>
    </row>
    <row r="547" spans="1:56" ht="18" customHeight="1">
      <c r="A547" s="18" t="s">
        <v>7262</v>
      </c>
      <c r="B547" s="19">
        <v>547</v>
      </c>
      <c r="C547" s="18" t="str">
        <f t="shared" si="137"/>
        <v>FIP547</v>
      </c>
      <c r="D547" s="18">
        <v>481977</v>
      </c>
      <c r="E547" s="20">
        <v>45194</v>
      </c>
      <c r="F547" s="20">
        <v>45194</v>
      </c>
      <c r="G547" s="18" t="s">
        <v>8216</v>
      </c>
      <c r="I547" s="18" t="s">
        <v>8249</v>
      </c>
      <c r="J547" s="18" t="s">
        <v>7341</v>
      </c>
      <c r="K547" s="18" t="s">
        <v>7743</v>
      </c>
      <c r="L547" s="18" t="s">
        <v>7308</v>
      </c>
      <c r="M547" s="21" t="s">
        <v>8013</v>
      </c>
      <c r="N547" s="21" t="str">
        <f t="shared" si="119"/>
        <v>A</v>
      </c>
      <c r="P547" s="18" t="str">
        <f>IFERROR(VLOOKUP(L547,[1]Sheet3!A:B,2,0),"")</f>
        <v>Hospital</v>
      </c>
      <c r="Q547" s="22" t="s">
        <v>7298</v>
      </c>
      <c r="R547" s="22" t="s">
        <v>7271</v>
      </c>
      <c r="S547" s="22">
        <v>55000</v>
      </c>
      <c r="T547" s="22">
        <v>0</v>
      </c>
      <c r="U547" s="22">
        <v>0</v>
      </c>
      <c r="V547" s="22">
        <v>0</v>
      </c>
      <c r="W547" s="22">
        <f t="shared" si="144"/>
        <v>55000</v>
      </c>
      <c r="X547" s="22">
        <v>0</v>
      </c>
      <c r="Y547" s="22">
        <v>60</v>
      </c>
      <c r="Z547" s="22">
        <v>40</v>
      </c>
      <c r="AA547" s="22">
        <f t="shared" si="151"/>
        <v>22000</v>
      </c>
      <c r="AB547" s="22">
        <f t="shared" si="149"/>
        <v>27966.101694915254</v>
      </c>
      <c r="AC547" s="22">
        <f t="shared" si="150"/>
        <v>5033.8983050847455</v>
      </c>
      <c r="AD547" s="22">
        <f t="shared" si="152"/>
        <v>33000</v>
      </c>
      <c r="AE547" s="22">
        <v>0</v>
      </c>
      <c r="AF547" s="22">
        <v>18000</v>
      </c>
      <c r="AG547" s="22">
        <v>0</v>
      </c>
      <c r="AH547" s="82">
        <v>1500</v>
      </c>
      <c r="AI547" s="22">
        <v>0</v>
      </c>
      <c r="AJ547" s="22">
        <f t="shared" si="120"/>
        <v>0</v>
      </c>
      <c r="AK547" s="22">
        <f t="shared" si="145"/>
        <v>19500</v>
      </c>
      <c r="AL547" s="22">
        <f t="shared" si="146"/>
        <v>13500</v>
      </c>
      <c r="AM547" s="22">
        <f t="array" ref="AM547">IF(P547="Mykare",(INDEX('[1]EMI &amp; Reimbursement'!Q:Q,MATCH(Finance!C547,'[1]EMI &amp; Reimbursement'!B:B,0),0)),0)</f>
        <v>0</v>
      </c>
      <c r="AN547" s="22">
        <f t="shared" si="141"/>
        <v>0</v>
      </c>
      <c r="AO547" s="22">
        <f t="shared" si="142"/>
        <v>33000</v>
      </c>
      <c r="AP547" s="22">
        <f t="shared" si="143"/>
        <v>0</v>
      </c>
      <c r="AQ547" s="18" t="s">
        <v>7272</v>
      </c>
      <c r="AR547" s="18" t="s">
        <v>8218</v>
      </c>
      <c r="AS547" s="23">
        <v>45205</v>
      </c>
      <c r="AT547" s="56" t="b">
        <v>0</v>
      </c>
      <c r="AW547" s="56" t="b">
        <v>1</v>
      </c>
      <c r="AY547" s="56" t="b">
        <v>1</v>
      </c>
      <c r="BA547" s="56" t="b">
        <v>1</v>
      </c>
      <c r="BB547" s="24" t="b">
        <v>1</v>
      </c>
      <c r="BC547" s="22">
        <f t="shared" si="132"/>
        <v>0</v>
      </c>
      <c r="BD547" s="26">
        <f t="shared" si="112"/>
        <v>0.40909090909090912</v>
      </c>
    </row>
    <row r="548" spans="1:56" ht="18" customHeight="1">
      <c r="A548" s="18" t="s">
        <v>7262</v>
      </c>
      <c r="B548" s="19">
        <v>548</v>
      </c>
      <c r="C548" s="18" t="str">
        <f t="shared" si="137"/>
        <v>FIP548</v>
      </c>
      <c r="D548" s="18">
        <v>690590</v>
      </c>
      <c r="E548" s="20">
        <v>45194</v>
      </c>
      <c r="F548" s="20">
        <v>45194</v>
      </c>
      <c r="G548" s="18" t="s">
        <v>8216</v>
      </c>
      <c r="I548" s="18" t="s">
        <v>8250</v>
      </c>
      <c r="J548" s="18" t="s">
        <v>7341</v>
      </c>
      <c r="K548" s="18" t="s">
        <v>7932</v>
      </c>
      <c r="L548" s="18" t="s">
        <v>7303</v>
      </c>
      <c r="M548" s="21" t="s">
        <v>8013</v>
      </c>
      <c r="N548" s="21" t="str">
        <f t="shared" si="119"/>
        <v>A</v>
      </c>
      <c r="O548" s="18" t="s">
        <v>7315</v>
      </c>
      <c r="P548" s="18" t="str">
        <f>IFERROR(VLOOKUP(L548,[1]Sheet3!A:B,2,0),"")</f>
        <v>Mykare</v>
      </c>
      <c r="Q548" s="22" t="s">
        <v>7298</v>
      </c>
      <c r="R548" s="22" t="s">
        <v>7271</v>
      </c>
      <c r="S548" s="22">
        <v>50000</v>
      </c>
      <c r="T548" s="22">
        <v>0</v>
      </c>
      <c r="U548" s="22">
        <v>0</v>
      </c>
      <c r="V548" s="22">
        <v>0</v>
      </c>
      <c r="W548" s="22">
        <f t="shared" si="144"/>
        <v>50000</v>
      </c>
      <c r="X548" s="22">
        <v>0</v>
      </c>
      <c r="Y548" s="22">
        <v>60</v>
      </c>
      <c r="Z548" s="22">
        <v>40</v>
      </c>
      <c r="AA548" s="22">
        <f t="shared" si="151"/>
        <v>20000</v>
      </c>
      <c r="AB548" s="22">
        <f t="shared" si="149"/>
        <v>25423.728813559323</v>
      </c>
      <c r="AC548" s="22">
        <f t="shared" si="150"/>
        <v>4576.2711864406783</v>
      </c>
      <c r="AD548" s="22">
        <f t="shared" si="152"/>
        <v>30000</v>
      </c>
      <c r="AE548" s="22">
        <v>507.9</v>
      </c>
      <c r="AF548" s="22">
        <v>15000</v>
      </c>
      <c r="AG548" s="22">
        <v>7396</v>
      </c>
      <c r="AH548" s="82">
        <v>1500</v>
      </c>
      <c r="AI548" s="22">
        <v>0</v>
      </c>
      <c r="AJ548" s="22">
        <f t="shared" si="120"/>
        <v>0</v>
      </c>
      <c r="AK548" s="22">
        <f t="shared" si="145"/>
        <v>24403.9</v>
      </c>
      <c r="AL548" s="22">
        <f t="shared" si="146"/>
        <v>5596.0999999999985</v>
      </c>
      <c r="AM548" s="22">
        <f t="array" ref="AM548">IF(P548="Mykare",(INDEX('[1]EMI &amp; Reimbursement'!Q:Q,MATCH(Finance!C548,'[1]EMI &amp; Reimbursement'!B:B,0),0)),0)</f>
        <v>42604</v>
      </c>
      <c r="AN548" s="22">
        <f t="shared" si="141"/>
        <v>0</v>
      </c>
      <c r="AO548" s="22">
        <f t="shared" si="142"/>
        <v>0</v>
      </c>
      <c r="AP548" s="22">
        <f t="shared" si="143"/>
        <v>20000</v>
      </c>
      <c r="AQ548" s="18" t="s">
        <v>7272</v>
      </c>
      <c r="AR548" s="18" t="s">
        <v>8218</v>
      </c>
      <c r="AS548" s="23">
        <v>45205</v>
      </c>
      <c r="AT548" s="56" t="b">
        <v>0</v>
      </c>
      <c r="AU548" s="56" t="b">
        <v>1</v>
      </c>
      <c r="AV548" s="56" t="b">
        <v>1</v>
      </c>
      <c r="AW548" s="56" t="b">
        <v>1</v>
      </c>
      <c r="AX548" s="56" t="b">
        <v>1</v>
      </c>
      <c r="AY548" s="56" t="b">
        <v>1</v>
      </c>
      <c r="BA548" s="56" t="b">
        <v>1</v>
      </c>
      <c r="BB548" s="24" t="b">
        <v>1</v>
      </c>
      <c r="BC548" s="22">
        <f t="shared" si="132"/>
        <v>0</v>
      </c>
      <c r="BD548" s="26">
        <f t="shared" si="112"/>
        <v>0.18653666666666663</v>
      </c>
    </row>
    <row r="549" spans="1:56" ht="18" customHeight="1">
      <c r="A549" s="18" t="s">
        <v>7262</v>
      </c>
      <c r="B549" s="19">
        <v>549</v>
      </c>
      <c r="C549" s="18" t="str">
        <f t="shared" si="137"/>
        <v>FIP549</v>
      </c>
      <c r="D549" s="18">
        <v>702322</v>
      </c>
      <c r="E549" s="20">
        <v>45195</v>
      </c>
      <c r="F549" s="20">
        <v>45195</v>
      </c>
      <c r="G549" s="18" t="s">
        <v>7449</v>
      </c>
      <c r="I549" s="18" t="s">
        <v>8251</v>
      </c>
      <c r="J549" s="18" t="s">
        <v>7325</v>
      </c>
      <c r="K549" s="18" t="s">
        <v>5048</v>
      </c>
      <c r="L549" s="18" t="s">
        <v>7290</v>
      </c>
      <c r="M549" s="21" t="s">
        <v>7304</v>
      </c>
      <c r="N549" s="21" t="str">
        <f t="shared" si="119"/>
        <v>A</v>
      </c>
      <c r="P549" s="18" t="str">
        <f>IFERROR(VLOOKUP(L549,[1]Sheet3!A:B,2,0),"")</f>
        <v>Hospital</v>
      </c>
      <c r="Q549" s="22" t="s">
        <v>7285</v>
      </c>
      <c r="R549" s="22" t="s">
        <v>7271</v>
      </c>
      <c r="S549" s="22">
        <v>25000</v>
      </c>
      <c r="T549" s="22">
        <v>27643</v>
      </c>
      <c r="U549" s="22">
        <v>0</v>
      </c>
      <c r="V549" s="22">
        <v>0</v>
      </c>
      <c r="W549" s="22">
        <f t="shared" si="144"/>
        <v>27643</v>
      </c>
      <c r="X549" s="22">
        <v>0</v>
      </c>
      <c r="Y549" s="22">
        <v>60</v>
      </c>
      <c r="Z549" s="22">
        <v>40</v>
      </c>
      <c r="AA549" s="22">
        <f t="shared" si="151"/>
        <v>11057.2</v>
      </c>
      <c r="AB549" s="22">
        <f t="shared" si="149"/>
        <v>14055.762711864407</v>
      </c>
      <c r="AC549" s="22">
        <f t="shared" si="150"/>
        <v>2530.0372881355934</v>
      </c>
      <c r="AD549" s="22">
        <f t="shared" si="152"/>
        <v>16585.8</v>
      </c>
      <c r="AE549" s="22">
        <v>718.76</v>
      </c>
      <c r="AF549" s="22">
        <v>5000</v>
      </c>
      <c r="AG549" s="22">
        <v>0</v>
      </c>
      <c r="AH549" s="22">
        <v>0</v>
      </c>
      <c r="AI549" s="22">
        <v>0</v>
      </c>
      <c r="AJ549" s="22">
        <f t="shared" si="120"/>
        <v>0</v>
      </c>
      <c r="AK549" s="22">
        <f t="shared" si="145"/>
        <v>5718.76</v>
      </c>
      <c r="AL549" s="22">
        <f t="shared" si="146"/>
        <v>10867.039999999999</v>
      </c>
      <c r="AM549" s="22">
        <f t="array" ref="AM549">IF(P549="Mykare",(INDEX('[1]EMI &amp; Reimbursement'!Q:Q,MATCH(Finance!C549,'[1]EMI &amp; Reimbursement'!B:B,0),0)),0)</f>
        <v>0</v>
      </c>
      <c r="AN549" s="22">
        <f t="shared" si="141"/>
        <v>0</v>
      </c>
      <c r="AO549" s="22">
        <f t="shared" si="142"/>
        <v>16585.8</v>
      </c>
      <c r="AP549" s="22">
        <f t="shared" si="143"/>
        <v>0</v>
      </c>
      <c r="AQ549" s="18" t="s">
        <v>7272</v>
      </c>
      <c r="AR549" s="18" t="s">
        <v>8243</v>
      </c>
      <c r="AS549" s="23">
        <v>45204</v>
      </c>
      <c r="AT549" s="56" t="b">
        <v>0</v>
      </c>
      <c r="AW549" s="56" t="b">
        <v>1</v>
      </c>
      <c r="AY549" s="56" t="b">
        <v>1</v>
      </c>
      <c r="BA549" s="56" t="b">
        <v>1</v>
      </c>
      <c r="BB549" s="24" t="b">
        <v>1</v>
      </c>
      <c r="BC549" s="22">
        <f t="shared" si="132"/>
        <v>0</v>
      </c>
      <c r="BD549" s="26">
        <f t="shared" si="112"/>
        <v>0.65520143737413927</v>
      </c>
    </row>
    <row r="550" spans="1:56" ht="18" customHeight="1">
      <c r="A550" s="18" t="s">
        <v>7262</v>
      </c>
      <c r="B550" s="19">
        <v>550</v>
      </c>
      <c r="C550" s="18" t="str">
        <f t="shared" si="137"/>
        <v>FIP550</v>
      </c>
      <c r="D550" s="18">
        <v>702451</v>
      </c>
      <c r="E550" s="20">
        <v>45195</v>
      </c>
      <c r="F550" s="20">
        <v>45195</v>
      </c>
      <c r="G550" s="18" t="s">
        <v>7380</v>
      </c>
      <c r="I550" s="18" t="s">
        <v>8252</v>
      </c>
      <c r="J550" s="18" t="s">
        <v>7635</v>
      </c>
      <c r="K550" s="18" t="s">
        <v>7932</v>
      </c>
      <c r="L550" s="18" t="s">
        <v>7290</v>
      </c>
      <c r="M550" s="21" t="s">
        <v>7278</v>
      </c>
      <c r="N550" s="21" t="str">
        <f t="shared" si="119"/>
        <v>B</v>
      </c>
      <c r="P550" s="18" t="str">
        <f>IFERROR(VLOOKUP(L550,[1]Sheet3!A:B,2,0),"")</f>
        <v>Hospital</v>
      </c>
      <c r="Q550" s="22" t="s">
        <v>7326</v>
      </c>
      <c r="R550" s="22" t="s">
        <v>7271</v>
      </c>
      <c r="S550" s="22">
        <v>40000</v>
      </c>
      <c r="T550" s="22">
        <v>94912</v>
      </c>
      <c r="U550" s="22">
        <v>3500</v>
      </c>
      <c r="V550" s="22">
        <v>0</v>
      </c>
      <c r="W550" s="22">
        <f t="shared" si="144"/>
        <v>98412</v>
      </c>
      <c r="X550" s="22">
        <v>0</v>
      </c>
      <c r="Y550" s="22">
        <v>30</v>
      </c>
      <c r="Z550" s="22">
        <v>70</v>
      </c>
      <c r="AA550" s="22">
        <f t="shared" si="151"/>
        <v>68888.399999999994</v>
      </c>
      <c r="AB550" s="22">
        <f t="shared" si="149"/>
        <v>25020</v>
      </c>
      <c r="AC550" s="22">
        <f t="shared" si="150"/>
        <v>4503.5999999999995</v>
      </c>
      <c r="AD550" s="22">
        <f t="shared" si="152"/>
        <v>29523.599999999999</v>
      </c>
      <c r="AE550" s="22">
        <v>500</v>
      </c>
      <c r="AF550" s="22">
        <v>0</v>
      </c>
      <c r="AG550" s="22">
        <v>0</v>
      </c>
      <c r="AH550" s="22">
        <v>0</v>
      </c>
      <c r="AI550" s="22">
        <v>0</v>
      </c>
      <c r="AJ550" s="22">
        <f t="shared" si="120"/>
        <v>0</v>
      </c>
      <c r="AK550" s="22">
        <f t="shared" si="145"/>
        <v>500</v>
      </c>
      <c r="AL550" s="22">
        <f t="shared" si="146"/>
        <v>29023.599999999999</v>
      </c>
      <c r="AM550" s="22">
        <f t="array" ref="AM550">IF(P550="Mykare",(INDEX('[1]EMI &amp; Reimbursement'!Q:Q,MATCH(Finance!C550,'[1]EMI &amp; Reimbursement'!B:B,0),0)),0)</f>
        <v>0</v>
      </c>
      <c r="AN550" s="22">
        <f t="shared" si="141"/>
        <v>0</v>
      </c>
      <c r="AO550" s="22">
        <f t="shared" si="142"/>
        <v>29523.599999999999</v>
      </c>
      <c r="AP550" s="22">
        <f t="shared" si="143"/>
        <v>0</v>
      </c>
      <c r="AQ550" s="18" t="s">
        <v>7272</v>
      </c>
      <c r="AR550" s="18" t="s">
        <v>8253</v>
      </c>
      <c r="AS550" s="23">
        <v>45204</v>
      </c>
      <c r="AT550" s="56" t="b">
        <v>0</v>
      </c>
      <c r="AW550" s="56" t="b">
        <v>1</v>
      </c>
      <c r="AY550" s="56" t="b">
        <v>1</v>
      </c>
      <c r="BB550" s="24" t="b">
        <v>1</v>
      </c>
      <c r="BC550" s="22">
        <f t="shared" si="132"/>
        <v>0</v>
      </c>
      <c r="BD550" s="26">
        <f t="shared" si="112"/>
        <v>0.98306439594087447</v>
      </c>
    </row>
    <row r="551" spans="1:56" ht="18" customHeight="1">
      <c r="A551" s="18" t="s">
        <v>7262</v>
      </c>
      <c r="B551" s="19">
        <v>551</v>
      </c>
      <c r="C551" s="18" t="str">
        <f t="shared" si="137"/>
        <v>FIP551</v>
      </c>
      <c r="D551" s="18">
        <v>702939</v>
      </c>
      <c r="E551" s="20">
        <v>45195</v>
      </c>
      <c r="F551" s="20">
        <v>45195</v>
      </c>
      <c r="G551" s="18" t="s">
        <v>7380</v>
      </c>
      <c r="I551" s="18" t="s">
        <v>8254</v>
      </c>
      <c r="J551" s="18" t="s">
        <v>7266</v>
      </c>
      <c r="K551" s="18" t="s">
        <v>7342</v>
      </c>
      <c r="L551" s="18" t="s">
        <v>7290</v>
      </c>
      <c r="M551" s="21" t="s">
        <v>7278</v>
      </c>
      <c r="N551" s="21" t="str">
        <f t="shared" si="119"/>
        <v>B</v>
      </c>
      <c r="P551" s="18" t="str">
        <f>IFERROR(VLOOKUP(L551,[1]Sheet3!A:B,2,0),"")</f>
        <v>Hospital</v>
      </c>
      <c r="Q551" s="22" t="s">
        <v>7326</v>
      </c>
      <c r="R551" s="22" t="s">
        <v>7271</v>
      </c>
      <c r="S551" s="22">
        <v>25000</v>
      </c>
      <c r="T551" s="22">
        <v>25000</v>
      </c>
      <c r="U551" s="22">
        <v>3000</v>
      </c>
      <c r="V551" s="22">
        <v>0</v>
      </c>
      <c r="W551" s="22">
        <f t="shared" si="144"/>
        <v>28000</v>
      </c>
      <c r="X551" s="22">
        <v>0</v>
      </c>
      <c r="Y551" s="22">
        <v>30</v>
      </c>
      <c r="Z551" s="22">
        <v>70</v>
      </c>
      <c r="AA551" s="22">
        <f t="shared" si="151"/>
        <v>19600</v>
      </c>
      <c r="AB551" s="22">
        <f t="shared" si="149"/>
        <v>7118.6440677966102</v>
      </c>
      <c r="AC551" s="22">
        <f t="shared" si="150"/>
        <v>1281.3559322033898</v>
      </c>
      <c r="AD551" s="22">
        <f t="shared" si="152"/>
        <v>8400</v>
      </c>
      <c r="AE551" s="22">
        <v>440.9</v>
      </c>
      <c r="AF551" s="22">
        <v>0</v>
      </c>
      <c r="AG551" s="22">
        <v>0</v>
      </c>
      <c r="AH551" s="22">
        <v>0</v>
      </c>
      <c r="AI551" s="22">
        <v>0</v>
      </c>
      <c r="AJ551" s="22">
        <f t="shared" si="120"/>
        <v>0</v>
      </c>
      <c r="AK551" s="22">
        <f t="shared" si="145"/>
        <v>440.9</v>
      </c>
      <c r="AL551" s="22">
        <f t="shared" si="146"/>
        <v>7959.1</v>
      </c>
      <c r="AM551" s="22">
        <f t="array" ref="AM551">IF(P551="Mykare",(INDEX('[1]EMI &amp; Reimbursement'!Q:Q,MATCH(Finance!C551,'[1]EMI &amp; Reimbursement'!B:B,0),0)),0)</f>
        <v>0</v>
      </c>
      <c r="AN551" s="22">
        <f t="shared" si="141"/>
        <v>0</v>
      </c>
      <c r="AO551" s="22">
        <f t="shared" si="142"/>
        <v>8400</v>
      </c>
      <c r="AP551" s="22">
        <f t="shared" si="143"/>
        <v>0</v>
      </c>
      <c r="AQ551" s="18" t="s">
        <v>7272</v>
      </c>
      <c r="AR551" s="18" t="s">
        <v>8253</v>
      </c>
      <c r="AS551" s="23">
        <v>45204</v>
      </c>
      <c r="AT551" s="56" t="b">
        <v>0</v>
      </c>
      <c r="AW551" s="56" t="b">
        <v>1</v>
      </c>
      <c r="AY551" s="56" t="b">
        <v>1</v>
      </c>
      <c r="BB551" s="24" t="b">
        <v>1</v>
      </c>
      <c r="BC551" s="22">
        <f t="shared" si="132"/>
        <v>0</v>
      </c>
      <c r="BD551" s="26">
        <f t="shared" si="112"/>
        <v>0.94751190476190483</v>
      </c>
    </row>
    <row r="552" spans="1:56" ht="18" customHeight="1">
      <c r="A552" s="18" t="s">
        <v>7262</v>
      </c>
      <c r="B552" s="19">
        <v>552</v>
      </c>
      <c r="C552" s="18" t="str">
        <f t="shared" si="137"/>
        <v>FIP552</v>
      </c>
      <c r="D552" s="18">
        <v>642182</v>
      </c>
      <c r="E552" s="20">
        <v>45197</v>
      </c>
      <c r="F552" s="20">
        <v>45197</v>
      </c>
      <c r="G552" s="18" t="s">
        <v>7449</v>
      </c>
      <c r="I552" s="18" t="s">
        <v>8255</v>
      </c>
      <c r="J552" s="18" t="s">
        <v>7341</v>
      </c>
      <c r="K552" s="18" t="s">
        <v>8209</v>
      </c>
      <c r="L552" s="18" t="s">
        <v>7290</v>
      </c>
      <c r="M552" s="21" t="s">
        <v>8256</v>
      </c>
      <c r="N552" s="21" t="str">
        <f t="shared" si="119"/>
        <v>A</v>
      </c>
      <c r="P552" s="18" t="str">
        <f>IFERROR(VLOOKUP(L551,[1]Sheet3!A:B,2,0),"")</f>
        <v>Hospital</v>
      </c>
      <c r="Q552" s="22" t="s">
        <v>7285</v>
      </c>
      <c r="R552" s="22" t="s">
        <v>7271</v>
      </c>
      <c r="S552" s="22">
        <v>50000</v>
      </c>
      <c r="T552" s="22">
        <v>65788</v>
      </c>
      <c r="U552" s="22">
        <v>0</v>
      </c>
      <c r="V552" s="22">
        <v>10500</v>
      </c>
      <c r="W552" s="22">
        <f t="shared" si="144"/>
        <v>76288</v>
      </c>
      <c r="X552" s="22">
        <v>0</v>
      </c>
      <c r="Y552" s="22">
        <v>60</v>
      </c>
      <c r="Z552" s="22">
        <v>40</v>
      </c>
      <c r="AA552" s="22">
        <f t="shared" si="151"/>
        <v>30515.200000000001</v>
      </c>
      <c r="AB552" s="22">
        <f t="shared" si="149"/>
        <v>38790.508474576265</v>
      </c>
      <c r="AC552" s="22">
        <f t="shared" si="150"/>
        <v>6982.2915254237287</v>
      </c>
      <c r="AD552" s="22">
        <f t="shared" si="152"/>
        <v>45772.799999999996</v>
      </c>
      <c r="AE552" s="22">
        <v>0</v>
      </c>
      <c r="AF552" s="22">
        <v>13000</v>
      </c>
      <c r="AG552" s="22">
        <v>0</v>
      </c>
      <c r="AH552" s="83">
        <v>1470</v>
      </c>
      <c r="AI552" s="22">
        <v>0</v>
      </c>
      <c r="AJ552" s="22">
        <f t="shared" si="120"/>
        <v>0</v>
      </c>
      <c r="AK552" s="22">
        <f t="shared" si="145"/>
        <v>14470</v>
      </c>
      <c r="AL552" s="22">
        <f t="shared" si="146"/>
        <v>31302.799999999996</v>
      </c>
      <c r="AM552" s="22">
        <f t="array" ref="AM552">IF(P552="Mykare",(INDEX('[1]EMI &amp; Reimbursement'!Q:Q,MATCH(Finance!C552,'[1]EMI &amp; Reimbursement'!B:B,0),0)),0)</f>
        <v>0</v>
      </c>
      <c r="AN552" s="22">
        <f t="shared" si="141"/>
        <v>0</v>
      </c>
      <c r="AO552" s="22">
        <f t="shared" si="142"/>
        <v>45772.799999999996</v>
      </c>
      <c r="AP552" s="22">
        <f t="shared" si="143"/>
        <v>0</v>
      </c>
      <c r="AQ552" s="18" t="s">
        <v>7272</v>
      </c>
      <c r="AR552" s="18" t="s">
        <v>8243</v>
      </c>
      <c r="AS552" s="23">
        <v>45204</v>
      </c>
      <c r="AT552" s="56" t="b">
        <v>0</v>
      </c>
      <c r="AW552" s="56" t="b">
        <v>1</v>
      </c>
      <c r="AY552" s="56" t="b">
        <v>1</v>
      </c>
      <c r="BA552" s="56" t="b">
        <v>1</v>
      </c>
      <c r="BB552" s="24" t="b">
        <v>1</v>
      </c>
      <c r="BC552" s="22">
        <f t="shared" si="132"/>
        <v>0</v>
      </c>
      <c r="BD552" s="26">
        <f t="shared" si="112"/>
        <v>0.68387339205816555</v>
      </c>
    </row>
    <row r="553" spans="1:56" ht="18" customHeight="1">
      <c r="A553" s="18" t="s">
        <v>7262</v>
      </c>
      <c r="B553" s="19">
        <v>553</v>
      </c>
      <c r="C553" s="18" t="str">
        <f t="shared" si="137"/>
        <v>FIP553</v>
      </c>
      <c r="D553" s="18">
        <v>12697</v>
      </c>
      <c r="E553" s="20">
        <v>45197</v>
      </c>
      <c r="F553" s="20">
        <v>45197</v>
      </c>
      <c r="G553" s="18" t="s">
        <v>8257</v>
      </c>
      <c r="I553" s="18" t="s">
        <v>6894</v>
      </c>
      <c r="J553" s="18" t="s">
        <v>7341</v>
      </c>
      <c r="K553" s="18" t="s">
        <v>7267</v>
      </c>
      <c r="L553" s="18" t="s">
        <v>7303</v>
      </c>
      <c r="M553" s="21" t="s">
        <v>7304</v>
      </c>
      <c r="N553" s="21" t="str">
        <f t="shared" si="119"/>
        <v>A</v>
      </c>
      <c r="O553" s="18" t="s">
        <v>7305</v>
      </c>
      <c r="P553" s="18" t="str">
        <f>IFERROR(VLOOKUP(L553,[1]Sheet3!A:B,2,0),"")</f>
        <v>Mykare</v>
      </c>
      <c r="Q553" s="22" t="s">
        <v>7285</v>
      </c>
      <c r="R553" s="22" t="s">
        <v>7271</v>
      </c>
      <c r="S553" s="22">
        <v>55000</v>
      </c>
      <c r="T553" s="22">
        <v>0</v>
      </c>
      <c r="U553" s="22">
        <v>2000</v>
      </c>
      <c r="V553" s="22">
        <v>0</v>
      </c>
      <c r="W553" s="22">
        <f t="shared" si="144"/>
        <v>57000</v>
      </c>
      <c r="X553" s="22">
        <v>0</v>
      </c>
      <c r="Y553" s="22">
        <v>60</v>
      </c>
      <c r="Z553" s="22">
        <v>40</v>
      </c>
      <c r="AA553" s="22">
        <f t="shared" si="151"/>
        <v>22800</v>
      </c>
      <c r="AB553" s="22">
        <f t="shared" si="149"/>
        <v>28983.050847457627</v>
      </c>
      <c r="AC553" s="22">
        <f t="shared" si="150"/>
        <v>5216.9491525423728</v>
      </c>
      <c r="AD553" s="22">
        <f t="shared" si="152"/>
        <v>34200</v>
      </c>
      <c r="AE553" s="22">
        <v>0</v>
      </c>
      <c r="AF553" s="22">
        <v>11000</v>
      </c>
      <c r="AG553" s="22">
        <v>7139</v>
      </c>
      <c r="AH553" s="83">
        <v>1735</v>
      </c>
      <c r="AI553" s="22">
        <v>0</v>
      </c>
      <c r="AJ553" s="22">
        <f t="shared" si="120"/>
        <v>0</v>
      </c>
      <c r="AK553" s="22">
        <f t="shared" si="145"/>
        <v>19874</v>
      </c>
      <c r="AL553" s="22">
        <f t="shared" si="146"/>
        <v>14326</v>
      </c>
      <c r="AM553" s="22">
        <f t="array" ref="AM553">IF(P553="Mykare",(INDEX('[1]EMI &amp; Reimbursement'!Q:Q,MATCH(Finance!C553,'[1]EMI &amp; Reimbursement'!B:B,0),0)),0)</f>
        <v>47861</v>
      </c>
      <c r="AN553" s="22">
        <f t="shared" si="141"/>
        <v>0</v>
      </c>
      <c r="AO553" s="22">
        <f t="shared" si="142"/>
        <v>0</v>
      </c>
      <c r="AP553" s="22">
        <f t="shared" si="143"/>
        <v>22800</v>
      </c>
      <c r="AQ553" s="18" t="s">
        <v>7272</v>
      </c>
      <c r="AR553" s="18" t="s">
        <v>8258</v>
      </c>
      <c r="AS553" s="23">
        <v>45225</v>
      </c>
      <c r="AT553" s="56" t="b">
        <v>0</v>
      </c>
      <c r="AU553" s="56" t="b">
        <v>1</v>
      </c>
      <c r="AV553" s="56" t="b">
        <v>1</v>
      </c>
      <c r="AW553" s="56" t="b">
        <v>1</v>
      </c>
      <c r="AX553" s="56" t="b">
        <v>1</v>
      </c>
      <c r="AY553" s="56" t="b">
        <v>1</v>
      </c>
      <c r="BA553" s="56" t="b">
        <v>1</v>
      </c>
      <c r="BB553" s="24" t="b">
        <v>1</v>
      </c>
      <c r="BC553" s="22">
        <f t="shared" si="132"/>
        <v>0</v>
      </c>
      <c r="BD553" s="26">
        <f t="shared" si="112"/>
        <v>0.41888888888888887</v>
      </c>
    </row>
    <row r="554" spans="1:56" ht="18" customHeight="1">
      <c r="A554" s="18" t="s">
        <v>7262</v>
      </c>
      <c r="B554" s="19">
        <v>554</v>
      </c>
      <c r="C554" s="18" t="str">
        <f t="shared" si="137"/>
        <v>FIP554</v>
      </c>
      <c r="D554" s="18">
        <v>702422</v>
      </c>
      <c r="E554" s="20">
        <v>45197</v>
      </c>
      <c r="F554" s="20">
        <v>45197</v>
      </c>
      <c r="G554" s="18" t="s">
        <v>8078</v>
      </c>
      <c r="I554" s="18" t="s">
        <v>5534</v>
      </c>
      <c r="J554" s="18" t="s">
        <v>7266</v>
      </c>
      <c r="K554" s="18" t="s">
        <v>5048</v>
      </c>
      <c r="L554" s="18" t="s">
        <v>7290</v>
      </c>
      <c r="M554" s="21" t="s">
        <v>8091</v>
      </c>
      <c r="N554" s="21" t="str">
        <f t="shared" si="119"/>
        <v>A</v>
      </c>
      <c r="P554" s="18" t="str">
        <f>IFERROR(VLOOKUP(L554,[1]Sheet3!A:B,2,0),"")</f>
        <v>Hospital</v>
      </c>
      <c r="Q554" s="22" t="s">
        <v>7279</v>
      </c>
      <c r="R554" s="22" t="s">
        <v>7271</v>
      </c>
      <c r="S554" s="22">
        <v>25000</v>
      </c>
      <c r="T554" s="22">
        <v>17500</v>
      </c>
      <c r="U554" s="22">
        <v>3500</v>
      </c>
      <c r="V554" s="22">
        <v>0</v>
      </c>
      <c r="W554" s="22">
        <f t="shared" si="144"/>
        <v>21000</v>
      </c>
      <c r="X554" s="22">
        <v>0</v>
      </c>
      <c r="Y554" s="22">
        <v>60</v>
      </c>
      <c r="Z554" s="22">
        <v>40</v>
      </c>
      <c r="AA554" s="22">
        <f t="shared" si="151"/>
        <v>8400</v>
      </c>
      <c r="AB554" s="22">
        <f t="shared" si="149"/>
        <v>10677.966101694914</v>
      </c>
      <c r="AC554" s="22">
        <f t="shared" si="150"/>
        <v>1922.0338983050847</v>
      </c>
      <c r="AD554" s="22">
        <f t="shared" si="152"/>
        <v>12600</v>
      </c>
      <c r="AE554" s="22">
        <v>0</v>
      </c>
      <c r="AF554" s="22">
        <v>5000</v>
      </c>
      <c r="AG554" s="22">
        <v>0</v>
      </c>
      <c r="AH554" s="22">
        <v>0</v>
      </c>
      <c r="AI554" s="22">
        <v>0</v>
      </c>
      <c r="AJ554" s="22">
        <f t="shared" si="120"/>
        <v>0</v>
      </c>
      <c r="AK554" s="22">
        <f t="shared" si="145"/>
        <v>5000</v>
      </c>
      <c r="AL554" s="22">
        <f t="shared" si="146"/>
        <v>7600</v>
      </c>
      <c r="AM554" s="22">
        <f t="array" ref="AM554">IF(P554="Mykare",(INDEX('[1]EMI &amp; Reimbursement'!Q:Q,MATCH(Finance!C554,'[1]EMI &amp; Reimbursement'!B:B,0),0)),0)</f>
        <v>0</v>
      </c>
      <c r="AN554" s="22">
        <f t="shared" si="141"/>
        <v>0</v>
      </c>
      <c r="AO554" s="22">
        <f t="shared" si="142"/>
        <v>12600</v>
      </c>
      <c r="AP554" s="22">
        <f t="shared" si="143"/>
        <v>0</v>
      </c>
      <c r="AQ554" s="18" t="s">
        <v>7272</v>
      </c>
      <c r="AR554" s="18" t="s">
        <v>8259</v>
      </c>
      <c r="AS554" s="23">
        <v>45204</v>
      </c>
      <c r="AT554" s="56" t="b">
        <v>0</v>
      </c>
      <c r="AW554" s="56" t="b">
        <v>1</v>
      </c>
      <c r="AY554" s="56" t="b">
        <v>1</v>
      </c>
      <c r="BA554" s="56" t="b">
        <v>1</v>
      </c>
      <c r="BB554" s="24" t="b">
        <v>1</v>
      </c>
      <c r="BC554" s="22">
        <f t="shared" si="132"/>
        <v>0</v>
      </c>
      <c r="BD554" s="26">
        <f t="shared" si="112"/>
        <v>0.60317460317460314</v>
      </c>
    </row>
    <row r="555" spans="1:56" ht="18" customHeight="1">
      <c r="A555" s="18" t="s">
        <v>7262</v>
      </c>
      <c r="B555" s="19">
        <v>555</v>
      </c>
      <c r="C555" s="18" t="str">
        <f t="shared" si="137"/>
        <v>FIP555</v>
      </c>
      <c r="D555" s="18">
        <v>703600</v>
      </c>
      <c r="E555" s="20">
        <v>45197</v>
      </c>
      <c r="F555" s="20">
        <v>45197</v>
      </c>
      <c r="G555" s="18" t="s">
        <v>8078</v>
      </c>
      <c r="I555" s="18" t="s">
        <v>2843</v>
      </c>
      <c r="J555" s="18" t="s">
        <v>7266</v>
      </c>
      <c r="K555" s="18" t="s">
        <v>5048</v>
      </c>
      <c r="L555" s="18" t="s">
        <v>7290</v>
      </c>
      <c r="M555" s="21" t="s">
        <v>8091</v>
      </c>
      <c r="N555" s="21" t="str">
        <f t="shared" si="119"/>
        <v>A</v>
      </c>
      <c r="P555" s="18" t="str">
        <f>IFERROR(VLOOKUP(L555,[1]Sheet3!A:B,2,0),"")</f>
        <v>Hospital</v>
      </c>
      <c r="Q555" s="22" t="s">
        <v>7279</v>
      </c>
      <c r="R555" s="22" t="s">
        <v>7271</v>
      </c>
      <c r="S555" s="22">
        <v>25000</v>
      </c>
      <c r="T555" s="22">
        <v>35617</v>
      </c>
      <c r="U555" s="22">
        <v>0</v>
      </c>
      <c r="V555" s="22">
        <v>0</v>
      </c>
      <c r="W555" s="22">
        <f t="shared" si="144"/>
        <v>35617</v>
      </c>
      <c r="X555" s="22">
        <v>0</v>
      </c>
      <c r="Y555" s="22">
        <v>60</v>
      </c>
      <c r="Z555" s="22">
        <v>40</v>
      </c>
      <c r="AA555" s="22">
        <f t="shared" si="151"/>
        <v>14246.800000000001</v>
      </c>
      <c r="AB555" s="22">
        <f t="shared" si="149"/>
        <v>18110.338983050849</v>
      </c>
      <c r="AC555" s="22">
        <f t="shared" si="150"/>
        <v>3259.8610169491531</v>
      </c>
      <c r="AD555" s="22">
        <f t="shared" si="152"/>
        <v>21370.2</v>
      </c>
      <c r="AE555" s="22">
        <v>0</v>
      </c>
      <c r="AF555" s="22">
        <v>5000</v>
      </c>
      <c r="AG555" s="22">
        <v>0</v>
      </c>
      <c r="AH555" s="22">
        <v>0</v>
      </c>
      <c r="AI555" s="22">
        <v>0</v>
      </c>
      <c r="AJ555" s="22">
        <f t="shared" si="120"/>
        <v>0</v>
      </c>
      <c r="AK555" s="22">
        <f t="shared" si="145"/>
        <v>5000</v>
      </c>
      <c r="AL555" s="22">
        <f t="shared" si="146"/>
        <v>16370.2</v>
      </c>
      <c r="AM555" s="22">
        <f t="array" ref="AM555">IF(P555="Mykare",(INDEX('[1]EMI &amp; Reimbursement'!Q:Q,MATCH(Finance!C555,'[1]EMI &amp; Reimbursement'!B:B,0),0)),0)</f>
        <v>0</v>
      </c>
      <c r="AN555" s="22">
        <f t="shared" si="141"/>
        <v>0</v>
      </c>
      <c r="AO555" s="22">
        <f t="shared" si="142"/>
        <v>21370.2</v>
      </c>
      <c r="AP555" s="22">
        <f t="shared" si="143"/>
        <v>0</v>
      </c>
      <c r="AQ555" s="18" t="s">
        <v>7272</v>
      </c>
      <c r="AR555" s="18" t="s">
        <v>8259</v>
      </c>
      <c r="AS555" s="23">
        <v>45204</v>
      </c>
      <c r="AT555" s="56" t="b">
        <v>0</v>
      </c>
      <c r="AW555" s="56" t="b">
        <v>1</v>
      </c>
      <c r="AY555" s="56" t="b">
        <v>1</v>
      </c>
      <c r="BA555" s="56" t="b">
        <v>1</v>
      </c>
      <c r="BB555" s="24" t="b">
        <v>1</v>
      </c>
      <c r="BC555" s="22">
        <f t="shared" si="132"/>
        <v>0</v>
      </c>
      <c r="BD555" s="26">
        <f t="shared" si="112"/>
        <v>0.76602933056312061</v>
      </c>
    </row>
    <row r="556" spans="1:56" ht="18" customHeight="1">
      <c r="A556" s="18" t="s">
        <v>7262</v>
      </c>
      <c r="B556" s="19">
        <v>556</v>
      </c>
      <c r="C556" s="18" t="str">
        <f t="shared" si="137"/>
        <v>FIP556</v>
      </c>
      <c r="D556" s="18">
        <v>703597</v>
      </c>
      <c r="E556" s="20">
        <v>45197</v>
      </c>
      <c r="F556" s="20">
        <v>45197</v>
      </c>
      <c r="G556" s="18" t="s">
        <v>8078</v>
      </c>
      <c r="I556" s="18" t="s">
        <v>2850</v>
      </c>
      <c r="J556" s="18" t="s">
        <v>7266</v>
      </c>
      <c r="K556" s="18" t="s">
        <v>5048</v>
      </c>
      <c r="L556" s="18" t="s">
        <v>7290</v>
      </c>
      <c r="M556" s="21" t="s">
        <v>8091</v>
      </c>
      <c r="N556" s="21" t="str">
        <f t="shared" si="119"/>
        <v>A</v>
      </c>
      <c r="P556" s="18" t="str">
        <f>IFERROR(VLOOKUP(L556,[1]Sheet3!A:B,2,0),"")</f>
        <v>Hospital</v>
      </c>
      <c r="Q556" s="22" t="s">
        <v>7279</v>
      </c>
      <c r="R556" s="22" t="s">
        <v>7271</v>
      </c>
      <c r="S556" s="22">
        <v>25000</v>
      </c>
      <c r="T556" s="22">
        <v>26775</v>
      </c>
      <c r="U556" s="22">
        <v>0</v>
      </c>
      <c r="V556" s="22">
        <v>0</v>
      </c>
      <c r="W556" s="22">
        <f t="shared" si="144"/>
        <v>26775</v>
      </c>
      <c r="X556" s="22">
        <v>0</v>
      </c>
      <c r="Y556" s="22">
        <v>60</v>
      </c>
      <c r="Z556" s="22">
        <v>40</v>
      </c>
      <c r="AA556" s="22">
        <f t="shared" si="151"/>
        <v>10710</v>
      </c>
      <c r="AB556" s="22">
        <f t="shared" si="149"/>
        <v>13614.406779661016</v>
      </c>
      <c r="AC556" s="22">
        <f t="shared" si="150"/>
        <v>2450.593220338983</v>
      </c>
      <c r="AD556" s="22">
        <f t="shared" si="152"/>
        <v>16065</v>
      </c>
      <c r="AE556" s="22">
        <v>0</v>
      </c>
      <c r="AF556" s="22">
        <v>5000</v>
      </c>
      <c r="AG556" s="22">
        <v>0</v>
      </c>
      <c r="AH556" s="65">
        <v>4144</v>
      </c>
      <c r="AI556" s="22">
        <v>0</v>
      </c>
      <c r="AJ556" s="22">
        <f t="shared" si="120"/>
        <v>0</v>
      </c>
      <c r="AK556" s="22">
        <f t="shared" si="145"/>
        <v>9144</v>
      </c>
      <c r="AL556" s="22">
        <f t="shared" si="146"/>
        <v>6921</v>
      </c>
      <c r="AM556" s="22">
        <f t="array" ref="AM556">IF(P556="Mykare",(INDEX('[1]EMI &amp; Reimbursement'!Q:Q,MATCH(Finance!C556,'[1]EMI &amp; Reimbursement'!B:B,0),0)),0)</f>
        <v>0</v>
      </c>
      <c r="AN556" s="22">
        <f t="shared" si="141"/>
        <v>0</v>
      </c>
      <c r="AO556" s="22">
        <f t="shared" si="142"/>
        <v>16065</v>
      </c>
      <c r="AP556" s="22">
        <f t="shared" si="143"/>
        <v>0</v>
      </c>
      <c r="AQ556" s="18" t="s">
        <v>7272</v>
      </c>
      <c r="AR556" s="18" t="s">
        <v>8259</v>
      </c>
      <c r="AS556" s="23">
        <v>45204</v>
      </c>
      <c r="AT556" s="56" t="b">
        <v>0</v>
      </c>
      <c r="AW556" s="56" t="b">
        <v>1</v>
      </c>
      <c r="AY556" s="56" t="b">
        <v>1</v>
      </c>
      <c r="BA556" s="56" t="b">
        <v>1</v>
      </c>
      <c r="BB556" s="24" t="b">
        <v>1</v>
      </c>
      <c r="BC556" s="22">
        <f t="shared" si="132"/>
        <v>0</v>
      </c>
      <c r="BD556" s="26">
        <f t="shared" si="112"/>
        <v>0.43081232492997201</v>
      </c>
    </row>
    <row r="557" spans="1:56" ht="18" customHeight="1">
      <c r="A557" s="18" t="s">
        <v>7262</v>
      </c>
      <c r="B557" s="19">
        <v>557</v>
      </c>
      <c r="C557" s="18" t="str">
        <f t="shared" si="137"/>
        <v>FIP557</v>
      </c>
      <c r="D557" s="18">
        <v>580668</v>
      </c>
      <c r="E557" s="20">
        <v>45198</v>
      </c>
      <c r="F557" s="20">
        <v>45198</v>
      </c>
      <c r="G557" s="18" t="s">
        <v>7652</v>
      </c>
      <c r="I557" s="18" t="s">
        <v>8260</v>
      </c>
      <c r="J557" s="18" t="s">
        <v>7351</v>
      </c>
      <c r="K557" s="18" t="s">
        <v>5048</v>
      </c>
      <c r="L557" s="18" t="s">
        <v>7290</v>
      </c>
      <c r="M557" s="21" t="s">
        <v>8155</v>
      </c>
      <c r="N557" s="21" t="str">
        <f t="shared" si="119"/>
        <v>A</v>
      </c>
      <c r="P557" s="18" t="str">
        <f>IFERROR(VLOOKUP(L557,[1]Sheet3!A:B,2,0),"")</f>
        <v>Hospital</v>
      </c>
      <c r="Q557" s="22" t="s">
        <v>7270</v>
      </c>
      <c r="R557" s="22" t="s">
        <v>7271</v>
      </c>
      <c r="S557" s="22">
        <v>25000</v>
      </c>
      <c r="T557" s="22">
        <v>103042</v>
      </c>
      <c r="U557" s="22">
        <v>2000</v>
      </c>
      <c r="V557" s="22">
        <v>0</v>
      </c>
      <c r="W557" s="22">
        <f t="shared" si="144"/>
        <v>105042</v>
      </c>
      <c r="X557" s="22">
        <v>0</v>
      </c>
      <c r="Y557" s="22">
        <v>60</v>
      </c>
      <c r="Z557" s="22">
        <v>40</v>
      </c>
      <c r="AA557" s="22">
        <f t="shared" si="151"/>
        <v>42016.800000000003</v>
      </c>
      <c r="AB557" s="22">
        <f t="shared" si="149"/>
        <v>53411.186440677964</v>
      </c>
      <c r="AC557" s="22">
        <f t="shared" si="150"/>
        <v>9614.013559322033</v>
      </c>
      <c r="AD557" s="22">
        <f t="shared" si="152"/>
        <v>63025.2</v>
      </c>
      <c r="AE557" s="22">
        <v>938.08</v>
      </c>
      <c r="AF557" s="22">
        <f>T557*15%</f>
        <v>15456.3</v>
      </c>
      <c r="AG557" s="22">
        <v>0</v>
      </c>
      <c r="AH557" s="22">
        <v>0</v>
      </c>
      <c r="AI557" s="22">
        <v>0</v>
      </c>
      <c r="AJ557" s="22">
        <f t="shared" si="120"/>
        <v>0</v>
      </c>
      <c r="AK557" s="22">
        <f t="shared" si="145"/>
        <v>16394.38</v>
      </c>
      <c r="AL557" s="22">
        <f t="shared" si="146"/>
        <v>46630.819999999992</v>
      </c>
      <c r="AM557" s="22">
        <f t="array" ref="AM557">IF(P557="Mykare",(INDEX('[1]EMI &amp; Reimbursement'!Q:Q,MATCH(Finance!C557,'[1]EMI &amp; Reimbursement'!B:B,0),0)),0)</f>
        <v>0</v>
      </c>
      <c r="AN557" s="22">
        <f t="shared" si="141"/>
        <v>0</v>
      </c>
      <c r="AO557" s="22">
        <f t="shared" si="142"/>
        <v>63025.2</v>
      </c>
      <c r="AP557" s="22">
        <f t="shared" si="143"/>
        <v>0</v>
      </c>
      <c r="AQ557" s="18" t="s">
        <v>7272</v>
      </c>
      <c r="AR557" s="18" t="s">
        <v>8212</v>
      </c>
      <c r="AS557" s="23">
        <v>45204</v>
      </c>
      <c r="AT557" s="56" t="b">
        <v>0</v>
      </c>
      <c r="AW557" s="56" t="b">
        <v>1</v>
      </c>
      <c r="AY557" s="56" t="b">
        <v>1</v>
      </c>
      <c r="BA557" s="56" t="b">
        <v>1</v>
      </c>
      <c r="BB557" s="24" t="b">
        <v>1</v>
      </c>
      <c r="BC557" s="22">
        <f t="shared" si="132"/>
        <v>0</v>
      </c>
      <c r="BD557" s="26">
        <f t="shared" si="112"/>
        <v>0.73987579571346052</v>
      </c>
    </row>
    <row r="558" spans="1:56" ht="18" customHeight="1">
      <c r="A558" s="18" t="s">
        <v>7262</v>
      </c>
      <c r="B558" s="19">
        <v>558</v>
      </c>
      <c r="C558" s="18" t="str">
        <f t="shared" si="137"/>
        <v>FIP558</v>
      </c>
      <c r="D558" s="18">
        <v>702514</v>
      </c>
      <c r="E558" s="20">
        <v>45198</v>
      </c>
      <c r="F558" s="88">
        <v>45198</v>
      </c>
      <c r="G558" s="18" t="s">
        <v>7367</v>
      </c>
      <c r="I558" s="18" t="s">
        <v>8261</v>
      </c>
      <c r="J558" s="18" t="s">
        <v>7369</v>
      </c>
      <c r="K558" s="18" t="s">
        <v>7342</v>
      </c>
      <c r="L558" s="18" t="s">
        <v>7290</v>
      </c>
      <c r="M558" s="21" t="s">
        <v>7278</v>
      </c>
      <c r="N558" s="21" t="str">
        <f t="shared" si="119"/>
        <v>B</v>
      </c>
      <c r="P558" s="18" t="str">
        <f>IFERROR(VLOOKUP(L558,[1]Sheet3!A:B,2,0),"")</f>
        <v>Hospital</v>
      </c>
      <c r="Q558" s="22" t="s">
        <v>7326</v>
      </c>
      <c r="R558" s="22" t="s">
        <v>7271</v>
      </c>
      <c r="S558" s="22">
        <v>45000</v>
      </c>
      <c r="T558" s="22">
        <v>83704</v>
      </c>
      <c r="U558" s="22">
        <v>1500</v>
      </c>
      <c r="V558" s="22">
        <v>0</v>
      </c>
      <c r="W558" s="22">
        <f t="shared" si="144"/>
        <v>85204</v>
      </c>
      <c r="X558" s="22">
        <v>0</v>
      </c>
      <c r="Y558" s="22">
        <v>30</v>
      </c>
      <c r="Z558" s="22">
        <v>70</v>
      </c>
      <c r="AA558" s="22">
        <f t="shared" si="151"/>
        <v>59642.799999999996</v>
      </c>
      <c r="AB558" s="22">
        <f t="shared" si="149"/>
        <v>21662.033898305086</v>
      </c>
      <c r="AC558" s="22">
        <f t="shared" si="150"/>
        <v>3899.1661016949156</v>
      </c>
      <c r="AD558" s="22">
        <f t="shared" si="152"/>
        <v>25561.200000000001</v>
      </c>
      <c r="AE558" s="22">
        <v>95.99</v>
      </c>
      <c r="AF558" s="22">
        <v>0</v>
      </c>
      <c r="AG558" s="22">
        <v>0</v>
      </c>
      <c r="AH558" s="22">
        <v>0</v>
      </c>
      <c r="AI558" s="22">
        <v>0</v>
      </c>
      <c r="AJ558" s="22">
        <f t="shared" si="120"/>
        <v>0</v>
      </c>
      <c r="AK558" s="22">
        <f t="shared" si="145"/>
        <v>95.99</v>
      </c>
      <c r="AL558" s="22">
        <f t="shared" si="146"/>
        <v>25465.21</v>
      </c>
      <c r="AM558" s="22">
        <f t="array" ref="AM558">IF(P558="Mykare",(INDEX('[1]EMI &amp; Reimbursement'!Q:Q,MATCH(Finance!C558,'[1]EMI &amp; Reimbursement'!B:B,0),0)),0)</f>
        <v>0</v>
      </c>
      <c r="AN558" s="22">
        <f t="shared" si="141"/>
        <v>0</v>
      </c>
      <c r="AO558" s="22">
        <f t="shared" si="142"/>
        <v>25561.200000000001</v>
      </c>
      <c r="AP558" s="22">
        <f t="shared" si="143"/>
        <v>0</v>
      </c>
      <c r="AQ558" s="18" t="s">
        <v>7272</v>
      </c>
      <c r="AR558" s="18" t="s">
        <v>8215</v>
      </c>
      <c r="AS558" s="23">
        <v>45204</v>
      </c>
      <c r="AT558" s="56" t="b">
        <v>0</v>
      </c>
      <c r="AW558" s="56" t="b">
        <v>1</v>
      </c>
      <c r="AY558" s="56" t="b">
        <v>1</v>
      </c>
      <c r="BB558" s="24" t="b">
        <v>1</v>
      </c>
      <c r="BC558" s="22">
        <f t="shared" si="132"/>
        <v>0</v>
      </c>
      <c r="BD558" s="26">
        <f t="shared" si="112"/>
        <v>0.99624469899691714</v>
      </c>
    </row>
    <row r="559" spans="1:56" ht="18" customHeight="1">
      <c r="A559" s="18" t="s">
        <v>7262</v>
      </c>
      <c r="B559" s="19">
        <v>559</v>
      </c>
      <c r="C559" s="18" t="str">
        <f t="shared" si="137"/>
        <v>FIP559</v>
      </c>
      <c r="D559" s="18">
        <v>703845</v>
      </c>
      <c r="E559" s="20">
        <v>45198</v>
      </c>
      <c r="F559" s="20">
        <v>45198</v>
      </c>
      <c r="G559" s="18" t="s">
        <v>7652</v>
      </c>
      <c r="I559" s="18" t="s">
        <v>8262</v>
      </c>
      <c r="J559" s="18" t="s">
        <v>8263</v>
      </c>
      <c r="K559" s="18" t="s">
        <v>7267</v>
      </c>
      <c r="L559" s="18" t="s">
        <v>7290</v>
      </c>
      <c r="M559" s="21" t="s">
        <v>8264</v>
      </c>
      <c r="N559" s="21" t="str">
        <f t="shared" si="119"/>
        <v>A</v>
      </c>
      <c r="P559" s="18" t="str">
        <f>IFERROR(VLOOKUP(L559,[1]Sheet3!A:B,2,0),"")</f>
        <v>Hospital</v>
      </c>
      <c r="Q559" s="22" t="s">
        <v>7270</v>
      </c>
      <c r="R559" s="22" t="s">
        <v>7271</v>
      </c>
      <c r="S559" s="22">
        <v>70000</v>
      </c>
      <c r="T559" s="22">
        <v>61917</v>
      </c>
      <c r="U559" s="22">
        <v>10000</v>
      </c>
      <c r="V559" s="22">
        <v>0</v>
      </c>
      <c r="W559" s="22">
        <f t="shared" si="144"/>
        <v>71917</v>
      </c>
      <c r="X559" s="22">
        <v>0</v>
      </c>
      <c r="Y559" s="89">
        <v>39.57</v>
      </c>
      <c r="Z559" s="89">
        <v>60.43</v>
      </c>
      <c r="AA559" s="22">
        <f t="shared" si="151"/>
        <v>43459.443099999997</v>
      </c>
      <c r="AB559" s="22">
        <f t="shared" si="149"/>
        <v>24116.573644067797</v>
      </c>
      <c r="AC559" s="22">
        <f t="shared" si="150"/>
        <v>4340.9832559322031</v>
      </c>
      <c r="AD559" s="22">
        <f t="shared" si="152"/>
        <v>28457.5569</v>
      </c>
      <c r="AE559" s="22">
        <v>222.48</v>
      </c>
      <c r="AF559" s="22">
        <v>10983</v>
      </c>
      <c r="AG559" s="22">
        <v>0</v>
      </c>
      <c r="AH559" s="22">
        <v>15000</v>
      </c>
      <c r="AI559" s="22">
        <v>0</v>
      </c>
      <c r="AJ559" s="22">
        <f t="shared" si="120"/>
        <v>0</v>
      </c>
      <c r="AK559" s="22">
        <f t="shared" si="145"/>
        <v>26205.48</v>
      </c>
      <c r="AL559" s="22">
        <f t="shared" si="146"/>
        <v>2252.0769</v>
      </c>
      <c r="AM559" s="22">
        <f t="array" ref="AM559">IF(P559="Mykare",(INDEX('[1]EMI &amp; Reimbursement'!Q:Q,MATCH(Finance!C559,'[1]EMI &amp; Reimbursement'!B:B,0),0)),0)</f>
        <v>0</v>
      </c>
      <c r="AN559" s="22">
        <f t="shared" si="141"/>
        <v>0</v>
      </c>
      <c r="AO559" s="22">
        <f t="shared" si="142"/>
        <v>28457.5569</v>
      </c>
      <c r="AP559" s="22">
        <f t="shared" si="143"/>
        <v>0</v>
      </c>
      <c r="AQ559" s="18" t="s">
        <v>7272</v>
      </c>
      <c r="AR559" s="18" t="s">
        <v>8212</v>
      </c>
      <c r="AS559" s="23">
        <v>45204</v>
      </c>
      <c r="AT559" s="56" t="b">
        <v>0</v>
      </c>
      <c r="AW559" s="56" t="b">
        <v>1</v>
      </c>
      <c r="AY559" s="56" t="b">
        <v>1</v>
      </c>
      <c r="AZ559" s="56" t="b">
        <v>1</v>
      </c>
      <c r="BA559" s="56" t="b">
        <v>1</v>
      </c>
      <c r="BB559" s="24" t="b">
        <v>1</v>
      </c>
      <c r="BC559" s="22">
        <f t="shared" si="132"/>
        <v>0</v>
      </c>
      <c r="BD559" s="26">
        <f t="shared" si="112"/>
        <v>7.9138097058500487E-2</v>
      </c>
    </row>
    <row r="560" spans="1:56" ht="18" customHeight="1">
      <c r="A560" s="18" t="s">
        <v>7262</v>
      </c>
      <c r="B560" s="19">
        <v>560</v>
      </c>
      <c r="C560" s="18" t="str">
        <f t="shared" si="137"/>
        <v>FIP560</v>
      </c>
      <c r="D560" s="18">
        <v>703311</v>
      </c>
      <c r="E560" s="20">
        <v>45198</v>
      </c>
      <c r="F560" s="20">
        <v>45198</v>
      </c>
      <c r="G560" s="18" t="s">
        <v>7275</v>
      </c>
      <c r="I560" s="18" t="s">
        <v>8265</v>
      </c>
      <c r="J560" s="18" t="s">
        <v>7351</v>
      </c>
      <c r="K560" s="18" t="s">
        <v>5048</v>
      </c>
      <c r="L560" s="18" t="s">
        <v>7308</v>
      </c>
      <c r="M560" s="21" t="s">
        <v>7278</v>
      </c>
      <c r="N560" s="21" t="str">
        <f t="shared" si="119"/>
        <v>B</v>
      </c>
      <c r="P560" s="18" t="str">
        <f>IFERROR(VLOOKUP(L560,[1]Sheet3!A:B,2,0),"")</f>
        <v>Hospital</v>
      </c>
      <c r="Q560" s="22" t="s">
        <v>7279</v>
      </c>
      <c r="R560" s="22" t="s">
        <v>7271</v>
      </c>
      <c r="S560" s="22">
        <v>7000</v>
      </c>
      <c r="T560" s="22">
        <v>0</v>
      </c>
      <c r="U560" s="22">
        <v>0</v>
      </c>
      <c r="V560" s="22">
        <v>0</v>
      </c>
      <c r="W560" s="22">
        <f t="shared" si="144"/>
        <v>7000</v>
      </c>
      <c r="X560" s="22">
        <v>0</v>
      </c>
      <c r="Y560" s="22">
        <v>30</v>
      </c>
      <c r="Z560" s="22">
        <v>70</v>
      </c>
      <c r="AA560" s="22">
        <f t="shared" si="151"/>
        <v>4900</v>
      </c>
      <c r="AB560" s="22">
        <f t="shared" si="149"/>
        <v>1779.6610169491526</v>
      </c>
      <c r="AC560" s="22">
        <f t="shared" si="150"/>
        <v>320.33898305084745</v>
      </c>
      <c r="AD560" s="22">
        <f t="shared" si="152"/>
        <v>2100</v>
      </c>
      <c r="AE560" s="22">
        <v>0</v>
      </c>
      <c r="AF560" s="22">
        <v>0</v>
      </c>
      <c r="AG560" s="22">
        <v>0</v>
      </c>
      <c r="AH560" s="22">
        <v>0</v>
      </c>
      <c r="AI560" s="22">
        <v>0</v>
      </c>
      <c r="AJ560" s="22">
        <f t="shared" si="120"/>
        <v>0</v>
      </c>
      <c r="AK560" s="22">
        <f t="shared" si="145"/>
        <v>0</v>
      </c>
      <c r="AL560" s="22">
        <f t="shared" si="146"/>
        <v>2100</v>
      </c>
      <c r="AM560" s="22">
        <f t="array" ref="AM560">IF(P560="Mykare",(INDEX('[1]EMI &amp; Reimbursement'!Q:Q,MATCH(Finance!C560,'[1]EMI &amp; Reimbursement'!B:B,0),0)),0)</f>
        <v>0</v>
      </c>
      <c r="AN560" s="22">
        <f t="shared" si="141"/>
        <v>0</v>
      </c>
      <c r="AO560" s="22">
        <f t="shared" si="142"/>
        <v>2100</v>
      </c>
      <c r="AP560" s="22">
        <f t="shared" si="143"/>
        <v>0</v>
      </c>
      <c r="AQ560" s="18" t="s">
        <v>7272</v>
      </c>
      <c r="AR560" s="18" t="s">
        <v>8190</v>
      </c>
      <c r="AS560" s="23">
        <v>45204</v>
      </c>
      <c r="AT560" s="56" t="b">
        <v>0</v>
      </c>
      <c r="AW560" s="56" t="b">
        <v>1</v>
      </c>
      <c r="AY560" s="56" t="b">
        <v>1</v>
      </c>
      <c r="BB560" s="24" t="b">
        <v>1</v>
      </c>
      <c r="BC560" s="22">
        <f t="shared" si="132"/>
        <v>0</v>
      </c>
      <c r="BD560" s="26">
        <f t="shared" si="112"/>
        <v>1</v>
      </c>
    </row>
    <row r="561" spans="1:56" ht="18" customHeight="1">
      <c r="A561" s="18" t="s">
        <v>7262</v>
      </c>
      <c r="B561" s="19">
        <v>561</v>
      </c>
      <c r="C561" s="18" t="str">
        <f t="shared" si="137"/>
        <v>FIP561</v>
      </c>
      <c r="D561" s="18">
        <v>681534</v>
      </c>
      <c r="E561" s="20">
        <v>45199</v>
      </c>
      <c r="F561" s="20">
        <v>45199</v>
      </c>
      <c r="G561" s="18" t="s">
        <v>8023</v>
      </c>
      <c r="I561" s="18" t="s">
        <v>5959</v>
      </c>
      <c r="J561" s="18" t="s">
        <v>7266</v>
      </c>
      <c r="K561" s="18" t="s">
        <v>8209</v>
      </c>
      <c r="L561" s="18" t="s">
        <v>7308</v>
      </c>
      <c r="M561" s="21" t="s">
        <v>8256</v>
      </c>
      <c r="N561" s="21" t="str">
        <f t="shared" si="119"/>
        <v>A</v>
      </c>
      <c r="P561" s="18" t="str">
        <f>IFERROR(VLOOKUP(L561,[1]Sheet3!A:B,2,0),"")</f>
        <v>Hospital</v>
      </c>
      <c r="Q561" s="22" t="s">
        <v>7285</v>
      </c>
      <c r="R561" s="22" t="s">
        <v>7271</v>
      </c>
      <c r="S561" s="22">
        <v>30000</v>
      </c>
      <c r="T561" s="22">
        <v>0</v>
      </c>
      <c r="U561" s="22">
        <v>2000</v>
      </c>
      <c r="V561" s="22">
        <v>0</v>
      </c>
      <c r="W561" s="22">
        <f t="shared" si="144"/>
        <v>32000</v>
      </c>
      <c r="X561" s="22">
        <v>0</v>
      </c>
      <c r="Y561" s="22">
        <v>60</v>
      </c>
      <c r="Z561" s="22">
        <v>40</v>
      </c>
      <c r="AA561" s="22">
        <f t="shared" si="151"/>
        <v>12800</v>
      </c>
      <c r="AB561" s="22">
        <f t="shared" si="149"/>
        <v>16271.186440677966</v>
      </c>
      <c r="AC561" s="22">
        <f t="shared" si="150"/>
        <v>2928.8135593220336</v>
      </c>
      <c r="AD561" s="22">
        <f t="shared" si="152"/>
        <v>19200</v>
      </c>
      <c r="AE561" s="22">
        <v>310</v>
      </c>
      <c r="AF561" s="22">
        <v>5000</v>
      </c>
      <c r="AG561" s="22">
        <v>0</v>
      </c>
      <c r="AH561" s="90">
        <v>5040</v>
      </c>
      <c r="AI561" s="22">
        <v>0</v>
      </c>
      <c r="AJ561" s="22">
        <f t="shared" si="120"/>
        <v>0</v>
      </c>
      <c r="AK561" s="22">
        <f t="shared" si="145"/>
        <v>10350</v>
      </c>
      <c r="AL561" s="22">
        <f t="shared" si="146"/>
        <v>8850</v>
      </c>
      <c r="AM561" s="22">
        <f t="array" ref="AM561">IF(P561="Mykare",(INDEX('[1]EMI &amp; Reimbursement'!Q:Q,MATCH(Finance!C561,'[1]EMI &amp; Reimbursement'!B:B,0),0)),0)</f>
        <v>0</v>
      </c>
      <c r="AN561" s="22">
        <f t="shared" si="141"/>
        <v>0</v>
      </c>
      <c r="AO561" s="22">
        <f t="shared" si="142"/>
        <v>19200</v>
      </c>
      <c r="AP561" s="22">
        <f t="shared" si="143"/>
        <v>0</v>
      </c>
      <c r="AQ561" s="18" t="s">
        <v>7272</v>
      </c>
      <c r="AR561" s="18" t="s">
        <v>8227</v>
      </c>
      <c r="AS561" s="23">
        <v>45204</v>
      </c>
      <c r="AT561" s="56" t="b">
        <v>1</v>
      </c>
      <c r="AW561" s="56" t="b">
        <v>1</v>
      </c>
      <c r="AY561" s="56" t="b">
        <v>1</v>
      </c>
      <c r="BA561" s="56" t="b">
        <v>1</v>
      </c>
      <c r="BB561" s="24" t="b">
        <v>1</v>
      </c>
      <c r="BC561" s="22">
        <f t="shared" si="132"/>
        <v>0</v>
      </c>
      <c r="BD561" s="26">
        <f t="shared" si="112"/>
        <v>0.4609375</v>
      </c>
    </row>
    <row r="562" spans="1:56" ht="18" customHeight="1">
      <c r="A562" s="18" t="s">
        <v>7262</v>
      </c>
      <c r="B562" s="19">
        <v>562</v>
      </c>
      <c r="C562" s="18" t="str">
        <f t="shared" si="137"/>
        <v>FIP562</v>
      </c>
      <c r="D562" s="18">
        <v>702717</v>
      </c>
      <c r="E562" s="20">
        <v>45199</v>
      </c>
      <c r="F562" s="20">
        <v>45199</v>
      </c>
      <c r="G562" s="18" t="s">
        <v>8151</v>
      </c>
      <c r="I562" s="18" t="s">
        <v>3583</v>
      </c>
      <c r="J562" s="18" t="s">
        <v>7341</v>
      </c>
      <c r="K562" s="18" t="s">
        <v>7960</v>
      </c>
      <c r="L562" s="18" t="s">
        <v>7290</v>
      </c>
      <c r="M562" s="21" t="s">
        <v>7948</v>
      </c>
      <c r="N562" s="21" t="str">
        <f t="shared" si="119"/>
        <v>A</v>
      </c>
      <c r="P562" s="18" t="str">
        <f>IFERROR(VLOOKUP(L562,[1]Sheet3!A:B,2,0),"")</f>
        <v>Hospital</v>
      </c>
      <c r="Q562" s="22" t="s">
        <v>7456</v>
      </c>
      <c r="R562" s="22" t="s">
        <v>7271</v>
      </c>
      <c r="S562" s="22">
        <v>50000</v>
      </c>
      <c r="T562" s="22">
        <v>64223</v>
      </c>
      <c r="U562" s="22">
        <v>10000</v>
      </c>
      <c r="V562" s="22">
        <v>0</v>
      </c>
      <c r="W562" s="22">
        <f t="shared" si="144"/>
        <v>74223</v>
      </c>
      <c r="X562" s="22">
        <v>0</v>
      </c>
      <c r="Y562" s="22">
        <v>33</v>
      </c>
      <c r="Z562" s="22">
        <v>67</v>
      </c>
      <c r="AA562" s="22">
        <f t="shared" si="151"/>
        <v>49729.41</v>
      </c>
      <c r="AB562" s="22">
        <f t="shared" si="149"/>
        <v>20757.27966101695</v>
      </c>
      <c r="AC562" s="22">
        <f t="shared" si="150"/>
        <v>3736.3103389830508</v>
      </c>
      <c r="AD562" s="22">
        <f t="shared" si="152"/>
        <v>24493.59</v>
      </c>
      <c r="AE562" s="22">
        <v>0</v>
      </c>
      <c r="AF562" s="22">
        <v>10000</v>
      </c>
      <c r="AG562" s="22">
        <v>0</v>
      </c>
      <c r="AH562" s="83">
        <v>1470</v>
      </c>
      <c r="AI562" s="22">
        <v>0</v>
      </c>
      <c r="AJ562" s="22">
        <f t="shared" si="120"/>
        <v>0</v>
      </c>
      <c r="AK562" s="22">
        <f t="shared" si="145"/>
        <v>11470</v>
      </c>
      <c r="AL562" s="22">
        <f t="shared" si="146"/>
        <v>13023.59</v>
      </c>
      <c r="AM562" s="22">
        <f t="array" ref="AM562">IF(P562="Mykare",(INDEX('[1]EMI &amp; Reimbursement'!Q:Q,MATCH(Finance!C562,'[1]EMI &amp; Reimbursement'!B:B,0),0)),0)</f>
        <v>0</v>
      </c>
      <c r="AN562" s="22">
        <f t="shared" si="141"/>
        <v>0</v>
      </c>
      <c r="AO562" s="22">
        <f t="shared" si="142"/>
        <v>24493.59</v>
      </c>
      <c r="AP562" s="22">
        <f t="shared" si="143"/>
        <v>0</v>
      </c>
      <c r="AQ562" s="18" t="s">
        <v>7272</v>
      </c>
      <c r="AR562" s="18" t="s">
        <v>8266</v>
      </c>
      <c r="AS562" s="23">
        <v>45234</v>
      </c>
      <c r="AT562" s="56" t="b">
        <v>0</v>
      </c>
      <c r="AW562" s="56" t="b">
        <v>1</v>
      </c>
      <c r="AY562" s="56" t="b">
        <v>1</v>
      </c>
      <c r="BA562" s="56" t="b">
        <v>1</v>
      </c>
      <c r="BB562" s="24" t="b">
        <v>1</v>
      </c>
      <c r="BC562" s="22">
        <f t="shared" si="132"/>
        <v>0</v>
      </c>
      <c r="BD562" s="26">
        <f t="shared" si="112"/>
        <v>0.53171421584177736</v>
      </c>
    </row>
    <row r="563" spans="1:56" ht="18" customHeight="1">
      <c r="A563" s="18" t="s">
        <v>7262</v>
      </c>
      <c r="B563" s="19">
        <v>563</v>
      </c>
      <c r="C563" s="18" t="str">
        <f t="shared" si="137"/>
        <v>FIP563</v>
      </c>
      <c r="D563" s="18">
        <v>585057</v>
      </c>
      <c r="E563" s="20">
        <v>45199</v>
      </c>
      <c r="F563" s="20">
        <v>45199</v>
      </c>
      <c r="G563" s="18" t="s">
        <v>7413</v>
      </c>
      <c r="I563" s="18" t="s">
        <v>8267</v>
      </c>
      <c r="J563" s="18" t="s">
        <v>7302</v>
      </c>
      <c r="K563" s="18" t="s">
        <v>7267</v>
      </c>
      <c r="L563" s="18" t="s">
        <v>7290</v>
      </c>
      <c r="M563" s="21" t="s">
        <v>8109</v>
      </c>
      <c r="N563" s="21" t="str">
        <f t="shared" si="119"/>
        <v>A</v>
      </c>
      <c r="P563" s="18" t="str">
        <f>IFERROR(VLOOKUP(L563,[1]Sheet3!A:B,2,0),"")</f>
        <v>Hospital</v>
      </c>
      <c r="Q563" s="22" t="s">
        <v>7337</v>
      </c>
      <c r="R563" s="22" t="s">
        <v>7271</v>
      </c>
      <c r="S563" s="22">
        <v>55000</v>
      </c>
      <c r="T563" s="22">
        <v>94036</v>
      </c>
      <c r="U563" s="22">
        <v>3715</v>
      </c>
      <c r="V563" s="22">
        <v>0</v>
      </c>
      <c r="W563" s="22">
        <f t="shared" si="144"/>
        <v>97751</v>
      </c>
      <c r="X563" s="22">
        <v>0</v>
      </c>
      <c r="Y563" s="22">
        <v>60</v>
      </c>
      <c r="Z563" s="22">
        <v>40</v>
      </c>
      <c r="AA563" s="22">
        <f t="shared" si="151"/>
        <v>39100.400000000001</v>
      </c>
      <c r="AB563" s="22">
        <f t="shared" si="149"/>
        <v>49703.898305084746</v>
      </c>
      <c r="AC563" s="22">
        <f t="shared" si="150"/>
        <v>8946.701694915253</v>
      </c>
      <c r="AD563" s="22">
        <f t="shared" si="152"/>
        <v>58650.6</v>
      </c>
      <c r="AE563" s="22">
        <v>1272.6099999999999</v>
      </c>
      <c r="AF563" s="22">
        <v>15000</v>
      </c>
      <c r="AG563" s="22">
        <v>0</v>
      </c>
      <c r="AH563" s="91">
        <f>5000+2700</f>
        <v>7700</v>
      </c>
      <c r="AI563" s="22">
        <v>0</v>
      </c>
      <c r="AJ563" s="22">
        <f t="shared" si="120"/>
        <v>0</v>
      </c>
      <c r="AK563" s="22">
        <f t="shared" si="145"/>
        <v>23972.61</v>
      </c>
      <c r="AL563" s="22">
        <f t="shared" si="146"/>
        <v>34677.99</v>
      </c>
      <c r="AM563" s="22">
        <f t="array" ref="AM563">IF(P563="Mykare",(INDEX('[1]EMI &amp; Reimbursement'!Q:Q,MATCH(Finance!C563,'[1]EMI &amp; Reimbursement'!B:B,0),0)),0)</f>
        <v>0</v>
      </c>
      <c r="AN563" s="22">
        <f t="shared" si="141"/>
        <v>0</v>
      </c>
      <c r="AO563" s="22">
        <f t="shared" si="142"/>
        <v>58650.6</v>
      </c>
      <c r="AP563" s="22">
        <f t="shared" si="143"/>
        <v>0</v>
      </c>
      <c r="AQ563" s="18" t="s">
        <v>7272</v>
      </c>
      <c r="AR563" s="18" t="s">
        <v>8213</v>
      </c>
      <c r="AS563" s="23">
        <v>45204</v>
      </c>
      <c r="AT563" s="56" t="b">
        <v>0</v>
      </c>
      <c r="AW563" s="56" t="b">
        <v>1</v>
      </c>
      <c r="AY563" s="56" t="b">
        <v>1</v>
      </c>
      <c r="AZ563" s="56" t="b">
        <v>0</v>
      </c>
      <c r="BA563" s="56" t="b">
        <v>1</v>
      </c>
      <c r="BB563" s="24" t="b">
        <v>1</v>
      </c>
      <c r="BC563" s="22">
        <f t="shared" si="132"/>
        <v>0</v>
      </c>
      <c r="BD563" s="26">
        <f t="shared" si="112"/>
        <v>0.59126402798948341</v>
      </c>
    </row>
    <row r="564" spans="1:56" ht="18" customHeight="1">
      <c r="A564" s="18" t="s">
        <v>7262</v>
      </c>
      <c r="B564" s="45">
        <v>564</v>
      </c>
      <c r="C564" s="46" t="str">
        <f t="shared" si="137"/>
        <v>FIP564</v>
      </c>
      <c r="D564" s="46">
        <v>692683</v>
      </c>
      <c r="E564" s="47"/>
      <c r="F564" s="47">
        <v>45199</v>
      </c>
      <c r="G564" s="46" t="s">
        <v>7888</v>
      </c>
      <c r="H564" s="46"/>
      <c r="I564" s="46" t="s">
        <v>8268</v>
      </c>
      <c r="J564" s="46" t="s">
        <v>7351</v>
      </c>
      <c r="K564" s="46" t="s">
        <v>7342</v>
      </c>
      <c r="L564" s="46" t="s">
        <v>7268</v>
      </c>
      <c r="M564" s="48" t="s">
        <v>7278</v>
      </c>
      <c r="N564" s="48" t="str">
        <f t="shared" si="119"/>
        <v>B</v>
      </c>
      <c r="O564" s="46"/>
      <c r="P564" s="46" t="str">
        <f>IFERROR(VLOOKUP(L564,[1]Sheet3!A:B,2,0),"")</f>
        <v>Mykare</v>
      </c>
      <c r="Q564" s="49" t="s">
        <v>7326</v>
      </c>
      <c r="R564" s="49" t="s">
        <v>7271</v>
      </c>
      <c r="S564" s="49">
        <v>128928</v>
      </c>
      <c r="T564" s="49">
        <v>116035</v>
      </c>
      <c r="U564" s="49">
        <v>0</v>
      </c>
      <c r="V564" s="49">
        <v>0</v>
      </c>
      <c r="W564" s="49">
        <f t="shared" si="144"/>
        <v>116035</v>
      </c>
      <c r="X564" s="49">
        <v>0</v>
      </c>
      <c r="Y564" s="49">
        <v>30</v>
      </c>
      <c r="Z564" s="49">
        <v>70</v>
      </c>
      <c r="AA564" s="49">
        <f t="shared" si="151"/>
        <v>81224.5</v>
      </c>
      <c r="AB564" s="49">
        <f t="shared" si="149"/>
        <v>29500.423728813559</v>
      </c>
      <c r="AC564" s="49">
        <f t="shared" si="150"/>
        <v>5310.0762711864409</v>
      </c>
      <c r="AD564" s="49">
        <f t="shared" si="152"/>
        <v>34810.5</v>
      </c>
      <c r="AE564" s="49">
        <v>538</v>
      </c>
      <c r="AF564" s="83"/>
      <c r="AG564" s="49">
        <v>0</v>
      </c>
      <c r="AH564" s="49">
        <v>0</v>
      </c>
      <c r="AI564" s="49">
        <v>0</v>
      </c>
      <c r="AJ564" s="49">
        <f t="shared" si="120"/>
        <v>0</v>
      </c>
      <c r="AK564" s="49">
        <f t="shared" si="145"/>
        <v>538</v>
      </c>
      <c r="AL564" s="49">
        <f t="shared" si="146"/>
        <v>34272.5</v>
      </c>
      <c r="AM564" s="49">
        <f t="array" ref="AM564">IF(P564="Mykare",(INDEX('[1]EMI &amp; Reimbursement'!Q:Q,MATCH(Finance!C564,'[1]EMI &amp; Reimbursement'!B:B,0),0)),0)</f>
        <v>0</v>
      </c>
      <c r="AN564" s="49">
        <f t="shared" si="141"/>
        <v>116035</v>
      </c>
      <c r="AO564" s="49">
        <f t="shared" si="142"/>
        <v>0</v>
      </c>
      <c r="AP564" s="49">
        <f t="shared" si="143"/>
        <v>81224.5</v>
      </c>
      <c r="AQ564" s="46" t="s">
        <v>7286</v>
      </c>
      <c r="AR564" s="46"/>
      <c r="AS564" s="50"/>
      <c r="AT564" s="60" t="b">
        <v>0</v>
      </c>
      <c r="AU564" s="60" t="b">
        <v>0</v>
      </c>
      <c r="AV564" s="60" t="b">
        <v>0</v>
      </c>
      <c r="AW564" s="60" t="b">
        <v>0</v>
      </c>
      <c r="AX564" s="60" t="b">
        <v>0</v>
      </c>
      <c r="AY564" s="60" t="b">
        <v>1</v>
      </c>
      <c r="AZ564" s="46"/>
      <c r="BA564" s="46"/>
      <c r="BB564" s="60" t="b">
        <v>0</v>
      </c>
      <c r="BC564" s="49">
        <f t="shared" si="132"/>
        <v>0</v>
      </c>
      <c r="BD564" s="52">
        <f t="shared" si="112"/>
        <v>0.98454489306387438</v>
      </c>
    </row>
    <row r="565" spans="1:56" ht="18" customHeight="1">
      <c r="A565" s="18" t="s">
        <v>7262</v>
      </c>
      <c r="B565" s="45">
        <v>565</v>
      </c>
      <c r="C565" s="46" t="str">
        <f t="shared" si="137"/>
        <v>FIP565</v>
      </c>
      <c r="D565" s="46">
        <v>703332</v>
      </c>
      <c r="E565" s="47">
        <v>45199</v>
      </c>
      <c r="F565" s="47">
        <v>45199</v>
      </c>
      <c r="G565" s="46" t="s">
        <v>8097</v>
      </c>
      <c r="H565" s="46"/>
      <c r="I565" s="46" t="s">
        <v>8269</v>
      </c>
      <c r="J565" s="46" t="s">
        <v>8204</v>
      </c>
      <c r="K565" s="46" t="s">
        <v>7342</v>
      </c>
      <c r="L565" s="46" t="s">
        <v>7268</v>
      </c>
      <c r="M565" s="48" t="s">
        <v>7278</v>
      </c>
      <c r="N565" s="48" t="str">
        <f t="shared" si="119"/>
        <v>B</v>
      </c>
      <c r="O565" s="46"/>
      <c r="P565" s="46" t="str">
        <f>IFERROR(VLOOKUP(L565,[1]Sheet3!A:B,2,0),"")</f>
        <v>Mykare</v>
      </c>
      <c r="Q565" s="49" t="s">
        <v>7298</v>
      </c>
      <c r="R565" s="49" t="s">
        <v>7271</v>
      </c>
      <c r="S565" s="49">
        <v>50000</v>
      </c>
      <c r="T565" s="49">
        <v>70000</v>
      </c>
      <c r="U565" s="49">
        <v>0</v>
      </c>
      <c r="V565" s="49">
        <v>0</v>
      </c>
      <c r="W565" s="49">
        <f t="shared" si="144"/>
        <v>70000</v>
      </c>
      <c r="X565" s="49">
        <v>0</v>
      </c>
      <c r="Y565" s="49">
        <v>25</v>
      </c>
      <c r="Z565" s="49">
        <v>75</v>
      </c>
      <c r="AA565" s="49">
        <f t="shared" si="151"/>
        <v>52500</v>
      </c>
      <c r="AB565" s="49">
        <f t="shared" si="149"/>
        <v>14830.508474576271</v>
      </c>
      <c r="AC565" s="49">
        <f t="shared" si="150"/>
        <v>2669.4915254237289</v>
      </c>
      <c r="AD565" s="49">
        <f t="shared" si="152"/>
        <v>17500</v>
      </c>
      <c r="AE565" s="49">
        <v>408.57</v>
      </c>
      <c r="AF565" s="49">
        <v>0</v>
      </c>
      <c r="AG565" s="49">
        <v>0</v>
      </c>
      <c r="AH565" s="49">
        <v>0</v>
      </c>
      <c r="AI565" s="49">
        <v>0</v>
      </c>
      <c r="AJ565" s="49">
        <f t="shared" si="120"/>
        <v>0</v>
      </c>
      <c r="AK565" s="49">
        <f t="shared" si="145"/>
        <v>408.57</v>
      </c>
      <c r="AL565" s="49">
        <f t="shared" si="146"/>
        <v>17091.43</v>
      </c>
      <c r="AM565" s="49" t="e">
        <f t="array" ref="AM565">IF(P565="Mykare",(INDEX('[1]EMI &amp; Reimbursement'!Q:Q,MATCH(Finance!C565,'[1]EMI &amp; Reimbursement'!B:B,0),0)),0)</f>
        <v>#N/A</v>
      </c>
      <c r="AN565" s="49" t="e">
        <f t="shared" si="141"/>
        <v>#N/A</v>
      </c>
      <c r="AO565" s="49">
        <f t="shared" si="142"/>
        <v>0</v>
      </c>
      <c r="AP565" s="49">
        <f t="shared" si="143"/>
        <v>52500</v>
      </c>
      <c r="AQ565" s="46" t="s">
        <v>7286</v>
      </c>
      <c r="AR565" s="46"/>
      <c r="AS565" s="50"/>
      <c r="AT565" s="60" t="b">
        <v>0</v>
      </c>
      <c r="AU565" s="46"/>
      <c r="AV565" s="46"/>
      <c r="AW565" s="60" t="b">
        <v>0</v>
      </c>
      <c r="AX565" s="46"/>
      <c r="AY565" s="60" t="b">
        <v>1</v>
      </c>
      <c r="AZ565" s="46"/>
      <c r="BA565" s="46"/>
      <c r="BB565" s="60" t="b">
        <v>0</v>
      </c>
      <c r="BC565" s="49">
        <f t="shared" si="132"/>
        <v>0</v>
      </c>
      <c r="BD565" s="52">
        <f t="shared" si="112"/>
        <v>0.97665314285714289</v>
      </c>
    </row>
    <row r="566" spans="1:56" ht="18" customHeight="1">
      <c r="A566" s="18" t="s">
        <v>7262</v>
      </c>
      <c r="B566" s="19">
        <v>566</v>
      </c>
      <c r="C566" s="18" t="str">
        <f t="shared" si="137"/>
        <v>FIP566</v>
      </c>
      <c r="D566" s="18">
        <v>703534</v>
      </c>
      <c r="E566" s="20">
        <v>45199</v>
      </c>
      <c r="F566" s="20">
        <v>45199</v>
      </c>
      <c r="G566" s="18" t="s">
        <v>7323</v>
      </c>
      <c r="I566" s="18" t="s">
        <v>8270</v>
      </c>
      <c r="J566" s="18" t="s">
        <v>7266</v>
      </c>
      <c r="K566" s="18" t="s">
        <v>7342</v>
      </c>
      <c r="L566" s="18" t="s">
        <v>7308</v>
      </c>
      <c r="M566" s="21" t="s">
        <v>7278</v>
      </c>
      <c r="N566" s="21" t="str">
        <f t="shared" si="119"/>
        <v>B</v>
      </c>
      <c r="P566" s="18" t="str">
        <f>IFERROR(VLOOKUP(L566,[1]Sheet3!A:B,2,0),"")</f>
        <v>Hospital</v>
      </c>
      <c r="Q566" s="22" t="s">
        <v>7326</v>
      </c>
      <c r="R566" s="22" t="s">
        <v>7271</v>
      </c>
      <c r="S566" s="22">
        <v>21000</v>
      </c>
      <c r="T566" s="22">
        <v>0</v>
      </c>
      <c r="U566" s="22">
        <v>0</v>
      </c>
      <c r="V566" s="22">
        <v>0</v>
      </c>
      <c r="W566" s="22">
        <f t="shared" si="144"/>
        <v>21000</v>
      </c>
      <c r="X566" s="22">
        <v>0</v>
      </c>
      <c r="Y566" s="22">
        <f>AD566/W566*100</f>
        <v>23.809523809523807</v>
      </c>
      <c r="Z566" s="22">
        <f>AA566/W566*100</f>
        <v>76.19047619047619</v>
      </c>
      <c r="AA566" s="22">
        <v>16000</v>
      </c>
      <c r="AB566" s="22">
        <f t="shared" si="149"/>
        <v>4237.2881355932204</v>
      </c>
      <c r="AC566" s="22">
        <f t="shared" si="150"/>
        <v>762.71186440677957</v>
      </c>
      <c r="AD566" s="22">
        <v>5000</v>
      </c>
      <c r="AE566" s="22">
        <v>389.93</v>
      </c>
      <c r="AF566" s="22">
        <v>0</v>
      </c>
      <c r="AG566" s="22">
        <v>0</v>
      </c>
      <c r="AH566" s="22">
        <v>0</v>
      </c>
      <c r="AI566" s="22">
        <v>0</v>
      </c>
      <c r="AJ566" s="22">
        <f t="shared" si="120"/>
        <v>0</v>
      </c>
      <c r="AK566" s="22">
        <f t="shared" si="145"/>
        <v>389.93</v>
      </c>
      <c r="AL566" s="22">
        <f t="shared" si="146"/>
        <v>4610.07</v>
      </c>
      <c r="AM566" s="22">
        <f t="array" ref="AM566">IF(P566="Mykare",(INDEX('[1]EMI &amp; Reimbursement'!Q:Q,MATCH(Finance!C566,'[1]EMI &amp; Reimbursement'!B:B,0),0)),0)</f>
        <v>0</v>
      </c>
      <c r="AN566" s="22">
        <f t="shared" si="141"/>
        <v>0</v>
      </c>
      <c r="AO566" s="22">
        <f t="shared" si="142"/>
        <v>5000</v>
      </c>
      <c r="AP566" s="22">
        <f t="shared" si="143"/>
        <v>0</v>
      </c>
      <c r="AQ566" s="18" t="s">
        <v>7272</v>
      </c>
      <c r="AR566" s="18" t="s">
        <v>8271</v>
      </c>
      <c r="AS566" s="23">
        <v>45204</v>
      </c>
      <c r="AT566" s="56" t="b">
        <v>0</v>
      </c>
      <c r="AW566" s="56" t="b">
        <v>1</v>
      </c>
      <c r="AY566" s="56" t="b">
        <v>1</v>
      </c>
      <c r="BB566" s="24" t="b">
        <v>1</v>
      </c>
      <c r="BC566" s="22">
        <f t="shared" si="132"/>
        <v>0</v>
      </c>
      <c r="BD566" s="26">
        <f t="shared" si="112"/>
        <v>0.92201399999999989</v>
      </c>
    </row>
    <row r="567" spans="1:56" ht="18" customHeight="1">
      <c r="A567" s="18" t="s">
        <v>7262</v>
      </c>
      <c r="B567" s="19">
        <v>567</v>
      </c>
      <c r="C567" s="18" t="str">
        <f t="shared" si="137"/>
        <v>FIP567</v>
      </c>
      <c r="D567" s="18">
        <v>703897</v>
      </c>
      <c r="E567" s="20">
        <v>45199</v>
      </c>
      <c r="F567" s="20">
        <v>45199</v>
      </c>
      <c r="G567" s="18" t="s">
        <v>7522</v>
      </c>
      <c r="I567" s="18" t="s">
        <v>8272</v>
      </c>
      <c r="J567" s="18" t="s">
        <v>7341</v>
      </c>
      <c r="K567" s="18" t="s">
        <v>7932</v>
      </c>
      <c r="L567" s="18" t="s">
        <v>7308</v>
      </c>
      <c r="M567" s="21" t="s">
        <v>8273</v>
      </c>
      <c r="N567" s="21" t="str">
        <f t="shared" si="119"/>
        <v>A</v>
      </c>
      <c r="P567" s="18" t="str">
        <f>IFERROR(VLOOKUP(L567,[1]Sheet3!A:B,2,0),"")</f>
        <v>Hospital</v>
      </c>
      <c r="Q567" s="22" t="s">
        <v>7337</v>
      </c>
      <c r="R567" s="22" t="s">
        <v>7271</v>
      </c>
      <c r="S567" s="22">
        <v>30000</v>
      </c>
      <c r="T567" s="22">
        <v>0</v>
      </c>
      <c r="U567" s="22">
        <v>0</v>
      </c>
      <c r="V567" s="22">
        <v>0</v>
      </c>
      <c r="W567" s="22">
        <f t="shared" si="144"/>
        <v>30000</v>
      </c>
      <c r="X567" s="22">
        <v>0</v>
      </c>
      <c r="Y567" s="22">
        <v>60</v>
      </c>
      <c r="Z567" s="22">
        <v>40</v>
      </c>
      <c r="AA567" s="22">
        <f t="shared" ref="AA567:AA568" si="153">W567*Z567%</f>
        <v>12000</v>
      </c>
      <c r="AB567" s="22">
        <f t="shared" si="149"/>
        <v>15254.237288135593</v>
      </c>
      <c r="AC567" s="22">
        <f t="shared" si="150"/>
        <v>2745.7627118644068</v>
      </c>
      <c r="AD567" s="22">
        <f t="shared" ref="AD567:AD568" si="154">W567*Y567%</f>
        <v>18000</v>
      </c>
      <c r="AE567" s="22">
        <v>0</v>
      </c>
      <c r="AF567" s="22">
        <v>10000</v>
      </c>
      <c r="AG567" s="22">
        <v>0</v>
      </c>
      <c r="AH567" s="22">
        <v>0</v>
      </c>
      <c r="AI567" s="22">
        <v>0</v>
      </c>
      <c r="AJ567" s="22">
        <f t="shared" si="120"/>
        <v>0</v>
      </c>
      <c r="AK567" s="22">
        <f t="shared" si="145"/>
        <v>10000</v>
      </c>
      <c r="AL567" s="22">
        <f t="shared" si="146"/>
        <v>8000</v>
      </c>
      <c r="AM567" s="22">
        <f t="array" ref="AM567">IF(P567="Mykare",(INDEX('[1]EMI &amp; Reimbursement'!Q:Q,MATCH(Finance!C567,'[1]EMI &amp; Reimbursement'!B:B,0),0)),0)</f>
        <v>0</v>
      </c>
      <c r="AN567" s="22">
        <f t="shared" si="141"/>
        <v>0</v>
      </c>
      <c r="AO567" s="22">
        <f t="shared" si="142"/>
        <v>18000</v>
      </c>
      <c r="AP567" s="22">
        <f t="shared" si="143"/>
        <v>0</v>
      </c>
      <c r="AQ567" s="18" t="s">
        <v>7272</v>
      </c>
      <c r="AR567" s="18" t="s">
        <v>8229</v>
      </c>
      <c r="AS567" s="23">
        <v>45204</v>
      </c>
      <c r="AT567" s="56" t="b">
        <v>0</v>
      </c>
      <c r="AW567" s="56" t="b">
        <v>1</v>
      </c>
      <c r="AY567" s="56" t="b">
        <v>1</v>
      </c>
      <c r="BA567" s="56" t="b">
        <v>1</v>
      </c>
      <c r="BB567" s="24" t="b">
        <v>1</v>
      </c>
      <c r="BC567" s="22">
        <f t="shared" si="132"/>
        <v>0</v>
      </c>
      <c r="BD567" s="26">
        <f t="shared" si="112"/>
        <v>0.44444444444444442</v>
      </c>
    </row>
    <row r="568" spans="1:56" ht="18" customHeight="1">
      <c r="A568" s="18" t="s">
        <v>7262</v>
      </c>
      <c r="B568" s="19">
        <v>568</v>
      </c>
      <c r="C568" s="18" t="str">
        <f t="shared" si="137"/>
        <v>FIP568</v>
      </c>
      <c r="D568" s="18">
        <v>702475</v>
      </c>
      <c r="E568" s="20">
        <v>45199</v>
      </c>
      <c r="F568" s="20">
        <v>45199</v>
      </c>
      <c r="G568" s="18" t="s">
        <v>8216</v>
      </c>
      <c r="I568" s="18" t="s">
        <v>8274</v>
      </c>
      <c r="J568" s="18" t="s">
        <v>7351</v>
      </c>
      <c r="K568" s="18" t="s">
        <v>7932</v>
      </c>
      <c r="L568" s="18" t="s">
        <v>7290</v>
      </c>
      <c r="M568" s="21" t="s">
        <v>8013</v>
      </c>
      <c r="N568" s="21" t="str">
        <f t="shared" si="119"/>
        <v>A</v>
      </c>
      <c r="P568" s="18" t="str">
        <f>IFERROR(VLOOKUP(L568,[1]Sheet3!A:B,2,0),"")</f>
        <v>Hospital</v>
      </c>
      <c r="Q568" s="22" t="s">
        <v>7298</v>
      </c>
      <c r="R568" s="22" t="s">
        <v>7271</v>
      </c>
      <c r="S568" s="22">
        <v>25000</v>
      </c>
      <c r="T568" s="22">
        <v>26741</v>
      </c>
      <c r="U568" s="22">
        <v>0</v>
      </c>
      <c r="V568" s="22">
        <v>0</v>
      </c>
      <c r="W568" s="22">
        <f t="shared" si="144"/>
        <v>26741</v>
      </c>
      <c r="X568" s="22">
        <v>0</v>
      </c>
      <c r="Y568" s="22">
        <v>60</v>
      </c>
      <c r="Z568" s="22">
        <v>40</v>
      </c>
      <c r="AA568" s="22">
        <f t="shared" si="153"/>
        <v>10696.400000000001</v>
      </c>
      <c r="AB568" s="22">
        <f t="shared" si="149"/>
        <v>13597.118644067794</v>
      </c>
      <c r="AC568" s="22">
        <f t="shared" si="150"/>
        <v>2447.4813559322029</v>
      </c>
      <c r="AD568" s="22">
        <f t="shared" si="154"/>
        <v>16044.599999999999</v>
      </c>
      <c r="AE568" s="22">
        <v>0</v>
      </c>
      <c r="AF568" s="22">
        <f>T568*15%</f>
        <v>4011.1499999999996</v>
      </c>
      <c r="AG568" s="22">
        <v>0</v>
      </c>
      <c r="AH568" s="22">
        <v>0</v>
      </c>
      <c r="AI568" s="22">
        <v>0</v>
      </c>
      <c r="AJ568" s="22">
        <f t="shared" si="120"/>
        <v>0</v>
      </c>
      <c r="AK568" s="22">
        <f t="shared" si="145"/>
        <v>4011.1499999999996</v>
      </c>
      <c r="AL568" s="22">
        <f t="shared" si="146"/>
        <v>12033.449999999999</v>
      </c>
      <c r="AM568" s="22">
        <f t="array" ref="AM568">IF(P568="Mykare",(INDEX('[1]EMI &amp; Reimbursement'!Q:Q,MATCH(Finance!C568,'[1]EMI &amp; Reimbursement'!B:B,0),0)),0)</f>
        <v>0</v>
      </c>
      <c r="AN568" s="22">
        <f t="shared" si="141"/>
        <v>0</v>
      </c>
      <c r="AO568" s="22">
        <f t="shared" si="142"/>
        <v>16044.599999999999</v>
      </c>
      <c r="AP568" s="22">
        <f t="shared" si="143"/>
        <v>0</v>
      </c>
      <c r="AQ568" s="18" t="s">
        <v>7272</v>
      </c>
      <c r="AR568" s="18" t="s">
        <v>8218</v>
      </c>
      <c r="AS568" s="23">
        <v>45205</v>
      </c>
      <c r="AT568" s="56" t="b">
        <v>0</v>
      </c>
      <c r="AW568" s="56" t="b">
        <v>1</v>
      </c>
      <c r="AY568" s="56" t="b">
        <v>1</v>
      </c>
      <c r="BA568" s="56" t="b">
        <v>1</v>
      </c>
      <c r="BB568" s="24" t="b">
        <v>1</v>
      </c>
      <c r="BC568" s="22">
        <f t="shared" si="132"/>
        <v>0</v>
      </c>
      <c r="BD568" s="26">
        <f t="shared" si="112"/>
        <v>0.75</v>
      </c>
    </row>
    <row r="569" spans="1:56" ht="18" customHeight="1">
      <c r="A569" s="18" t="s">
        <v>7262</v>
      </c>
      <c r="B569" s="19">
        <v>569</v>
      </c>
      <c r="C569" s="18" t="str">
        <f t="shared" si="137"/>
        <v>FIP569</v>
      </c>
      <c r="D569" s="18">
        <v>703680</v>
      </c>
      <c r="E569" s="20">
        <v>45199</v>
      </c>
      <c r="F569" s="20">
        <v>45199</v>
      </c>
      <c r="G569" s="18" t="s">
        <v>7323</v>
      </c>
      <c r="I569" s="18" t="s">
        <v>2643</v>
      </c>
      <c r="J569" s="18" t="s">
        <v>7266</v>
      </c>
      <c r="K569" s="18" t="s">
        <v>7342</v>
      </c>
      <c r="L569" s="18" t="s">
        <v>7303</v>
      </c>
      <c r="M569" s="21" t="s">
        <v>7278</v>
      </c>
      <c r="N569" s="21" t="str">
        <f t="shared" si="119"/>
        <v>B</v>
      </c>
      <c r="O569" s="18" t="s">
        <v>7305</v>
      </c>
      <c r="P569" s="18" t="str">
        <f>IFERROR(VLOOKUP(L569,[1]Sheet3!A:B,2,0),"")</f>
        <v>Mykare</v>
      </c>
      <c r="Q569" s="22" t="s">
        <v>7326</v>
      </c>
      <c r="R569" s="22" t="s">
        <v>7271</v>
      </c>
      <c r="S569" s="22">
        <v>26000</v>
      </c>
      <c r="T569" s="22">
        <v>0</v>
      </c>
      <c r="U569" s="22">
        <v>0</v>
      </c>
      <c r="V569" s="22">
        <v>0</v>
      </c>
      <c r="W569" s="22">
        <f t="shared" si="144"/>
        <v>26000</v>
      </c>
      <c r="X569" s="22">
        <v>0</v>
      </c>
      <c r="Y569" s="22">
        <f>AD569/W569*100</f>
        <v>38.461538461538467</v>
      </c>
      <c r="Z569" s="22">
        <f>AA569/S569*100</f>
        <v>61.53846153846154</v>
      </c>
      <c r="AA569" s="22">
        <v>16000</v>
      </c>
      <c r="AB569" s="22">
        <f t="shared" si="149"/>
        <v>8474.5762711864409</v>
      </c>
      <c r="AC569" s="22">
        <f t="shared" si="150"/>
        <v>1525.4237288135591</v>
      </c>
      <c r="AD569" s="22">
        <v>10000</v>
      </c>
      <c r="AE569" s="22">
        <v>779.83</v>
      </c>
      <c r="AF569" s="22">
        <v>0</v>
      </c>
      <c r="AG569" s="22">
        <v>2761</v>
      </c>
      <c r="AH569" s="22">
        <v>0</v>
      </c>
      <c r="AI569" s="22">
        <v>0</v>
      </c>
      <c r="AJ569" s="22">
        <f t="shared" si="120"/>
        <v>0</v>
      </c>
      <c r="AK569" s="22">
        <f t="shared" si="145"/>
        <v>3540.83</v>
      </c>
      <c r="AL569" s="22">
        <f t="shared" si="146"/>
        <v>6459.17</v>
      </c>
      <c r="AM569" s="22">
        <f t="array" ref="AM569">IF(P569="Mykare",(INDEX('[1]EMI &amp; Reimbursement'!Q:Q,MATCH(Finance!C569,'[1]EMI &amp; Reimbursement'!B:B,0),0)),0)</f>
        <v>23239</v>
      </c>
      <c r="AN569" s="22">
        <f t="shared" si="141"/>
        <v>0</v>
      </c>
      <c r="AO569" s="22">
        <f t="shared" si="142"/>
        <v>0</v>
      </c>
      <c r="AP569" s="22">
        <f t="shared" si="143"/>
        <v>16000</v>
      </c>
      <c r="AQ569" s="18" t="s">
        <v>7272</v>
      </c>
      <c r="AR569" s="18" t="s">
        <v>8271</v>
      </c>
      <c r="AS569" s="23">
        <v>45204</v>
      </c>
      <c r="AT569" s="56" t="b">
        <v>0</v>
      </c>
      <c r="AU569" s="56" t="b">
        <v>1</v>
      </c>
      <c r="AV569" s="56" t="b">
        <v>1</v>
      </c>
      <c r="AW569" s="56" t="b">
        <v>1</v>
      </c>
      <c r="AX569" s="56" t="b">
        <v>1</v>
      </c>
      <c r="AY569" s="56" t="b">
        <v>1</v>
      </c>
      <c r="BB569" s="24" t="b">
        <v>1</v>
      </c>
      <c r="BC569" s="22">
        <f t="shared" si="132"/>
        <v>0</v>
      </c>
      <c r="BD569" s="26">
        <f t="shared" si="112"/>
        <v>0.64591699999999996</v>
      </c>
    </row>
    <row r="570" spans="1:56" ht="18" customHeight="1">
      <c r="A570" s="18" t="s">
        <v>7262</v>
      </c>
      <c r="B570" s="19">
        <v>570</v>
      </c>
      <c r="C570" s="18" t="str">
        <f t="shared" si="137"/>
        <v>FIP570</v>
      </c>
      <c r="D570" s="18">
        <v>703758</v>
      </c>
      <c r="E570" s="20">
        <v>45199</v>
      </c>
      <c r="F570" s="20">
        <v>45199</v>
      </c>
      <c r="G570" s="18" t="s">
        <v>7509</v>
      </c>
      <c r="I570" s="18" t="s">
        <v>8275</v>
      </c>
      <c r="J570" s="18" t="s">
        <v>7351</v>
      </c>
      <c r="K570" s="18" t="s">
        <v>7932</v>
      </c>
      <c r="L570" s="18" t="s">
        <v>7290</v>
      </c>
      <c r="M570" s="21" t="s">
        <v>7839</v>
      </c>
      <c r="N570" s="21" t="str">
        <f t="shared" si="119"/>
        <v>A</v>
      </c>
      <c r="P570" s="18" t="str">
        <f>IFERROR(VLOOKUP(L570,[1]Sheet3!A:B,2,0),"")</f>
        <v>Hospital</v>
      </c>
      <c r="Q570" s="22" t="s">
        <v>7337</v>
      </c>
      <c r="R570" s="22" t="s">
        <v>7271</v>
      </c>
      <c r="S570" s="22">
        <v>25000</v>
      </c>
      <c r="T570" s="22">
        <v>52281</v>
      </c>
      <c r="U570" s="22">
        <v>2000</v>
      </c>
      <c r="V570" s="22">
        <v>0</v>
      </c>
      <c r="W570" s="22">
        <f t="shared" si="144"/>
        <v>54281</v>
      </c>
      <c r="X570" s="22">
        <v>0</v>
      </c>
      <c r="Y570" s="22">
        <v>60</v>
      </c>
      <c r="Z570" s="22">
        <v>40</v>
      </c>
      <c r="AA570" s="22">
        <f t="shared" ref="AA570:AA573" si="155">W570*Z570%</f>
        <v>21712.400000000001</v>
      </c>
      <c r="AB570" s="22">
        <f t="shared" si="149"/>
        <v>27600.508474576269</v>
      </c>
      <c r="AC570" s="22">
        <f t="shared" si="150"/>
        <v>4968.0915254237289</v>
      </c>
      <c r="AD570" s="22">
        <f t="shared" ref="AD570:AD573" si="156">W570*Y570%</f>
        <v>32568.6</v>
      </c>
      <c r="AE570" s="22">
        <v>825.28</v>
      </c>
      <c r="AF570" s="22">
        <f>T570*15%</f>
        <v>7842.15</v>
      </c>
      <c r="AG570" s="22">
        <v>0</v>
      </c>
      <c r="AH570" s="22">
        <v>0</v>
      </c>
      <c r="AI570" s="22">
        <v>0</v>
      </c>
      <c r="AJ570" s="22">
        <f t="shared" si="120"/>
        <v>0</v>
      </c>
      <c r="AK570" s="22">
        <f t="shared" si="145"/>
        <v>8667.43</v>
      </c>
      <c r="AL570" s="22">
        <f t="shared" si="146"/>
        <v>23901.17</v>
      </c>
      <c r="AM570" s="22">
        <f t="array" ref="AM570">IF(P570="Mykare",(INDEX('[1]EMI &amp; Reimbursement'!Q:Q,MATCH(Finance!C570,'[1]EMI &amp; Reimbursement'!B:B,0),0)),0)</f>
        <v>0</v>
      </c>
      <c r="AN570" s="22">
        <f t="shared" si="141"/>
        <v>0</v>
      </c>
      <c r="AO570" s="22">
        <f t="shared" si="142"/>
        <v>32568.6</v>
      </c>
      <c r="AP570" s="22">
        <f t="shared" si="143"/>
        <v>0</v>
      </c>
      <c r="AQ570" s="18" t="s">
        <v>7272</v>
      </c>
      <c r="AR570" s="18" t="s">
        <v>8192</v>
      </c>
      <c r="AS570" s="23">
        <v>45204</v>
      </c>
      <c r="AT570" s="56" t="b">
        <v>1</v>
      </c>
      <c r="AW570" s="56" t="b">
        <v>1</v>
      </c>
      <c r="AY570" s="56" t="b">
        <v>1</v>
      </c>
      <c r="BA570" s="56" t="b">
        <v>1</v>
      </c>
      <c r="BB570" s="24" t="b">
        <v>1</v>
      </c>
      <c r="BC570" s="22">
        <f t="shared" si="132"/>
        <v>0</v>
      </c>
      <c r="BD570" s="26">
        <f t="shared" si="112"/>
        <v>0.73387158183035195</v>
      </c>
    </row>
    <row r="571" spans="1:56" ht="18" customHeight="1">
      <c r="A571" s="18" t="s">
        <v>7262</v>
      </c>
      <c r="B571" s="19">
        <v>571</v>
      </c>
      <c r="C571" s="18" t="str">
        <f t="shared" si="137"/>
        <v>FIP571</v>
      </c>
      <c r="D571" s="18">
        <v>703883</v>
      </c>
      <c r="E571" s="20">
        <v>45199</v>
      </c>
      <c r="F571" s="20">
        <v>45199</v>
      </c>
      <c r="G571" s="18" t="s">
        <v>7958</v>
      </c>
      <c r="I571" s="18" t="s">
        <v>2107</v>
      </c>
      <c r="J571" s="18" t="s">
        <v>7266</v>
      </c>
      <c r="K571" s="18" t="s">
        <v>7932</v>
      </c>
      <c r="L571" s="18" t="s">
        <v>7303</v>
      </c>
      <c r="M571" s="21" t="s">
        <v>7278</v>
      </c>
      <c r="N571" s="21" t="str">
        <f t="shared" si="119"/>
        <v>B</v>
      </c>
      <c r="O571" s="18" t="s">
        <v>7315</v>
      </c>
      <c r="P571" s="18" t="str">
        <f>IFERROR(VLOOKUP(L571,[1]Sheet3!A:B,2,0),"")</f>
        <v>Mykare</v>
      </c>
      <c r="Q571" s="22" t="s">
        <v>7285</v>
      </c>
      <c r="R571" s="22" t="s">
        <v>7271</v>
      </c>
      <c r="S571" s="22">
        <v>28000</v>
      </c>
      <c r="T571" s="22">
        <v>0</v>
      </c>
      <c r="U571" s="22">
        <v>0</v>
      </c>
      <c r="V571" s="22">
        <v>0</v>
      </c>
      <c r="W571" s="22">
        <f t="shared" si="144"/>
        <v>28000</v>
      </c>
      <c r="X571" s="22">
        <v>0</v>
      </c>
      <c r="Y571" s="22">
        <v>34</v>
      </c>
      <c r="Z571" s="22">
        <v>66</v>
      </c>
      <c r="AA571" s="22">
        <f t="shared" si="155"/>
        <v>18480</v>
      </c>
      <c r="AB571" s="22">
        <f t="shared" si="149"/>
        <v>8067.7966101694919</v>
      </c>
      <c r="AC571" s="22">
        <f t="shared" si="150"/>
        <v>1452.2033898305085</v>
      </c>
      <c r="AD571" s="22">
        <f t="shared" si="156"/>
        <v>9520</v>
      </c>
      <c r="AE571" s="22">
        <v>537.99</v>
      </c>
      <c r="AF571" s="22">
        <v>0</v>
      </c>
      <c r="AG571" s="22">
        <v>2797</v>
      </c>
      <c r="AH571" s="22">
        <v>0</v>
      </c>
      <c r="AI571" s="22">
        <v>0</v>
      </c>
      <c r="AJ571" s="22">
        <f t="shared" si="120"/>
        <v>0</v>
      </c>
      <c r="AK571" s="22">
        <f t="shared" si="145"/>
        <v>3334.99</v>
      </c>
      <c r="AL571" s="22">
        <f t="shared" si="146"/>
        <v>6185.01</v>
      </c>
      <c r="AM571" s="22">
        <f t="array" ref="AM571">IF(P571="Mykare",(INDEX('[1]EMI &amp; Reimbursement'!Q:Q,MATCH(Finance!C571,'[1]EMI &amp; Reimbursement'!B:B,0),0)),0)</f>
        <v>25203</v>
      </c>
      <c r="AN571" s="22">
        <f t="shared" si="141"/>
        <v>0</v>
      </c>
      <c r="AO571" s="22">
        <f t="shared" si="142"/>
        <v>0</v>
      </c>
      <c r="AP571" s="22">
        <f t="shared" si="143"/>
        <v>18480</v>
      </c>
      <c r="AQ571" s="18" t="s">
        <v>7272</v>
      </c>
      <c r="AR571" s="18" t="s">
        <v>8276</v>
      </c>
      <c r="AS571" s="23">
        <v>45204</v>
      </c>
      <c r="AT571" s="56" t="b">
        <v>0</v>
      </c>
      <c r="AU571" s="56" t="b">
        <v>1</v>
      </c>
      <c r="AV571" s="56" t="b">
        <v>1</v>
      </c>
      <c r="AW571" s="56" t="b">
        <v>1</v>
      </c>
      <c r="AX571" s="56" t="b">
        <v>1</v>
      </c>
      <c r="AY571" s="56" t="b">
        <v>1</v>
      </c>
      <c r="BB571" s="24" t="b">
        <v>1</v>
      </c>
      <c r="BC571" s="22">
        <f t="shared" si="132"/>
        <v>0</v>
      </c>
      <c r="BD571" s="26">
        <f t="shared" si="112"/>
        <v>0.64968592436974792</v>
      </c>
    </row>
    <row r="572" spans="1:56" ht="18" customHeight="1">
      <c r="A572" s="18" t="s">
        <v>7262</v>
      </c>
      <c r="B572" s="19">
        <v>572</v>
      </c>
      <c r="C572" s="18" t="str">
        <f t="shared" si="137"/>
        <v>FIP572</v>
      </c>
      <c r="D572" s="18">
        <v>703717</v>
      </c>
      <c r="E572" s="20">
        <v>45199</v>
      </c>
      <c r="F572" s="20">
        <v>45199</v>
      </c>
      <c r="G572" s="18" t="s">
        <v>7876</v>
      </c>
      <c r="I572" s="18" t="s">
        <v>1910</v>
      </c>
      <c r="J572" s="18" t="s">
        <v>7351</v>
      </c>
      <c r="K572" s="18" t="s">
        <v>7932</v>
      </c>
      <c r="L572" s="18" t="s">
        <v>7308</v>
      </c>
      <c r="M572" s="21" t="s">
        <v>7278</v>
      </c>
      <c r="N572" s="21" t="str">
        <f t="shared" si="119"/>
        <v>B</v>
      </c>
      <c r="P572" s="18" t="str">
        <f>IFERROR(VLOOKUP(L574,[1]Sheet3!A:B,2,0),"")</f>
        <v>Hospital</v>
      </c>
      <c r="Q572" s="22" t="s">
        <v>7337</v>
      </c>
      <c r="R572" s="22" t="s">
        <v>7271</v>
      </c>
      <c r="S572" s="22">
        <v>6000</v>
      </c>
      <c r="T572" s="22">
        <v>0</v>
      </c>
      <c r="U572" s="22">
        <v>0</v>
      </c>
      <c r="V572" s="22">
        <v>0</v>
      </c>
      <c r="W572" s="22">
        <f t="shared" si="144"/>
        <v>6000</v>
      </c>
      <c r="X572" s="22">
        <v>0</v>
      </c>
      <c r="Y572" s="22">
        <v>35</v>
      </c>
      <c r="Z572" s="22">
        <v>65</v>
      </c>
      <c r="AA572" s="22">
        <f t="shared" si="155"/>
        <v>3900</v>
      </c>
      <c r="AB572" s="22">
        <f t="shared" si="149"/>
        <v>1779.6610169491526</v>
      </c>
      <c r="AC572" s="22">
        <f t="shared" si="150"/>
        <v>320.33898305084745</v>
      </c>
      <c r="AD572" s="22">
        <f t="shared" si="156"/>
        <v>2100</v>
      </c>
      <c r="AE572" s="22">
        <v>0</v>
      </c>
      <c r="AF572" s="22">
        <v>0</v>
      </c>
      <c r="AG572" s="22">
        <v>0</v>
      </c>
      <c r="AH572" s="22">
        <v>0</v>
      </c>
      <c r="AI572" s="22">
        <v>0</v>
      </c>
      <c r="AJ572" s="22">
        <f t="shared" si="120"/>
        <v>0</v>
      </c>
      <c r="AK572" s="22">
        <f t="shared" si="145"/>
        <v>0</v>
      </c>
      <c r="AL572" s="22">
        <f t="shared" si="146"/>
        <v>2100</v>
      </c>
      <c r="AM572" s="22">
        <f t="array" ref="AM572">IF(P572="Mykare",(INDEX('[1]EMI &amp; Reimbursement'!Q:Q,MATCH(Finance!C572,'[1]EMI &amp; Reimbursement'!B:B,0),0)),0)</f>
        <v>0</v>
      </c>
      <c r="AN572" s="22">
        <f t="shared" si="141"/>
        <v>0</v>
      </c>
      <c r="AO572" s="22">
        <f t="shared" si="142"/>
        <v>2100</v>
      </c>
      <c r="AP572" s="22">
        <f t="shared" si="143"/>
        <v>0</v>
      </c>
      <c r="AR572" s="18" t="s">
        <v>8196</v>
      </c>
      <c r="AS572" s="23">
        <v>45204</v>
      </c>
      <c r="AT572" s="56" t="b">
        <v>0</v>
      </c>
      <c r="AW572" s="56" t="b">
        <v>1</v>
      </c>
      <c r="AY572" s="56" t="b">
        <v>0</v>
      </c>
      <c r="BB572" s="24" t="b">
        <v>1</v>
      </c>
      <c r="BC572" s="22">
        <f t="shared" si="132"/>
        <v>0</v>
      </c>
      <c r="BD572" s="26">
        <f t="shared" si="112"/>
        <v>1</v>
      </c>
    </row>
    <row r="573" spans="1:56" ht="18" customHeight="1">
      <c r="A573" s="18" t="s">
        <v>7262</v>
      </c>
      <c r="B573" s="19">
        <v>573</v>
      </c>
      <c r="C573" s="18" t="str">
        <f t="shared" si="137"/>
        <v>FIP573</v>
      </c>
      <c r="D573" s="18">
        <v>703099</v>
      </c>
      <c r="E573" s="20">
        <v>45203</v>
      </c>
      <c r="F573" s="20">
        <v>45203</v>
      </c>
      <c r="G573" s="18" t="s">
        <v>7459</v>
      </c>
      <c r="I573" s="18" t="s">
        <v>3951</v>
      </c>
      <c r="J573" s="18" t="s">
        <v>7266</v>
      </c>
      <c r="K573" s="18" t="s">
        <v>8277</v>
      </c>
      <c r="L573" s="18" t="s">
        <v>7303</v>
      </c>
      <c r="M573" s="21" t="s">
        <v>7278</v>
      </c>
      <c r="N573" s="21" t="str">
        <f t="shared" si="119"/>
        <v>B</v>
      </c>
      <c r="O573" s="18" t="s">
        <v>7315</v>
      </c>
      <c r="P573" s="18" t="str">
        <f>IFERROR(VLOOKUP(L573,[1]Sheet3!A:B,2,0),"")</f>
        <v>Mykare</v>
      </c>
      <c r="Q573" s="22" t="s">
        <v>7298</v>
      </c>
      <c r="R573" s="22" t="s">
        <v>7271</v>
      </c>
      <c r="S573" s="22">
        <v>28000</v>
      </c>
      <c r="T573" s="22">
        <v>0</v>
      </c>
      <c r="U573" s="22">
        <v>0</v>
      </c>
      <c r="V573" s="22">
        <v>0</v>
      </c>
      <c r="W573" s="22">
        <f t="shared" si="144"/>
        <v>28000</v>
      </c>
      <c r="X573" s="22">
        <v>0</v>
      </c>
      <c r="Y573" s="22">
        <v>33</v>
      </c>
      <c r="Z573" s="22">
        <v>67</v>
      </c>
      <c r="AA573" s="22">
        <f t="shared" si="155"/>
        <v>18760</v>
      </c>
      <c r="AB573" s="22">
        <f t="shared" si="149"/>
        <v>7830.5084745762715</v>
      </c>
      <c r="AC573" s="22">
        <f t="shared" si="150"/>
        <v>1409.4915254237289</v>
      </c>
      <c r="AD573" s="22">
        <f t="shared" si="156"/>
        <v>9240</v>
      </c>
      <c r="AE573" s="22"/>
      <c r="AF573" s="22"/>
      <c r="AG573" s="22">
        <v>3672.6</v>
      </c>
      <c r="AH573" s="22"/>
      <c r="AI573" s="22"/>
      <c r="AJ573" s="22">
        <f t="shared" si="120"/>
        <v>24327.4</v>
      </c>
      <c r="AK573" s="22">
        <f t="shared" si="145"/>
        <v>28000</v>
      </c>
      <c r="AL573" s="22">
        <f t="shared" si="146"/>
        <v>-18760</v>
      </c>
      <c r="AM573" s="22">
        <f t="array" ref="AM573">IF(P573="Mykare",(INDEX('[1]EMI &amp; Reimbursement'!Q:Q,MATCH(Finance!C573,'[1]EMI &amp; Reimbursement'!B:B,0),0)),0)</f>
        <v>0</v>
      </c>
      <c r="AN573" s="22">
        <f t="shared" si="141"/>
        <v>24327.4</v>
      </c>
      <c r="AO573" s="22">
        <f t="shared" si="142"/>
        <v>0</v>
      </c>
      <c r="AP573" s="22">
        <f t="shared" si="143"/>
        <v>18760</v>
      </c>
      <c r="AQ573" s="18" t="s">
        <v>7272</v>
      </c>
      <c r="AR573" s="18" t="s">
        <v>8278</v>
      </c>
      <c r="AS573" s="23">
        <v>45234</v>
      </c>
      <c r="AU573" s="24" t="b">
        <v>0</v>
      </c>
      <c r="AV573" s="24" t="b">
        <v>0</v>
      </c>
      <c r="AW573" s="24" t="b">
        <v>1</v>
      </c>
      <c r="BB573" s="24" t="b">
        <v>0</v>
      </c>
      <c r="BC573" s="22">
        <f t="shared" si="132"/>
        <v>0</v>
      </c>
      <c r="BD573" s="26">
        <f t="shared" si="112"/>
        <v>-2.0303030303030303</v>
      </c>
    </row>
    <row r="574" spans="1:56" ht="18" customHeight="1">
      <c r="A574" s="18" t="s">
        <v>7262</v>
      </c>
      <c r="B574" s="19">
        <v>574</v>
      </c>
      <c r="C574" s="18" t="str">
        <f t="shared" si="137"/>
        <v>FMM574</v>
      </c>
      <c r="D574" s="18">
        <v>704222</v>
      </c>
      <c r="E574" s="20">
        <v>45203</v>
      </c>
      <c r="F574" s="20">
        <v>45203</v>
      </c>
      <c r="G574" s="18" t="s">
        <v>7313</v>
      </c>
      <c r="I574" s="18" t="s">
        <v>8279</v>
      </c>
      <c r="J574" s="18" t="s">
        <v>8077</v>
      </c>
      <c r="K574" s="18" t="s">
        <v>7267</v>
      </c>
      <c r="L574" s="18" t="s">
        <v>7308</v>
      </c>
      <c r="M574" s="21" t="s">
        <v>7278</v>
      </c>
      <c r="N574" s="21" t="str">
        <f t="shared" si="119"/>
        <v>B</v>
      </c>
      <c r="P574" s="18" t="str">
        <f>IFERROR(VLOOKUP(L574,[1]Sheet3!A:B,2,0),"")</f>
        <v>Hospital</v>
      </c>
      <c r="Q574" s="22" t="s">
        <v>7285</v>
      </c>
      <c r="R574" s="22" t="s">
        <v>7835</v>
      </c>
      <c r="S574" s="22">
        <v>31986</v>
      </c>
      <c r="T574" s="22">
        <v>0</v>
      </c>
      <c r="U574" s="22">
        <v>0</v>
      </c>
      <c r="V574" s="22">
        <v>0</v>
      </c>
      <c r="W574" s="22">
        <f t="shared" si="144"/>
        <v>31986</v>
      </c>
      <c r="X574" s="22">
        <v>0</v>
      </c>
      <c r="Y574" s="22">
        <f>AD574/W574*100</f>
        <v>25.889451635090353</v>
      </c>
      <c r="Z574" s="22">
        <f>AA574/W574*100</f>
        <v>74.110548364909647</v>
      </c>
      <c r="AA574" s="22">
        <f>W574-AD574</f>
        <v>23705</v>
      </c>
      <c r="AB574" s="22">
        <f t="shared" si="149"/>
        <v>7017.7966101694919</v>
      </c>
      <c r="AC574" s="22">
        <f t="shared" si="150"/>
        <v>1263.2033898305085</v>
      </c>
      <c r="AD574" s="22">
        <v>8281</v>
      </c>
      <c r="AE574" s="22"/>
      <c r="AF574" s="22"/>
      <c r="AG574" s="22"/>
      <c r="AH574" s="22"/>
      <c r="AI574" s="22"/>
      <c r="AJ574" s="22">
        <f t="shared" si="120"/>
        <v>0</v>
      </c>
      <c r="AK574" s="22">
        <f t="shared" si="145"/>
        <v>0</v>
      </c>
      <c r="AL574" s="22">
        <f t="shared" si="146"/>
        <v>8281</v>
      </c>
      <c r="AM574" s="22">
        <f t="array" ref="AM574">IF(P574="Mykare",(INDEX('[1]EMI &amp; Reimbursement'!Q:Q,MATCH(Finance!C574,'[1]EMI &amp; Reimbursement'!B:B,0),0)),0)</f>
        <v>0</v>
      </c>
      <c r="AN574" s="22">
        <f t="shared" si="141"/>
        <v>0</v>
      </c>
      <c r="AO574" s="22">
        <f t="shared" si="142"/>
        <v>8281</v>
      </c>
      <c r="AP574" s="22">
        <f t="shared" si="143"/>
        <v>0</v>
      </c>
      <c r="AQ574" s="18" t="s">
        <v>7272</v>
      </c>
      <c r="AR574" s="18" t="s">
        <v>8280</v>
      </c>
      <c r="AS574" s="23">
        <v>45234</v>
      </c>
      <c r="AW574" s="24" t="b">
        <v>1</v>
      </c>
      <c r="BB574" s="24" t="b">
        <v>0</v>
      </c>
      <c r="BC574" s="22">
        <f t="shared" si="132"/>
        <v>0</v>
      </c>
      <c r="BD574" s="26">
        <f t="shared" si="112"/>
        <v>1</v>
      </c>
    </row>
    <row r="575" spans="1:56" ht="18" customHeight="1">
      <c r="A575" s="18" t="s">
        <v>7262</v>
      </c>
      <c r="B575" s="19">
        <v>575</v>
      </c>
      <c r="C575" s="18" t="str">
        <f t="shared" si="137"/>
        <v>FIP575</v>
      </c>
      <c r="D575" s="18">
        <v>679167</v>
      </c>
      <c r="E575" s="20">
        <v>45203</v>
      </c>
      <c r="F575" s="20">
        <v>45203</v>
      </c>
      <c r="G575" s="18" t="s">
        <v>7380</v>
      </c>
      <c r="I575" s="18" t="s">
        <v>8281</v>
      </c>
      <c r="J575" s="18" t="s">
        <v>7266</v>
      </c>
      <c r="K575" s="18" t="s">
        <v>7342</v>
      </c>
      <c r="L575" s="18" t="s">
        <v>7290</v>
      </c>
      <c r="M575" s="21" t="s">
        <v>7278</v>
      </c>
      <c r="N575" s="21" t="str">
        <f t="shared" si="119"/>
        <v>B</v>
      </c>
      <c r="P575" s="18" t="str">
        <f>IFERROR(VLOOKUP(L575,[1]Sheet3!A:B,2,0),"")</f>
        <v>Hospital</v>
      </c>
      <c r="Q575" s="22" t="s">
        <v>7326</v>
      </c>
      <c r="R575" s="22" t="s">
        <v>7271</v>
      </c>
      <c r="S575" s="22">
        <v>25000</v>
      </c>
      <c r="T575" s="22">
        <v>16070</v>
      </c>
      <c r="U575" s="22">
        <v>10000</v>
      </c>
      <c r="V575" s="22">
        <v>0</v>
      </c>
      <c r="W575" s="22">
        <f t="shared" si="144"/>
        <v>26070</v>
      </c>
      <c r="X575" s="22">
        <v>0</v>
      </c>
      <c r="Y575" s="22">
        <v>30</v>
      </c>
      <c r="Z575" s="22">
        <v>70</v>
      </c>
      <c r="AA575" s="22">
        <f t="shared" ref="AA575:AA582" si="157">W575*Z575%</f>
        <v>18249</v>
      </c>
      <c r="AB575" s="22">
        <f t="shared" si="149"/>
        <v>6627.9661016949149</v>
      </c>
      <c r="AC575" s="22">
        <f t="shared" si="150"/>
        <v>1193.0338983050847</v>
      </c>
      <c r="AD575" s="22">
        <f t="shared" ref="AD575:AD582" si="158">W575*Y575%</f>
        <v>7821</v>
      </c>
      <c r="AE575" s="22"/>
      <c r="AF575" s="22"/>
      <c r="AG575" s="22"/>
      <c r="AH575" s="22"/>
      <c r="AI575" s="22"/>
      <c r="AJ575" s="22">
        <f t="shared" si="120"/>
        <v>0</v>
      </c>
      <c r="AK575" s="22">
        <f t="shared" si="145"/>
        <v>0</v>
      </c>
      <c r="AL575" s="22">
        <f t="shared" si="146"/>
        <v>7821</v>
      </c>
      <c r="AM575" s="22">
        <f t="array" ref="AM575">IF(P575="Mykare",(INDEX('[1]EMI &amp; Reimbursement'!Q:Q,MATCH(Finance!C575,'[1]EMI &amp; Reimbursement'!B:B,0),0)),0)</f>
        <v>0</v>
      </c>
      <c r="AN575" s="22">
        <f t="shared" si="141"/>
        <v>0</v>
      </c>
      <c r="AO575" s="22">
        <f t="shared" si="142"/>
        <v>7821</v>
      </c>
      <c r="AP575" s="22">
        <f t="shared" si="143"/>
        <v>0</v>
      </c>
      <c r="AQ575" s="18" t="s">
        <v>7272</v>
      </c>
      <c r="AR575" s="18" t="s">
        <v>8282</v>
      </c>
      <c r="AS575" s="23">
        <v>45234</v>
      </c>
      <c r="AW575" s="24" t="b">
        <v>1</v>
      </c>
      <c r="BB575" s="24" t="b">
        <v>0</v>
      </c>
      <c r="BC575" s="22">
        <f t="shared" si="132"/>
        <v>0</v>
      </c>
      <c r="BD575" s="26">
        <f t="shared" si="112"/>
        <v>1</v>
      </c>
    </row>
    <row r="576" spans="1:56" ht="18" customHeight="1">
      <c r="A576" s="18" t="s">
        <v>7262</v>
      </c>
      <c r="B576" s="19">
        <v>576</v>
      </c>
      <c r="C576" s="18" t="str">
        <f t="shared" si="137"/>
        <v>FIP576</v>
      </c>
      <c r="D576" s="18">
        <v>704355</v>
      </c>
      <c r="E576" s="20">
        <v>45204</v>
      </c>
      <c r="F576" s="20">
        <v>45204</v>
      </c>
      <c r="G576" s="18" t="s">
        <v>8283</v>
      </c>
      <c r="I576" s="18" t="s">
        <v>8284</v>
      </c>
      <c r="J576" s="18" t="s">
        <v>7351</v>
      </c>
      <c r="K576" s="18" t="s">
        <v>7342</v>
      </c>
      <c r="L576" s="18" t="s">
        <v>7308</v>
      </c>
      <c r="M576" s="21" t="s">
        <v>7278</v>
      </c>
      <c r="N576" s="21" t="str">
        <f t="shared" si="119"/>
        <v>B</v>
      </c>
      <c r="P576" s="18" t="str">
        <f>IFERROR(VLOOKUP(L576,[1]Sheet3!A:B,2,0),"")</f>
        <v>Hospital</v>
      </c>
      <c r="Q576" s="22" t="s">
        <v>7326</v>
      </c>
      <c r="R576" s="22" t="s">
        <v>7271</v>
      </c>
      <c r="S576" s="22">
        <v>5000</v>
      </c>
      <c r="T576" s="22">
        <v>0</v>
      </c>
      <c r="U576" s="22">
        <v>0</v>
      </c>
      <c r="V576" s="22">
        <v>0</v>
      </c>
      <c r="W576" s="22">
        <f t="shared" si="144"/>
        <v>5000</v>
      </c>
      <c r="X576" s="22">
        <v>0</v>
      </c>
      <c r="Y576" s="22"/>
      <c r="Z576" s="22"/>
      <c r="AA576" s="22">
        <f t="shared" si="157"/>
        <v>0</v>
      </c>
      <c r="AB576" s="22">
        <f t="shared" si="149"/>
        <v>0</v>
      </c>
      <c r="AC576" s="22">
        <f t="shared" si="150"/>
        <v>0</v>
      </c>
      <c r="AD576" s="22">
        <f t="shared" si="158"/>
        <v>0</v>
      </c>
      <c r="AE576" s="22"/>
      <c r="AF576" s="22"/>
      <c r="AG576" s="22"/>
      <c r="AH576" s="22"/>
      <c r="AI576" s="22"/>
      <c r="AJ576" s="22">
        <f t="shared" si="120"/>
        <v>0</v>
      </c>
      <c r="AK576" s="22">
        <f t="shared" si="145"/>
        <v>0</v>
      </c>
      <c r="AL576" s="22">
        <f t="shared" si="146"/>
        <v>0</v>
      </c>
      <c r="AM576" s="22">
        <f t="array" ref="AM576">IF(P576="Mykare",(INDEX('[1]EMI &amp; Reimbursement'!Q:Q,MATCH(Finance!C576,'[1]EMI &amp; Reimbursement'!B:B,0),0)),0)</f>
        <v>0</v>
      </c>
      <c r="AN576" s="22">
        <f t="shared" si="141"/>
        <v>0</v>
      </c>
      <c r="AO576" s="22">
        <f t="shared" si="142"/>
        <v>0</v>
      </c>
      <c r="AP576" s="22">
        <f t="shared" si="143"/>
        <v>0</v>
      </c>
      <c r="AW576" s="24" t="b">
        <v>0</v>
      </c>
      <c r="BB576" s="24" t="b">
        <v>0</v>
      </c>
      <c r="BC576" s="22">
        <f t="shared" si="132"/>
        <v>5000</v>
      </c>
      <c r="BD576" s="26" t="e">
        <f t="shared" si="112"/>
        <v>#DIV/0!</v>
      </c>
    </row>
    <row r="577" spans="1:56" ht="18" customHeight="1">
      <c r="A577" s="18" t="s">
        <v>7262</v>
      </c>
      <c r="B577" s="19">
        <v>577</v>
      </c>
      <c r="C577" s="18" t="str">
        <f t="shared" si="137"/>
        <v>FIP577</v>
      </c>
      <c r="D577" s="18">
        <v>600802</v>
      </c>
      <c r="E577" s="20">
        <v>45205</v>
      </c>
      <c r="F577" s="20">
        <v>45205</v>
      </c>
      <c r="G577" s="18" t="s">
        <v>7449</v>
      </c>
      <c r="I577" s="18" t="s">
        <v>8285</v>
      </c>
      <c r="J577" s="18" t="s">
        <v>7369</v>
      </c>
      <c r="K577" s="18" t="s">
        <v>7267</v>
      </c>
      <c r="L577" s="18" t="s">
        <v>7290</v>
      </c>
      <c r="M577" s="21" t="s">
        <v>7304</v>
      </c>
      <c r="N577" s="21" t="str">
        <f t="shared" si="119"/>
        <v>A</v>
      </c>
      <c r="P577" s="18" t="str">
        <f>IFERROR(VLOOKUP(L577,[1]Sheet3!A:B,2,0),"")</f>
        <v>Hospital</v>
      </c>
      <c r="Q577" s="22" t="s">
        <v>7285</v>
      </c>
      <c r="R577" s="22" t="s">
        <v>7271</v>
      </c>
      <c r="S577" s="22">
        <v>50000</v>
      </c>
      <c r="T577" s="22">
        <v>62132</v>
      </c>
      <c r="U577" s="22">
        <v>0</v>
      </c>
      <c r="V577" s="22">
        <v>0</v>
      </c>
      <c r="W577" s="22">
        <f t="shared" si="144"/>
        <v>62132</v>
      </c>
      <c r="X577" s="22">
        <v>0</v>
      </c>
      <c r="Y577" s="22">
        <v>60</v>
      </c>
      <c r="Z577" s="22">
        <v>40</v>
      </c>
      <c r="AA577" s="22">
        <f t="shared" si="157"/>
        <v>24852.800000000003</v>
      </c>
      <c r="AB577" s="22">
        <f t="shared" si="149"/>
        <v>31592.542372881355</v>
      </c>
      <c r="AC577" s="22">
        <f t="shared" si="150"/>
        <v>5686.6576271186441</v>
      </c>
      <c r="AD577" s="22">
        <f t="shared" si="158"/>
        <v>37279.199999999997</v>
      </c>
      <c r="AE577" s="22"/>
      <c r="AF577" s="22">
        <v>8000</v>
      </c>
      <c r="AG577" s="22"/>
      <c r="AH577" s="22"/>
      <c r="AI577" s="22"/>
      <c r="AJ577" s="22">
        <f t="shared" si="120"/>
        <v>0</v>
      </c>
      <c r="AK577" s="22">
        <f t="shared" si="145"/>
        <v>8000</v>
      </c>
      <c r="AL577" s="22">
        <f t="shared" si="146"/>
        <v>29279.199999999997</v>
      </c>
      <c r="AM577" s="22">
        <f t="array" ref="AM577">IF(P577="Mykare",(INDEX('[1]EMI &amp; Reimbursement'!Q:Q,MATCH(Finance!C577,'[1]EMI &amp; Reimbursement'!B:B,0),0)),0)</f>
        <v>0</v>
      </c>
      <c r="AN577" s="22">
        <f t="shared" si="141"/>
        <v>0</v>
      </c>
      <c r="AO577" s="22">
        <f t="shared" si="142"/>
        <v>37279.199999999997</v>
      </c>
      <c r="AP577" s="22">
        <f t="shared" si="143"/>
        <v>0</v>
      </c>
      <c r="AQ577" s="18" t="s">
        <v>7272</v>
      </c>
      <c r="AR577" s="18" t="s">
        <v>8286</v>
      </c>
      <c r="AS577" s="23">
        <v>45234</v>
      </c>
      <c r="AW577" s="24" t="b">
        <v>1</v>
      </c>
      <c r="BB577" s="24" t="b">
        <v>0</v>
      </c>
      <c r="BC577" s="22">
        <f t="shared" si="132"/>
        <v>0</v>
      </c>
      <c r="BD577" s="26">
        <f t="shared" si="112"/>
        <v>0.78540312023863168</v>
      </c>
    </row>
    <row r="578" spans="1:56" ht="18" customHeight="1">
      <c r="A578" s="18" t="s">
        <v>7262</v>
      </c>
      <c r="B578" s="19">
        <v>578</v>
      </c>
      <c r="C578" s="18" t="str">
        <f t="shared" si="137"/>
        <v>FIP578</v>
      </c>
      <c r="D578" s="18">
        <v>678230</v>
      </c>
      <c r="E578" s="20">
        <v>45205</v>
      </c>
      <c r="F578" s="20">
        <v>45205</v>
      </c>
      <c r="G578" s="18" t="s">
        <v>8023</v>
      </c>
      <c r="I578" s="18" t="s">
        <v>8287</v>
      </c>
      <c r="J578" s="18" t="s">
        <v>7351</v>
      </c>
      <c r="K578" s="18" t="s">
        <v>7405</v>
      </c>
      <c r="L578" s="18" t="s">
        <v>7290</v>
      </c>
      <c r="M578" s="21" t="s">
        <v>7304</v>
      </c>
      <c r="N578" s="21" t="str">
        <f t="shared" si="119"/>
        <v>A</v>
      </c>
      <c r="P578" s="18" t="str">
        <f>IFERROR(VLOOKUP(L578,[1]Sheet3!A:B,2,0),"")</f>
        <v>Hospital</v>
      </c>
      <c r="Q578" s="22" t="s">
        <v>7285</v>
      </c>
      <c r="R578" s="22" t="s">
        <v>7271</v>
      </c>
      <c r="S578" s="22">
        <v>25000</v>
      </c>
      <c r="T578" s="22">
        <v>58261</v>
      </c>
      <c r="U578" s="22">
        <v>5648</v>
      </c>
      <c r="V578" s="22">
        <v>0</v>
      </c>
      <c r="W578" s="22">
        <f t="shared" si="144"/>
        <v>63909</v>
      </c>
      <c r="X578" s="22">
        <v>0</v>
      </c>
      <c r="Y578" s="22">
        <v>60</v>
      </c>
      <c r="Z578" s="22">
        <v>40</v>
      </c>
      <c r="AA578" s="22">
        <f t="shared" si="157"/>
        <v>25563.600000000002</v>
      </c>
      <c r="AB578" s="22">
        <f t="shared" si="149"/>
        <v>32496.101694915258</v>
      </c>
      <c r="AC578" s="22">
        <f t="shared" si="150"/>
        <v>5849.2983050847461</v>
      </c>
      <c r="AD578" s="22">
        <f t="shared" si="158"/>
        <v>38345.4</v>
      </c>
      <c r="AE578" s="22"/>
      <c r="AF578" s="22">
        <f>W578*15%</f>
        <v>9586.35</v>
      </c>
      <c r="AG578" s="22"/>
      <c r="AH578" s="22"/>
      <c r="AI578" s="22"/>
      <c r="AJ578" s="22">
        <f t="shared" si="120"/>
        <v>0</v>
      </c>
      <c r="AK578" s="22">
        <f t="shared" si="145"/>
        <v>9586.35</v>
      </c>
      <c r="AL578" s="22">
        <f t="shared" si="146"/>
        <v>28759.050000000003</v>
      </c>
      <c r="AM578" s="22">
        <f t="array" ref="AM578">IF(P578="Mykare",(INDEX('[1]EMI &amp; Reimbursement'!Q:Q,MATCH(Finance!C578,'[1]EMI &amp; Reimbursement'!B:B,0),0)),0)</f>
        <v>0</v>
      </c>
      <c r="AN578" s="22">
        <f t="shared" si="141"/>
        <v>0</v>
      </c>
      <c r="AO578" s="22">
        <f t="shared" si="142"/>
        <v>38345.4</v>
      </c>
      <c r="AP578" s="22">
        <f t="shared" si="143"/>
        <v>0</v>
      </c>
      <c r="AQ578" s="18" t="s">
        <v>7272</v>
      </c>
      <c r="AR578" s="18" t="s">
        <v>8288</v>
      </c>
      <c r="AS578" s="23">
        <v>45234</v>
      </c>
      <c r="AW578" s="24" t="b">
        <v>1</v>
      </c>
      <c r="BB578" s="24" t="b">
        <v>0</v>
      </c>
      <c r="BC578" s="22">
        <f t="shared" si="132"/>
        <v>0</v>
      </c>
      <c r="BD578" s="26">
        <f t="shared" si="112"/>
        <v>0.75</v>
      </c>
    </row>
    <row r="579" spans="1:56" ht="18" customHeight="1">
      <c r="A579" s="18" t="s">
        <v>7262</v>
      </c>
      <c r="B579" s="19">
        <v>579</v>
      </c>
      <c r="C579" s="18" t="str">
        <f t="shared" si="137"/>
        <v>FIP579</v>
      </c>
      <c r="D579" s="18">
        <v>704004</v>
      </c>
      <c r="E579" s="20">
        <v>45206</v>
      </c>
      <c r="F579" s="20">
        <v>45206</v>
      </c>
      <c r="G579" s="18" t="s">
        <v>7522</v>
      </c>
      <c r="I579" s="18" t="s">
        <v>8289</v>
      </c>
      <c r="J579" s="18" t="s">
        <v>7341</v>
      </c>
      <c r="K579" s="18" t="s">
        <v>7932</v>
      </c>
      <c r="L579" s="18" t="s">
        <v>7303</v>
      </c>
      <c r="M579" s="21" t="s">
        <v>8273</v>
      </c>
      <c r="N579" s="21" t="str">
        <f t="shared" si="119"/>
        <v>A</v>
      </c>
      <c r="O579" s="18" t="s">
        <v>7315</v>
      </c>
      <c r="P579" s="18" t="str">
        <f>IFERROR(VLOOKUP(L579,[1]Sheet3!A:B,2,0),"")</f>
        <v>Mykare</v>
      </c>
      <c r="Q579" s="22" t="s">
        <v>7337</v>
      </c>
      <c r="R579" s="22" t="s">
        <v>7271</v>
      </c>
      <c r="S579" s="22">
        <v>60000</v>
      </c>
      <c r="T579" s="22">
        <v>0</v>
      </c>
      <c r="U579" s="22">
        <v>0</v>
      </c>
      <c r="V579" s="22">
        <v>0</v>
      </c>
      <c r="W579" s="22">
        <f t="shared" si="144"/>
        <v>60000</v>
      </c>
      <c r="X579" s="22">
        <v>0</v>
      </c>
      <c r="Y579" s="22">
        <v>60</v>
      </c>
      <c r="Z579" s="22">
        <v>40</v>
      </c>
      <c r="AA579" s="22">
        <f t="shared" si="157"/>
        <v>24000</v>
      </c>
      <c r="AB579" s="22">
        <f t="shared" si="149"/>
        <v>30508.474576271186</v>
      </c>
      <c r="AC579" s="22">
        <f t="shared" si="150"/>
        <v>5491.5254237288136</v>
      </c>
      <c r="AD579" s="22">
        <f t="shared" si="158"/>
        <v>36000</v>
      </c>
      <c r="AE579" s="22"/>
      <c r="AF579" s="22">
        <v>14000</v>
      </c>
      <c r="AG579" s="22">
        <v>8735</v>
      </c>
      <c r="AH579" s="91">
        <v>17700</v>
      </c>
      <c r="AI579" s="22"/>
      <c r="AJ579" s="22">
        <f t="shared" si="120"/>
        <v>0</v>
      </c>
      <c r="AK579" s="22">
        <f t="shared" si="145"/>
        <v>40435</v>
      </c>
      <c r="AL579" s="22">
        <f t="shared" si="146"/>
        <v>-4435</v>
      </c>
      <c r="AM579" s="22">
        <f t="array" ref="AM579">IF(P579="Mykare",(INDEX('[1]EMI &amp; Reimbursement'!Q:Q,MATCH(Finance!C579,'[1]EMI &amp; Reimbursement'!B:B,0),0)),0)</f>
        <v>51265</v>
      </c>
      <c r="AN579" s="22">
        <f t="shared" si="141"/>
        <v>0</v>
      </c>
      <c r="AO579" s="22">
        <f t="shared" si="142"/>
        <v>0</v>
      </c>
      <c r="AP579" s="22">
        <f t="shared" si="143"/>
        <v>24000</v>
      </c>
      <c r="AQ579" s="18" t="s">
        <v>7272</v>
      </c>
      <c r="AR579" s="18" t="s">
        <v>8290</v>
      </c>
      <c r="AS579" s="23">
        <v>45234</v>
      </c>
      <c r="AU579" s="24" t="b">
        <v>1</v>
      </c>
      <c r="AV579" s="24" t="b">
        <v>1</v>
      </c>
      <c r="AW579" s="24" t="b">
        <v>1</v>
      </c>
      <c r="BB579" s="24" t="b">
        <v>0</v>
      </c>
      <c r="BC579" s="22">
        <f t="shared" si="132"/>
        <v>0</v>
      </c>
      <c r="BD579" s="26">
        <f t="shared" si="112"/>
        <v>-0.12319444444444444</v>
      </c>
    </row>
    <row r="580" spans="1:56" ht="18" customHeight="1">
      <c r="A580" s="18" t="s">
        <v>7262</v>
      </c>
      <c r="B580" s="19">
        <v>580</v>
      </c>
      <c r="C580" s="18" t="str">
        <f t="shared" si="137"/>
        <v>FIP580</v>
      </c>
      <c r="D580" s="18">
        <v>704062</v>
      </c>
      <c r="E580" s="20">
        <v>45207</v>
      </c>
      <c r="F580" s="20">
        <v>45207</v>
      </c>
      <c r="G580" s="18" t="s">
        <v>8023</v>
      </c>
      <c r="I580" s="18" t="s">
        <v>8291</v>
      </c>
      <c r="J580" s="18" t="s">
        <v>7351</v>
      </c>
      <c r="K580" s="18" t="s">
        <v>8209</v>
      </c>
      <c r="L580" s="18" t="s">
        <v>7290</v>
      </c>
      <c r="M580" s="21" t="s">
        <v>8256</v>
      </c>
      <c r="N580" s="21" t="str">
        <f t="shared" si="119"/>
        <v>A</v>
      </c>
      <c r="P580" s="18" t="str">
        <f>IFERROR(VLOOKUP(L580,[1]Sheet3!A:B,2,0),"")</f>
        <v>Hospital</v>
      </c>
      <c r="Q580" s="22" t="s">
        <v>7285</v>
      </c>
      <c r="R580" s="22" t="s">
        <v>7271</v>
      </c>
      <c r="S580" s="22">
        <v>25000</v>
      </c>
      <c r="T580" s="22">
        <v>56282</v>
      </c>
      <c r="U580" s="22">
        <v>2017</v>
      </c>
      <c r="V580" s="22">
        <v>0</v>
      </c>
      <c r="W580" s="22">
        <f t="shared" si="144"/>
        <v>58299</v>
      </c>
      <c r="X580" s="22">
        <v>0</v>
      </c>
      <c r="Y580" s="22">
        <v>60</v>
      </c>
      <c r="Z580" s="22">
        <v>40</v>
      </c>
      <c r="AA580" s="22">
        <f t="shared" si="157"/>
        <v>23319.600000000002</v>
      </c>
      <c r="AB580" s="22">
        <f t="shared" si="149"/>
        <v>29643.5593220339</v>
      </c>
      <c r="AC580" s="22">
        <f t="shared" si="150"/>
        <v>5335.8406779661018</v>
      </c>
      <c r="AD580" s="22">
        <f t="shared" si="158"/>
        <v>34979.4</v>
      </c>
      <c r="AE580" s="22"/>
      <c r="AF580" s="22">
        <v>8745</v>
      </c>
      <c r="AG580" s="22"/>
      <c r="AH580" s="22"/>
      <c r="AI580" s="22"/>
      <c r="AJ580" s="22">
        <f t="shared" si="120"/>
        <v>0</v>
      </c>
      <c r="AK580" s="22">
        <f t="shared" si="145"/>
        <v>8745</v>
      </c>
      <c r="AL580" s="22">
        <f t="shared" si="146"/>
        <v>26234.400000000001</v>
      </c>
      <c r="AM580" s="22">
        <f t="array" ref="AM580">IF(P580="Mykare",(INDEX('[1]EMI &amp; Reimbursement'!Q:Q,MATCH(Finance!C580,'[1]EMI &amp; Reimbursement'!B:B,0),0)),0)</f>
        <v>0</v>
      </c>
      <c r="AN580" s="22">
        <f t="shared" si="141"/>
        <v>0</v>
      </c>
      <c r="AO580" s="22">
        <f t="shared" si="142"/>
        <v>34979.4</v>
      </c>
      <c r="AP580" s="22">
        <f t="shared" si="143"/>
        <v>0</v>
      </c>
      <c r="AQ580" s="18" t="s">
        <v>7272</v>
      </c>
      <c r="AR580" s="18" t="s">
        <v>8288</v>
      </c>
      <c r="AS580" s="23">
        <v>45234</v>
      </c>
      <c r="AW580" s="24" t="b">
        <v>1</v>
      </c>
      <c r="BB580" s="24" t="b">
        <v>0</v>
      </c>
      <c r="BC580" s="22">
        <f t="shared" si="132"/>
        <v>0</v>
      </c>
      <c r="BD580" s="26">
        <f t="shared" si="112"/>
        <v>0.74999571176177982</v>
      </c>
    </row>
    <row r="581" spans="1:56" ht="18" customHeight="1">
      <c r="A581" s="18" t="s">
        <v>7262</v>
      </c>
      <c r="B581" s="19">
        <v>581</v>
      </c>
      <c r="C581" s="18" t="str">
        <f t="shared" si="137"/>
        <v>FIP581</v>
      </c>
      <c r="D581" s="18">
        <v>704472</v>
      </c>
      <c r="E581" s="20">
        <v>45208</v>
      </c>
      <c r="F581" s="20">
        <v>45208</v>
      </c>
      <c r="G581" s="18" t="s">
        <v>8292</v>
      </c>
      <c r="I581" s="18" t="s">
        <v>8293</v>
      </c>
      <c r="J581" s="18" t="s">
        <v>7805</v>
      </c>
      <c r="K581" s="18" t="s">
        <v>5048</v>
      </c>
      <c r="L581" s="18" t="s">
        <v>7308</v>
      </c>
      <c r="M581" s="21" t="s">
        <v>7278</v>
      </c>
      <c r="N581" s="21" t="str">
        <f t="shared" si="119"/>
        <v>B</v>
      </c>
      <c r="P581" s="18" t="str">
        <f>IFERROR(VLOOKUP(L581,[1]Sheet3!A:B,2,0),"")</f>
        <v>Hospital</v>
      </c>
      <c r="Q581" s="22" t="s">
        <v>7270</v>
      </c>
      <c r="R581" s="22" t="s">
        <v>7271</v>
      </c>
      <c r="S581" s="22">
        <v>22000</v>
      </c>
      <c r="T581" s="22">
        <v>0</v>
      </c>
      <c r="U581" s="22">
        <v>0</v>
      </c>
      <c r="V581" s="22">
        <v>0</v>
      </c>
      <c r="W581" s="22">
        <f t="shared" si="144"/>
        <v>22000</v>
      </c>
      <c r="X581" s="22">
        <v>0</v>
      </c>
      <c r="Y581" s="22">
        <v>35</v>
      </c>
      <c r="Z581" s="22">
        <v>65</v>
      </c>
      <c r="AA581" s="22">
        <f t="shared" si="157"/>
        <v>14300</v>
      </c>
      <c r="AB581" s="22">
        <f t="shared" si="149"/>
        <v>6525.4237288135582</v>
      </c>
      <c r="AC581" s="22">
        <f t="shared" si="150"/>
        <v>1174.5762711864404</v>
      </c>
      <c r="AD581" s="22">
        <f t="shared" si="158"/>
        <v>7699.9999999999991</v>
      </c>
      <c r="AE581" s="22"/>
      <c r="AF581" s="22"/>
      <c r="AG581" s="22"/>
      <c r="AH581" s="22"/>
      <c r="AI581" s="22"/>
      <c r="AJ581" s="22">
        <f t="shared" si="120"/>
        <v>0</v>
      </c>
      <c r="AK581" s="22">
        <f t="shared" si="145"/>
        <v>0</v>
      </c>
      <c r="AL581" s="22">
        <f t="shared" si="146"/>
        <v>7699.9999999999991</v>
      </c>
      <c r="AM581" s="22">
        <f t="array" ref="AM581">IF(P581="Mykare",(INDEX('[1]EMI &amp; Reimbursement'!Q:Q,MATCH(Finance!C581,'[1]EMI &amp; Reimbursement'!B:B,0),0)),0)</f>
        <v>0</v>
      </c>
      <c r="AN581" s="22">
        <f t="shared" si="141"/>
        <v>0</v>
      </c>
      <c r="AO581" s="22">
        <f t="shared" si="142"/>
        <v>7699.9999999999991</v>
      </c>
      <c r="AP581" s="22">
        <f t="shared" si="143"/>
        <v>0</v>
      </c>
      <c r="AQ581" s="18" t="s">
        <v>7272</v>
      </c>
      <c r="AW581" s="24" t="b">
        <v>0</v>
      </c>
      <c r="BB581" s="24" t="b">
        <v>0</v>
      </c>
      <c r="BC581" s="22">
        <f t="shared" si="132"/>
        <v>0</v>
      </c>
      <c r="BD581" s="26">
        <f t="shared" si="112"/>
        <v>1</v>
      </c>
    </row>
    <row r="582" spans="1:56" ht="18" customHeight="1">
      <c r="A582" s="18" t="s">
        <v>7262</v>
      </c>
      <c r="B582" s="19">
        <v>582</v>
      </c>
      <c r="C582" s="18" t="str">
        <f t="shared" si="137"/>
        <v>FIP582</v>
      </c>
      <c r="D582" s="18">
        <v>623565</v>
      </c>
      <c r="E582" s="20">
        <v>45208</v>
      </c>
      <c r="F582" s="20">
        <v>45208</v>
      </c>
      <c r="G582" s="18" t="s">
        <v>8292</v>
      </c>
      <c r="I582" s="18" t="s">
        <v>8293</v>
      </c>
      <c r="J582" s="18" t="s">
        <v>7805</v>
      </c>
      <c r="K582" s="18" t="s">
        <v>5048</v>
      </c>
      <c r="L582" s="18" t="s">
        <v>7308</v>
      </c>
      <c r="M582" s="21" t="s">
        <v>7278</v>
      </c>
      <c r="N582" s="21"/>
      <c r="P582" s="18" t="str">
        <f>IFERROR(VLOOKUP(L582,[1]Sheet3!A:B,2,0),"")</f>
        <v>Hospital</v>
      </c>
      <c r="Q582" s="22" t="s">
        <v>7270</v>
      </c>
      <c r="R582" s="22" t="s">
        <v>7271</v>
      </c>
      <c r="S582" s="22">
        <v>22000</v>
      </c>
      <c r="T582" s="22">
        <v>0</v>
      </c>
      <c r="U582" s="22">
        <v>0</v>
      </c>
      <c r="V582" s="22">
        <v>0</v>
      </c>
      <c r="W582" s="22">
        <f t="shared" si="144"/>
        <v>22000</v>
      </c>
      <c r="X582" s="22">
        <v>0</v>
      </c>
      <c r="Y582" s="22">
        <v>35</v>
      </c>
      <c r="Z582" s="22">
        <v>65</v>
      </c>
      <c r="AA582" s="22">
        <f t="shared" si="157"/>
        <v>14300</v>
      </c>
      <c r="AB582" s="22">
        <f t="shared" si="149"/>
        <v>6525.4237288135582</v>
      </c>
      <c r="AC582" s="22">
        <f t="shared" si="150"/>
        <v>1174.5762711864404</v>
      </c>
      <c r="AD582" s="22">
        <f t="shared" si="158"/>
        <v>7699.9999999999991</v>
      </c>
      <c r="AE582" s="22"/>
      <c r="AF582" s="22"/>
      <c r="AG582" s="22"/>
      <c r="AH582" s="22"/>
      <c r="AI582" s="22"/>
      <c r="AJ582" s="22">
        <f t="shared" si="120"/>
        <v>0</v>
      </c>
      <c r="AK582" s="22">
        <f t="shared" si="145"/>
        <v>0</v>
      </c>
      <c r="AL582" s="22">
        <f t="shared" si="146"/>
        <v>7699.9999999999991</v>
      </c>
      <c r="AM582" s="22">
        <f t="array" ref="AM582">IF(P582="Mykare",(INDEX('[1]EMI &amp; Reimbursement'!Q:Q,MATCH(Finance!C582,'[1]EMI &amp; Reimbursement'!B:B,0),0)),0)</f>
        <v>0</v>
      </c>
      <c r="AN582" s="22">
        <f t="shared" si="141"/>
        <v>0</v>
      </c>
      <c r="AO582" s="22">
        <f t="shared" si="142"/>
        <v>7699.9999999999991</v>
      </c>
      <c r="AP582" s="22">
        <f t="shared" si="143"/>
        <v>0</v>
      </c>
      <c r="AQ582" s="18" t="s">
        <v>7272</v>
      </c>
      <c r="AW582" s="24" t="b">
        <v>0</v>
      </c>
      <c r="BB582" s="24" t="b">
        <v>0</v>
      </c>
      <c r="BC582" s="24"/>
      <c r="BD582" s="26"/>
    </row>
    <row r="583" spans="1:56" ht="18" customHeight="1">
      <c r="A583" s="18" t="s">
        <v>7262</v>
      </c>
      <c r="B583" s="19">
        <v>583</v>
      </c>
      <c r="C583" s="18" t="str">
        <f t="shared" si="137"/>
        <v>FIP583</v>
      </c>
      <c r="D583" s="18">
        <v>704029</v>
      </c>
      <c r="E583" s="20">
        <v>45209</v>
      </c>
      <c r="F583" s="20">
        <v>45209</v>
      </c>
      <c r="G583" s="18" t="s">
        <v>7313</v>
      </c>
      <c r="I583" s="18" t="s">
        <v>8294</v>
      </c>
      <c r="J583" s="18" t="s">
        <v>7266</v>
      </c>
      <c r="K583" s="18" t="s">
        <v>7267</v>
      </c>
      <c r="L583" s="18" t="s">
        <v>7290</v>
      </c>
      <c r="M583" s="21" t="s">
        <v>7278</v>
      </c>
      <c r="N583" s="21" t="str">
        <f t="shared" ref="N583:N591" si="159">IF(M583="Hospital Provided","B","A")</f>
        <v>B</v>
      </c>
      <c r="P583" s="18" t="str">
        <f>IFERROR(VLOOKUP(L583,[1]Sheet3!A:B,2,0),"")</f>
        <v>Hospital</v>
      </c>
      <c r="Q583" s="22" t="s">
        <v>7285</v>
      </c>
      <c r="R583" s="22" t="s">
        <v>7271</v>
      </c>
      <c r="S583" s="22">
        <v>25000</v>
      </c>
      <c r="T583" s="22">
        <v>39821</v>
      </c>
      <c r="U583" s="22">
        <v>540</v>
      </c>
      <c r="V583" s="22">
        <v>0</v>
      </c>
      <c r="W583" s="22">
        <f t="shared" si="144"/>
        <v>40361</v>
      </c>
      <c r="X583" s="22">
        <v>0</v>
      </c>
      <c r="Y583" s="22">
        <f>AD583/W583*100</f>
        <v>24.156983226381904</v>
      </c>
      <c r="Z583" s="22">
        <f>AA583/W583*100</f>
        <v>75.843016773618103</v>
      </c>
      <c r="AA583" s="22">
        <f>W583-AD583</f>
        <v>30611</v>
      </c>
      <c r="AB583" s="22">
        <f t="shared" si="149"/>
        <v>8262.7118644067796</v>
      </c>
      <c r="AC583" s="22">
        <f t="shared" si="150"/>
        <v>1487.2881355932202</v>
      </c>
      <c r="AD583" s="22">
        <v>9750</v>
      </c>
      <c r="AE583" s="22"/>
      <c r="AF583" s="22"/>
      <c r="AG583" s="22"/>
      <c r="AH583" s="22"/>
      <c r="AI583" s="22"/>
      <c r="AJ583" s="22">
        <f t="shared" si="120"/>
        <v>0</v>
      </c>
      <c r="AK583" s="22">
        <f t="shared" si="145"/>
        <v>0</v>
      </c>
      <c r="AL583" s="22">
        <f t="shared" si="146"/>
        <v>9750</v>
      </c>
      <c r="AM583" s="22">
        <f t="array" ref="AM583">IF(P583="Mykare",(INDEX('[1]EMI &amp; Reimbursement'!Q:Q,MATCH(Finance!C583,'[1]EMI &amp; Reimbursement'!B:B,0),0)),0)</f>
        <v>0</v>
      </c>
      <c r="AN583" s="22">
        <f t="shared" si="141"/>
        <v>0</v>
      </c>
      <c r="AO583" s="22">
        <f t="shared" si="142"/>
        <v>9750</v>
      </c>
      <c r="AP583" s="22">
        <f t="shared" si="143"/>
        <v>0</v>
      </c>
      <c r="AQ583" s="18" t="s">
        <v>7272</v>
      </c>
      <c r="AR583" s="18" t="s">
        <v>8280</v>
      </c>
      <c r="AS583" s="23">
        <v>45234</v>
      </c>
      <c r="AW583" s="24" t="b">
        <v>1</v>
      </c>
      <c r="BB583" s="24" t="b">
        <v>0</v>
      </c>
      <c r="BC583" s="22">
        <f t="shared" ref="BC583:BC591" si="160">W583-(AA583+AD583)</f>
        <v>0</v>
      </c>
      <c r="BD583" s="26">
        <f t="shared" ref="BD583:BD591" si="161">AL583/AD583</f>
        <v>1</v>
      </c>
    </row>
    <row r="584" spans="1:56" ht="18" customHeight="1">
      <c r="A584" s="18" t="s">
        <v>7262</v>
      </c>
      <c r="B584" s="19">
        <v>584</v>
      </c>
      <c r="C584" s="18" t="str">
        <f t="shared" si="137"/>
        <v>FIP584</v>
      </c>
      <c r="D584" s="18">
        <v>704477</v>
      </c>
      <c r="E584" s="20">
        <v>45209</v>
      </c>
      <c r="F584" s="20">
        <v>45209</v>
      </c>
      <c r="G584" s="18" t="s">
        <v>7509</v>
      </c>
      <c r="I584" s="18" t="s">
        <v>8295</v>
      </c>
      <c r="J584" s="18" t="s">
        <v>7266</v>
      </c>
      <c r="K584" s="18" t="s">
        <v>7932</v>
      </c>
      <c r="L584" s="18" t="s">
        <v>7290</v>
      </c>
      <c r="M584" s="21" t="s">
        <v>7839</v>
      </c>
      <c r="N584" s="21" t="str">
        <f t="shared" si="159"/>
        <v>A</v>
      </c>
      <c r="P584" s="18" t="str">
        <f>IFERROR(VLOOKUP(L584,[1]Sheet3!A:B,2,0),"")</f>
        <v>Hospital</v>
      </c>
      <c r="Q584" s="22" t="s">
        <v>7337</v>
      </c>
      <c r="R584" s="22" t="s">
        <v>7271</v>
      </c>
      <c r="S584" s="22">
        <v>25000</v>
      </c>
      <c r="T584" s="22">
        <v>38800</v>
      </c>
      <c r="U584" s="22">
        <v>0</v>
      </c>
      <c r="V584" s="22">
        <v>0</v>
      </c>
      <c r="W584" s="22">
        <f t="shared" si="144"/>
        <v>38800</v>
      </c>
      <c r="X584" s="22">
        <v>0</v>
      </c>
      <c r="Y584" s="22">
        <v>60</v>
      </c>
      <c r="Z584" s="22">
        <v>40</v>
      </c>
      <c r="AA584" s="22">
        <f t="shared" ref="AA584:AA590" si="162">W584*Z584%</f>
        <v>15520</v>
      </c>
      <c r="AB584" s="22">
        <f t="shared" si="149"/>
        <v>19728.813559322036</v>
      </c>
      <c r="AC584" s="22">
        <f t="shared" si="150"/>
        <v>3551.1864406779664</v>
      </c>
      <c r="AD584" s="22">
        <f t="shared" ref="AD584:AD590" si="163">W584*Y584%</f>
        <v>23280</v>
      </c>
      <c r="AE584" s="22"/>
      <c r="AF584" s="22">
        <v>5000</v>
      </c>
      <c r="AG584" s="22"/>
      <c r="AH584" s="22"/>
      <c r="AI584" s="22"/>
      <c r="AJ584" s="22">
        <f t="shared" si="120"/>
        <v>0</v>
      </c>
      <c r="AK584" s="22">
        <f t="shared" si="145"/>
        <v>5000</v>
      </c>
      <c r="AL584" s="22">
        <f t="shared" si="146"/>
        <v>18280</v>
      </c>
      <c r="AM584" s="22">
        <f t="array" ref="AM584">IF(P584="Mykare",(INDEX('[1]EMI &amp; Reimbursement'!Q:Q,MATCH(Finance!C584,'[1]EMI &amp; Reimbursement'!B:B,0),0)),0)</f>
        <v>0</v>
      </c>
      <c r="AN584" s="22">
        <f t="shared" si="141"/>
        <v>0</v>
      </c>
      <c r="AO584" s="22">
        <f t="shared" si="142"/>
        <v>23280</v>
      </c>
      <c r="AP584" s="22">
        <f t="shared" si="143"/>
        <v>0</v>
      </c>
      <c r="AQ584" s="18" t="s">
        <v>7272</v>
      </c>
      <c r="AR584" s="18" t="s">
        <v>8296</v>
      </c>
      <c r="AS584" s="23">
        <v>45234</v>
      </c>
      <c r="AW584" s="24" t="b">
        <v>1</v>
      </c>
      <c r="BB584" s="24" t="b">
        <v>0</v>
      </c>
      <c r="BC584" s="22">
        <f t="shared" si="160"/>
        <v>0</v>
      </c>
      <c r="BD584" s="26">
        <f t="shared" si="161"/>
        <v>0.78522336769759449</v>
      </c>
    </row>
    <row r="585" spans="1:56" ht="18" customHeight="1">
      <c r="A585" s="18" t="s">
        <v>7262</v>
      </c>
      <c r="B585" s="19">
        <v>585</v>
      </c>
      <c r="C585" s="18" t="str">
        <f t="shared" si="137"/>
        <v>FIP585</v>
      </c>
      <c r="D585" s="18">
        <v>704312</v>
      </c>
      <c r="E585" s="20">
        <v>45209</v>
      </c>
      <c r="F585" s="20">
        <v>45209</v>
      </c>
      <c r="G585" s="18" t="s">
        <v>7459</v>
      </c>
      <c r="I585" s="18" t="s">
        <v>8297</v>
      </c>
      <c r="J585" s="18" t="s">
        <v>7351</v>
      </c>
      <c r="K585" s="18" t="s">
        <v>8087</v>
      </c>
      <c r="L585" s="18" t="s">
        <v>7308</v>
      </c>
      <c r="M585" s="21" t="s">
        <v>7278</v>
      </c>
      <c r="N585" s="21" t="str">
        <f t="shared" si="159"/>
        <v>B</v>
      </c>
      <c r="P585" s="18" t="str">
        <f>IFERROR(VLOOKUP(L585,[1]Sheet3!A:B,2,0),"")</f>
        <v>Hospital</v>
      </c>
      <c r="Q585" s="22" t="s">
        <v>7298</v>
      </c>
      <c r="R585" s="22" t="s">
        <v>7271</v>
      </c>
      <c r="S585" s="22">
        <v>5000</v>
      </c>
      <c r="T585" s="22">
        <v>0</v>
      </c>
      <c r="U585" s="22">
        <v>0</v>
      </c>
      <c r="V585" s="22">
        <v>0</v>
      </c>
      <c r="W585" s="22">
        <f t="shared" si="144"/>
        <v>5000</v>
      </c>
      <c r="X585" s="22">
        <v>0</v>
      </c>
      <c r="Y585" s="22">
        <v>33</v>
      </c>
      <c r="Z585" s="22">
        <v>67</v>
      </c>
      <c r="AA585" s="22">
        <f t="shared" si="162"/>
        <v>3350</v>
      </c>
      <c r="AB585" s="22">
        <f t="shared" si="149"/>
        <v>1398.3050847457625</v>
      </c>
      <c r="AC585" s="22">
        <f t="shared" si="150"/>
        <v>251.69491525423729</v>
      </c>
      <c r="AD585" s="22">
        <f t="shared" si="163"/>
        <v>1650</v>
      </c>
      <c r="AE585" s="22"/>
      <c r="AF585" s="22"/>
      <c r="AG585" s="22"/>
      <c r="AH585" s="22"/>
      <c r="AI585" s="22"/>
      <c r="AJ585" s="22">
        <f t="shared" si="120"/>
        <v>0</v>
      </c>
      <c r="AK585" s="22">
        <f t="shared" si="145"/>
        <v>0</v>
      </c>
      <c r="AL585" s="22">
        <f t="shared" si="146"/>
        <v>1650</v>
      </c>
      <c r="AM585" s="22">
        <f t="array" ref="AM585">IF(P585="Mykare",(INDEX('[1]EMI &amp; Reimbursement'!Q:Q,MATCH(Finance!C585,'[1]EMI &amp; Reimbursement'!B:B,0),0)),0)</f>
        <v>0</v>
      </c>
      <c r="AN585" s="22">
        <f t="shared" si="141"/>
        <v>0</v>
      </c>
      <c r="AO585" s="22">
        <f t="shared" si="142"/>
        <v>1650</v>
      </c>
      <c r="AP585" s="22">
        <f t="shared" si="143"/>
        <v>0</v>
      </c>
      <c r="AQ585" s="18" t="s">
        <v>7272</v>
      </c>
      <c r="AR585" s="18" t="s">
        <v>8278</v>
      </c>
      <c r="AS585" s="23">
        <v>45234</v>
      </c>
      <c r="AW585" s="24" t="b">
        <v>1</v>
      </c>
      <c r="BB585" s="24" t="b">
        <v>0</v>
      </c>
      <c r="BC585" s="22">
        <f t="shared" si="160"/>
        <v>0</v>
      </c>
      <c r="BD585" s="26">
        <f t="shared" si="161"/>
        <v>1</v>
      </c>
    </row>
    <row r="586" spans="1:56" ht="18" customHeight="1">
      <c r="A586" s="18" t="s">
        <v>7262</v>
      </c>
      <c r="B586" s="19">
        <v>586</v>
      </c>
      <c r="C586" s="18" t="str">
        <f t="shared" si="137"/>
        <v>FIP586</v>
      </c>
      <c r="D586" s="18">
        <v>704385</v>
      </c>
      <c r="E586" s="20">
        <v>45209</v>
      </c>
      <c r="F586" s="20">
        <v>45209</v>
      </c>
      <c r="G586" s="18" t="s">
        <v>7987</v>
      </c>
      <c r="I586" s="18" t="s">
        <v>8298</v>
      </c>
      <c r="J586" s="18" t="s">
        <v>7266</v>
      </c>
      <c r="K586" s="18" t="s">
        <v>5048</v>
      </c>
      <c r="L586" s="18" t="s">
        <v>7308</v>
      </c>
      <c r="M586" s="21" t="s">
        <v>8155</v>
      </c>
      <c r="N586" s="21" t="str">
        <f t="shared" si="159"/>
        <v>A</v>
      </c>
      <c r="P586" s="18" t="str">
        <f>IFERROR(VLOOKUP(L586,[1]Sheet3!A:B,2,0),"")</f>
        <v>Hospital</v>
      </c>
      <c r="Q586" s="22" t="s">
        <v>7270</v>
      </c>
      <c r="R586" s="22" t="s">
        <v>7271</v>
      </c>
      <c r="S586" s="22">
        <v>26000</v>
      </c>
      <c r="T586" s="22">
        <v>0</v>
      </c>
      <c r="U586" s="22">
        <v>0</v>
      </c>
      <c r="V586" s="22">
        <v>0</v>
      </c>
      <c r="W586" s="22">
        <f t="shared" si="144"/>
        <v>26000</v>
      </c>
      <c r="X586" s="22">
        <v>0</v>
      </c>
      <c r="Y586" s="22">
        <v>60</v>
      </c>
      <c r="Z586" s="22">
        <v>40</v>
      </c>
      <c r="AA586" s="22">
        <f t="shared" si="162"/>
        <v>10400</v>
      </c>
      <c r="AB586" s="22">
        <f t="shared" si="149"/>
        <v>13220.338983050848</v>
      </c>
      <c r="AC586" s="22">
        <f t="shared" si="150"/>
        <v>2379.6610169491528</v>
      </c>
      <c r="AD586" s="22">
        <f t="shared" si="163"/>
        <v>15600</v>
      </c>
      <c r="AE586" s="22"/>
      <c r="AF586" s="22">
        <v>5000</v>
      </c>
      <c r="AG586" s="22"/>
      <c r="AH586" s="22"/>
      <c r="AI586" s="22"/>
      <c r="AJ586" s="22">
        <f t="shared" si="120"/>
        <v>0</v>
      </c>
      <c r="AK586" s="22">
        <f t="shared" si="145"/>
        <v>5000</v>
      </c>
      <c r="AL586" s="22">
        <f t="shared" si="146"/>
        <v>10600</v>
      </c>
      <c r="AM586" s="22">
        <f t="array" ref="AM586">IF(P586="Mykare",(INDEX('[1]EMI &amp; Reimbursement'!Q:Q,MATCH(Finance!C586,'[1]EMI &amp; Reimbursement'!B:B,0),0)),0)</f>
        <v>0</v>
      </c>
      <c r="AN586" s="22">
        <f t="shared" si="141"/>
        <v>0</v>
      </c>
      <c r="AO586" s="22">
        <f t="shared" si="142"/>
        <v>15600</v>
      </c>
      <c r="AP586" s="22">
        <f t="shared" si="143"/>
        <v>0</v>
      </c>
      <c r="AQ586" s="18" t="s">
        <v>7272</v>
      </c>
      <c r="AR586" s="18" t="s">
        <v>8299</v>
      </c>
      <c r="AS586" s="23">
        <v>45234</v>
      </c>
      <c r="AW586" s="24" t="b">
        <v>1</v>
      </c>
      <c r="BB586" s="24" t="b">
        <v>0</v>
      </c>
      <c r="BC586" s="22">
        <f t="shared" si="160"/>
        <v>0</v>
      </c>
      <c r="BD586" s="26">
        <f t="shared" si="161"/>
        <v>0.67948717948717952</v>
      </c>
    </row>
    <row r="587" spans="1:56" ht="18" customHeight="1">
      <c r="A587" s="18" t="s">
        <v>7262</v>
      </c>
      <c r="B587" s="19">
        <v>587</v>
      </c>
      <c r="C587" s="18" t="str">
        <f t="shared" si="137"/>
        <v>FIP587</v>
      </c>
      <c r="D587" s="18">
        <v>704358</v>
      </c>
      <c r="E587" s="20">
        <v>45210</v>
      </c>
      <c r="F587" s="20">
        <v>45210</v>
      </c>
      <c r="G587" s="18" t="s">
        <v>7413</v>
      </c>
      <c r="I587" s="18" t="s">
        <v>8300</v>
      </c>
      <c r="J587" s="18" t="s">
        <v>7341</v>
      </c>
      <c r="K587" s="18" t="s">
        <v>8087</v>
      </c>
      <c r="L587" s="18" t="s">
        <v>7290</v>
      </c>
      <c r="M587" s="21" t="s">
        <v>8109</v>
      </c>
      <c r="N587" s="21" t="str">
        <f t="shared" si="159"/>
        <v>A</v>
      </c>
      <c r="P587" s="18" t="str">
        <f>IFERROR(VLOOKUP(L587,[1]Sheet3!A:B,2,0),"")</f>
        <v>Hospital</v>
      </c>
      <c r="Q587" s="22" t="s">
        <v>7337</v>
      </c>
      <c r="R587" s="22" t="s">
        <v>7271</v>
      </c>
      <c r="S587" s="22">
        <v>50000</v>
      </c>
      <c r="T587" s="22">
        <v>58616</v>
      </c>
      <c r="U587" s="22">
        <v>8000</v>
      </c>
      <c r="V587" s="22">
        <v>0</v>
      </c>
      <c r="W587" s="22">
        <f t="shared" si="144"/>
        <v>66616</v>
      </c>
      <c r="X587" s="22">
        <v>0</v>
      </c>
      <c r="Y587" s="22">
        <v>60</v>
      </c>
      <c r="Z587" s="22">
        <v>40</v>
      </c>
      <c r="AA587" s="22">
        <f t="shared" si="162"/>
        <v>26646.400000000001</v>
      </c>
      <c r="AB587" s="22">
        <f t="shared" si="149"/>
        <v>33872.542372881355</v>
      </c>
      <c r="AC587" s="22">
        <f t="shared" si="150"/>
        <v>6097.0576271186437</v>
      </c>
      <c r="AD587" s="22">
        <f t="shared" si="163"/>
        <v>39969.599999999999</v>
      </c>
      <c r="AE587" s="22"/>
      <c r="AF587" s="22">
        <v>10000</v>
      </c>
      <c r="AG587" s="22"/>
      <c r="AH587" s="83">
        <v>1470</v>
      </c>
      <c r="AI587" s="22"/>
      <c r="AJ587" s="22">
        <f t="shared" si="120"/>
        <v>0</v>
      </c>
      <c r="AK587" s="22">
        <f t="shared" si="145"/>
        <v>11470</v>
      </c>
      <c r="AL587" s="22">
        <f t="shared" si="146"/>
        <v>28499.599999999999</v>
      </c>
      <c r="AM587" s="22">
        <f t="array" ref="AM587">IF(P587="Mykare",(INDEX('[1]EMI &amp; Reimbursement'!Q:Q,MATCH(Finance!C587,'[1]EMI &amp; Reimbursement'!B:B,0),0)),0)</f>
        <v>0</v>
      </c>
      <c r="AN587" s="22">
        <f t="shared" si="141"/>
        <v>0</v>
      </c>
      <c r="AO587" s="22">
        <f t="shared" si="142"/>
        <v>39969.599999999999</v>
      </c>
      <c r="AP587" s="22">
        <f t="shared" si="143"/>
        <v>0</v>
      </c>
      <c r="AQ587" s="18" t="s">
        <v>7272</v>
      </c>
      <c r="AR587" s="18" t="s">
        <v>8301</v>
      </c>
      <c r="AS587" s="23">
        <v>45234</v>
      </c>
      <c r="AW587" s="24" t="b">
        <v>1</v>
      </c>
      <c r="BB587" s="24" t="b">
        <v>0</v>
      </c>
      <c r="BC587" s="22">
        <f t="shared" si="160"/>
        <v>0</v>
      </c>
      <c r="BD587" s="26">
        <f t="shared" si="161"/>
        <v>0.71303190424722784</v>
      </c>
    </row>
    <row r="588" spans="1:56" ht="18" customHeight="1">
      <c r="A588" s="18" t="s">
        <v>7262</v>
      </c>
      <c r="B588" s="19">
        <v>588</v>
      </c>
      <c r="C588" s="18" t="str">
        <f t="shared" si="137"/>
        <v>FIP588</v>
      </c>
      <c r="D588" s="18">
        <v>704410</v>
      </c>
      <c r="E588" s="20">
        <v>45211</v>
      </c>
      <c r="F588" s="20">
        <v>45211</v>
      </c>
      <c r="G588" s="18" t="s">
        <v>7275</v>
      </c>
      <c r="I588" s="18" t="s">
        <v>8302</v>
      </c>
      <c r="J588" s="18" t="s">
        <v>7351</v>
      </c>
      <c r="K588" s="18" t="s">
        <v>5048</v>
      </c>
      <c r="L588" s="18" t="s">
        <v>7308</v>
      </c>
      <c r="M588" s="21" t="s">
        <v>7278</v>
      </c>
      <c r="N588" s="21" t="str">
        <f t="shared" si="159"/>
        <v>B</v>
      </c>
      <c r="P588" s="18" t="str">
        <f>IFERROR(VLOOKUP(L588,[1]Sheet3!A:B,2,0),"")</f>
        <v>Hospital</v>
      </c>
      <c r="Q588" s="22" t="s">
        <v>7279</v>
      </c>
      <c r="R588" s="22" t="s">
        <v>7271</v>
      </c>
      <c r="S588" s="22">
        <v>15000</v>
      </c>
      <c r="T588" s="22">
        <v>0</v>
      </c>
      <c r="U588" s="22">
        <v>0</v>
      </c>
      <c r="V588" s="22">
        <v>0</v>
      </c>
      <c r="W588" s="22">
        <f t="shared" si="144"/>
        <v>15000</v>
      </c>
      <c r="X588" s="22">
        <v>0</v>
      </c>
      <c r="Y588" s="22">
        <v>30</v>
      </c>
      <c r="Z588" s="22">
        <v>70</v>
      </c>
      <c r="AA588" s="22">
        <f t="shared" si="162"/>
        <v>10500</v>
      </c>
      <c r="AB588" s="22">
        <f t="shared" si="149"/>
        <v>3813.5593220338983</v>
      </c>
      <c r="AC588" s="22">
        <f t="shared" si="150"/>
        <v>686.4406779661017</v>
      </c>
      <c r="AD588" s="22">
        <f t="shared" si="163"/>
        <v>4500</v>
      </c>
      <c r="AE588" s="22"/>
      <c r="AF588" s="22"/>
      <c r="AG588" s="22"/>
      <c r="AH588" s="22"/>
      <c r="AI588" s="22"/>
      <c r="AJ588" s="22">
        <f t="shared" si="120"/>
        <v>0</v>
      </c>
      <c r="AK588" s="22">
        <f t="shared" si="145"/>
        <v>0</v>
      </c>
      <c r="AL588" s="22">
        <f t="shared" si="146"/>
        <v>4500</v>
      </c>
      <c r="AM588" s="22">
        <f t="array" ref="AM588">IF(P588="Mykare",(INDEX('[1]EMI &amp; Reimbursement'!Q:Q,MATCH(Finance!C588,'[1]EMI &amp; Reimbursement'!B:B,0),0)),0)</f>
        <v>0</v>
      </c>
      <c r="AN588" s="22">
        <f t="shared" si="141"/>
        <v>0</v>
      </c>
      <c r="AO588" s="22">
        <f t="shared" si="142"/>
        <v>4500</v>
      </c>
      <c r="AP588" s="22">
        <f t="shared" si="143"/>
        <v>0</v>
      </c>
      <c r="AQ588" s="18" t="s">
        <v>7272</v>
      </c>
      <c r="AR588" s="18" t="s">
        <v>8303</v>
      </c>
      <c r="AS588" s="23">
        <v>45234</v>
      </c>
      <c r="AW588" s="24" t="b">
        <v>1</v>
      </c>
      <c r="BB588" s="24" t="b">
        <v>0</v>
      </c>
      <c r="BC588" s="22">
        <f t="shared" si="160"/>
        <v>0</v>
      </c>
      <c r="BD588" s="26">
        <f t="shared" si="161"/>
        <v>1</v>
      </c>
    </row>
    <row r="589" spans="1:56" ht="18" customHeight="1">
      <c r="A589" s="18" t="s">
        <v>7262</v>
      </c>
      <c r="B589" s="19">
        <v>589</v>
      </c>
      <c r="C589" s="18" t="str">
        <f t="shared" si="137"/>
        <v>FIP589</v>
      </c>
      <c r="D589" s="18">
        <v>704047</v>
      </c>
      <c r="E589" s="20">
        <v>45211</v>
      </c>
      <c r="F589" s="20">
        <v>45211</v>
      </c>
      <c r="G589" s="18" t="s">
        <v>7509</v>
      </c>
      <c r="I589" s="18" t="s">
        <v>8304</v>
      </c>
      <c r="J589" s="18" t="s">
        <v>7635</v>
      </c>
      <c r="K589" s="18" t="s">
        <v>8087</v>
      </c>
      <c r="L589" s="18" t="s">
        <v>7290</v>
      </c>
      <c r="M589" s="21" t="s">
        <v>7839</v>
      </c>
      <c r="N589" s="21" t="str">
        <f t="shared" si="159"/>
        <v>A</v>
      </c>
      <c r="P589" s="18" t="str">
        <f>IFERROR(VLOOKUP(L589,[1]Sheet3!A:B,2,0),"")</f>
        <v>Hospital</v>
      </c>
      <c r="Q589" s="22" t="s">
        <v>7337</v>
      </c>
      <c r="R589" s="22" t="s">
        <v>7271</v>
      </c>
      <c r="S589" s="22">
        <v>28000</v>
      </c>
      <c r="T589" s="22">
        <v>58201</v>
      </c>
      <c r="U589" s="22">
        <v>0</v>
      </c>
      <c r="V589" s="22">
        <v>0</v>
      </c>
      <c r="W589" s="22">
        <f t="shared" si="144"/>
        <v>58201</v>
      </c>
      <c r="X589" s="22">
        <v>0</v>
      </c>
      <c r="Y589" s="22">
        <v>60</v>
      </c>
      <c r="Z589" s="22">
        <v>40</v>
      </c>
      <c r="AA589" s="22">
        <f t="shared" si="162"/>
        <v>23280.400000000001</v>
      </c>
      <c r="AB589" s="22">
        <f t="shared" si="149"/>
        <v>29593.728813559323</v>
      </c>
      <c r="AC589" s="22">
        <f t="shared" si="150"/>
        <v>5326.8711864406778</v>
      </c>
      <c r="AD589" s="22">
        <f t="shared" si="163"/>
        <v>34920.6</v>
      </c>
      <c r="AE589" s="22"/>
      <c r="AF589" s="22">
        <v>8730</v>
      </c>
      <c r="AG589" s="22"/>
      <c r="AH589" s="22"/>
      <c r="AI589" s="22"/>
      <c r="AJ589" s="22">
        <f t="shared" si="120"/>
        <v>0</v>
      </c>
      <c r="AK589" s="22">
        <f t="shared" si="145"/>
        <v>8730</v>
      </c>
      <c r="AL589" s="22">
        <f t="shared" si="146"/>
        <v>26190.6</v>
      </c>
      <c r="AM589" s="22">
        <f t="array" ref="AM589">IF(P589="Mykare",(INDEX('[1]EMI &amp; Reimbursement'!Q:Q,MATCH(Finance!C589,'[1]EMI &amp; Reimbursement'!B:B,0),0)),0)</f>
        <v>0</v>
      </c>
      <c r="AN589" s="22">
        <f t="shared" si="141"/>
        <v>0</v>
      </c>
      <c r="AO589" s="22">
        <f t="shared" si="142"/>
        <v>34920.6</v>
      </c>
      <c r="AP589" s="22">
        <f t="shared" si="143"/>
        <v>0</v>
      </c>
      <c r="AQ589" s="18" t="s">
        <v>7272</v>
      </c>
      <c r="AR589" s="18" t="s">
        <v>8296</v>
      </c>
      <c r="AS589" s="23">
        <v>45234</v>
      </c>
      <c r="AW589" s="24" t="b">
        <v>1</v>
      </c>
      <c r="BB589" s="24" t="b">
        <v>0</v>
      </c>
      <c r="BC589" s="22">
        <f t="shared" si="160"/>
        <v>0</v>
      </c>
      <c r="BD589" s="26">
        <f t="shared" si="161"/>
        <v>0.75000429545884095</v>
      </c>
    </row>
    <row r="590" spans="1:56" ht="18" customHeight="1">
      <c r="A590" s="18" t="s">
        <v>7262</v>
      </c>
      <c r="B590" s="19">
        <v>590</v>
      </c>
      <c r="C590" s="18" t="str">
        <f t="shared" si="137"/>
        <v>FIP590</v>
      </c>
      <c r="D590" s="18">
        <v>69116</v>
      </c>
      <c r="E590" s="20">
        <v>45212</v>
      </c>
      <c r="F590" s="20">
        <v>45212</v>
      </c>
      <c r="G590" s="18" t="s">
        <v>7275</v>
      </c>
      <c r="I590" s="18" t="s">
        <v>2933</v>
      </c>
      <c r="J590" s="18" t="s">
        <v>7341</v>
      </c>
      <c r="K590" s="18" t="s">
        <v>7267</v>
      </c>
      <c r="L590" s="18" t="s">
        <v>7308</v>
      </c>
      <c r="M590" s="21" t="s">
        <v>7278</v>
      </c>
      <c r="N590" s="21" t="str">
        <f t="shared" si="159"/>
        <v>B</v>
      </c>
      <c r="P590" s="18" t="str">
        <f>IFERROR(VLOOKUP(L590,[1]Sheet3!A:B,2,0),"")</f>
        <v>Hospital</v>
      </c>
      <c r="Q590" s="22" t="s">
        <v>7279</v>
      </c>
      <c r="R590" s="22" t="s">
        <v>7271</v>
      </c>
      <c r="S590" s="22">
        <v>45000</v>
      </c>
      <c r="T590" s="22">
        <v>0</v>
      </c>
      <c r="U590" s="22">
        <v>2000</v>
      </c>
      <c r="V590" s="22">
        <v>0</v>
      </c>
      <c r="W590" s="22">
        <f t="shared" si="144"/>
        <v>47000</v>
      </c>
      <c r="X590" s="22">
        <v>0</v>
      </c>
      <c r="Y590" s="22">
        <v>30</v>
      </c>
      <c r="Z590" s="22">
        <v>70</v>
      </c>
      <c r="AA590" s="22">
        <f t="shared" si="162"/>
        <v>32900</v>
      </c>
      <c r="AB590" s="22">
        <f t="shared" si="149"/>
        <v>11949.152542372882</v>
      </c>
      <c r="AC590" s="22">
        <f t="shared" si="150"/>
        <v>2150.8474576271187</v>
      </c>
      <c r="AD590" s="22">
        <f t="shared" si="163"/>
        <v>14100</v>
      </c>
      <c r="AE590" s="22"/>
      <c r="AF590" s="22"/>
      <c r="AG590" s="22"/>
      <c r="AH590" s="22"/>
      <c r="AI590" s="22"/>
      <c r="AJ590" s="22">
        <f t="shared" si="120"/>
        <v>0</v>
      </c>
      <c r="AK590" s="22">
        <f t="shared" si="145"/>
        <v>0</v>
      </c>
      <c r="AL590" s="22">
        <f t="shared" si="146"/>
        <v>14100</v>
      </c>
      <c r="AM590" s="22">
        <f t="array" ref="AM590">IF(P590="Mykare",(INDEX('[1]EMI &amp; Reimbursement'!Q:Q,MATCH(Finance!C590,'[1]EMI &amp; Reimbursement'!B:B,0),0)),0)</f>
        <v>0</v>
      </c>
      <c r="AN590" s="22">
        <f t="shared" si="141"/>
        <v>0</v>
      </c>
      <c r="AO590" s="22">
        <f t="shared" si="142"/>
        <v>14100</v>
      </c>
      <c r="AP590" s="22">
        <f t="shared" si="143"/>
        <v>0</v>
      </c>
      <c r="AQ590" s="18" t="s">
        <v>7272</v>
      </c>
      <c r="AR590" s="18" t="s">
        <v>8303</v>
      </c>
      <c r="AS590" s="23">
        <v>45234</v>
      </c>
      <c r="AW590" s="24" t="b">
        <v>1</v>
      </c>
      <c r="BB590" s="24" t="b">
        <v>0</v>
      </c>
      <c r="BC590" s="22">
        <f t="shared" si="160"/>
        <v>0</v>
      </c>
      <c r="BD590" s="26">
        <f t="shared" si="161"/>
        <v>1</v>
      </c>
    </row>
    <row r="591" spans="1:56" ht="18" customHeight="1">
      <c r="A591" s="18" t="s">
        <v>7262</v>
      </c>
      <c r="B591" s="19">
        <v>591</v>
      </c>
      <c r="C591" s="18" t="str">
        <f t="shared" si="137"/>
        <v>FIP591</v>
      </c>
      <c r="D591" s="18">
        <v>703116</v>
      </c>
      <c r="E591" s="20">
        <v>45212</v>
      </c>
      <c r="F591" s="20">
        <v>45212</v>
      </c>
      <c r="G591" s="18" t="s">
        <v>7323</v>
      </c>
      <c r="I591" s="18" t="s">
        <v>3907</v>
      </c>
      <c r="J591" s="18" t="s">
        <v>7266</v>
      </c>
      <c r="K591" s="18" t="s">
        <v>8209</v>
      </c>
      <c r="L591" s="18" t="s">
        <v>7303</v>
      </c>
      <c r="M591" s="21" t="s">
        <v>7278</v>
      </c>
      <c r="N591" s="21" t="str">
        <f t="shared" si="159"/>
        <v>B</v>
      </c>
      <c r="O591" s="18" t="s">
        <v>7305</v>
      </c>
      <c r="P591" s="18" t="str">
        <f>IFERROR(VLOOKUP(L591,[1]Sheet3!A:B,2,0),"")</f>
        <v>Mykare</v>
      </c>
      <c r="Q591" s="22" t="s">
        <v>7326</v>
      </c>
      <c r="R591" s="22" t="s">
        <v>7271</v>
      </c>
      <c r="S591" s="22">
        <v>32000</v>
      </c>
      <c r="T591" s="22">
        <v>0</v>
      </c>
      <c r="U591" s="22">
        <v>0</v>
      </c>
      <c r="V591" s="22">
        <v>0</v>
      </c>
      <c r="W591" s="22">
        <f t="shared" si="144"/>
        <v>32000</v>
      </c>
      <c r="X591" s="22">
        <v>0</v>
      </c>
      <c r="Y591" s="22">
        <v>50</v>
      </c>
      <c r="Z591" s="22">
        <v>50</v>
      </c>
      <c r="AA591" s="22">
        <v>16000</v>
      </c>
      <c r="AB591" s="22">
        <f t="shared" si="149"/>
        <v>13559.322033898306</v>
      </c>
      <c r="AC591" s="22">
        <f t="shared" si="150"/>
        <v>2440.6779661016949</v>
      </c>
      <c r="AD591" s="22">
        <f>W591-AA591</f>
        <v>16000</v>
      </c>
      <c r="AE591" s="22"/>
      <c r="AF591" s="22"/>
      <c r="AG591" s="22">
        <v>4154</v>
      </c>
      <c r="AH591" s="22"/>
      <c r="AI591" s="22"/>
      <c r="AJ591" s="22">
        <f t="shared" si="120"/>
        <v>0</v>
      </c>
      <c r="AK591" s="22">
        <f t="shared" si="145"/>
        <v>4154</v>
      </c>
      <c r="AL591" s="22">
        <f t="shared" si="146"/>
        <v>11846</v>
      </c>
      <c r="AM591" s="22">
        <f t="array" ref="AM591">IF(P591="Mykare",(INDEX('[1]EMI &amp; Reimbursement'!Q:Q,MATCH(Finance!C591,'[1]EMI &amp; Reimbursement'!B:B,0),0)),0)</f>
        <v>27846</v>
      </c>
      <c r="AN591" s="22">
        <f t="shared" si="141"/>
        <v>0</v>
      </c>
      <c r="AO591" s="22">
        <f t="shared" si="142"/>
        <v>0</v>
      </c>
      <c r="AP591" s="22">
        <f t="shared" si="143"/>
        <v>16000</v>
      </c>
      <c r="AQ591" s="18" t="s">
        <v>7272</v>
      </c>
      <c r="AR591" s="18" t="s">
        <v>8305</v>
      </c>
      <c r="AS591" s="23">
        <v>45234</v>
      </c>
      <c r="AU591" s="24" t="b">
        <v>1</v>
      </c>
      <c r="AV591" s="24" t="b">
        <v>1</v>
      </c>
      <c r="AW591" s="24" t="b">
        <v>1</v>
      </c>
      <c r="BB591" s="24" t="b">
        <v>0</v>
      </c>
      <c r="BC591" s="22">
        <f t="shared" si="160"/>
        <v>0</v>
      </c>
      <c r="BD591" s="26">
        <f t="shared" si="161"/>
        <v>0.74037500000000001</v>
      </c>
    </row>
    <row r="592" spans="1:56" ht="18" customHeight="1">
      <c r="A592" s="18" t="s">
        <v>7262</v>
      </c>
      <c r="B592" s="19">
        <v>592</v>
      </c>
      <c r="C592" s="18" t="str">
        <f t="shared" si="137"/>
        <v>FIP592</v>
      </c>
      <c r="D592" s="18">
        <v>704664</v>
      </c>
      <c r="E592" s="20">
        <v>45212</v>
      </c>
      <c r="F592" s="20">
        <v>45212</v>
      </c>
      <c r="G592" s="18" t="s">
        <v>7543</v>
      </c>
      <c r="I592" s="18" t="s">
        <v>8306</v>
      </c>
      <c r="J592" s="18" t="s">
        <v>7351</v>
      </c>
      <c r="K592" s="18" t="s">
        <v>7932</v>
      </c>
      <c r="L592" s="18" t="s">
        <v>7290</v>
      </c>
      <c r="M592" s="21" t="s">
        <v>7737</v>
      </c>
      <c r="N592" s="21"/>
      <c r="P592" s="18" t="str">
        <f>IFERROR(VLOOKUP(L592,[1]Sheet3!A:B,2,0),"")</f>
        <v>Hospital</v>
      </c>
      <c r="Q592" s="22" t="s">
        <v>7546</v>
      </c>
      <c r="R592" s="22" t="s">
        <v>7271</v>
      </c>
      <c r="S592" s="22">
        <v>25000</v>
      </c>
      <c r="T592" s="22">
        <v>29240</v>
      </c>
      <c r="U592" s="22">
        <v>0</v>
      </c>
      <c r="V592" s="22">
        <v>0</v>
      </c>
      <c r="W592" s="22">
        <f t="shared" si="144"/>
        <v>29240</v>
      </c>
      <c r="X592" s="22">
        <v>0</v>
      </c>
      <c r="Y592" s="22">
        <v>60</v>
      </c>
      <c r="Z592" s="22">
        <v>40</v>
      </c>
      <c r="AA592" s="22">
        <f t="shared" ref="AA592:AA596" si="164">W592*Z592%</f>
        <v>11696</v>
      </c>
      <c r="AB592" s="22">
        <f t="shared" si="149"/>
        <v>14867.796610169493</v>
      </c>
      <c r="AC592" s="22">
        <f t="shared" si="150"/>
        <v>2676.2033898305085</v>
      </c>
      <c r="AD592" s="22">
        <f t="shared" ref="AD592:AD596" si="165">W592*Y592%</f>
        <v>17544</v>
      </c>
      <c r="AE592" s="22"/>
      <c r="AF592" s="22">
        <f>W592*15%</f>
        <v>4386</v>
      </c>
      <c r="AG592" s="22"/>
      <c r="AH592" s="22"/>
      <c r="AI592" s="22"/>
      <c r="AJ592" s="22">
        <f t="shared" si="120"/>
        <v>0</v>
      </c>
      <c r="AK592" s="22">
        <f t="shared" si="145"/>
        <v>4386</v>
      </c>
      <c r="AL592" s="22">
        <f t="shared" si="146"/>
        <v>13158</v>
      </c>
      <c r="AM592" s="22">
        <f t="array" ref="AM592">IF(P592="Mykare",(INDEX('[1]EMI &amp; Reimbursement'!Q:Q,MATCH(Finance!C592,'[1]EMI &amp; Reimbursement'!B:B,0),0)),0)</f>
        <v>0</v>
      </c>
      <c r="AN592" s="22">
        <f t="shared" si="141"/>
        <v>0</v>
      </c>
      <c r="AO592" s="22">
        <f t="shared" si="142"/>
        <v>17544</v>
      </c>
      <c r="AP592" s="22">
        <f t="shared" si="143"/>
        <v>0</v>
      </c>
      <c r="AQ592" s="18" t="s">
        <v>7272</v>
      </c>
      <c r="AR592" s="18" t="s">
        <v>8307</v>
      </c>
      <c r="AS592" s="23">
        <v>45234</v>
      </c>
      <c r="AW592" s="24" t="b">
        <v>1</v>
      </c>
      <c r="BB592" s="24" t="b">
        <v>0</v>
      </c>
      <c r="BC592" s="24"/>
      <c r="BD592" s="26"/>
    </row>
    <row r="593" spans="1:56" ht="18" customHeight="1">
      <c r="A593" s="18" t="s">
        <v>7262</v>
      </c>
      <c r="B593" s="19">
        <v>593</v>
      </c>
      <c r="C593" s="18" t="str">
        <f t="shared" si="137"/>
        <v>FIP593</v>
      </c>
      <c r="D593" s="18">
        <v>144217</v>
      </c>
      <c r="E593" s="20">
        <v>45213</v>
      </c>
      <c r="F593" s="20">
        <v>45213</v>
      </c>
      <c r="G593" s="18" t="s">
        <v>8151</v>
      </c>
      <c r="I593" s="18" t="s">
        <v>8308</v>
      </c>
      <c r="J593" s="18" t="s">
        <v>7266</v>
      </c>
      <c r="K593" s="18" t="s">
        <v>8209</v>
      </c>
      <c r="L593" s="18" t="s">
        <v>7290</v>
      </c>
      <c r="M593" s="21" t="s">
        <v>7278</v>
      </c>
      <c r="N593" s="21" t="str">
        <f t="shared" ref="N593:N847" si="166">IF(M593="Hospital Provided","B","A")</f>
        <v>B</v>
      </c>
      <c r="P593" s="18" t="str">
        <f>IFERROR(VLOOKUP(L593,[1]Sheet3!A:B,2,0),"")</f>
        <v>Hospital</v>
      </c>
      <c r="Q593" s="22" t="s">
        <v>7456</v>
      </c>
      <c r="R593" s="22" t="s">
        <v>7271</v>
      </c>
      <c r="S593" s="22">
        <v>25000</v>
      </c>
      <c r="T593" s="22">
        <v>43302</v>
      </c>
      <c r="U593" s="22">
        <v>8735</v>
      </c>
      <c r="V593" s="22">
        <v>0</v>
      </c>
      <c r="W593" s="22">
        <f t="shared" si="144"/>
        <v>52037</v>
      </c>
      <c r="X593" s="22">
        <v>0</v>
      </c>
      <c r="Y593" s="22">
        <v>33</v>
      </c>
      <c r="Z593" s="22">
        <v>67</v>
      </c>
      <c r="AA593" s="22">
        <f t="shared" si="164"/>
        <v>34864.79</v>
      </c>
      <c r="AB593" s="22">
        <f t="shared" si="149"/>
        <v>14552.72033898305</v>
      </c>
      <c r="AC593" s="22">
        <f t="shared" si="150"/>
        <v>2619.489661016949</v>
      </c>
      <c r="AD593" s="22">
        <f t="shared" si="165"/>
        <v>17172.21</v>
      </c>
      <c r="AE593" s="22"/>
      <c r="AF593" s="22"/>
      <c r="AG593" s="22"/>
      <c r="AH593" s="22"/>
      <c r="AI593" s="22"/>
      <c r="AJ593" s="22">
        <f t="shared" si="120"/>
        <v>0</v>
      </c>
      <c r="AK593" s="22">
        <f t="shared" si="145"/>
        <v>0</v>
      </c>
      <c r="AL593" s="22">
        <f t="shared" si="146"/>
        <v>17172.21</v>
      </c>
      <c r="AM593" s="22">
        <f t="array" ref="AM593">IF(P593="Mykare",(INDEX('[1]EMI &amp; Reimbursement'!Q:Q,MATCH(Finance!C593,'[1]EMI &amp; Reimbursement'!B:B,0),0)),0)</f>
        <v>0</v>
      </c>
      <c r="AN593" s="22">
        <f t="shared" si="141"/>
        <v>0</v>
      </c>
      <c r="AO593" s="22">
        <f t="shared" si="142"/>
        <v>17172.21</v>
      </c>
      <c r="AP593" s="22">
        <f t="shared" si="143"/>
        <v>0</v>
      </c>
      <c r="AQ593" s="18" t="s">
        <v>7272</v>
      </c>
      <c r="AR593" s="18" t="s">
        <v>8266</v>
      </c>
      <c r="AS593" s="23">
        <v>45234</v>
      </c>
      <c r="AW593" s="24" t="b">
        <v>1</v>
      </c>
      <c r="BB593" s="24" t="b">
        <v>0</v>
      </c>
      <c r="BC593" s="22">
        <f t="shared" ref="BC593:BC655" si="167">W593-(AA593+AD593)</f>
        <v>0</v>
      </c>
      <c r="BD593" s="26">
        <f t="shared" ref="BD593:BD655" si="168">AL593/AD593</f>
        <v>1</v>
      </c>
    </row>
    <row r="594" spans="1:56" ht="18" customHeight="1">
      <c r="A594" s="18" t="s">
        <v>7262</v>
      </c>
      <c r="B594" s="19">
        <v>594</v>
      </c>
      <c r="C594" s="18" t="str">
        <f t="shared" si="137"/>
        <v>FIP594</v>
      </c>
      <c r="D594" s="18">
        <v>482574</v>
      </c>
      <c r="E594" s="20">
        <v>45213</v>
      </c>
      <c r="F594" s="20">
        <v>45213</v>
      </c>
      <c r="G594" s="18" t="s">
        <v>8257</v>
      </c>
      <c r="I594" s="18" t="s">
        <v>8309</v>
      </c>
      <c r="J594" s="18" t="s">
        <v>7341</v>
      </c>
      <c r="K594" s="18" t="s">
        <v>7960</v>
      </c>
      <c r="L594" s="18" t="s">
        <v>7308</v>
      </c>
      <c r="M594" s="21" t="s">
        <v>7304</v>
      </c>
      <c r="N594" s="21" t="str">
        <f t="shared" si="166"/>
        <v>A</v>
      </c>
      <c r="P594" s="18" t="str">
        <f>IFERROR(VLOOKUP(L594,[1]Sheet3!A:B,2,0),"")</f>
        <v>Hospital</v>
      </c>
      <c r="Q594" s="22" t="s">
        <v>7285</v>
      </c>
      <c r="R594" s="22" t="s">
        <v>7271</v>
      </c>
      <c r="S594" s="22">
        <v>57000</v>
      </c>
      <c r="T594" s="22">
        <v>0</v>
      </c>
      <c r="U594" s="22">
        <v>0</v>
      </c>
      <c r="V594" s="22">
        <v>0</v>
      </c>
      <c r="W594" s="22">
        <f t="shared" si="144"/>
        <v>57000</v>
      </c>
      <c r="X594" s="22">
        <v>0</v>
      </c>
      <c r="Y594" s="22">
        <v>60</v>
      </c>
      <c r="Z594" s="22">
        <v>40</v>
      </c>
      <c r="AA594" s="22">
        <f t="shared" si="164"/>
        <v>22800</v>
      </c>
      <c r="AB594" s="22">
        <f t="shared" si="149"/>
        <v>28983.050847457627</v>
      </c>
      <c r="AC594" s="22">
        <f t="shared" si="150"/>
        <v>5216.9491525423728</v>
      </c>
      <c r="AD594" s="22">
        <f t="shared" si="165"/>
        <v>34200</v>
      </c>
      <c r="AE594" s="22"/>
      <c r="AF594" s="22">
        <v>11000</v>
      </c>
      <c r="AG594" s="22"/>
      <c r="AH594" s="22"/>
      <c r="AI594" s="22"/>
      <c r="AJ594" s="22">
        <f t="shared" si="120"/>
        <v>0</v>
      </c>
      <c r="AK594" s="22">
        <f t="shared" si="145"/>
        <v>11000</v>
      </c>
      <c r="AL594" s="22">
        <f t="shared" si="146"/>
        <v>23200</v>
      </c>
      <c r="AM594" s="22">
        <f t="array" ref="AM594">IF(P594="Mykare",(INDEX('[1]EMI &amp; Reimbursement'!Q:Q,MATCH(Finance!C594,'[1]EMI &amp; Reimbursement'!B:B,0),0)),0)</f>
        <v>0</v>
      </c>
      <c r="AN594" s="22">
        <f t="shared" si="141"/>
        <v>0</v>
      </c>
      <c r="AO594" s="22">
        <f t="shared" si="142"/>
        <v>34200</v>
      </c>
      <c r="AP594" s="22">
        <f t="shared" si="143"/>
        <v>0</v>
      </c>
      <c r="AQ594" s="18" t="s">
        <v>7272</v>
      </c>
      <c r="AR594" s="18" t="s">
        <v>8310</v>
      </c>
      <c r="AS594" s="23">
        <v>45234</v>
      </c>
      <c r="AW594" s="24" t="b">
        <v>1</v>
      </c>
      <c r="BB594" s="24" t="b">
        <v>0</v>
      </c>
      <c r="BC594" s="22">
        <f t="shared" si="167"/>
        <v>0</v>
      </c>
      <c r="BD594" s="26">
        <f t="shared" si="168"/>
        <v>0.67836257309941517</v>
      </c>
    </row>
    <row r="595" spans="1:56" ht="18" customHeight="1">
      <c r="A595" s="18" t="s">
        <v>7262</v>
      </c>
      <c r="B595" s="19">
        <v>595</v>
      </c>
      <c r="C595" s="18" t="str">
        <f t="shared" si="137"/>
        <v>FIP595</v>
      </c>
      <c r="D595" s="18">
        <v>704788</v>
      </c>
      <c r="E595" s="20">
        <v>45213</v>
      </c>
      <c r="F595" s="20">
        <v>45213</v>
      </c>
      <c r="G595" s="18" t="s">
        <v>8078</v>
      </c>
      <c r="I595" s="18" t="s">
        <v>8311</v>
      </c>
      <c r="J595" s="18" t="s">
        <v>7266</v>
      </c>
      <c r="K595" s="18" t="s">
        <v>5048</v>
      </c>
      <c r="L595" s="18" t="s">
        <v>7290</v>
      </c>
      <c r="M595" s="21" t="s">
        <v>8091</v>
      </c>
      <c r="N595" s="21" t="str">
        <f t="shared" si="166"/>
        <v>A</v>
      </c>
      <c r="P595" s="18" t="str">
        <f>IFERROR(VLOOKUP(L595,[1]Sheet3!A:B,2,0),"")</f>
        <v>Hospital</v>
      </c>
      <c r="Q595" s="22" t="s">
        <v>7279</v>
      </c>
      <c r="R595" s="22" t="s">
        <v>7271</v>
      </c>
      <c r="S595" s="22">
        <v>25000</v>
      </c>
      <c r="T595" s="22">
        <v>31500</v>
      </c>
      <c r="U595" s="22">
        <v>8500</v>
      </c>
      <c r="V595" s="22">
        <v>0</v>
      </c>
      <c r="W595" s="22">
        <f t="shared" si="144"/>
        <v>40000</v>
      </c>
      <c r="X595" s="22">
        <v>0</v>
      </c>
      <c r="Y595" s="22">
        <v>60</v>
      </c>
      <c r="Z595" s="22">
        <v>40</v>
      </c>
      <c r="AA595" s="22">
        <f t="shared" si="164"/>
        <v>16000</v>
      </c>
      <c r="AB595" s="22">
        <f t="shared" si="149"/>
        <v>20338.983050847459</v>
      </c>
      <c r="AC595" s="22">
        <f t="shared" si="150"/>
        <v>3661.0169491525421</v>
      </c>
      <c r="AD595" s="22">
        <f t="shared" si="165"/>
        <v>24000</v>
      </c>
      <c r="AE595" s="22"/>
      <c r="AF595" s="22">
        <v>5000</v>
      </c>
      <c r="AG595" s="22"/>
      <c r="AH595" s="91">
        <v>4144</v>
      </c>
      <c r="AI595" s="22"/>
      <c r="AJ595" s="22">
        <f t="shared" si="120"/>
        <v>0</v>
      </c>
      <c r="AK595" s="22">
        <f t="shared" si="145"/>
        <v>9144</v>
      </c>
      <c r="AL595" s="22">
        <f t="shared" si="146"/>
        <v>14856</v>
      </c>
      <c r="AM595" s="22">
        <f t="array" ref="AM595">IF(P595="Mykare",(INDEX('[1]EMI &amp; Reimbursement'!Q:Q,MATCH(Finance!C595,'[1]EMI &amp; Reimbursement'!B:B,0),0)),0)</f>
        <v>0</v>
      </c>
      <c r="AN595" s="22">
        <f t="shared" si="141"/>
        <v>0</v>
      </c>
      <c r="AO595" s="22">
        <f t="shared" si="142"/>
        <v>24000</v>
      </c>
      <c r="AP595" s="22">
        <f t="shared" si="143"/>
        <v>0</v>
      </c>
      <c r="AQ595" s="18" t="s">
        <v>7272</v>
      </c>
      <c r="AR595" s="18" t="s">
        <v>8312</v>
      </c>
      <c r="AS595" s="23">
        <v>45234</v>
      </c>
      <c r="AW595" s="24" t="b">
        <v>1</v>
      </c>
      <c r="BB595" s="24" t="b">
        <v>0</v>
      </c>
      <c r="BC595" s="22">
        <f t="shared" si="167"/>
        <v>0</v>
      </c>
      <c r="BD595" s="26">
        <f t="shared" si="168"/>
        <v>0.61899999999999999</v>
      </c>
    </row>
    <row r="596" spans="1:56" ht="18" customHeight="1">
      <c r="A596" s="18" t="s">
        <v>7262</v>
      </c>
      <c r="B596" s="19">
        <v>596</v>
      </c>
      <c r="C596" s="18" t="str">
        <f t="shared" si="137"/>
        <v>FIP596</v>
      </c>
      <c r="D596" s="18">
        <v>704212</v>
      </c>
      <c r="E596" s="20">
        <v>45213</v>
      </c>
      <c r="F596" s="20">
        <v>45213</v>
      </c>
      <c r="G596" s="18" t="s">
        <v>7509</v>
      </c>
      <c r="I596" s="18" t="s">
        <v>8313</v>
      </c>
      <c r="J596" s="18" t="s">
        <v>7369</v>
      </c>
      <c r="K596" s="18" t="s">
        <v>8087</v>
      </c>
      <c r="L596" s="18" t="s">
        <v>7290</v>
      </c>
      <c r="M596" s="21" t="s">
        <v>7839</v>
      </c>
      <c r="N596" s="21" t="str">
        <f t="shared" si="166"/>
        <v>A</v>
      </c>
      <c r="P596" s="18" t="str">
        <f>IFERROR(VLOOKUP(L596,[1]Sheet3!A:B,2,0),"")</f>
        <v>Hospital</v>
      </c>
      <c r="Q596" s="22" t="s">
        <v>7337</v>
      </c>
      <c r="R596" s="22" t="s">
        <v>7271</v>
      </c>
      <c r="S596" s="22">
        <v>35000</v>
      </c>
      <c r="T596" s="22">
        <v>53220</v>
      </c>
      <c r="U596" s="22">
        <v>0</v>
      </c>
      <c r="V596" s="22">
        <v>0</v>
      </c>
      <c r="W596" s="22">
        <f t="shared" si="144"/>
        <v>53220</v>
      </c>
      <c r="X596" s="22">
        <v>0</v>
      </c>
      <c r="Y596" s="22">
        <v>60</v>
      </c>
      <c r="Z596" s="22">
        <v>40</v>
      </c>
      <c r="AA596" s="22">
        <f t="shared" si="164"/>
        <v>21288</v>
      </c>
      <c r="AB596" s="22">
        <f t="shared" si="149"/>
        <v>27061.016949152541</v>
      </c>
      <c r="AC596" s="22">
        <f t="shared" si="150"/>
        <v>4870.9830508474579</v>
      </c>
      <c r="AD596" s="22">
        <f t="shared" si="165"/>
        <v>31932</v>
      </c>
      <c r="AE596" s="22"/>
      <c r="AF596" s="22">
        <v>7983</v>
      </c>
      <c r="AG596" s="22"/>
      <c r="AH596" s="22"/>
      <c r="AI596" s="22"/>
      <c r="AJ596" s="22">
        <f t="shared" si="120"/>
        <v>0</v>
      </c>
      <c r="AK596" s="22">
        <f t="shared" si="145"/>
        <v>7983</v>
      </c>
      <c r="AL596" s="22">
        <f t="shared" si="146"/>
        <v>23949</v>
      </c>
      <c r="AM596" s="22">
        <f t="array" ref="AM596">IF(P596="Mykare",(INDEX('[1]EMI &amp; Reimbursement'!Q:Q,MATCH(Finance!C596,'[1]EMI &amp; Reimbursement'!B:B,0),0)),0)</f>
        <v>0</v>
      </c>
      <c r="AN596" s="22">
        <f t="shared" si="141"/>
        <v>0</v>
      </c>
      <c r="AO596" s="22">
        <f t="shared" si="142"/>
        <v>31932</v>
      </c>
      <c r="AP596" s="22">
        <f t="shared" si="143"/>
        <v>0</v>
      </c>
      <c r="AQ596" s="18" t="s">
        <v>7272</v>
      </c>
      <c r="AR596" s="18" t="s">
        <v>8296</v>
      </c>
      <c r="AS596" s="23">
        <v>45234</v>
      </c>
      <c r="AW596" s="24" t="b">
        <v>1</v>
      </c>
      <c r="BB596" s="24" t="b">
        <v>0</v>
      </c>
      <c r="BC596" s="22">
        <f t="shared" si="167"/>
        <v>0</v>
      </c>
      <c r="BD596" s="26">
        <f t="shared" si="168"/>
        <v>0.75</v>
      </c>
    </row>
    <row r="597" spans="1:56" ht="18" customHeight="1">
      <c r="A597" s="18" t="s">
        <v>7262</v>
      </c>
      <c r="B597" s="19">
        <v>597</v>
      </c>
      <c r="C597" s="18" t="str">
        <f t="shared" si="137"/>
        <v>FIP597</v>
      </c>
      <c r="D597" s="18">
        <v>704420</v>
      </c>
      <c r="E597" s="20">
        <v>45213</v>
      </c>
      <c r="F597" s="20">
        <v>45213</v>
      </c>
      <c r="G597" s="18" t="s">
        <v>8314</v>
      </c>
      <c r="I597" s="18" t="s">
        <v>8315</v>
      </c>
      <c r="J597" s="18" t="s">
        <v>7266</v>
      </c>
      <c r="K597" s="18" t="s">
        <v>5048</v>
      </c>
      <c r="L597" s="18" t="s">
        <v>7308</v>
      </c>
      <c r="M597" s="21" t="s">
        <v>7278</v>
      </c>
      <c r="N597" s="21" t="str">
        <f t="shared" si="166"/>
        <v>B</v>
      </c>
      <c r="P597" s="18" t="str">
        <f>IFERROR(VLOOKUP(L597,[1]Sheet3!A:B,2,0),"")</f>
        <v>Hospital</v>
      </c>
      <c r="Q597" s="22" t="s">
        <v>7270</v>
      </c>
      <c r="R597" s="22" t="s">
        <v>7271</v>
      </c>
      <c r="S597" s="22">
        <v>22000</v>
      </c>
      <c r="T597" s="22">
        <v>0</v>
      </c>
      <c r="U597" s="22">
        <v>0</v>
      </c>
      <c r="V597" s="22">
        <v>3000</v>
      </c>
      <c r="W597" s="22">
        <f>T597+U597+V597+S597</f>
        <v>25000</v>
      </c>
      <c r="X597" s="22">
        <v>0</v>
      </c>
      <c r="Y597" s="92">
        <v>0.5</v>
      </c>
      <c r="Z597" s="92">
        <v>0.5</v>
      </c>
      <c r="AA597" s="22">
        <v>11000</v>
      </c>
      <c r="AB597" s="22">
        <f t="shared" si="149"/>
        <v>9322.033898305086</v>
      </c>
      <c r="AC597" s="22">
        <f t="shared" si="150"/>
        <v>1677.9661016949153</v>
      </c>
      <c r="AD597" s="22">
        <v>11000</v>
      </c>
      <c r="AE597" s="22"/>
      <c r="AF597" s="22"/>
      <c r="AG597" s="22"/>
      <c r="AH597" s="22"/>
      <c r="AI597" s="22"/>
      <c r="AJ597" s="22">
        <f t="shared" si="120"/>
        <v>0</v>
      </c>
      <c r="AK597" s="22">
        <f t="shared" si="145"/>
        <v>0</v>
      </c>
      <c r="AL597" s="22">
        <f t="shared" si="146"/>
        <v>11000</v>
      </c>
      <c r="AM597" s="22">
        <f t="array" ref="AM597">IF(P597="Mykare",(INDEX('[1]EMI &amp; Reimbursement'!Q:Q,MATCH(Finance!C597,'[1]EMI &amp; Reimbursement'!B:B,0),0)),0)</f>
        <v>0</v>
      </c>
      <c r="AN597" s="22">
        <f t="shared" si="141"/>
        <v>0</v>
      </c>
      <c r="AO597" s="22">
        <f t="shared" si="142"/>
        <v>11000</v>
      </c>
      <c r="AP597" s="22">
        <f t="shared" si="143"/>
        <v>0</v>
      </c>
      <c r="AQ597" s="18" t="s">
        <v>7272</v>
      </c>
      <c r="AW597" s="24" t="b">
        <v>0</v>
      </c>
      <c r="BB597" s="24" t="b">
        <v>0</v>
      </c>
      <c r="BC597" s="22">
        <f t="shared" si="167"/>
        <v>3000</v>
      </c>
      <c r="BD597" s="26">
        <f t="shared" si="168"/>
        <v>1</v>
      </c>
    </row>
    <row r="598" spans="1:56" ht="18" customHeight="1">
      <c r="A598" s="18" t="s">
        <v>7262</v>
      </c>
      <c r="B598" s="19">
        <v>598</v>
      </c>
      <c r="C598" s="18" t="str">
        <f t="shared" si="137"/>
        <v>FIP598</v>
      </c>
      <c r="D598" s="18">
        <v>704847</v>
      </c>
      <c r="E598" s="20">
        <v>45215</v>
      </c>
      <c r="F598" s="20">
        <v>45215</v>
      </c>
      <c r="G598" s="18" t="s">
        <v>7888</v>
      </c>
      <c r="I598" s="18" t="s">
        <v>8316</v>
      </c>
      <c r="J598" s="18" t="s">
        <v>7351</v>
      </c>
      <c r="K598" s="18" t="s">
        <v>7932</v>
      </c>
      <c r="L598" s="18" t="s">
        <v>7303</v>
      </c>
      <c r="M598" s="21" t="s">
        <v>7278</v>
      </c>
      <c r="N598" s="21" t="str">
        <f t="shared" si="166"/>
        <v>B</v>
      </c>
      <c r="O598" s="18" t="s">
        <v>7315</v>
      </c>
      <c r="P598" s="18" t="str">
        <f>IFERROR(VLOOKUP(L598,[1]Sheet3!A:B,2,0),"")</f>
        <v>Mykare</v>
      </c>
      <c r="Q598" s="22" t="s">
        <v>7326</v>
      </c>
      <c r="R598" s="22" t="s">
        <v>7271</v>
      </c>
      <c r="S598" s="22">
        <v>45000</v>
      </c>
      <c r="T598" s="22">
        <v>0</v>
      </c>
      <c r="U598" s="22">
        <v>15000</v>
      </c>
      <c r="V598" s="22">
        <v>0</v>
      </c>
      <c r="W598" s="22">
        <f t="shared" ref="W598:W624" si="169">IF(T598=0,S598,T598)+U598+V598</f>
        <v>60000</v>
      </c>
      <c r="X598" s="22">
        <v>0</v>
      </c>
      <c r="Y598" s="22">
        <v>30</v>
      </c>
      <c r="Z598" s="22">
        <v>70</v>
      </c>
      <c r="AA598" s="22">
        <f t="shared" ref="AA598:AA624" si="170">W598*Z598%</f>
        <v>42000</v>
      </c>
      <c r="AB598" s="22">
        <f t="shared" si="149"/>
        <v>15254.237288135593</v>
      </c>
      <c r="AC598" s="22">
        <f t="shared" si="150"/>
        <v>2745.7627118644068</v>
      </c>
      <c r="AD598" s="22">
        <f t="shared" ref="AD598:AD624" si="171">W598*Y598%</f>
        <v>18000</v>
      </c>
      <c r="AE598" s="22"/>
      <c r="AF598" s="22"/>
      <c r="AG598" s="22">
        <v>6725</v>
      </c>
      <c r="AH598" s="22"/>
      <c r="AI598" s="22"/>
      <c r="AJ598" s="22">
        <f t="shared" si="120"/>
        <v>0</v>
      </c>
      <c r="AK598" s="22">
        <f t="shared" si="145"/>
        <v>6725</v>
      </c>
      <c r="AL598" s="22">
        <f t="shared" si="146"/>
        <v>11275</v>
      </c>
      <c r="AM598" s="22">
        <f t="array" ref="AM598">IF(P598="Mykare",(INDEX('[1]EMI &amp; Reimbursement'!Q:Q,MATCH(Finance!C598,'[1]EMI &amp; Reimbursement'!B:B,0),0)),0)</f>
        <v>38275</v>
      </c>
      <c r="AN598" s="22">
        <f t="shared" si="141"/>
        <v>0</v>
      </c>
      <c r="AO598" s="22">
        <f t="shared" si="142"/>
        <v>0</v>
      </c>
      <c r="AP598" s="22">
        <f t="shared" si="143"/>
        <v>42000</v>
      </c>
      <c r="AQ598" s="18" t="s">
        <v>7272</v>
      </c>
      <c r="AR598" s="18" t="s">
        <v>8317</v>
      </c>
      <c r="AS598" s="23">
        <v>45234</v>
      </c>
      <c r="AU598" s="24" t="b">
        <v>1</v>
      </c>
      <c r="AV598" s="24" t="b">
        <v>1</v>
      </c>
      <c r="AW598" s="24" t="b">
        <v>1</v>
      </c>
      <c r="BB598" s="24" t="b">
        <v>0</v>
      </c>
      <c r="BC598" s="22">
        <f t="shared" si="167"/>
        <v>0</v>
      </c>
      <c r="BD598" s="26">
        <f t="shared" si="168"/>
        <v>0.62638888888888888</v>
      </c>
    </row>
    <row r="599" spans="1:56" ht="18" customHeight="1">
      <c r="A599" s="18" t="s">
        <v>7262</v>
      </c>
      <c r="B599" s="45">
        <v>599</v>
      </c>
      <c r="C599" s="46" t="str">
        <f t="shared" si="137"/>
        <v>FIP599</v>
      </c>
      <c r="D599" s="46">
        <v>478779</v>
      </c>
      <c r="E599" s="47"/>
      <c r="F599" s="47">
        <v>45216</v>
      </c>
      <c r="G599" s="46" t="s">
        <v>8127</v>
      </c>
      <c r="H599" s="46"/>
      <c r="I599" s="46" t="s">
        <v>8318</v>
      </c>
      <c r="J599" s="46" t="s">
        <v>7341</v>
      </c>
      <c r="K599" s="46" t="s">
        <v>8277</v>
      </c>
      <c r="L599" s="46" t="s">
        <v>7290</v>
      </c>
      <c r="M599" s="48" t="s">
        <v>8109</v>
      </c>
      <c r="N599" s="48" t="str">
        <f t="shared" si="166"/>
        <v>A</v>
      </c>
      <c r="O599" s="46"/>
      <c r="P599" s="46" t="str">
        <f>IFERROR(VLOOKUP(L599,[1]Sheet3!A:B,2,0),"")</f>
        <v>Hospital</v>
      </c>
      <c r="Q599" s="49" t="s">
        <v>7337</v>
      </c>
      <c r="R599" s="49" t="s">
        <v>7271</v>
      </c>
      <c r="S599" s="49">
        <v>50000</v>
      </c>
      <c r="T599" s="49"/>
      <c r="U599" s="49">
        <v>0</v>
      </c>
      <c r="V599" s="49">
        <v>0</v>
      </c>
      <c r="W599" s="49">
        <f t="shared" si="169"/>
        <v>50000</v>
      </c>
      <c r="X599" s="49">
        <v>0</v>
      </c>
      <c r="Y599" s="49">
        <v>60</v>
      </c>
      <c r="Z599" s="49">
        <v>40</v>
      </c>
      <c r="AA599" s="49">
        <f t="shared" si="170"/>
        <v>20000</v>
      </c>
      <c r="AB599" s="49">
        <f t="shared" si="149"/>
        <v>25423.728813559323</v>
      </c>
      <c r="AC599" s="49">
        <f t="shared" si="150"/>
        <v>4576.2711864406783</v>
      </c>
      <c r="AD599" s="49">
        <f t="shared" si="171"/>
        <v>30000</v>
      </c>
      <c r="AE599" s="49"/>
      <c r="AF599" s="49">
        <v>14000</v>
      </c>
      <c r="AG599" s="49"/>
      <c r="AH599" s="49"/>
      <c r="AI599" s="49"/>
      <c r="AJ599" s="49">
        <f t="shared" si="120"/>
        <v>0</v>
      </c>
      <c r="AK599" s="49">
        <f t="shared" si="145"/>
        <v>14000</v>
      </c>
      <c r="AL599" s="49">
        <f t="shared" si="146"/>
        <v>16000</v>
      </c>
      <c r="AM599" s="49">
        <f t="array" ref="AM599">IF(P599="Mykare",(INDEX('[1]EMI &amp; Reimbursement'!Q:Q,MATCH(Finance!C599,'[1]EMI &amp; Reimbursement'!B:B,0),0)),0)</f>
        <v>0</v>
      </c>
      <c r="AN599" s="49">
        <f t="shared" si="141"/>
        <v>0</v>
      </c>
      <c r="AO599" s="49">
        <f t="shared" si="142"/>
        <v>30000</v>
      </c>
      <c r="AP599" s="49">
        <f t="shared" si="143"/>
        <v>0</v>
      </c>
      <c r="AQ599" s="18" t="s">
        <v>7286</v>
      </c>
      <c r="AR599" s="46" t="s">
        <v>8319</v>
      </c>
      <c r="AS599" s="23">
        <v>45234</v>
      </c>
      <c r="AT599" s="46"/>
      <c r="AU599" s="46"/>
      <c r="AV599" s="46"/>
      <c r="AW599" s="24" t="b">
        <v>1</v>
      </c>
      <c r="AX599" s="46"/>
      <c r="AY599" s="46"/>
      <c r="AZ599" s="46"/>
      <c r="BA599" s="46"/>
      <c r="BB599" s="24" t="b">
        <v>0</v>
      </c>
      <c r="BC599" s="49">
        <f t="shared" si="167"/>
        <v>0</v>
      </c>
      <c r="BD599" s="52">
        <f t="shared" si="168"/>
        <v>0.53333333333333333</v>
      </c>
    </row>
    <row r="600" spans="1:56" ht="18" customHeight="1">
      <c r="A600" s="18" t="s">
        <v>7262</v>
      </c>
      <c r="B600" s="19">
        <v>600</v>
      </c>
      <c r="C600" s="18" t="str">
        <f t="shared" si="137"/>
        <v>FIP600</v>
      </c>
      <c r="D600" s="18">
        <v>603848</v>
      </c>
      <c r="E600" s="20">
        <v>45216</v>
      </c>
      <c r="F600" s="20">
        <v>45216</v>
      </c>
      <c r="G600" s="18" t="s">
        <v>7449</v>
      </c>
      <c r="I600" s="18" t="s">
        <v>4146</v>
      </c>
      <c r="J600" s="18" t="s">
        <v>7266</v>
      </c>
      <c r="K600" s="18" t="s">
        <v>8320</v>
      </c>
      <c r="L600" s="18" t="s">
        <v>7290</v>
      </c>
      <c r="M600" s="21" t="s">
        <v>7304</v>
      </c>
      <c r="N600" s="21" t="str">
        <f t="shared" si="166"/>
        <v>A</v>
      </c>
      <c r="P600" s="18" t="str">
        <f>IFERROR(VLOOKUP(L600,[1]Sheet3!A:B,2,0),"")</f>
        <v>Hospital</v>
      </c>
      <c r="Q600" s="22" t="s">
        <v>7285</v>
      </c>
      <c r="R600" s="22" t="s">
        <v>7271</v>
      </c>
      <c r="S600" s="22">
        <v>25000</v>
      </c>
      <c r="T600" s="22">
        <v>43392</v>
      </c>
      <c r="U600" s="22">
        <v>0</v>
      </c>
      <c r="V600" s="22">
        <v>0</v>
      </c>
      <c r="W600" s="22">
        <f t="shared" si="169"/>
        <v>43392</v>
      </c>
      <c r="X600" s="22">
        <v>0</v>
      </c>
      <c r="Y600" s="22">
        <v>60</v>
      </c>
      <c r="Z600" s="22">
        <v>40</v>
      </c>
      <c r="AA600" s="22">
        <f t="shared" si="170"/>
        <v>17356.8</v>
      </c>
      <c r="AB600" s="22">
        <f t="shared" si="149"/>
        <v>22063.728813559323</v>
      </c>
      <c r="AC600" s="22">
        <f t="shared" si="150"/>
        <v>3971.4711864406781</v>
      </c>
      <c r="AD600" s="22">
        <f t="shared" si="171"/>
        <v>26035.200000000001</v>
      </c>
      <c r="AE600" s="22"/>
      <c r="AF600" s="22">
        <v>5000</v>
      </c>
      <c r="AG600" s="22"/>
      <c r="AH600" s="22"/>
      <c r="AI600" s="22"/>
      <c r="AJ600" s="22">
        <f t="shared" si="120"/>
        <v>0</v>
      </c>
      <c r="AK600" s="22">
        <f t="shared" si="145"/>
        <v>5000</v>
      </c>
      <c r="AL600" s="22">
        <f t="shared" si="146"/>
        <v>21035.200000000001</v>
      </c>
      <c r="AM600" s="22">
        <f t="array" ref="AM600">IF(P600="Mykare",(INDEX('[1]EMI &amp; Reimbursement'!Q:Q,MATCH(Finance!C600,'[1]EMI &amp; Reimbursement'!B:B,0),0)),0)</f>
        <v>0</v>
      </c>
      <c r="AN600" s="22">
        <f t="shared" si="141"/>
        <v>0</v>
      </c>
      <c r="AO600" s="22">
        <f t="shared" si="142"/>
        <v>26035.200000000001</v>
      </c>
      <c r="AP600" s="22">
        <f t="shared" si="143"/>
        <v>0</v>
      </c>
      <c r="AQ600" s="18" t="s">
        <v>7272</v>
      </c>
      <c r="AR600" s="18" t="s">
        <v>8286</v>
      </c>
      <c r="AS600" s="23">
        <v>45234</v>
      </c>
      <c r="AW600" s="24" t="b">
        <v>1</v>
      </c>
      <c r="BB600" s="24" t="b">
        <v>0</v>
      </c>
      <c r="BC600" s="22">
        <f t="shared" si="167"/>
        <v>0</v>
      </c>
      <c r="BD600" s="26">
        <f t="shared" si="168"/>
        <v>0.80795231071779749</v>
      </c>
    </row>
    <row r="601" spans="1:56" ht="18" customHeight="1">
      <c r="A601" s="18" t="s">
        <v>7262</v>
      </c>
      <c r="B601" s="19">
        <v>601</v>
      </c>
      <c r="C601" s="18" t="str">
        <f t="shared" si="137"/>
        <v>FIP601</v>
      </c>
      <c r="D601" s="18">
        <v>704432</v>
      </c>
      <c r="E601" s="20">
        <v>45216</v>
      </c>
      <c r="F601" s="20">
        <v>45216</v>
      </c>
      <c r="G601" s="18" t="s">
        <v>7275</v>
      </c>
      <c r="I601" s="18" t="s">
        <v>8321</v>
      </c>
      <c r="J601" s="18" t="s">
        <v>7266</v>
      </c>
      <c r="K601" s="18" t="s">
        <v>5048</v>
      </c>
      <c r="L601" s="18" t="s">
        <v>7303</v>
      </c>
      <c r="M601" s="21" t="s">
        <v>7278</v>
      </c>
      <c r="N601" s="21" t="str">
        <f t="shared" si="166"/>
        <v>B</v>
      </c>
      <c r="O601" s="18" t="s">
        <v>8322</v>
      </c>
      <c r="P601" s="18" t="str">
        <f>IFERROR(VLOOKUP(L601,[1]Sheet3!A:B,2,0),"")</f>
        <v>Mykare</v>
      </c>
      <c r="Q601" s="22" t="s">
        <v>7279</v>
      </c>
      <c r="R601" s="22" t="s">
        <v>7271</v>
      </c>
      <c r="S601" s="22">
        <v>20000</v>
      </c>
      <c r="T601" s="22">
        <v>0</v>
      </c>
      <c r="U601" s="22">
        <v>6000</v>
      </c>
      <c r="V601" s="22">
        <v>0</v>
      </c>
      <c r="W601" s="22">
        <f t="shared" si="169"/>
        <v>26000</v>
      </c>
      <c r="X601" s="22">
        <v>0</v>
      </c>
      <c r="Y601" s="22">
        <v>30</v>
      </c>
      <c r="Z601" s="22">
        <v>70</v>
      </c>
      <c r="AA601" s="22">
        <f t="shared" si="170"/>
        <v>18200</v>
      </c>
      <c r="AB601" s="22">
        <f t="shared" si="149"/>
        <v>6610.1694915254238</v>
      </c>
      <c r="AC601" s="22">
        <f t="shared" si="150"/>
        <v>1189.8305084745764</v>
      </c>
      <c r="AD601" s="22">
        <f t="shared" si="171"/>
        <v>7800</v>
      </c>
      <c r="AE601" s="22"/>
      <c r="AF601" s="22"/>
      <c r="AG601" s="22">
        <v>1652</v>
      </c>
      <c r="AH601" s="22"/>
      <c r="AI601" s="22"/>
      <c r="AJ601" s="22">
        <f t="shared" si="120"/>
        <v>0</v>
      </c>
      <c r="AK601" s="22">
        <f t="shared" si="145"/>
        <v>1652</v>
      </c>
      <c r="AL601" s="22">
        <f t="shared" si="146"/>
        <v>6148</v>
      </c>
      <c r="AM601" s="22">
        <f t="array" ref="AM601">IF(P601="Mykare",(INDEX('[1]EMI &amp; Reimbursement'!Q:Q,MATCH(Finance!C601,'[1]EMI &amp; Reimbursement'!B:B,0),0)),0)</f>
        <v>18348</v>
      </c>
      <c r="AN601" s="22">
        <f t="shared" si="141"/>
        <v>0</v>
      </c>
      <c r="AO601" s="22">
        <f t="shared" si="142"/>
        <v>0</v>
      </c>
      <c r="AP601" s="22">
        <f t="shared" si="143"/>
        <v>18200</v>
      </c>
      <c r="AQ601" s="18" t="s">
        <v>7272</v>
      </c>
      <c r="AR601" s="18" t="s">
        <v>8303</v>
      </c>
      <c r="AS601" s="23">
        <v>45234</v>
      </c>
      <c r="AU601" s="24" t="b">
        <v>1</v>
      </c>
      <c r="AV601" s="24" t="b">
        <v>1</v>
      </c>
      <c r="AW601" s="24" t="b">
        <v>1</v>
      </c>
      <c r="BB601" s="24" t="b">
        <v>0</v>
      </c>
      <c r="BC601" s="22">
        <f t="shared" si="167"/>
        <v>0</v>
      </c>
      <c r="BD601" s="26">
        <f t="shared" si="168"/>
        <v>0.78820512820512822</v>
      </c>
    </row>
    <row r="602" spans="1:56" ht="18" customHeight="1">
      <c r="A602" s="18" t="s">
        <v>7262</v>
      </c>
      <c r="B602" s="19">
        <v>602</v>
      </c>
      <c r="C602" s="18" t="str">
        <f t="shared" si="137"/>
        <v>FIP602</v>
      </c>
      <c r="D602" s="18">
        <v>704359</v>
      </c>
      <c r="E602" s="20">
        <v>45217</v>
      </c>
      <c r="F602" s="20">
        <v>45217</v>
      </c>
      <c r="G602" s="18" t="s">
        <v>7720</v>
      </c>
      <c r="I602" s="18" t="s">
        <v>8225</v>
      </c>
      <c r="J602" s="18" t="s">
        <v>7351</v>
      </c>
      <c r="K602" s="18" t="s">
        <v>8087</v>
      </c>
      <c r="L602" s="18" t="s">
        <v>7290</v>
      </c>
      <c r="M602" s="21" t="s">
        <v>7519</v>
      </c>
      <c r="N602" s="21" t="str">
        <f t="shared" si="166"/>
        <v>A</v>
      </c>
      <c r="P602" s="18" t="str">
        <f>IFERROR(VLOOKUP(L602,[1]Sheet3!A:B,2,0),"")</f>
        <v>Hospital</v>
      </c>
      <c r="Q602" s="22" t="s">
        <v>7298</v>
      </c>
      <c r="R602" s="22" t="s">
        <v>7271</v>
      </c>
      <c r="S602" s="22">
        <v>25000</v>
      </c>
      <c r="T602" s="22">
        <v>57346</v>
      </c>
      <c r="U602" s="22">
        <v>0</v>
      </c>
      <c r="V602" s="22">
        <v>0</v>
      </c>
      <c r="W602" s="22">
        <f t="shared" si="169"/>
        <v>57346</v>
      </c>
      <c r="X602" s="22">
        <v>0</v>
      </c>
      <c r="Y602" s="22">
        <v>60</v>
      </c>
      <c r="Z602" s="22">
        <v>40</v>
      </c>
      <c r="AA602" s="22">
        <f t="shared" si="170"/>
        <v>22938.400000000001</v>
      </c>
      <c r="AB602" s="22">
        <f t="shared" si="149"/>
        <v>29158.983050847455</v>
      </c>
      <c r="AC602" s="22">
        <f t="shared" si="150"/>
        <v>5248.6169491525425</v>
      </c>
      <c r="AD602" s="22">
        <f t="shared" si="171"/>
        <v>34407.599999999999</v>
      </c>
      <c r="AE602" s="22"/>
      <c r="AF602" s="22">
        <f>W602*15%</f>
        <v>8601.9</v>
      </c>
      <c r="AG602" s="22"/>
      <c r="AH602" s="22"/>
      <c r="AI602" s="22"/>
      <c r="AJ602" s="22">
        <f t="shared" si="120"/>
        <v>0</v>
      </c>
      <c r="AK602" s="22">
        <f t="shared" si="145"/>
        <v>8601.9</v>
      </c>
      <c r="AL602" s="22">
        <f t="shared" si="146"/>
        <v>25805.699999999997</v>
      </c>
      <c r="AM602" s="22">
        <f t="array" ref="AM602">IF(P602="Mykare",(INDEX('[1]EMI &amp; Reimbursement'!Q:Q,MATCH(Finance!C602,'[1]EMI &amp; Reimbursement'!B:B,0),0)),0)</f>
        <v>0</v>
      </c>
      <c r="AN602" s="22">
        <f t="shared" si="141"/>
        <v>0</v>
      </c>
      <c r="AO602" s="22">
        <f t="shared" si="142"/>
        <v>34407.599999999999</v>
      </c>
      <c r="AP602" s="22">
        <f t="shared" si="143"/>
        <v>0</v>
      </c>
      <c r="AQ602" s="18" t="s">
        <v>7272</v>
      </c>
      <c r="AR602" s="18" t="s">
        <v>8323</v>
      </c>
      <c r="AS602" s="23">
        <v>45234</v>
      </c>
      <c r="AW602" s="24" t="b">
        <v>1</v>
      </c>
      <c r="BB602" s="24" t="b">
        <v>0</v>
      </c>
      <c r="BC602" s="22">
        <f t="shared" si="167"/>
        <v>0</v>
      </c>
      <c r="BD602" s="26">
        <f t="shared" si="168"/>
        <v>0.75</v>
      </c>
    </row>
    <row r="603" spans="1:56" ht="18" customHeight="1">
      <c r="A603" s="18" t="s">
        <v>7262</v>
      </c>
      <c r="B603" s="19">
        <v>603</v>
      </c>
      <c r="C603" s="18" t="str">
        <f t="shared" si="137"/>
        <v>FIP603</v>
      </c>
      <c r="D603" s="18">
        <v>704827</v>
      </c>
      <c r="E603" s="20">
        <v>45217</v>
      </c>
      <c r="F603" s="20">
        <v>45217</v>
      </c>
      <c r="G603" s="18" t="s">
        <v>8324</v>
      </c>
      <c r="I603" s="18" t="s">
        <v>8325</v>
      </c>
      <c r="J603" s="18" t="s">
        <v>7341</v>
      </c>
      <c r="K603" s="18" t="s">
        <v>7932</v>
      </c>
      <c r="L603" s="18" t="s">
        <v>7290</v>
      </c>
      <c r="M603" s="21" t="s">
        <v>7278</v>
      </c>
      <c r="N603" s="21" t="str">
        <f t="shared" si="166"/>
        <v>B</v>
      </c>
      <c r="P603" s="18" t="str">
        <f>IFERROR(VLOOKUP(L603,[1]Sheet3!A:B,2,0),"")</f>
        <v>Hospital</v>
      </c>
      <c r="Q603" s="22" t="s">
        <v>7337</v>
      </c>
      <c r="R603" s="22" t="s">
        <v>7271</v>
      </c>
      <c r="S603" s="22">
        <v>50000</v>
      </c>
      <c r="T603" s="22">
        <v>81022</v>
      </c>
      <c r="U603" s="22">
        <v>5000</v>
      </c>
      <c r="V603" s="22">
        <v>0</v>
      </c>
      <c r="W603" s="22">
        <f t="shared" si="169"/>
        <v>86022</v>
      </c>
      <c r="X603" s="22">
        <v>0</v>
      </c>
      <c r="Y603" s="22">
        <v>25</v>
      </c>
      <c r="Z603" s="22">
        <v>75</v>
      </c>
      <c r="AA603" s="22">
        <f t="shared" si="170"/>
        <v>64516.5</v>
      </c>
      <c r="AB603" s="22">
        <f t="shared" si="149"/>
        <v>18225</v>
      </c>
      <c r="AC603" s="22">
        <f t="shared" si="150"/>
        <v>3280.5</v>
      </c>
      <c r="AD603" s="22">
        <f t="shared" si="171"/>
        <v>21505.5</v>
      </c>
      <c r="AE603" s="22"/>
      <c r="AF603" s="22"/>
      <c r="AG603" s="22"/>
      <c r="AH603" s="91">
        <v>14160</v>
      </c>
      <c r="AI603" s="22"/>
      <c r="AJ603" s="22">
        <f t="shared" si="120"/>
        <v>0</v>
      </c>
      <c r="AK603" s="22">
        <f t="shared" si="145"/>
        <v>14160</v>
      </c>
      <c r="AL603" s="22">
        <f t="shared" si="146"/>
        <v>7345.5</v>
      </c>
      <c r="AM603" s="22">
        <f t="array" ref="AM603">IF(P603="Mykare",(INDEX('[1]EMI &amp; Reimbursement'!Q:Q,MATCH(Finance!C603,'[1]EMI &amp; Reimbursement'!B:B,0),0)),0)</f>
        <v>0</v>
      </c>
      <c r="AN603" s="22">
        <f t="shared" si="141"/>
        <v>0</v>
      </c>
      <c r="AO603" s="22">
        <f t="shared" si="142"/>
        <v>21505.5</v>
      </c>
      <c r="AP603" s="22">
        <f t="shared" si="143"/>
        <v>0</v>
      </c>
      <c r="AQ603" s="18" t="s">
        <v>7272</v>
      </c>
      <c r="AW603" s="24" t="b">
        <v>0</v>
      </c>
      <c r="BB603" s="24" t="b">
        <v>0</v>
      </c>
      <c r="BC603" s="22">
        <f t="shared" si="167"/>
        <v>0</v>
      </c>
      <c r="BD603" s="26">
        <f t="shared" si="168"/>
        <v>0.34156378600823045</v>
      </c>
    </row>
    <row r="604" spans="1:56" ht="18" customHeight="1">
      <c r="A604" s="18" t="s">
        <v>7262</v>
      </c>
      <c r="B604" s="19">
        <v>604</v>
      </c>
      <c r="C604" s="18" t="str">
        <f t="shared" si="137"/>
        <v>FIP604</v>
      </c>
      <c r="D604" s="18">
        <v>285613</v>
      </c>
      <c r="E604" s="20">
        <v>45217</v>
      </c>
      <c r="F604" s="20">
        <v>45217</v>
      </c>
      <c r="G604" s="18" t="s">
        <v>7720</v>
      </c>
      <c r="I604" s="18" t="s">
        <v>8326</v>
      </c>
      <c r="J604" s="18" t="s">
        <v>7369</v>
      </c>
      <c r="K604" s="18" t="s">
        <v>8087</v>
      </c>
      <c r="L604" s="18" t="s">
        <v>7290</v>
      </c>
      <c r="M604" s="21" t="s">
        <v>7278</v>
      </c>
      <c r="N604" s="21" t="str">
        <f t="shared" si="166"/>
        <v>B</v>
      </c>
      <c r="P604" s="18" t="str">
        <f>IFERROR(VLOOKUP(L604,[1]Sheet3!A:B,2,0),"")</f>
        <v>Hospital</v>
      </c>
      <c r="Q604" s="22" t="s">
        <v>7298</v>
      </c>
      <c r="R604" s="22" t="s">
        <v>7271</v>
      </c>
      <c r="S604" s="22">
        <v>45000</v>
      </c>
      <c r="T604" s="22">
        <v>37825</v>
      </c>
      <c r="U604" s="22">
        <v>6675</v>
      </c>
      <c r="V604" s="22">
        <v>0</v>
      </c>
      <c r="W604" s="22">
        <f t="shared" si="169"/>
        <v>44500</v>
      </c>
      <c r="X604" s="22">
        <v>0</v>
      </c>
      <c r="Y604" s="22">
        <v>35</v>
      </c>
      <c r="Z604" s="22">
        <v>65</v>
      </c>
      <c r="AA604" s="22">
        <f t="shared" si="170"/>
        <v>28925</v>
      </c>
      <c r="AB604" s="22">
        <f t="shared" si="149"/>
        <v>13199.15254237288</v>
      </c>
      <c r="AC604" s="22">
        <f t="shared" si="150"/>
        <v>2375.8474576271183</v>
      </c>
      <c r="AD604" s="22">
        <f t="shared" si="171"/>
        <v>15574.999999999998</v>
      </c>
      <c r="AE604" s="22"/>
      <c r="AF604" s="22"/>
      <c r="AG604" s="22"/>
      <c r="AH604" s="22"/>
      <c r="AI604" s="22"/>
      <c r="AJ604" s="22">
        <f t="shared" si="120"/>
        <v>0</v>
      </c>
      <c r="AK604" s="22">
        <f t="shared" si="145"/>
        <v>0</v>
      </c>
      <c r="AL604" s="22">
        <f t="shared" si="146"/>
        <v>15574.999999999998</v>
      </c>
      <c r="AM604" s="22">
        <f t="array" ref="AM604">IF(P604="Mykare",(INDEX('[1]EMI &amp; Reimbursement'!Q:Q,MATCH(Finance!C604,'[1]EMI &amp; Reimbursement'!B:B,0),0)),0)</f>
        <v>0</v>
      </c>
      <c r="AN604" s="22">
        <f t="shared" si="141"/>
        <v>0</v>
      </c>
      <c r="AO604" s="22">
        <f t="shared" si="142"/>
        <v>15574.999999999998</v>
      </c>
      <c r="AP604" s="22">
        <f t="shared" si="143"/>
        <v>0</v>
      </c>
      <c r="AQ604" s="18" t="s">
        <v>7272</v>
      </c>
      <c r="AR604" s="18" t="s">
        <v>8323</v>
      </c>
      <c r="AS604" s="23">
        <v>45234</v>
      </c>
      <c r="AW604" s="24" t="b">
        <v>1</v>
      </c>
      <c r="BB604" s="24" t="b">
        <v>0</v>
      </c>
      <c r="BC604" s="22">
        <f t="shared" si="167"/>
        <v>0</v>
      </c>
      <c r="BD604" s="26">
        <f t="shared" si="168"/>
        <v>1</v>
      </c>
    </row>
    <row r="605" spans="1:56" ht="18" customHeight="1">
      <c r="A605" s="18" t="s">
        <v>7262</v>
      </c>
      <c r="B605" s="19">
        <v>605</v>
      </c>
      <c r="C605" s="18" t="str">
        <f t="shared" si="137"/>
        <v>FIP605</v>
      </c>
      <c r="D605" s="18">
        <v>704843</v>
      </c>
      <c r="E605" s="20">
        <v>45218</v>
      </c>
      <c r="F605" s="20">
        <v>45218</v>
      </c>
      <c r="G605" s="18" t="s">
        <v>7367</v>
      </c>
      <c r="I605" s="18" t="s">
        <v>8327</v>
      </c>
      <c r="J605" s="18" t="s">
        <v>7341</v>
      </c>
      <c r="K605" s="18" t="s">
        <v>7342</v>
      </c>
      <c r="L605" s="18" t="s">
        <v>7290</v>
      </c>
      <c r="M605" s="21" t="s">
        <v>7278</v>
      </c>
      <c r="N605" s="21" t="str">
        <f t="shared" si="166"/>
        <v>B</v>
      </c>
      <c r="P605" s="18" t="str">
        <f>IFERROR(VLOOKUP(L605,[1]Sheet3!A:B,2,0),"")</f>
        <v>Hospital</v>
      </c>
      <c r="Q605" s="22" t="s">
        <v>7326</v>
      </c>
      <c r="R605" s="22" t="s">
        <v>7271</v>
      </c>
      <c r="S605" s="22">
        <v>121053</v>
      </c>
      <c r="T605" s="22">
        <v>121053</v>
      </c>
      <c r="U605" s="22">
        <v>3000</v>
      </c>
      <c r="V605" s="22">
        <v>0</v>
      </c>
      <c r="W605" s="22">
        <f t="shared" si="169"/>
        <v>124053</v>
      </c>
      <c r="X605" s="22">
        <v>0</v>
      </c>
      <c r="Y605" s="22">
        <v>30</v>
      </c>
      <c r="Z605" s="22">
        <v>70</v>
      </c>
      <c r="AA605" s="22">
        <f t="shared" si="170"/>
        <v>86837.099999999991</v>
      </c>
      <c r="AB605" s="22">
        <f t="shared" si="149"/>
        <v>31538.898305084746</v>
      </c>
      <c r="AC605" s="22">
        <f t="shared" si="150"/>
        <v>5677.0016949152541</v>
      </c>
      <c r="AD605" s="22">
        <f t="shared" si="171"/>
        <v>37215.9</v>
      </c>
      <c r="AE605" s="22"/>
      <c r="AF605" s="22"/>
      <c r="AG605" s="22"/>
      <c r="AH605" s="22"/>
      <c r="AI605" s="22"/>
      <c r="AJ605" s="22">
        <f t="shared" si="120"/>
        <v>0</v>
      </c>
      <c r="AK605" s="22">
        <f t="shared" si="145"/>
        <v>0</v>
      </c>
      <c r="AL605" s="22">
        <f t="shared" si="146"/>
        <v>37215.9</v>
      </c>
      <c r="AM605" s="22">
        <f t="array" ref="AM605">IF(P605="Mykare",(INDEX('[1]EMI &amp; Reimbursement'!Q:Q,MATCH(Finance!C605,'[1]EMI &amp; Reimbursement'!B:B,0),0)),0)</f>
        <v>0</v>
      </c>
      <c r="AN605" s="22">
        <f t="shared" si="141"/>
        <v>0</v>
      </c>
      <c r="AO605" s="22">
        <f t="shared" si="142"/>
        <v>37215.9</v>
      </c>
      <c r="AP605" s="22">
        <f t="shared" si="143"/>
        <v>0</v>
      </c>
      <c r="AQ605" s="18" t="s">
        <v>7272</v>
      </c>
      <c r="AR605" s="18" t="s">
        <v>8328</v>
      </c>
      <c r="AS605" s="23">
        <v>45234</v>
      </c>
      <c r="AW605" s="24" t="b">
        <v>1</v>
      </c>
      <c r="BB605" s="24" t="b">
        <v>0</v>
      </c>
      <c r="BC605" s="22">
        <f t="shared" si="167"/>
        <v>0</v>
      </c>
      <c r="BD605" s="26">
        <f t="shared" si="168"/>
        <v>1</v>
      </c>
    </row>
    <row r="606" spans="1:56" ht="18" customHeight="1">
      <c r="A606" s="18" t="s">
        <v>7262</v>
      </c>
      <c r="B606" s="19">
        <v>606</v>
      </c>
      <c r="C606" s="18" t="str">
        <f t="shared" si="137"/>
        <v>FIP606</v>
      </c>
      <c r="D606" s="18">
        <v>705239</v>
      </c>
      <c r="E606" s="20">
        <v>45218</v>
      </c>
      <c r="F606" s="20">
        <v>45218</v>
      </c>
      <c r="G606" s="18" t="s">
        <v>7509</v>
      </c>
      <c r="I606" s="18" t="s">
        <v>8329</v>
      </c>
      <c r="J606" s="18" t="s">
        <v>7351</v>
      </c>
      <c r="K606" s="18" t="s">
        <v>8087</v>
      </c>
      <c r="L606" s="18" t="s">
        <v>7290</v>
      </c>
      <c r="M606" s="21" t="s">
        <v>8330</v>
      </c>
      <c r="N606" s="21" t="str">
        <f t="shared" si="166"/>
        <v>A</v>
      </c>
      <c r="P606" s="18" t="str">
        <f>IFERROR(VLOOKUP(L606,[1]Sheet3!A:B,2,0),"")</f>
        <v>Hospital</v>
      </c>
      <c r="Q606" s="22" t="s">
        <v>7337</v>
      </c>
      <c r="R606" s="22" t="s">
        <v>7271</v>
      </c>
      <c r="S606" s="22">
        <v>59973</v>
      </c>
      <c r="T606" s="22">
        <v>59973</v>
      </c>
      <c r="U606" s="22">
        <v>3264</v>
      </c>
      <c r="V606" s="22">
        <v>0</v>
      </c>
      <c r="W606" s="22">
        <f t="shared" si="169"/>
        <v>63237</v>
      </c>
      <c r="X606" s="22">
        <v>0</v>
      </c>
      <c r="Y606" s="22">
        <v>60</v>
      </c>
      <c r="Z606" s="22">
        <v>40</v>
      </c>
      <c r="AA606" s="22">
        <f t="shared" si="170"/>
        <v>25294.800000000003</v>
      </c>
      <c r="AB606" s="22">
        <f t="shared" si="149"/>
        <v>32154.406779661014</v>
      </c>
      <c r="AC606" s="22">
        <f t="shared" si="150"/>
        <v>5787.7932203389828</v>
      </c>
      <c r="AD606" s="22">
        <f t="shared" si="171"/>
        <v>37942.199999999997</v>
      </c>
      <c r="AE606" s="22"/>
      <c r="AF606" s="22">
        <f>W606*15%</f>
        <v>9485.5499999999993</v>
      </c>
      <c r="AG606" s="22"/>
      <c r="AH606" s="22"/>
      <c r="AI606" s="22"/>
      <c r="AJ606" s="22">
        <f t="shared" si="120"/>
        <v>0</v>
      </c>
      <c r="AK606" s="22">
        <f t="shared" si="145"/>
        <v>9485.5499999999993</v>
      </c>
      <c r="AL606" s="22">
        <f t="shared" si="146"/>
        <v>28456.649999999998</v>
      </c>
      <c r="AM606" s="22">
        <f t="array" ref="AM606">IF(P606="Mykare",(INDEX('[1]EMI &amp; Reimbursement'!Q:Q,MATCH(Finance!C606,'[1]EMI &amp; Reimbursement'!B:B,0),0)),0)</f>
        <v>0</v>
      </c>
      <c r="AN606" s="22">
        <f t="shared" si="141"/>
        <v>0</v>
      </c>
      <c r="AO606" s="22">
        <f t="shared" si="142"/>
        <v>37942.199999999997</v>
      </c>
      <c r="AP606" s="22">
        <f t="shared" si="143"/>
        <v>0</v>
      </c>
      <c r="AQ606" s="18" t="s">
        <v>7272</v>
      </c>
      <c r="AR606" s="18" t="s">
        <v>8296</v>
      </c>
      <c r="AS606" s="23">
        <v>45234</v>
      </c>
      <c r="AW606" s="24" t="b">
        <v>1</v>
      </c>
      <c r="BB606" s="24" t="b">
        <v>0</v>
      </c>
      <c r="BC606" s="22">
        <f t="shared" si="167"/>
        <v>0</v>
      </c>
      <c r="BD606" s="26">
        <f t="shared" si="168"/>
        <v>0.75</v>
      </c>
    </row>
    <row r="607" spans="1:56" ht="18" customHeight="1">
      <c r="A607" s="18" t="s">
        <v>7262</v>
      </c>
      <c r="B607" s="19">
        <v>607</v>
      </c>
      <c r="C607" s="18" t="str">
        <f t="shared" si="137"/>
        <v>FIP607</v>
      </c>
      <c r="D607" s="18">
        <v>704392</v>
      </c>
      <c r="E607" s="20">
        <v>45218</v>
      </c>
      <c r="F607" s="20">
        <v>45218</v>
      </c>
      <c r="G607" s="18" t="s">
        <v>8331</v>
      </c>
      <c r="I607" s="18" t="s">
        <v>8332</v>
      </c>
      <c r="J607" s="18" t="s">
        <v>7266</v>
      </c>
      <c r="K607" s="18" t="s">
        <v>5048</v>
      </c>
      <c r="L607" s="18" t="s">
        <v>7290</v>
      </c>
      <c r="M607" s="21" t="s">
        <v>7278</v>
      </c>
      <c r="N607" s="21" t="str">
        <f t="shared" si="166"/>
        <v>B</v>
      </c>
      <c r="P607" s="18" t="str">
        <f>IFERROR(VLOOKUP(L607,[1]Sheet3!A:B,2,0),"")</f>
        <v>Hospital</v>
      </c>
      <c r="Q607" s="22" t="s">
        <v>7495</v>
      </c>
      <c r="R607" s="22" t="s">
        <v>7271</v>
      </c>
      <c r="S607" s="22">
        <v>30365</v>
      </c>
      <c r="T607" s="22">
        <v>30365</v>
      </c>
      <c r="U607" s="22">
        <v>0</v>
      </c>
      <c r="V607" s="22">
        <v>0</v>
      </c>
      <c r="W607" s="22">
        <f t="shared" si="169"/>
        <v>30365</v>
      </c>
      <c r="X607" s="22">
        <v>0</v>
      </c>
      <c r="Y607" s="22">
        <v>35</v>
      </c>
      <c r="Z607" s="22">
        <v>65</v>
      </c>
      <c r="AA607" s="22">
        <f t="shared" si="170"/>
        <v>19737.25</v>
      </c>
      <c r="AB607" s="22">
        <f t="shared" si="149"/>
        <v>9006.5677966101684</v>
      </c>
      <c r="AC607" s="22">
        <f t="shared" si="150"/>
        <v>1621.1822033898304</v>
      </c>
      <c r="AD607" s="22">
        <f t="shared" si="171"/>
        <v>10627.75</v>
      </c>
      <c r="AE607" s="22"/>
      <c r="AF607" s="22"/>
      <c r="AG607" s="22"/>
      <c r="AH607" s="22"/>
      <c r="AI607" s="22"/>
      <c r="AJ607" s="22">
        <f t="shared" si="120"/>
        <v>0</v>
      </c>
      <c r="AK607" s="22">
        <f t="shared" si="145"/>
        <v>0</v>
      </c>
      <c r="AL607" s="22">
        <f t="shared" si="146"/>
        <v>10627.75</v>
      </c>
      <c r="AM607" s="22">
        <f t="array" ref="AM607">IF(P607="Mykare",(INDEX('[1]EMI &amp; Reimbursement'!Q:Q,MATCH(Finance!C607,'[1]EMI &amp; Reimbursement'!B:B,0),0)),0)</f>
        <v>0</v>
      </c>
      <c r="AN607" s="22">
        <f t="shared" si="141"/>
        <v>0</v>
      </c>
      <c r="AO607" s="22">
        <f t="shared" si="142"/>
        <v>10627.75</v>
      </c>
      <c r="AP607" s="22">
        <f t="shared" si="143"/>
        <v>0</v>
      </c>
      <c r="AQ607" s="18" t="s">
        <v>7272</v>
      </c>
      <c r="AW607" s="24" t="b">
        <v>0</v>
      </c>
      <c r="BB607" s="24" t="b">
        <v>0</v>
      </c>
      <c r="BC607" s="22">
        <f t="shared" si="167"/>
        <v>0</v>
      </c>
      <c r="BD607" s="26">
        <f t="shared" si="168"/>
        <v>1</v>
      </c>
    </row>
    <row r="608" spans="1:56" ht="18" customHeight="1">
      <c r="A608" s="18" t="s">
        <v>7262</v>
      </c>
      <c r="B608" s="19">
        <v>608</v>
      </c>
      <c r="C608" s="18" t="str">
        <f t="shared" si="137"/>
        <v>FIP608</v>
      </c>
      <c r="D608" s="18">
        <v>704104</v>
      </c>
      <c r="E608" s="20">
        <v>45218</v>
      </c>
      <c r="F608" s="20">
        <v>45218</v>
      </c>
      <c r="G608" s="18" t="s">
        <v>7703</v>
      </c>
      <c r="I608" s="18" t="s">
        <v>8333</v>
      </c>
      <c r="J608" s="18" t="s">
        <v>7351</v>
      </c>
      <c r="K608" s="18" t="s">
        <v>8209</v>
      </c>
      <c r="L608" s="18" t="s">
        <v>7290</v>
      </c>
      <c r="M608" s="21" t="s">
        <v>8083</v>
      </c>
      <c r="N608" s="21" t="str">
        <f t="shared" si="166"/>
        <v>A</v>
      </c>
      <c r="P608" s="18" t="str">
        <f>IFERROR(VLOOKUP(L608,[1]Sheet3!A:B,2,0),"")</f>
        <v>Hospital</v>
      </c>
      <c r="Q608" s="22" t="s">
        <v>7270</v>
      </c>
      <c r="R608" s="22" t="s">
        <v>7271</v>
      </c>
      <c r="S608" s="22">
        <v>36368</v>
      </c>
      <c r="T608" s="22">
        <v>36368</v>
      </c>
      <c r="U608" s="22">
        <v>15000</v>
      </c>
      <c r="V608" s="22">
        <v>0</v>
      </c>
      <c r="W608" s="22">
        <f t="shared" si="169"/>
        <v>51368</v>
      </c>
      <c r="X608" s="22">
        <v>0</v>
      </c>
      <c r="Y608" s="22">
        <v>65</v>
      </c>
      <c r="Z608" s="22">
        <v>35</v>
      </c>
      <c r="AA608" s="22">
        <f t="shared" si="170"/>
        <v>17978.8</v>
      </c>
      <c r="AB608" s="22">
        <f t="shared" si="149"/>
        <v>28295.932203389832</v>
      </c>
      <c r="AC608" s="22">
        <f t="shared" si="150"/>
        <v>5093.2677966101701</v>
      </c>
      <c r="AD608" s="22">
        <f t="shared" si="171"/>
        <v>33389.200000000004</v>
      </c>
      <c r="AE608" s="22"/>
      <c r="AF608" s="22">
        <f>W608*15%</f>
        <v>7705.2</v>
      </c>
      <c r="AG608" s="22"/>
      <c r="AH608" s="22"/>
      <c r="AI608" s="22"/>
      <c r="AJ608" s="22">
        <f t="shared" si="120"/>
        <v>0</v>
      </c>
      <c r="AK608" s="22">
        <f t="shared" si="145"/>
        <v>7705.2</v>
      </c>
      <c r="AL608" s="22">
        <f t="shared" si="146"/>
        <v>25684.000000000004</v>
      </c>
      <c r="AM608" s="22">
        <f t="array" ref="AM608">IF(P608="Mykare",(INDEX('[1]EMI &amp; Reimbursement'!Q:Q,MATCH(Finance!C608,'[1]EMI &amp; Reimbursement'!B:B,0),0)),0)</f>
        <v>0</v>
      </c>
      <c r="AN608" s="22">
        <f t="shared" si="141"/>
        <v>0</v>
      </c>
      <c r="AO608" s="22">
        <f t="shared" si="142"/>
        <v>33389.200000000004</v>
      </c>
      <c r="AP608" s="22">
        <f t="shared" si="143"/>
        <v>0</v>
      </c>
      <c r="AQ608" s="18" t="s">
        <v>7272</v>
      </c>
      <c r="AR608" s="18" t="s">
        <v>8334</v>
      </c>
      <c r="AS608" s="23">
        <v>45234</v>
      </c>
      <c r="AW608" s="24" t="b">
        <v>1</v>
      </c>
      <c r="BB608" s="24" t="b">
        <v>0</v>
      </c>
      <c r="BC608" s="22">
        <f t="shared" si="167"/>
        <v>0</v>
      </c>
      <c r="BD608" s="26">
        <f t="shared" si="168"/>
        <v>0.76923076923076927</v>
      </c>
    </row>
    <row r="609" spans="1:56" ht="18" customHeight="1">
      <c r="A609" s="18" t="s">
        <v>7262</v>
      </c>
      <c r="B609" s="19">
        <v>609</v>
      </c>
      <c r="C609" s="18" t="str">
        <f t="shared" si="137"/>
        <v>FIP609</v>
      </c>
      <c r="D609" s="18">
        <v>704685</v>
      </c>
      <c r="E609" s="20">
        <v>45218</v>
      </c>
      <c r="F609" s="20">
        <v>45218</v>
      </c>
      <c r="G609" s="18" t="s">
        <v>8283</v>
      </c>
      <c r="I609" s="18" t="s">
        <v>8335</v>
      </c>
      <c r="J609" s="18" t="s">
        <v>7351</v>
      </c>
      <c r="K609" s="18" t="s">
        <v>7342</v>
      </c>
      <c r="L609" s="18" t="s">
        <v>7308</v>
      </c>
      <c r="M609" s="21" t="s">
        <v>7278</v>
      </c>
      <c r="N609" s="21" t="str">
        <f t="shared" si="166"/>
        <v>B</v>
      </c>
      <c r="P609" s="18" t="str">
        <f>IFERROR(VLOOKUP(L609,[1]Sheet3!A:B,2,0),"")</f>
        <v>Hospital</v>
      </c>
      <c r="Q609" s="22" t="s">
        <v>7326</v>
      </c>
      <c r="R609" s="22" t="s">
        <v>7271</v>
      </c>
      <c r="S609" s="22">
        <v>5000</v>
      </c>
      <c r="T609" s="22">
        <v>0</v>
      </c>
      <c r="U609" s="22">
        <v>0</v>
      </c>
      <c r="V609" s="22">
        <v>0</v>
      </c>
      <c r="W609" s="22">
        <f t="shared" si="169"/>
        <v>5000</v>
      </c>
      <c r="X609" s="22">
        <v>0</v>
      </c>
      <c r="Y609" s="22"/>
      <c r="Z609" s="22"/>
      <c r="AA609" s="22">
        <f t="shared" si="170"/>
        <v>0</v>
      </c>
      <c r="AB609" s="22">
        <f t="shared" si="149"/>
        <v>0</v>
      </c>
      <c r="AC609" s="22">
        <f t="shared" si="150"/>
        <v>0</v>
      </c>
      <c r="AD609" s="22">
        <f t="shared" si="171"/>
        <v>0</v>
      </c>
      <c r="AE609" s="22"/>
      <c r="AF609" s="22"/>
      <c r="AG609" s="22"/>
      <c r="AH609" s="22"/>
      <c r="AI609" s="22"/>
      <c r="AJ609" s="22">
        <f t="shared" si="120"/>
        <v>0</v>
      </c>
      <c r="AK609" s="22">
        <f t="shared" si="145"/>
        <v>0</v>
      </c>
      <c r="AL609" s="22">
        <f t="shared" si="146"/>
        <v>0</v>
      </c>
      <c r="AM609" s="22">
        <f t="array" ref="AM609">IF(P609="Mykare",(INDEX('[1]EMI &amp; Reimbursement'!Q:Q,MATCH(Finance!C609,'[1]EMI &amp; Reimbursement'!B:B,0),0)),0)</f>
        <v>0</v>
      </c>
      <c r="AN609" s="22">
        <f t="shared" si="141"/>
        <v>0</v>
      </c>
      <c r="AO609" s="22">
        <f t="shared" si="142"/>
        <v>0</v>
      </c>
      <c r="AP609" s="22">
        <f t="shared" si="143"/>
        <v>0</v>
      </c>
      <c r="AW609" s="24" t="b">
        <v>0</v>
      </c>
      <c r="BB609" s="24" t="b">
        <v>0</v>
      </c>
      <c r="BC609" s="22">
        <f t="shared" si="167"/>
        <v>5000</v>
      </c>
      <c r="BD609" s="26" t="e">
        <f t="shared" si="168"/>
        <v>#DIV/0!</v>
      </c>
    </row>
    <row r="610" spans="1:56" ht="18" customHeight="1">
      <c r="A610" s="18" t="s">
        <v>7262</v>
      </c>
      <c r="B610" s="19">
        <v>610</v>
      </c>
      <c r="C610" s="18" t="str">
        <f t="shared" si="137"/>
        <v>FIP610</v>
      </c>
      <c r="D610" s="18">
        <v>353294</v>
      </c>
      <c r="E610" s="20">
        <v>45219</v>
      </c>
      <c r="F610" s="20">
        <v>45219</v>
      </c>
      <c r="G610" s="18" t="s">
        <v>8207</v>
      </c>
      <c r="I610" s="18" t="s">
        <v>4797</v>
      </c>
      <c r="J610" s="18" t="s">
        <v>8336</v>
      </c>
      <c r="K610" s="18" t="s">
        <v>7267</v>
      </c>
      <c r="L610" s="18" t="s">
        <v>7290</v>
      </c>
      <c r="M610" s="21" t="s">
        <v>7278</v>
      </c>
      <c r="N610" s="21" t="str">
        <f t="shared" si="166"/>
        <v>B</v>
      </c>
      <c r="P610" s="18" t="str">
        <f>IFERROR(VLOOKUP(L610,[1]Sheet3!A:B,2,0),"")</f>
        <v>Hospital</v>
      </c>
      <c r="Q610" s="22" t="s">
        <v>7285</v>
      </c>
      <c r="R610" s="22" t="s">
        <v>7271</v>
      </c>
      <c r="S610" s="22">
        <v>100000</v>
      </c>
      <c r="T610" s="22">
        <v>105171</v>
      </c>
      <c r="U610" s="22">
        <v>9194</v>
      </c>
      <c r="V610" s="22">
        <v>0</v>
      </c>
      <c r="W610" s="22">
        <f t="shared" si="169"/>
        <v>114365</v>
      </c>
      <c r="X610" s="22">
        <v>0</v>
      </c>
      <c r="Y610" s="22">
        <v>40</v>
      </c>
      <c r="Z610" s="22">
        <v>60</v>
      </c>
      <c r="AA610" s="22">
        <f t="shared" si="170"/>
        <v>68619</v>
      </c>
      <c r="AB610" s="22">
        <f t="shared" si="149"/>
        <v>38767.796610169491</v>
      </c>
      <c r="AC610" s="22">
        <f t="shared" si="150"/>
        <v>6978.2033898305081</v>
      </c>
      <c r="AD610" s="22">
        <f t="shared" si="171"/>
        <v>45746</v>
      </c>
      <c r="AE610" s="22"/>
      <c r="AF610" s="22"/>
      <c r="AG610" s="22"/>
      <c r="AH610" s="22"/>
      <c r="AI610" s="22"/>
      <c r="AJ610" s="22">
        <f t="shared" si="120"/>
        <v>0</v>
      </c>
      <c r="AK610" s="22">
        <f t="shared" si="145"/>
        <v>0</v>
      </c>
      <c r="AL610" s="22">
        <f t="shared" si="146"/>
        <v>45746</v>
      </c>
      <c r="AM610" s="22">
        <f t="array" ref="AM610">IF(P610="Mykare",(INDEX('[1]EMI &amp; Reimbursement'!Q:Q,MATCH(Finance!C610,'[1]EMI &amp; Reimbursement'!B:B,0),0)),0)</f>
        <v>0</v>
      </c>
      <c r="AN610" s="22">
        <f t="shared" si="141"/>
        <v>0</v>
      </c>
      <c r="AO610" s="22">
        <f t="shared" si="142"/>
        <v>45746</v>
      </c>
      <c r="AP610" s="22">
        <f t="shared" si="143"/>
        <v>0</v>
      </c>
      <c r="AQ610" s="18" t="s">
        <v>7272</v>
      </c>
      <c r="AR610" s="18" t="s">
        <v>8337</v>
      </c>
      <c r="AS610" s="23">
        <v>45234</v>
      </c>
      <c r="AW610" s="24" t="b">
        <v>1</v>
      </c>
      <c r="BB610" s="24" t="b">
        <v>0</v>
      </c>
      <c r="BC610" s="22">
        <f t="shared" si="167"/>
        <v>0</v>
      </c>
      <c r="BD610" s="26">
        <f t="shared" si="168"/>
        <v>1</v>
      </c>
    </row>
    <row r="611" spans="1:56" ht="18" customHeight="1">
      <c r="A611" s="18" t="s">
        <v>7262</v>
      </c>
      <c r="B611" s="19">
        <v>611</v>
      </c>
      <c r="C611" s="18" t="str">
        <f t="shared" si="137"/>
        <v>FIP611</v>
      </c>
      <c r="D611" s="18">
        <v>704627</v>
      </c>
      <c r="E611" s="20">
        <v>45219</v>
      </c>
      <c r="F611" s="20">
        <v>45219</v>
      </c>
      <c r="G611" s="18" t="s">
        <v>8151</v>
      </c>
      <c r="I611" s="18" t="s">
        <v>4818</v>
      </c>
      <c r="J611" s="18" t="s">
        <v>7266</v>
      </c>
      <c r="K611" s="18" t="s">
        <v>7267</v>
      </c>
      <c r="L611" s="18" t="s">
        <v>7290</v>
      </c>
      <c r="M611" s="21" t="s">
        <v>7278</v>
      </c>
      <c r="N611" s="21" t="str">
        <f t="shared" si="166"/>
        <v>B</v>
      </c>
      <c r="P611" s="18" t="str">
        <f>IFERROR(VLOOKUP(L611,[1]Sheet3!A:B,2,0),"")</f>
        <v>Hospital</v>
      </c>
      <c r="Q611" s="22" t="s">
        <v>7456</v>
      </c>
      <c r="R611" s="22" t="s">
        <v>7271</v>
      </c>
      <c r="S611" s="22">
        <v>25000</v>
      </c>
      <c r="T611" s="22">
        <v>42160</v>
      </c>
      <c r="U611" s="22">
        <v>3000</v>
      </c>
      <c r="V611" s="22">
        <v>0</v>
      </c>
      <c r="W611" s="22">
        <f t="shared" si="169"/>
        <v>45160</v>
      </c>
      <c r="X611" s="22">
        <v>0</v>
      </c>
      <c r="Y611" s="22">
        <v>33</v>
      </c>
      <c r="Z611" s="22">
        <v>67</v>
      </c>
      <c r="AA611" s="22">
        <f t="shared" si="170"/>
        <v>30257.200000000001</v>
      </c>
      <c r="AB611" s="22">
        <f t="shared" si="149"/>
        <v>12629.491525423729</v>
      </c>
      <c r="AC611" s="22">
        <f t="shared" si="150"/>
        <v>2273.3084745762712</v>
      </c>
      <c r="AD611" s="22">
        <f t="shared" si="171"/>
        <v>14902.800000000001</v>
      </c>
      <c r="AE611" s="22"/>
      <c r="AF611" s="22"/>
      <c r="AG611" s="22"/>
      <c r="AH611" s="22"/>
      <c r="AI611" s="22"/>
      <c r="AJ611" s="22">
        <f t="shared" si="120"/>
        <v>0</v>
      </c>
      <c r="AK611" s="22">
        <f t="shared" si="145"/>
        <v>0</v>
      </c>
      <c r="AL611" s="22">
        <f t="shared" si="146"/>
        <v>14902.800000000001</v>
      </c>
      <c r="AM611" s="22">
        <f t="array" ref="AM611">IF(P611="Mykare",(INDEX('[1]EMI &amp; Reimbursement'!Q:Q,MATCH(Finance!C611,'[1]EMI &amp; Reimbursement'!B:B,0),0)),0)</f>
        <v>0</v>
      </c>
      <c r="AN611" s="22">
        <f t="shared" si="141"/>
        <v>0</v>
      </c>
      <c r="AO611" s="22">
        <f t="shared" si="142"/>
        <v>14902.800000000001</v>
      </c>
      <c r="AP611" s="22">
        <f t="shared" si="143"/>
        <v>0</v>
      </c>
      <c r="AQ611" s="18" t="s">
        <v>7272</v>
      </c>
      <c r="AR611" s="18" t="s">
        <v>8266</v>
      </c>
      <c r="AS611" s="23">
        <v>45234</v>
      </c>
      <c r="AW611" s="24" t="b">
        <v>1</v>
      </c>
      <c r="BB611" s="24" t="b">
        <v>0</v>
      </c>
      <c r="BC611" s="22">
        <f t="shared" si="167"/>
        <v>0</v>
      </c>
      <c r="BD611" s="26">
        <f t="shared" si="168"/>
        <v>1</v>
      </c>
    </row>
    <row r="612" spans="1:56" ht="18" customHeight="1">
      <c r="A612" s="18" t="s">
        <v>7262</v>
      </c>
      <c r="B612" s="19">
        <v>612</v>
      </c>
      <c r="C612" s="18" t="str">
        <f t="shared" si="137"/>
        <v>FIP612</v>
      </c>
      <c r="D612" s="18">
        <v>705260</v>
      </c>
      <c r="E612" s="20">
        <v>45220</v>
      </c>
      <c r="F612" s="20">
        <v>45220</v>
      </c>
      <c r="G612" s="18" t="s">
        <v>7509</v>
      </c>
      <c r="I612" s="18" t="s">
        <v>2199</v>
      </c>
      <c r="J612" s="18" t="s">
        <v>7266</v>
      </c>
      <c r="K612" s="18" t="s">
        <v>8087</v>
      </c>
      <c r="L612" s="18" t="s">
        <v>7290</v>
      </c>
      <c r="M612" s="21" t="s">
        <v>7278</v>
      </c>
      <c r="N612" s="21" t="str">
        <f t="shared" si="166"/>
        <v>B</v>
      </c>
      <c r="P612" s="18" t="str">
        <f>IFERROR(VLOOKUP(L612,[1]Sheet3!A:B,2,0),"")</f>
        <v>Hospital</v>
      </c>
      <c r="Q612" s="22" t="s">
        <v>7337</v>
      </c>
      <c r="R612" s="22" t="s">
        <v>7271</v>
      </c>
      <c r="S612" s="22">
        <v>25000</v>
      </c>
      <c r="T612" s="22">
        <v>14000</v>
      </c>
      <c r="U612" s="22">
        <v>16000</v>
      </c>
      <c r="V612" s="22">
        <v>0</v>
      </c>
      <c r="W612" s="22">
        <f t="shared" si="169"/>
        <v>30000</v>
      </c>
      <c r="X612" s="22">
        <v>0</v>
      </c>
      <c r="Y612" s="22">
        <v>30</v>
      </c>
      <c r="Z612" s="22">
        <v>70</v>
      </c>
      <c r="AA612" s="22">
        <f t="shared" si="170"/>
        <v>21000</v>
      </c>
      <c r="AB612" s="22">
        <f t="shared" si="149"/>
        <v>7627.1186440677966</v>
      </c>
      <c r="AC612" s="22">
        <f t="shared" si="150"/>
        <v>1372.8813559322034</v>
      </c>
      <c r="AD612" s="22">
        <f t="shared" si="171"/>
        <v>9000</v>
      </c>
      <c r="AE612" s="22"/>
      <c r="AF612" s="22"/>
      <c r="AG612" s="22"/>
      <c r="AH612" s="22"/>
      <c r="AI612" s="22"/>
      <c r="AJ612" s="22">
        <f t="shared" si="120"/>
        <v>0</v>
      </c>
      <c r="AK612" s="22">
        <f t="shared" si="145"/>
        <v>0</v>
      </c>
      <c r="AL612" s="22">
        <f t="shared" si="146"/>
        <v>9000</v>
      </c>
      <c r="AM612" s="22">
        <f t="array" ref="AM612">IF(P612="Mykare",(INDEX('[1]EMI &amp; Reimbursement'!Q:Q,MATCH(Finance!C612,'[1]EMI &amp; Reimbursement'!B:B,0),0)),0)</f>
        <v>0</v>
      </c>
      <c r="AN612" s="22">
        <f t="shared" si="141"/>
        <v>0</v>
      </c>
      <c r="AO612" s="22">
        <f t="shared" si="142"/>
        <v>9000</v>
      </c>
      <c r="AP612" s="22">
        <f t="shared" si="143"/>
        <v>0</v>
      </c>
      <c r="AQ612" s="18" t="s">
        <v>7272</v>
      </c>
      <c r="AR612" s="18" t="s">
        <v>8296</v>
      </c>
      <c r="AS612" s="23">
        <v>45234</v>
      </c>
      <c r="AW612" s="24" t="b">
        <v>1</v>
      </c>
      <c r="BB612" s="24" t="b">
        <v>0</v>
      </c>
      <c r="BC612" s="22">
        <f t="shared" si="167"/>
        <v>0</v>
      </c>
      <c r="BD612" s="26">
        <f t="shared" si="168"/>
        <v>1</v>
      </c>
    </row>
    <row r="613" spans="1:56" ht="18" customHeight="1">
      <c r="A613" s="18" t="s">
        <v>7262</v>
      </c>
      <c r="B613" s="19">
        <v>613</v>
      </c>
      <c r="C613" s="18" t="str">
        <f t="shared" si="137"/>
        <v>FIP613</v>
      </c>
      <c r="D613" s="18">
        <v>705401</v>
      </c>
      <c r="E613" s="20">
        <v>45220</v>
      </c>
      <c r="F613" s="20">
        <v>45220</v>
      </c>
      <c r="G613" s="18" t="s">
        <v>7380</v>
      </c>
      <c r="I613" s="18" t="s">
        <v>8338</v>
      </c>
      <c r="J613" s="18" t="s">
        <v>7351</v>
      </c>
      <c r="K613" s="18" t="s">
        <v>7342</v>
      </c>
      <c r="L613" s="18" t="s">
        <v>7290</v>
      </c>
      <c r="M613" s="21" t="s">
        <v>7278</v>
      </c>
      <c r="N613" s="21" t="str">
        <f t="shared" si="166"/>
        <v>B</v>
      </c>
      <c r="P613" s="18" t="str">
        <f>IFERROR(VLOOKUP(L613,[1]Sheet3!A:B,2,0),"")</f>
        <v>Hospital</v>
      </c>
      <c r="Q613" s="22" t="s">
        <v>7326</v>
      </c>
      <c r="R613" s="22" t="s">
        <v>7271</v>
      </c>
      <c r="S613" s="22">
        <v>25000</v>
      </c>
      <c r="T613" s="22">
        <v>84175</v>
      </c>
      <c r="U613" s="22">
        <v>5000</v>
      </c>
      <c r="V613" s="22">
        <v>0</v>
      </c>
      <c r="W613" s="22">
        <f t="shared" si="169"/>
        <v>89175</v>
      </c>
      <c r="X613" s="22">
        <v>0</v>
      </c>
      <c r="Y613" s="22">
        <v>30</v>
      </c>
      <c r="Z613" s="22">
        <v>70</v>
      </c>
      <c r="AA613" s="22">
        <f t="shared" si="170"/>
        <v>62422.499999999993</v>
      </c>
      <c r="AB613" s="22">
        <f t="shared" si="149"/>
        <v>22671.610169491527</v>
      </c>
      <c r="AC613" s="22">
        <f t="shared" si="150"/>
        <v>4080.8898305084749</v>
      </c>
      <c r="AD613" s="22">
        <f t="shared" si="171"/>
        <v>26752.5</v>
      </c>
      <c r="AE613" s="22"/>
      <c r="AF613" s="22"/>
      <c r="AG613" s="22"/>
      <c r="AH613" s="22"/>
      <c r="AI613" s="22"/>
      <c r="AJ613" s="22">
        <f t="shared" si="120"/>
        <v>0</v>
      </c>
      <c r="AK613" s="22">
        <f t="shared" si="145"/>
        <v>0</v>
      </c>
      <c r="AL613" s="22">
        <f t="shared" si="146"/>
        <v>26752.5</v>
      </c>
      <c r="AM613" s="22">
        <f t="array" ref="AM613">IF(P613="Mykare",(INDEX('[1]EMI &amp; Reimbursement'!Q:Q,MATCH(Finance!C613,'[1]EMI &amp; Reimbursement'!B:B,0),0)),0)</f>
        <v>0</v>
      </c>
      <c r="AN613" s="22">
        <f t="shared" si="141"/>
        <v>0</v>
      </c>
      <c r="AO613" s="22">
        <f t="shared" si="142"/>
        <v>26752.5</v>
      </c>
      <c r="AP613" s="22">
        <f t="shared" si="143"/>
        <v>0</v>
      </c>
      <c r="AQ613" s="18" t="s">
        <v>7272</v>
      </c>
      <c r="AR613" s="18" t="s">
        <v>8282</v>
      </c>
      <c r="AS613" s="23">
        <v>45234</v>
      </c>
      <c r="AW613" s="24" t="b">
        <v>1</v>
      </c>
      <c r="BB613" s="24" t="b">
        <v>0</v>
      </c>
      <c r="BC613" s="22">
        <f t="shared" si="167"/>
        <v>0</v>
      </c>
      <c r="BD613" s="26">
        <f t="shared" si="168"/>
        <v>1</v>
      </c>
    </row>
    <row r="614" spans="1:56" ht="18" customHeight="1">
      <c r="A614" s="18" t="s">
        <v>7262</v>
      </c>
      <c r="B614" s="19">
        <v>614</v>
      </c>
      <c r="C614" s="18" t="str">
        <f t="shared" si="137"/>
        <v>FIP614</v>
      </c>
      <c r="D614" s="18">
        <v>704965</v>
      </c>
      <c r="E614" s="20">
        <v>45220</v>
      </c>
      <c r="F614" s="20">
        <v>45220</v>
      </c>
      <c r="G614" s="18" t="s">
        <v>7509</v>
      </c>
      <c r="I614" s="18" t="s">
        <v>8339</v>
      </c>
      <c r="J614" s="18" t="s">
        <v>7266</v>
      </c>
      <c r="K614" s="18" t="s">
        <v>7342</v>
      </c>
      <c r="L614" s="18" t="s">
        <v>7308</v>
      </c>
      <c r="M614" s="21" t="s">
        <v>7839</v>
      </c>
      <c r="N614" s="21" t="str">
        <f t="shared" si="166"/>
        <v>A</v>
      </c>
      <c r="P614" s="18" t="str">
        <f>IFERROR(VLOOKUP(L614,[1]Sheet3!A:B,2,0),"")</f>
        <v>Hospital</v>
      </c>
      <c r="Q614" s="22" t="s">
        <v>7337</v>
      </c>
      <c r="R614" s="22" t="s">
        <v>7271</v>
      </c>
      <c r="S614" s="22">
        <v>6630</v>
      </c>
      <c r="T614" s="22">
        <v>0</v>
      </c>
      <c r="U614" s="22">
        <v>0</v>
      </c>
      <c r="V614" s="22">
        <v>0</v>
      </c>
      <c r="W614" s="22">
        <f t="shared" si="169"/>
        <v>6630</v>
      </c>
      <c r="X614" s="22">
        <v>0</v>
      </c>
      <c r="Y614" s="22">
        <v>60</v>
      </c>
      <c r="Z614" s="22">
        <v>40</v>
      </c>
      <c r="AA614" s="22">
        <f t="shared" si="170"/>
        <v>2652</v>
      </c>
      <c r="AB614" s="22">
        <f t="shared" si="149"/>
        <v>3371.1864406779659</v>
      </c>
      <c r="AC614" s="22">
        <f t="shared" si="150"/>
        <v>606.81355932203394</v>
      </c>
      <c r="AD614" s="22">
        <f t="shared" si="171"/>
        <v>3978</v>
      </c>
      <c r="AE614" s="22"/>
      <c r="AF614" s="22">
        <v>5000</v>
      </c>
      <c r="AG614" s="22"/>
      <c r="AH614" s="22"/>
      <c r="AI614" s="22"/>
      <c r="AJ614" s="22">
        <f t="shared" si="120"/>
        <v>0</v>
      </c>
      <c r="AK614" s="22">
        <f t="shared" si="145"/>
        <v>5000</v>
      </c>
      <c r="AL614" s="22">
        <f t="shared" si="146"/>
        <v>-1022</v>
      </c>
      <c r="AM614" s="22">
        <f t="array" ref="AM614">IF(P614="Mykare",(INDEX('[1]EMI &amp; Reimbursement'!Q:Q,MATCH(Finance!C614,'[1]EMI &amp; Reimbursement'!B:B,0),0)),0)</f>
        <v>0</v>
      </c>
      <c r="AN614" s="22">
        <f t="shared" si="141"/>
        <v>0</v>
      </c>
      <c r="AO614" s="22">
        <f t="shared" si="142"/>
        <v>3978</v>
      </c>
      <c r="AP614" s="22">
        <f t="shared" si="143"/>
        <v>0</v>
      </c>
      <c r="AQ614" s="18" t="s">
        <v>7272</v>
      </c>
      <c r="AR614" s="18" t="s">
        <v>8296</v>
      </c>
      <c r="AS614" s="23">
        <v>45234</v>
      </c>
      <c r="AW614" s="24" t="b">
        <v>1</v>
      </c>
      <c r="BB614" s="24" t="b">
        <v>0</v>
      </c>
      <c r="BC614" s="22">
        <f t="shared" si="167"/>
        <v>0</v>
      </c>
      <c r="BD614" s="26">
        <f t="shared" si="168"/>
        <v>-0.25691302161890395</v>
      </c>
    </row>
    <row r="615" spans="1:56" ht="18" customHeight="1">
      <c r="A615" s="18" t="s">
        <v>7262</v>
      </c>
      <c r="B615" s="19">
        <v>615</v>
      </c>
      <c r="C615" s="18" t="str">
        <f t="shared" si="137"/>
        <v>FIP615</v>
      </c>
      <c r="D615" s="18">
        <v>702857</v>
      </c>
      <c r="E615" s="20">
        <v>45220</v>
      </c>
      <c r="F615" s="20">
        <v>45220</v>
      </c>
      <c r="G615" s="18" t="s">
        <v>7652</v>
      </c>
      <c r="I615" s="18" t="s">
        <v>4509</v>
      </c>
      <c r="J615" s="18" t="s">
        <v>7351</v>
      </c>
      <c r="K615" s="18" t="s">
        <v>5048</v>
      </c>
      <c r="L615" s="18" t="s">
        <v>7290</v>
      </c>
      <c r="M615" s="21" t="s">
        <v>8155</v>
      </c>
      <c r="N615" s="21" t="str">
        <f t="shared" si="166"/>
        <v>A</v>
      </c>
      <c r="P615" s="18" t="str">
        <f>IFERROR(VLOOKUP(L615,[1]Sheet3!A:B,2,0),"")</f>
        <v>Hospital</v>
      </c>
      <c r="Q615" s="22" t="s">
        <v>7270</v>
      </c>
      <c r="R615" s="22" t="s">
        <v>7271</v>
      </c>
      <c r="S615" s="22">
        <v>25000</v>
      </c>
      <c r="T615" s="22">
        <v>82286</v>
      </c>
      <c r="U615" s="22">
        <v>1200</v>
      </c>
      <c r="V615" s="22">
        <v>0</v>
      </c>
      <c r="W615" s="22">
        <f t="shared" si="169"/>
        <v>83486</v>
      </c>
      <c r="X615" s="22">
        <v>0</v>
      </c>
      <c r="Y615" s="22">
        <v>60</v>
      </c>
      <c r="Z615" s="22">
        <v>40</v>
      </c>
      <c r="AA615" s="22">
        <f t="shared" si="170"/>
        <v>33394.400000000001</v>
      </c>
      <c r="AB615" s="22">
        <f t="shared" si="149"/>
        <v>42450.508474576272</v>
      </c>
      <c r="AC615" s="22">
        <f t="shared" si="150"/>
        <v>7641.0915254237289</v>
      </c>
      <c r="AD615" s="22">
        <f t="shared" si="171"/>
        <v>50091.6</v>
      </c>
      <c r="AE615" s="22"/>
      <c r="AF615" s="22">
        <f>W615*15%</f>
        <v>12522.9</v>
      </c>
      <c r="AG615" s="22"/>
      <c r="AH615" s="22"/>
      <c r="AI615" s="22"/>
      <c r="AJ615" s="22">
        <f t="shared" si="120"/>
        <v>0</v>
      </c>
      <c r="AK615" s="22">
        <f t="shared" si="145"/>
        <v>12522.9</v>
      </c>
      <c r="AL615" s="22">
        <f t="shared" si="146"/>
        <v>37568.699999999997</v>
      </c>
      <c r="AM615" s="22">
        <f t="array" ref="AM615">IF(P615="Mykare",(INDEX('[1]EMI &amp; Reimbursement'!Q:Q,MATCH(Finance!C615,'[1]EMI &amp; Reimbursement'!B:B,0),0)),0)</f>
        <v>0</v>
      </c>
      <c r="AN615" s="22">
        <f t="shared" si="141"/>
        <v>0</v>
      </c>
      <c r="AO615" s="22">
        <f t="shared" si="142"/>
        <v>50091.6</v>
      </c>
      <c r="AP615" s="22">
        <f t="shared" si="143"/>
        <v>0</v>
      </c>
      <c r="AQ615" s="18" t="s">
        <v>7272</v>
      </c>
      <c r="AR615" s="18" t="s">
        <v>8340</v>
      </c>
      <c r="AS615" s="23">
        <v>45234</v>
      </c>
      <c r="AW615" s="24" t="b">
        <v>1</v>
      </c>
      <c r="BB615" s="24" t="b">
        <v>0</v>
      </c>
      <c r="BC615" s="22">
        <f t="shared" si="167"/>
        <v>0</v>
      </c>
      <c r="BD615" s="26">
        <f t="shared" si="168"/>
        <v>0.75</v>
      </c>
    </row>
    <row r="616" spans="1:56" ht="18" customHeight="1">
      <c r="A616" s="18" t="s">
        <v>7262</v>
      </c>
      <c r="B616" s="19">
        <v>616</v>
      </c>
      <c r="C616" s="18" t="str">
        <f t="shared" si="137"/>
        <v>FIP616</v>
      </c>
      <c r="D616" s="18">
        <v>705465</v>
      </c>
      <c r="E616" s="20">
        <v>45220</v>
      </c>
      <c r="F616" s="20">
        <v>45220</v>
      </c>
      <c r="G616" s="18" t="s">
        <v>8257</v>
      </c>
      <c r="I616" s="18" t="s">
        <v>8341</v>
      </c>
      <c r="J616" s="18" t="s">
        <v>7341</v>
      </c>
      <c r="K616" s="18" t="s">
        <v>8320</v>
      </c>
      <c r="L616" s="18" t="s">
        <v>7308</v>
      </c>
      <c r="M616" s="21" t="s">
        <v>7304</v>
      </c>
      <c r="N616" s="21" t="str">
        <f t="shared" si="166"/>
        <v>A</v>
      </c>
      <c r="P616" s="18" t="str">
        <f>IFERROR(VLOOKUP(L616,[1]Sheet3!A:B,2,0),"")</f>
        <v>Hospital</v>
      </c>
      <c r="Q616" s="22" t="s">
        <v>7285</v>
      </c>
      <c r="R616" s="22" t="s">
        <v>7271</v>
      </c>
      <c r="S616" s="22">
        <v>60000</v>
      </c>
      <c r="T616" s="22">
        <v>0</v>
      </c>
      <c r="U616" s="22">
        <v>0</v>
      </c>
      <c r="V616" s="22">
        <v>0</v>
      </c>
      <c r="W616" s="22">
        <f t="shared" si="169"/>
        <v>60000</v>
      </c>
      <c r="X616" s="22">
        <v>0</v>
      </c>
      <c r="Y616" s="22">
        <v>60</v>
      </c>
      <c r="Z616" s="22">
        <v>40</v>
      </c>
      <c r="AA616" s="22">
        <f t="shared" si="170"/>
        <v>24000</v>
      </c>
      <c r="AB616" s="22">
        <f t="shared" si="149"/>
        <v>30508.474576271186</v>
      </c>
      <c r="AC616" s="22">
        <f t="shared" si="150"/>
        <v>5491.5254237288136</v>
      </c>
      <c r="AD616" s="22">
        <f t="shared" si="171"/>
        <v>36000</v>
      </c>
      <c r="AE616" s="22"/>
      <c r="AF616" s="22">
        <v>11000</v>
      </c>
      <c r="AG616" s="22"/>
      <c r="AH616" s="22"/>
      <c r="AI616" s="22"/>
      <c r="AJ616" s="22">
        <f t="shared" si="120"/>
        <v>0</v>
      </c>
      <c r="AK616" s="22">
        <f t="shared" si="145"/>
        <v>11000</v>
      </c>
      <c r="AL616" s="22">
        <f t="shared" si="146"/>
        <v>25000</v>
      </c>
      <c r="AM616" s="22">
        <f t="array" ref="AM616">IF(P616="Mykare",(INDEX('[1]EMI &amp; Reimbursement'!Q:Q,MATCH(Finance!C616,'[1]EMI &amp; Reimbursement'!B:B,0),0)),0)</f>
        <v>0</v>
      </c>
      <c r="AN616" s="22">
        <f t="shared" si="141"/>
        <v>0</v>
      </c>
      <c r="AO616" s="22">
        <f t="shared" si="142"/>
        <v>36000</v>
      </c>
      <c r="AP616" s="22">
        <f t="shared" si="143"/>
        <v>0</v>
      </c>
      <c r="AQ616" s="18" t="s">
        <v>7272</v>
      </c>
      <c r="AR616" s="18" t="s">
        <v>8310</v>
      </c>
      <c r="AS616" s="23">
        <v>45234</v>
      </c>
      <c r="AW616" s="24" t="b">
        <v>1</v>
      </c>
      <c r="BB616" s="24" t="b">
        <v>0</v>
      </c>
      <c r="BC616" s="22">
        <f t="shared" si="167"/>
        <v>0</v>
      </c>
      <c r="BD616" s="26">
        <f t="shared" si="168"/>
        <v>0.69444444444444442</v>
      </c>
    </row>
    <row r="617" spans="1:56" ht="18" customHeight="1">
      <c r="A617" s="18" t="s">
        <v>7262</v>
      </c>
      <c r="B617" s="19">
        <v>617</v>
      </c>
      <c r="C617" s="18" t="str">
        <f t="shared" si="137"/>
        <v>FIP617</v>
      </c>
      <c r="D617" s="18">
        <v>650401</v>
      </c>
      <c r="E617" s="20">
        <v>45220</v>
      </c>
      <c r="F617" s="20">
        <v>45220</v>
      </c>
      <c r="G617" s="18" t="s">
        <v>8342</v>
      </c>
      <c r="I617" s="18" t="s">
        <v>8343</v>
      </c>
      <c r="J617" s="18" t="s">
        <v>8204</v>
      </c>
      <c r="K617" s="18" t="s">
        <v>7342</v>
      </c>
      <c r="L617" s="18" t="s">
        <v>7290</v>
      </c>
      <c r="M617" s="21" t="s">
        <v>7278</v>
      </c>
      <c r="N617" s="21" t="str">
        <f t="shared" si="166"/>
        <v>B</v>
      </c>
      <c r="P617" s="18" t="str">
        <f>IFERROR(VLOOKUP(L617,[1]Sheet3!A:B,2,0),"")</f>
        <v>Hospital</v>
      </c>
      <c r="Q617" s="22" t="s">
        <v>7326</v>
      </c>
      <c r="R617" s="22" t="s">
        <v>7271</v>
      </c>
      <c r="S617" s="22">
        <v>50000</v>
      </c>
      <c r="T617" s="22">
        <v>82594</v>
      </c>
      <c r="U617" s="22">
        <v>11147</v>
      </c>
      <c r="V617" s="22">
        <v>0</v>
      </c>
      <c r="W617" s="22">
        <f t="shared" si="169"/>
        <v>93741</v>
      </c>
      <c r="X617" s="22">
        <v>0</v>
      </c>
      <c r="Y617" s="22">
        <v>20</v>
      </c>
      <c r="Z617" s="22">
        <v>80</v>
      </c>
      <c r="AA617" s="22">
        <f t="shared" si="170"/>
        <v>74992.800000000003</v>
      </c>
      <c r="AB617" s="22">
        <f t="shared" si="149"/>
        <v>15888.305084745763</v>
      </c>
      <c r="AC617" s="22">
        <f t="shared" si="150"/>
        <v>2859.8949152542373</v>
      </c>
      <c r="AD617" s="22">
        <f t="shared" si="171"/>
        <v>18748.2</v>
      </c>
      <c r="AE617" s="22"/>
      <c r="AF617" s="22"/>
      <c r="AG617" s="22"/>
      <c r="AH617" s="22"/>
      <c r="AI617" s="22"/>
      <c r="AJ617" s="22">
        <f t="shared" si="120"/>
        <v>0</v>
      </c>
      <c r="AK617" s="22">
        <f t="shared" si="145"/>
        <v>0</v>
      </c>
      <c r="AL617" s="22">
        <f t="shared" si="146"/>
        <v>18748.2</v>
      </c>
      <c r="AM617" s="22">
        <f t="array" ref="AM617">IF(P617="Mykare",(INDEX('[1]EMI &amp; Reimbursement'!Q:Q,MATCH(Finance!C617,'[1]EMI &amp; Reimbursement'!B:B,0),0)),0)</f>
        <v>0</v>
      </c>
      <c r="AN617" s="22">
        <f t="shared" si="141"/>
        <v>0</v>
      </c>
      <c r="AO617" s="22">
        <f t="shared" si="142"/>
        <v>18748.2</v>
      </c>
      <c r="AP617" s="22">
        <f t="shared" si="143"/>
        <v>0</v>
      </c>
      <c r="AQ617" s="18" t="s">
        <v>7272</v>
      </c>
      <c r="AR617" s="18" t="s">
        <v>8344</v>
      </c>
      <c r="AS617" s="23">
        <v>45234</v>
      </c>
      <c r="AW617" s="24" t="b">
        <v>1</v>
      </c>
      <c r="BB617" s="24" t="b">
        <v>0</v>
      </c>
      <c r="BC617" s="22">
        <f t="shared" si="167"/>
        <v>0</v>
      </c>
      <c r="BD617" s="26">
        <f t="shared" si="168"/>
        <v>1</v>
      </c>
    </row>
    <row r="618" spans="1:56" ht="18" customHeight="1">
      <c r="A618" s="18" t="s">
        <v>7262</v>
      </c>
      <c r="B618" s="19">
        <v>618</v>
      </c>
      <c r="C618" s="18" t="str">
        <f t="shared" si="137"/>
        <v>FIP618</v>
      </c>
      <c r="D618" s="18">
        <v>704904</v>
      </c>
      <c r="E618" s="20">
        <v>45221</v>
      </c>
      <c r="F618" s="20">
        <v>45221</v>
      </c>
      <c r="G618" s="18" t="s">
        <v>7509</v>
      </c>
      <c r="I618" s="18" t="s">
        <v>8345</v>
      </c>
      <c r="J618" s="18" t="s">
        <v>7351</v>
      </c>
      <c r="K618" s="18" t="s">
        <v>8087</v>
      </c>
      <c r="L618" s="18" t="s">
        <v>7290</v>
      </c>
      <c r="M618" s="21" t="s">
        <v>7839</v>
      </c>
      <c r="N618" s="21" t="str">
        <f t="shared" si="166"/>
        <v>A</v>
      </c>
      <c r="P618" s="18" t="str">
        <f>IFERROR(VLOOKUP(L618,[1]Sheet3!A:B,2,0),"")</f>
        <v>Hospital</v>
      </c>
      <c r="Q618" s="22" t="s">
        <v>7337</v>
      </c>
      <c r="R618" s="22" t="s">
        <v>7271</v>
      </c>
      <c r="S618" s="22">
        <v>25000</v>
      </c>
      <c r="T618" s="22">
        <v>65684</v>
      </c>
      <c r="U618" s="22">
        <v>0</v>
      </c>
      <c r="V618" s="22">
        <v>0</v>
      </c>
      <c r="W618" s="22">
        <f t="shared" si="169"/>
        <v>65684</v>
      </c>
      <c r="X618" s="22">
        <v>0</v>
      </c>
      <c r="Y618" s="22">
        <v>60</v>
      </c>
      <c r="Z618" s="22">
        <v>40</v>
      </c>
      <c r="AA618" s="22">
        <f t="shared" si="170"/>
        <v>26273.600000000002</v>
      </c>
      <c r="AB618" s="22">
        <f t="shared" si="149"/>
        <v>33398.644067796617</v>
      </c>
      <c r="AC618" s="22">
        <f t="shared" si="150"/>
        <v>6011.7559322033903</v>
      </c>
      <c r="AD618" s="22">
        <f t="shared" si="171"/>
        <v>39410.400000000001</v>
      </c>
      <c r="AE618" s="22"/>
      <c r="AF618" s="86">
        <f>W618*15%</f>
        <v>9852.6</v>
      </c>
      <c r="AG618" s="22"/>
      <c r="AH618" s="22"/>
      <c r="AI618" s="22"/>
      <c r="AJ618" s="22">
        <f t="shared" si="120"/>
        <v>0</v>
      </c>
      <c r="AK618" s="22">
        <f t="shared" si="145"/>
        <v>9852.6</v>
      </c>
      <c r="AL618" s="22">
        <f t="shared" si="146"/>
        <v>29557.800000000003</v>
      </c>
      <c r="AM618" s="22">
        <f t="array" ref="AM618">IF(P618="Mykare",(INDEX('[1]EMI &amp; Reimbursement'!Q:Q,MATCH(Finance!C618,'[1]EMI &amp; Reimbursement'!B:B,0),0)),0)</f>
        <v>0</v>
      </c>
      <c r="AN618" s="22">
        <f t="shared" si="141"/>
        <v>0</v>
      </c>
      <c r="AO618" s="22">
        <f t="shared" si="142"/>
        <v>39410.400000000001</v>
      </c>
      <c r="AP618" s="22">
        <f t="shared" si="143"/>
        <v>0</v>
      </c>
      <c r="AQ618" s="18" t="s">
        <v>7272</v>
      </c>
      <c r="AR618" s="18" t="s">
        <v>8296</v>
      </c>
      <c r="AS618" s="23">
        <v>45234</v>
      </c>
      <c r="AW618" s="24" t="b">
        <v>1</v>
      </c>
      <c r="BB618" s="24" t="b">
        <v>0</v>
      </c>
      <c r="BC618" s="22">
        <f t="shared" si="167"/>
        <v>0</v>
      </c>
      <c r="BD618" s="26">
        <f t="shared" si="168"/>
        <v>0.75</v>
      </c>
    </row>
    <row r="619" spans="1:56" ht="18" customHeight="1">
      <c r="A619" s="18" t="s">
        <v>7262</v>
      </c>
      <c r="B619" s="19">
        <v>619</v>
      </c>
      <c r="C619" s="18" t="str">
        <f t="shared" si="137"/>
        <v>FIP619</v>
      </c>
      <c r="D619" s="18">
        <v>705295</v>
      </c>
      <c r="E619" s="20">
        <v>45221</v>
      </c>
      <c r="F619" s="20">
        <v>45221</v>
      </c>
      <c r="G619" s="18" t="s">
        <v>7703</v>
      </c>
      <c r="I619" s="18" t="s">
        <v>8346</v>
      </c>
      <c r="J619" s="18" t="s">
        <v>7369</v>
      </c>
      <c r="K619" s="18" t="s">
        <v>8209</v>
      </c>
      <c r="L619" s="18" t="s">
        <v>7290</v>
      </c>
      <c r="M619" s="21" t="s">
        <v>8083</v>
      </c>
      <c r="N619" s="21" t="str">
        <f t="shared" si="166"/>
        <v>A</v>
      </c>
      <c r="P619" s="18" t="str">
        <f>IFERROR(VLOOKUP(L619,[1]Sheet3!A:B,2,0),"")</f>
        <v>Hospital</v>
      </c>
      <c r="Q619" s="22" t="s">
        <v>7270</v>
      </c>
      <c r="R619" s="22" t="s">
        <v>7271</v>
      </c>
      <c r="S619" s="22">
        <v>45000</v>
      </c>
      <c r="T619" s="22">
        <v>88577</v>
      </c>
      <c r="U619" s="22">
        <v>0</v>
      </c>
      <c r="V619" s="22">
        <v>0</v>
      </c>
      <c r="W619" s="22">
        <f t="shared" si="169"/>
        <v>88577</v>
      </c>
      <c r="X619" s="22">
        <v>0</v>
      </c>
      <c r="Y619" s="22">
        <v>65</v>
      </c>
      <c r="Z619" s="22">
        <v>35</v>
      </c>
      <c r="AA619" s="22">
        <f t="shared" si="170"/>
        <v>31001.949999999997</v>
      </c>
      <c r="AB619" s="22">
        <f t="shared" si="149"/>
        <v>48792.41525423729</v>
      </c>
      <c r="AC619" s="22">
        <f t="shared" si="150"/>
        <v>8782.6347457627126</v>
      </c>
      <c r="AD619" s="22">
        <f t="shared" si="171"/>
        <v>57575.05</v>
      </c>
      <c r="AE619" s="22"/>
      <c r="AF619" s="22">
        <v>10000</v>
      </c>
      <c r="AG619" s="22"/>
      <c r="AH619" s="22"/>
      <c r="AI619" s="22"/>
      <c r="AJ619" s="22">
        <f t="shared" si="120"/>
        <v>0</v>
      </c>
      <c r="AK619" s="22">
        <f t="shared" si="145"/>
        <v>10000</v>
      </c>
      <c r="AL619" s="22">
        <f t="shared" si="146"/>
        <v>47575.05</v>
      </c>
      <c r="AM619" s="22">
        <f t="array" ref="AM619">IF(P619="Mykare",(INDEX('[1]EMI &amp; Reimbursement'!Q:Q,MATCH(Finance!C619,'[1]EMI &amp; Reimbursement'!B:B,0),0)),0)</f>
        <v>0</v>
      </c>
      <c r="AN619" s="22">
        <f t="shared" si="141"/>
        <v>0</v>
      </c>
      <c r="AO619" s="22">
        <f t="shared" si="142"/>
        <v>57575.05</v>
      </c>
      <c r="AP619" s="22">
        <f t="shared" si="143"/>
        <v>0</v>
      </c>
      <c r="AQ619" s="18" t="s">
        <v>7272</v>
      </c>
      <c r="AR619" s="18" t="s">
        <v>8334</v>
      </c>
      <c r="AS619" s="23">
        <v>45234</v>
      </c>
      <c r="AW619" s="24" t="b">
        <v>1</v>
      </c>
      <c r="BB619" s="24" t="b">
        <v>0</v>
      </c>
      <c r="BC619" s="22">
        <f t="shared" si="167"/>
        <v>0</v>
      </c>
      <c r="BD619" s="26">
        <f t="shared" si="168"/>
        <v>0.82631365495991749</v>
      </c>
    </row>
    <row r="620" spans="1:56" ht="18" customHeight="1">
      <c r="A620" s="18" t="s">
        <v>7262</v>
      </c>
      <c r="B620" s="19">
        <v>620</v>
      </c>
      <c r="C620" s="18" t="str">
        <f t="shared" si="137"/>
        <v>FIP620</v>
      </c>
      <c r="D620" s="18">
        <v>703360</v>
      </c>
      <c r="E620" s="20">
        <v>45221</v>
      </c>
      <c r="F620" s="20">
        <v>45221</v>
      </c>
      <c r="G620" s="18" t="s">
        <v>7987</v>
      </c>
      <c r="I620" s="18" t="s">
        <v>8347</v>
      </c>
      <c r="J620" s="18" t="s">
        <v>7369</v>
      </c>
      <c r="K620" s="18" t="s">
        <v>8209</v>
      </c>
      <c r="L620" s="18" t="s">
        <v>7303</v>
      </c>
      <c r="M620" s="21" t="s">
        <v>8155</v>
      </c>
      <c r="N620" s="21" t="str">
        <f t="shared" si="166"/>
        <v>A</v>
      </c>
      <c r="O620" s="18" t="s">
        <v>7315</v>
      </c>
      <c r="P620" s="18" t="str">
        <f>IFERROR(VLOOKUP(L620,[1]Sheet3!A:B,2,0),"")</f>
        <v>Mykare</v>
      </c>
      <c r="Q620" s="22" t="s">
        <v>7270</v>
      </c>
      <c r="R620" s="22" t="s">
        <v>7271</v>
      </c>
      <c r="S620" s="22">
        <v>35000</v>
      </c>
      <c r="T620" s="22">
        <v>0</v>
      </c>
      <c r="U620" s="22">
        <v>12000</v>
      </c>
      <c r="V620" s="22">
        <v>0</v>
      </c>
      <c r="W620" s="22">
        <f t="shared" si="169"/>
        <v>47000</v>
      </c>
      <c r="X620" s="22">
        <v>0</v>
      </c>
      <c r="Y620" s="22">
        <v>60</v>
      </c>
      <c r="Z620" s="22">
        <v>40</v>
      </c>
      <c r="AA620" s="22">
        <f t="shared" si="170"/>
        <v>18800</v>
      </c>
      <c r="AB620" s="22">
        <f t="shared" si="149"/>
        <v>23898.305084745763</v>
      </c>
      <c r="AC620" s="22">
        <f t="shared" si="150"/>
        <v>4301.6949152542375</v>
      </c>
      <c r="AD620" s="22">
        <f t="shared" si="171"/>
        <v>28200</v>
      </c>
      <c r="AE620" s="22"/>
      <c r="AF620" s="22">
        <v>7000</v>
      </c>
      <c r="AG620" s="22">
        <v>4375</v>
      </c>
      <c r="AH620" s="22"/>
      <c r="AI620" s="22"/>
      <c r="AJ620" s="22">
        <f t="shared" si="120"/>
        <v>0</v>
      </c>
      <c r="AK620" s="22">
        <f t="shared" si="145"/>
        <v>11375</v>
      </c>
      <c r="AL620" s="22">
        <f t="shared" si="146"/>
        <v>16825</v>
      </c>
      <c r="AM620" s="22">
        <f t="array" ref="AM620">IF(P620="Mykare",(INDEX('[1]EMI &amp; Reimbursement'!Q:Q,MATCH(Finance!C620,'[1]EMI &amp; Reimbursement'!B:B,0),0)),0)</f>
        <v>30625</v>
      </c>
      <c r="AN620" s="22">
        <f t="shared" si="141"/>
        <v>0</v>
      </c>
      <c r="AO620" s="22">
        <f t="shared" si="142"/>
        <v>0</v>
      </c>
      <c r="AP620" s="22">
        <f t="shared" si="143"/>
        <v>18800</v>
      </c>
      <c r="AQ620" s="18" t="s">
        <v>7272</v>
      </c>
      <c r="AR620" s="18" t="s">
        <v>8299</v>
      </c>
      <c r="AS620" s="23">
        <v>45234</v>
      </c>
      <c r="AU620" s="24" t="b">
        <v>1</v>
      </c>
      <c r="AV620" s="24" t="b">
        <v>1</v>
      </c>
      <c r="AW620" s="24" t="b">
        <v>1</v>
      </c>
      <c r="BB620" s="24" t="b">
        <v>0</v>
      </c>
      <c r="BC620" s="22">
        <f t="shared" si="167"/>
        <v>0</v>
      </c>
      <c r="BD620" s="26">
        <f t="shared" si="168"/>
        <v>0.59663120567375882</v>
      </c>
    </row>
    <row r="621" spans="1:56" ht="18" customHeight="1">
      <c r="A621" s="18" t="s">
        <v>7262</v>
      </c>
      <c r="B621" s="19">
        <v>621</v>
      </c>
      <c r="C621" s="18" t="str">
        <f t="shared" si="137"/>
        <v>FIP621</v>
      </c>
      <c r="D621" s="18">
        <v>704629</v>
      </c>
      <c r="E621" s="20">
        <v>45221</v>
      </c>
      <c r="F621" s="20">
        <v>45221</v>
      </c>
      <c r="G621" s="18" t="s">
        <v>7522</v>
      </c>
      <c r="I621" s="18" t="s">
        <v>8348</v>
      </c>
      <c r="J621" s="18" t="s">
        <v>7341</v>
      </c>
      <c r="K621" s="18" t="s">
        <v>7932</v>
      </c>
      <c r="L621" s="18" t="s">
        <v>7303</v>
      </c>
      <c r="M621" s="21" t="s">
        <v>8273</v>
      </c>
      <c r="N621" s="21" t="str">
        <f t="shared" si="166"/>
        <v>A</v>
      </c>
      <c r="O621" s="18" t="s">
        <v>7315</v>
      </c>
      <c r="P621" s="18" t="str">
        <f>IFERROR(VLOOKUP(L621,[1]Sheet3!A:B,2,0),"")</f>
        <v>Mykare</v>
      </c>
      <c r="Q621" s="22" t="s">
        <v>7337</v>
      </c>
      <c r="R621" s="22" t="s">
        <v>7271</v>
      </c>
      <c r="S621" s="22">
        <v>45000</v>
      </c>
      <c r="T621" s="22">
        <v>0</v>
      </c>
      <c r="U621" s="22">
        <v>0</v>
      </c>
      <c r="V621" s="22">
        <v>0</v>
      </c>
      <c r="W621" s="22">
        <f t="shared" si="169"/>
        <v>45000</v>
      </c>
      <c r="X621" s="22">
        <v>0</v>
      </c>
      <c r="Y621" s="22">
        <v>60</v>
      </c>
      <c r="Z621" s="22">
        <v>40</v>
      </c>
      <c r="AA621" s="22">
        <f t="shared" si="170"/>
        <v>18000</v>
      </c>
      <c r="AB621" s="22">
        <f t="shared" si="149"/>
        <v>22881.355932203391</v>
      </c>
      <c r="AC621" s="22">
        <f t="shared" si="150"/>
        <v>4118.6440677966102</v>
      </c>
      <c r="AD621" s="22">
        <f t="shared" si="171"/>
        <v>27000</v>
      </c>
      <c r="AE621" s="22"/>
      <c r="AF621" s="22">
        <v>10000</v>
      </c>
      <c r="AG621" s="22">
        <v>6725</v>
      </c>
      <c r="AH621" s="83">
        <v>14160</v>
      </c>
      <c r="AI621" s="22"/>
      <c r="AJ621" s="22">
        <f t="shared" si="120"/>
        <v>0</v>
      </c>
      <c r="AK621" s="22">
        <f t="shared" si="145"/>
        <v>30885</v>
      </c>
      <c r="AL621" s="22">
        <f t="shared" si="146"/>
        <v>-3885</v>
      </c>
      <c r="AM621" s="22">
        <f t="array" ref="AM621">IF(P621="Mykare",(INDEX('[1]EMI &amp; Reimbursement'!Q:Q,MATCH(Finance!C621,'[1]EMI &amp; Reimbursement'!B:B,0),0)),0)</f>
        <v>38275</v>
      </c>
      <c r="AN621" s="22">
        <f t="shared" si="141"/>
        <v>0</v>
      </c>
      <c r="AO621" s="22">
        <f t="shared" si="142"/>
        <v>0</v>
      </c>
      <c r="AP621" s="22">
        <f t="shared" si="143"/>
        <v>18000</v>
      </c>
      <c r="AQ621" s="18" t="s">
        <v>7272</v>
      </c>
      <c r="AR621" s="18" t="s">
        <v>8290</v>
      </c>
      <c r="AS621" s="23">
        <v>45234</v>
      </c>
      <c r="AU621" s="24" t="b">
        <v>1</v>
      </c>
      <c r="AV621" s="24" t="b">
        <v>1</v>
      </c>
      <c r="AW621" s="24" t="b">
        <v>1</v>
      </c>
      <c r="BB621" s="24" t="b">
        <v>0</v>
      </c>
      <c r="BC621" s="22">
        <f t="shared" si="167"/>
        <v>0</v>
      </c>
      <c r="BD621" s="26">
        <f t="shared" si="168"/>
        <v>-0.1438888888888889</v>
      </c>
    </row>
    <row r="622" spans="1:56" ht="18" customHeight="1">
      <c r="A622" s="18" t="s">
        <v>7262</v>
      </c>
      <c r="B622" s="19">
        <v>622</v>
      </c>
      <c r="C622" s="18" t="str">
        <f t="shared" si="137"/>
        <v>FIP622</v>
      </c>
      <c r="D622" s="18">
        <v>705292</v>
      </c>
      <c r="E622" s="20">
        <v>45222</v>
      </c>
      <c r="F622" s="20">
        <v>45222</v>
      </c>
      <c r="G622" s="18" t="s">
        <v>7958</v>
      </c>
      <c r="I622" s="18" t="s">
        <v>6202</v>
      </c>
      <c r="J622" s="18" t="s">
        <v>7351</v>
      </c>
      <c r="K622" s="18" t="s">
        <v>7932</v>
      </c>
      <c r="L622" s="18" t="s">
        <v>7303</v>
      </c>
      <c r="M622" s="21" t="s">
        <v>7278</v>
      </c>
      <c r="N622" s="21" t="str">
        <f t="shared" si="166"/>
        <v>B</v>
      </c>
      <c r="O622" s="18" t="s">
        <v>7315</v>
      </c>
      <c r="P622" s="18" t="str">
        <f>IFERROR(VLOOKUP(L622,[1]Sheet3!A:B,2,0),"")</f>
        <v>Mykare</v>
      </c>
      <c r="Q622" s="22" t="s">
        <v>7285</v>
      </c>
      <c r="R622" s="22" t="s">
        <v>7271</v>
      </c>
      <c r="S622" s="22">
        <v>50000</v>
      </c>
      <c r="T622" s="22">
        <v>0</v>
      </c>
      <c r="U622" s="22">
        <v>0</v>
      </c>
      <c r="V622" s="22">
        <v>0</v>
      </c>
      <c r="W622" s="22">
        <f t="shared" si="169"/>
        <v>50000</v>
      </c>
      <c r="X622" s="22">
        <v>0</v>
      </c>
      <c r="Y622" s="22">
        <v>34</v>
      </c>
      <c r="Z622" s="22">
        <v>66</v>
      </c>
      <c r="AA622" s="22">
        <f t="shared" si="170"/>
        <v>33000</v>
      </c>
      <c r="AB622" s="22">
        <f t="shared" si="149"/>
        <v>14406.77966101695</v>
      </c>
      <c r="AC622" s="22">
        <f t="shared" si="150"/>
        <v>2593.2203389830511</v>
      </c>
      <c r="AD622" s="22">
        <f t="shared" si="171"/>
        <v>17000</v>
      </c>
      <c r="AE622" s="22"/>
      <c r="AF622" s="22"/>
      <c r="AG622" s="22">
        <v>7396</v>
      </c>
      <c r="AH622" s="22"/>
      <c r="AI622" s="22"/>
      <c r="AJ622" s="22">
        <f t="shared" si="120"/>
        <v>0</v>
      </c>
      <c r="AK622" s="22">
        <f t="shared" si="145"/>
        <v>7396</v>
      </c>
      <c r="AL622" s="22">
        <f t="shared" si="146"/>
        <v>9604</v>
      </c>
      <c r="AM622" s="22">
        <f t="array" ref="AM622">IF(P622="Mykare",(INDEX('[1]EMI &amp; Reimbursement'!Q:Q,MATCH(Finance!C622,'[1]EMI &amp; Reimbursement'!B:B,0),0)),0)</f>
        <v>42604</v>
      </c>
      <c r="AN622" s="22">
        <f t="shared" si="141"/>
        <v>0</v>
      </c>
      <c r="AO622" s="22">
        <f t="shared" si="142"/>
        <v>0</v>
      </c>
      <c r="AP622" s="22">
        <f t="shared" si="143"/>
        <v>33000</v>
      </c>
      <c r="AQ622" s="18" t="s">
        <v>7272</v>
      </c>
      <c r="AR622" s="18" t="s">
        <v>8349</v>
      </c>
      <c r="AS622" s="23">
        <v>45234</v>
      </c>
      <c r="AU622" s="24" t="b">
        <v>1</v>
      </c>
      <c r="AV622" s="24" t="b">
        <v>1</v>
      </c>
      <c r="AW622" s="24" t="b">
        <v>1</v>
      </c>
      <c r="BB622" s="24" t="b">
        <v>0</v>
      </c>
      <c r="BC622" s="22">
        <f t="shared" si="167"/>
        <v>0</v>
      </c>
      <c r="BD622" s="26">
        <f t="shared" si="168"/>
        <v>0.56494117647058828</v>
      </c>
    </row>
    <row r="623" spans="1:56" ht="18" customHeight="1">
      <c r="A623" s="18" t="s">
        <v>7262</v>
      </c>
      <c r="B623" s="19">
        <v>623</v>
      </c>
      <c r="C623" s="18" t="str">
        <f t="shared" si="137"/>
        <v>FIP623</v>
      </c>
      <c r="D623" s="18">
        <v>705202</v>
      </c>
      <c r="E623" s="20">
        <v>45222</v>
      </c>
      <c r="F623" s="20">
        <v>45222</v>
      </c>
      <c r="G623" s="18" t="s">
        <v>8257</v>
      </c>
      <c r="I623" s="18" t="s">
        <v>8350</v>
      </c>
      <c r="J623" s="18" t="s">
        <v>7341</v>
      </c>
      <c r="K623" s="18" t="s">
        <v>7932</v>
      </c>
      <c r="L623" s="18" t="s">
        <v>7303</v>
      </c>
      <c r="M623" s="21" t="s">
        <v>7304</v>
      </c>
      <c r="N623" s="21" t="str">
        <f t="shared" si="166"/>
        <v>A</v>
      </c>
      <c r="O623" s="18" t="s">
        <v>7315</v>
      </c>
      <c r="P623" s="18" t="str">
        <f>IFERROR(VLOOKUP(L623,[1]Sheet3!A:B,2,0),"")</f>
        <v>Mykare</v>
      </c>
      <c r="Q623" s="22" t="s">
        <v>7285</v>
      </c>
      <c r="R623" s="22" t="s">
        <v>7271</v>
      </c>
      <c r="S623" s="22">
        <v>60000</v>
      </c>
      <c r="T623" s="22">
        <v>0</v>
      </c>
      <c r="U623" s="22">
        <v>0</v>
      </c>
      <c r="V623" s="22">
        <v>0</v>
      </c>
      <c r="W623" s="22">
        <f t="shared" si="169"/>
        <v>60000</v>
      </c>
      <c r="X623" s="22">
        <v>0</v>
      </c>
      <c r="Y623" s="22">
        <v>60</v>
      </c>
      <c r="Z623" s="22">
        <v>40</v>
      </c>
      <c r="AA623" s="22">
        <f t="shared" si="170"/>
        <v>24000</v>
      </c>
      <c r="AB623" s="22">
        <f t="shared" si="149"/>
        <v>30508.474576271186</v>
      </c>
      <c r="AC623" s="22">
        <f t="shared" si="150"/>
        <v>5491.5254237288136</v>
      </c>
      <c r="AD623" s="22">
        <f t="shared" si="171"/>
        <v>36000</v>
      </c>
      <c r="AE623" s="22"/>
      <c r="AF623" s="22">
        <v>11000</v>
      </c>
      <c r="AG623" s="22">
        <v>8735</v>
      </c>
      <c r="AH623" s="22"/>
      <c r="AI623" s="22"/>
      <c r="AJ623" s="22">
        <f t="shared" si="120"/>
        <v>0</v>
      </c>
      <c r="AK623" s="22">
        <f t="shared" si="145"/>
        <v>19735</v>
      </c>
      <c r="AL623" s="22">
        <f t="shared" si="146"/>
        <v>16265</v>
      </c>
      <c r="AM623" s="22">
        <f t="array" ref="AM623">IF(P623="Mykare",(INDEX('[1]EMI &amp; Reimbursement'!Q:Q,MATCH(Finance!C623,'[1]EMI &amp; Reimbursement'!B:B,0),0)),0)</f>
        <v>51265</v>
      </c>
      <c r="AN623" s="22">
        <f t="shared" si="141"/>
        <v>0</v>
      </c>
      <c r="AO623" s="22">
        <f t="shared" si="142"/>
        <v>0</v>
      </c>
      <c r="AP623" s="22">
        <f t="shared" si="143"/>
        <v>24000</v>
      </c>
      <c r="AQ623" s="18" t="s">
        <v>7272</v>
      </c>
      <c r="AR623" s="18" t="s">
        <v>8310</v>
      </c>
      <c r="AS623" s="23">
        <v>45234</v>
      </c>
      <c r="AU623" s="24" t="b">
        <v>1</v>
      </c>
      <c r="AV623" s="24" t="b">
        <v>1</v>
      </c>
      <c r="AW623" s="24" t="b">
        <v>1</v>
      </c>
      <c r="BB623" s="24" t="b">
        <v>0</v>
      </c>
      <c r="BC623" s="22">
        <f t="shared" si="167"/>
        <v>0</v>
      </c>
      <c r="BD623" s="26">
        <f t="shared" si="168"/>
        <v>0.45180555555555557</v>
      </c>
    </row>
    <row r="624" spans="1:56" ht="17.25" customHeight="1">
      <c r="A624" s="18" t="s">
        <v>7262</v>
      </c>
      <c r="B624" s="19">
        <v>624</v>
      </c>
      <c r="C624" s="18" t="str">
        <f t="shared" si="137"/>
        <v>FIP624</v>
      </c>
      <c r="D624" s="18">
        <v>705179</v>
      </c>
      <c r="E624" s="20">
        <v>45223</v>
      </c>
      <c r="F624" s="20">
        <v>45223</v>
      </c>
      <c r="G624" s="18" t="s">
        <v>8151</v>
      </c>
      <c r="I624" s="18" t="s">
        <v>8351</v>
      </c>
      <c r="J624" s="18" t="s">
        <v>7341</v>
      </c>
      <c r="K624" s="18" t="s">
        <v>8320</v>
      </c>
      <c r="L624" s="18" t="s">
        <v>7308</v>
      </c>
      <c r="M624" s="21" t="s">
        <v>7278</v>
      </c>
      <c r="N624" s="21" t="str">
        <f t="shared" si="166"/>
        <v>B</v>
      </c>
      <c r="P624" s="18" t="str">
        <f>IFERROR(VLOOKUP(L624,[1]Sheet3!A:B,2,0),"")</f>
        <v>Hospital</v>
      </c>
      <c r="Q624" s="22" t="s">
        <v>7456</v>
      </c>
      <c r="R624" s="22" t="s">
        <v>7271</v>
      </c>
      <c r="S624" s="22">
        <v>65000</v>
      </c>
      <c r="T624" s="22">
        <v>0</v>
      </c>
      <c r="U624" s="22">
        <v>0</v>
      </c>
      <c r="V624" s="22">
        <v>0</v>
      </c>
      <c r="W624" s="22">
        <f t="shared" si="169"/>
        <v>65000</v>
      </c>
      <c r="X624" s="22">
        <v>0</v>
      </c>
      <c r="Y624" s="22">
        <v>33</v>
      </c>
      <c r="Z624" s="22">
        <v>67</v>
      </c>
      <c r="AA624" s="22">
        <f t="shared" si="170"/>
        <v>43550</v>
      </c>
      <c r="AB624" s="22">
        <f t="shared" si="149"/>
        <v>18177.966101694914</v>
      </c>
      <c r="AC624" s="22">
        <f t="shared" si="150"/>
        <v>3272.0338983050847</v>
      </c>
      <c r="AD624" s="22">
        <f t="shared" si="171"/>
        <v>21450</v>
      </c>
      <c r="AE624" s="22"/>
      <c r="AF624" s="22"/>
      <c r="AG624" s="22"/>
      <c r="AH624" s="22"/>
      <c r="AI624" s="22"/>
      <c r="AJ624" s="22">
        <f t="shared" si="120"/>
        <v>0</v>
      </c>
      <c r="AK624" s="22">
        <f t="shared" si="145"/>
        <v>0</v>
      </c>
      <c r="AL624" s="22">
        <f t="shared" si="146"/>
        <v>21450</v>
      </c>
      <c r="AM624" s="22">
        <f t="array" ref="AM624">IF(P624="Mykare",(INDEX('[1]EMI &amp; Reimbursement'!Q:Q,MATCH(Finance!C624,'[1]EMI &amp; Reimbursement'!B:B,0),0)),0)</f>
        <v>0</v>
      </c>
      <c r="AN624" s="22">
        <f t="shared" si="141"/>
        <v>0</v>
      </c>
      <c r="AO624" s="22">
        <f t="shared" si="142"/>
        <v>21450</v>
      </c>
      <c r="AP624" s="22">
        <f t="shared" si="143"/>
        <v>0</v>
      </c>
      <c r="AQ624" s="18" t="s">
        <v>7272</v>
      </c>
      <c r="AR624" s="18" t="s">
        <v>8266</v>
      </c>
      <c r="AS624" s="23">
        <v>45234</v>
      </c>
      <c r="AW624" s="24" t="b">
        <v>1</v>
      </c>
      <c r="BB624" s="24" t="b">
        <v>0</v>
      </c>
      <c r="BC624" s="22">
        <f t="shared" si="167"/>
        <v>0</v>
      </c>
      <c r="BD624" s="26">
        <f t="shared" si="168"/>
        <v>1</v>
      </c>
    </row>
    <row r="625" spans="1:56" ht="18" customHeight="1">
      <c r="A625" s="18" t="s">
        <v>7262</v>
      </c>
      <c r="B625" s="19">
        <v>625</v>
      </c>
      <c r="C625" s="18" t="str">
        <f t="shared" si="137"/>
        <v>FIP625</v>
      </c>
      <c r="D625" s="18">
        <v>704476</v>
      </c>
      <c r="E625" s="20">
        <v>45223</v>
      </c>
      <c r="F625" s="20">
        <v>45223</v>
      </c>
      <c r="G625" s="18" t="s">
        <v>8314</v>
      </c>
      <c r="I625" s="18" t="s">
        <v>8352</v>
      </c>
      <c r="J625" s="18" t="s">
        <v>7351</v>
      </c>
      <c r="K625" s="18" t="s">
        <v>5048</v>
      </c>
      <c r="L625" s="18" t="s">
        <v>7308</v>
      </c>
      <c r="M625" s="21" t="s">
        <v>7278</v>
      </c>
      <c r="N625" s="21" t="str">
        <f t="shared" si="166"/>
        <v>B</v>
      </c>
      <c r="P625" s="18" t="str">
        <f>IFERROR(VLOOKUP(L625,[1]Sheet3!A:B,2,0),"")</f>
        <v>Hospital</v>
      </c>
      <c r="Q625" s="22" t="s">
        <v>7270</v>
      </c>
      <c r="R625" s="22" t="s">
        <v>7271</v>
      </c>
      <c r="S625" s="22">
        <v>29500</v>
      </c>
      <c r="T625" s="22">
        <v>0</v>
      </c>
      <c r="U625" s="22">
        <v>0</v>
      </c>
      <c r="V625" s="22">
        <v>500</v>
      </c>
      <c r="W625" s="22">
        <f>T625+U625+V625+S625</f>
        <v>30000</v>
      </c>
      <c r="X625" s="22">
        <v>0</v>
      </c>
      <c r="Y625" s="92">
        <v>0.5</v>
      </c>
      <c r="Z625" s="92">
        <v>0.5</v>
      </c>
      <c r="AA625" s="22">
        <f>W625*Z625</f>
        <v>15000</v>
      </c>
      <c r="AB625" s="22">
        <f t="shared" si="149"/>
        <v>12711.864406779661</v>
      </c>
      <c r="AC625" s="22">
        <f t="shared" si="150"/>
        <v>2288.1355932203392</v>
      </c>
      <c r="AD625" s="22">
        <f>W625*Y625</f>
        <v>15000</v>
      </c>
      <c r="AE625" s="22"/>
      <c r="AF625" s="22"/>
      <c r="AG625" s="22"/>
      <c r="AH625" s="22"/>
      <c r="AI625" s="22"/>
      <c r="AJ625" s="22">
        <f t="shared" si="120"/>
        <v>0</v>
      </c>
      <c r="AK625" s="22">
        <f t="shared" si="145"/>
        <v>0</v>
      </c>
      <c r="AL625" s="22">
        <f t="shared" si="146"/>
        <v>15000</v>
      </c>
      <c r="AM625" s="22">
        <f t="array" ref="AM625">IF(P625="Mykare",(INDEX('[1]EMI &amp; Reimbursement'!Q:Q,MATCH(Finance!C625,'[1]EMI &amp; Reimbursement'!B:B,0),0)),0)</f>
        <v>0</v>
      </c>
      <c r="AN625" s="22">
        <f t="shared" si="141"/>
        <v>0</v>
      </c>
      <c r="AO625" s="22">
        <f t="shared" si="142"/>
        <v>15000</v>
      </c>
      <c r="AP625" s="22">
        <f t="shared" si="143"/>
        <v>0</v>
      </c>
      <c r="AQ625" s="18" t="s">
        <v>7272</v>
      </c>
      <c r="AW625" s="24" t="b">
        <v>0</v>
      </c>
      <c r="BB625" s="24" t="b">
        <v>0</v>
      </c>
      <c r="BC625" s="22">
        <f t="shared" si="167"/>
        <v>0</v>
      </c>
      <c r="BD625" s="26">
        <f t="shared" si="168"/>
        <v>1</v>
      </c>
    </row>
    <row r="626" spans="1:56" ht="18" customHeight="1">
      <c r="A626" s="18" t="s">
        <v>7262</v>
      </c>
      <c r="B626" s="19">
        <v>626</v>
      </c>
      <c r="C626" s="18" t="str">
        <f t="shared" si="137"/>
        <v>FIP626</v>
      </c>
      <c r="D626" s="18">
        <v>705691</v>
      </c>
      <c r="E626" s="20">
        <v>45223</v>
      </c>
      <c r="F626" s="20">
        <v>45223</v>
      </c>
      <c r="G626" s="18" t="s">
        <v>7459</v>
      </c>
      <c r="I626" s="18" t="s">
        <v>8353</v>
      </c>
      <c r="J626" s="18" t="s">
        <v>7266</v>
      </c>
      <c r="K626" s="18" t="s">
        <v>8087</v>
      </c>
      <c r="L626" s="18" t="s">
        <v>7290</v>
      </c>
      <c r="M626" s="21" t="s">
        <v>7278</v>
      </c>
      <c r="N626" s="21" t="str">
        <f t="shared" si="166"/>
        <v>B</v>
      </c>
      <c r="P626" s="18" t="str">
        <f>IFERROR(VLOOKUP(L626,[1]Sheet3!A:B,2,0),"")</f>
        <v>Hospital</v>
      </c>
      <c r="Q626" s="22" t="s">
        <v>7298</v>
      </c>
      <c r="R626" s="22" t="s">
        <v>7271</v>
      </c>
      <c r="S626" s="22">
        <v>25000</v>
      </c>
      <c r="T626" s="22">
        <v>64105</v>
      </c>
      <c r="U626" s="22">
        <v>2651</v>
      </c>
      <c r="V626" s="22">
        <v>0</v>
      </c>
      <c r="W626" s="22">
        <f t="shared" ref="W626:W880" si="172">IF(T626=0,S626,T626)+U626+V626</f>
        <v>66756</v>
      </c>
      <c r="X626" s="22">
        <v>0</v>
      </c>
      <c r="Y626" s="22">
        <v>33</v>
      </c>
      <c r="Z626" s="22">
        <v>67</v>
      </c>
      <c r="AA626" s="22">
        <f>W626*Z626%</f>
        <v>44726.520000000004</v>
      </c>
      <c r="AB626" s="22">
        <f t="shared" si="149"/>
        <v>18669.050847457627</v>
      </c>
      <c r="AC626" s="22">
        <f t="shared" si="150"/>
        <v>3360.4291525423728</v>
      </c>
      <c r="AD626" s="22">
        <f>W626*Y626%</f>
        <v>22029.48</v>
      </c>
      <c r="AE626" s="22"/>
      <c r="AF626" s="22"/>
      <c r="AG626" s="22"/>
      <c r="AH626" s="22"/>
      <c r="AI626" s="22"/>
      <c r="AJ626" s="22">
        <f t="shared" si="120"/>
        <v>0</v>
      </c>
      <c r="AK626" s="22">
        <f t="shared" si="145"/>
        <v>0</v>
      </c>
      <c r="AL626" s="22">
        <f t="shared" si="146"/>
        <v>22029.48</v>
      </c>
      <c r="AM626" s="22">
        <f t="array" ref="AM626">IF(P626="Mykare",(INDEX('[1]EMI &amp; Reimbursement'!Q:Q,MATCH(Finance!C626,'[1]EMI &amp; Reimbursement'!B:B,0),0)),0)</f>
        <v>0</v>
      </c>
      <c r="AN626" s="22">
        <f t="shared" si="141"/>
        <v>0</v>
      </c>
      <c r="AO626" s="22">
        <f t="shared" si="142"/>
        <v>22029.48</v>
      </c>
      <c r="AP626" s="22">
        <f t="shared" si="143"/>
        <v>0</v>
      </c>
      <c r="AQ626" s="18" t="s">
        <v>7272</v>
      </c>
      <c r="AR626" s="18" t="s">
        <v>8278</v>
      </c>
      <c r="AS626" s="23">
        <v>45234</v>
      </c>
      <c r="AW626" s="24" t="b">
        <v>1</v>
      </c>
      <c r="BB626" s="24" t="b">
        <v>0</v>
      </c>
      <c r="BC626" s="22">
        <f t="shared" si="167"/>
        <v>0</v>
      </c>
      <c r="BD626" s="26">
        <f t="shared" si="168"/>
        <v>1</v>
      </c>
    </row>
    <row r="627" spans="1:56" ht="18" customHeight="1">
      <c r="A627" s="18" t="s">
        <v>7262</v>
      </c>
      <c r="B627" s="19">
        <v>627</v>
      </c>
      <c r="C627" s="18" t="str">
        <f t="shared" si="137"/>
        <v>FMM627</v>
      </c>
      <c r="D627" s="18">
        <v>705697</v>
      </c>
      <c r="E627" s="20">
        <v>45223</v>
      </c>
      <c r="F627" s="20">
        <v>45223</v>
      </c>
      <c r="G627" s="18" t="s">
        <v>7313</v>
      </c>
      <c r="I627" s="18" t="s">
        <v>8279</v>
      </c>
      <c r="J627" s="18" t="s">
        <v>8077</v>
      </c>
      <c r="K627" s="18" t="s">
        <v>7267</v>
      </c>
      <c r="L627" s="18" t="s">
        <v>7308</v>
      </c>
      <c r="M627" s="21" t="s">
        <v>7278</v>
      </c>
      <c r="N627" s="21" t="str">
        <f t="shared" si="166"/>
        <v>B</v>
      </c>
      <c r="P627" s="18" t="str">
        <f>IFERROR(VLOOKUP(L627,[1]Sheet3!A:B,2,0),"")</f>
        <v>Hospital</v>
      </c>
      <c r="Q627" s="22" t="s">
        <v>7285</v>
      </c>
      <c r="R627" s="22" t="s">
        <v>7835</v>
      </c>
      <c r="S627" s="22">
        <v>22897</v>
      </c>
      <c r="T627" s="22">
        <v>0</v>
      </c>
      <c r="U627" s="22">
        <v>0</v>
      </c>
      <c r="V627" s="22">
        <v>0</v>
      </c>
      <c r="W627" s="22">
        <f t="shared" si="172"/>
        <v>22897</v>
      </c>
      <c r="X627" s="22">
        <v>0</v>
      </c>
      <c r="Y627" s="22">
        <f>AD627/W627*100</f>
        <v>25.505524741232477</v>
      </c>
      <c r="Z627" s="22">
        <f>AA627/W627*100</f>
        <v>74.494475258767523</v>
      </c>
      <c r="AA627" s="22">
        <f>W627-AD627</f>
        <v>17057</v>
      </c>
      <c r="AB627" s="22">
        <f t="shared" si="149"/>
        <v>4949.1525423728817</v>
      </c>
      <c r="AC627" s="22">
        <f t="shared" si="150"/>
        <v>890.84745762711873</v>
      </c>
      <c r="AD627" s="22">
        <v>5840</v>
      </c>
      <c r="AE627" s="22"/>
      <c r="AF627" s="22"/>
      <c r="AG627" s="22"/>
      <c r="AH627" s="22"/>
      <c r="AI627" s="22"/>
      <c r="AJ627" s="22">
        <f t="shared" si="120"/>
        <v>0</v>
      </c>
      <c r="AK627" s="22">
        <f t="shared" si="145"/>
        <v>0</v>
      </c>
      <c r="AL627" s="22">
        <f t="shared" si="146"/>
        <v>5840</v>
      </c>
      <c r="AM627" s="22">
        <f t="array" ref="AM627">IF(P627="Mykare",(INDEX('[1]EMI &amp; Reimbursement'!Q:Q,MATCH(Finance!C627,'[1]EMI &amp; Reimbursement'!B:B,0),0)),0)</f>
        <v>0</v>
      </c>
      <c r="AN627" s="22">
        <f t="shared" si="141"/>
        <v>0</v>
      </c>
      <c r="AO627" s="22">
        <f t="shared" si="142"/>
        <v>5840</v>
      </c>
      <c r="AP627" s="22">
        <f t="shared" si="143"/>
        <v>0</v>
      </c>
      <c r="AQ627" s="18" t="s">
        <v>7272</v>
      </c>
      <c r="AR627" s="18" t="s">
        <v>8280</v>
      </c>
      <c r="AS627" s="23">
        <v>45234</v>
      </c>
      <c r="AW627" s="24" t="b">
        <v>1</v>
      </c>
      <c r="BB627" s="24" t="b">
        <v>0</v>
      </c>
      <c r="BC627" s="22">
        <f t="shared" si="167"/>
        <v>0</v>
      </c>
      <c r="BD627" s="26">
        <f t="shared" si="168"/>
        <v>1</v>
      </c>
    </row>
    <row r="628" spans="1:56" ht="18" customHeight="1">
      <c r="A628" s="18" t="s">
        <v>7262</v>
      </c>
      <c r="B628" s="19">
        <v>628</v>
      </c>
      <c r="C628" s="18" t="str">
        <f t="shared" si="137"/>
        <v>FIP628</v>
      </c>
      <c r="D628" s="18">
        <v>704216</v>
      </c>
      <c r="E628" s="20">
        <v>45225</v>
      </c>
      <c r="F628" s="20">
        <v>45225</v>
      </c>
      <c r="G628" s="18" t="s">
        <v>7367</v>
      </c>
      <c r="I628" s="18" t="s">
        <v>4042</v>
      </c>
      <c r="J628" s="18" t="s">
        <v>7351</v>
      </c>
      <c r="K628" s="18" t="s">
        <v>8354</v>
      </c>
      <c r="L628" s="18" t="s">
        <v>7290</v>
      </c>
      <c r="M628" s="21" t="s">
        <v>7278</v>
      </c>
      <c r="N628" s="21" t="str">
        <f t="shared" si="166"/>
        <v>B</v>
      </c>
      <c r="P628" s="18" t="str">
        <f>IFERROR(VLOOKUP(L628,[1]Sheet3!A:B,2,0),"")</f>
        <v>Hospital</v>
      </c>
      <c r="Q628" s="22" t="s">
        <v>7326</v>
      </c>
      <c r="R628" s="22" t="s">
        <v>7271</v>
      </c>
      <c r="S628" s="22">
        <v>25000</v>
      </c>
      <c r="T628" s="22">
        <v>137604</v>
      </c>
      <c r="U628" s="22">
        <v>1500</v>
      </c>
      <c r="V628" s="22">
        <v>0</v>
      </c>
      <c r="W628" s="22">
        <f t="shared" si="172"/>
        <v>139104</v>
      </c>
      <c r="X628" s="22">
        <v>0</v>
      </c>
      <c r="Y628" s="22">
        <v>30</v>
      </c>
      <c r="Z628" s="22">
        <v>70</v>
      </c>
      <c r="AA628" s="22">
        <f t="shared" ref="AA628:AA633" si="173">W628*Z628%</f>
        <v>97372.799999999988</v>
      </c>
      <c r="AB628" s="22">
        <f t="shared" si="149"/>
        <v>35365.423728813555</v>
      </c>
      <c r="AC628" s="22">
        <f t="shared" si="150"/>
        <v>6365.7762711864398</v>
      </c>
      <c r="AD628" s="22">
        <f t="shared" ref="AD628:AD633" si="174">W628*Y628%</f>
        <v>41731.199999999997</v>
      </c>
      <c r="AE628" s="22"/>
      <c r="AF628" s="22"/>
      <c r="AG628" s="22"/>
      <c r="AH628" s="22"/>
      <c r="AI628" s="22"/>
      <c r="AJ628" s="22">
        <f t="shared" si="120"/>
        <v>0</v>
      </c>
      <c r="AK628" s="22">
        <f t="shared" si="145"/>
        <v>0</v>
      </c>
      <c r="AL628" s="22">
        <f t="shared" si="146"/>
        <v>41731.199999999997</v>
      </c>
      <c r="AM628" s="22">
        <f t="array" ref="AM628">IF(P628="Mykare",(INDEX('[1]EMI &amp; Reimbursement'!Q:Q,MATCH(Finance!C628,'[1]EMI &amp; Reimbursement'!B:B,0),0)),0)</f>
        <v>0</v>
      </c>
      <c r="AN628" s="22">
        <f t="shared" si="141"/>
        <v>0</v>
      </c>
      <c r="AO628" s="22">
        <f t="shared" si="142"/>
        <v>41731.199999999997</v>
      </c>
      <c r="AP628" s="22">
        <f t="shared" si="143"/>
        <v>0</v>
      </c>
      <c r="AQ628" s="18" t="s">
        <v>7272</v>
      </c>
      <c r="AR628" s="18" t="s">
        <v>8328</v>
      </c>
      <c r="AS628" s="23">
        <v>45234</v>
      </c>
      <c r="AW628" s="24" t="b">
        <v>1</v>
      </c>
      <c r="BB628" s="24" t="b">
        <v>0</v>
      </c>
      <c r="BC628" s="22">
        <f t="shared" si="167"/>
        <v>0</v>
      </c>
      <c r="BD628" s="26">
        <f t="shared" si="168"/>
        <v>1</v>
      </c>
    </row>
    <row r="629" spans="1:56" ht="18" customHeight="1">
      <c r="A629" s="18" t="s">
        <v>7262</v>
      </c>
      <c r="B629" s="19">
        <v>629</v>
      </c>
      <c r="C629" s="18" t="str">
        <f t="shared" si="137"/>
        <v>FIP629</v>
      </c>
      <c r="D629" s="18">
        <v>705962</v>
      </c>
      <c r="E629" s="20">
        <v>45225</v>
      </c>
      <c r="F629" s="20">
        <v>45225</v>
      </c>
      <c r="G629" s="18" t="s">
        <v>7987</v>
      </c>
      <c r="I629" s="18" t="s">
        <v>8355</v>
      </c>
      <c r="J629" s="18" t="s">
        <v>7266</v>
      </c>
      <c r="K629" s="18" t="s">
        <v>5048</v>
      </c>
      <c r="L629" s="18" t="s">
        <v>7308</v>
      </c>
      <c r="M629" s="21" t="s">
        <v>7278</v>
      </c>
      <c r="N629" s="21" t="str">
        <f t="shared" si="166"/>
        <v>B</v>
      </c>
      <c r="P629" s="18" t="str">
        <f>IFERROR(VLOOKUP(L629,[1]Sheet3!A:B,2,0),"")</f>
        <v>Hospital</v>
      </c>
      <c r="Q629" s="22" t="s">
        <v>7270</v>
      </c>
      <c r="R629" s="22" t="s">
        <v>7271</v>
      </c>
      <c r="S629" s="22">
        <v>40000</v>
      </c>
      <c r="T629" s="22">
        <v>0</v>
      </c>
      <c r="U629" s="22">
        <v>0</v>
      </c>
      <c r="V629" s="22">
        <v>0</v>
      </c>
      <c r="W629" s="22">
        <f t="shared" si="172"/>
        <v>40000</v>
      </c>
      <c r="X629" s="22">
        <v>0</v>
      </c>
      <c r="Y629" s="22">
        <v>40</v>
      </c>
      <c r="Z629" s="22">
        <v>60</v>
      </c>
      <c r="AA629" s="22">
        <f t="shared" si="173"/>
        <v>24000</v>
      </c>
      <c r="AB629" s="22">
        <f t="shared" si="149"/>
        <v>13559.322033898306</v>
      </c>
      <c r="AC629" s="22">
        <f t="shared" si="150"/>
        <v>2440.6779661016949</v>
      </c>
      <c r="AD629" s="22">
        <f t="shared" si="174"/>
        <v>16000</v>
      </c>
      <c r="AE629" s="22"/>
      <c r="AF629" s="22">
        <v>0</v>
      </c>
      <c r="AG629" s="22"/>
      <c r="AH629" s="22"/>
      <c r="AI629" s="22"/>
      <c r="AJ629" s="22">
        <f t="shared" si="120"/>
        <v>0</v>
      </c>
      <c r="AK629" s="22">
        <f t="shared" si="145"/>
        <v>0</v>
      </c>
      <c r="AL629" s="22">
        <f t="shared" si="146"/>
        <v>16000</v>
      </c>
      <c r="AM629" s="22">
        <f t="array" ref="AM629">IF(P629="Mykare",(INDEX('[1]EMI &amp; Reimbursement'!Q:Q,MATCH(Finance!C629,'[1]EMI &amp; Reimbursement'!B:B,0),0)),0)</f>
        <v>0</v>
      </c>
      <c r="AN629" s="22">
        <f t="shared" si="141"/>
        <v>0</v>
      </c>
      <c r="AO629" s="22">
        <f t="shared" si="142"/>
        <v>16000</v>
      </c>
      <c r="AP629" s="22">
        <f t="shared" si="143"/>
        <v>0</v>
      </c>
      <c r="AQ629" s="18" t="s">
        <v>7272</v>
      </c>
      <c r="AR629" s="18" t="s">
        <v>8299</v>
      </c>
      <c r="AS629" s="23">
        <v>45234</v>
      </c>
      <c r="AW629" s="24" t="b">
        <v>1</v>
      </c>
      <c r="BB629" s="24" t="b">
        <v>0</v>
      </c>
      <c r="BC629" s="22">
        <f t="shared" si="167"/>
        <v>0</v>
      </c>
      <c r="BD629" s="26">
        <f t="shared" si="168"/>
        <v>1</v>
      </c>
    </row>
    <row r="630" spans="1:56" ht="18" customHeight="1">
      <c r="A630" s="18" t="s">
        <v>7262</v>
      </c>
      <c r="B630" s="19">
        <v>630</v>
      </c>
      <c r="C630" s="18" t="str">
        <f t="shared" si="137"/>
        <v>FIP630</v>
      </c>
      <c r="D630" s="18">
        <v>5457</v>
      </c>
      <c r="E630" s="20">
        <v>45225</v>
      </c>
      <c r="F630" s="20">
        <v>45225</v>
      </c>
      <c r="G630" s="18" t="s">
        <v>8257</v>
      </c>
      <c r="I630" s="18" t="s">
        <v>8356</v>
      </c>
      <c r="J630" s="18" t="s">
        <v>8357</v>
      </c>
      <c r="K630" s="18" t="s">
        <v>7960</v>
      </c>
      <c r="L630" s="18" t="s">
        <v>7308</v>
      </c>
      <c r="M630" s="21" t="s">
        <v>7304</v>
      </c>
      <c r="N630" s="21" t="str">
        <f t="shared" si="166"/>
        <v>A</v>
      </c>
      <c r="P630" s="18" t="str">
        <f>IFERROR(VLOOKUP(L630,[1]Sheet3!A:B,2,0),"")</f>
        <v>Hospital</v>
      </c>
      <c r="Q630" s="22" t="s">
        <v>7285</v>
      </c>
      <c r="R630" s="22" t="s">
        <v>7271</v>
      </c>
      <c r="S630" s="22">
        <v>120000</v>
      </c>
      <c r="T630" s="22">
        <v>0</v>
      </c>
      <c r="U630" s="22">
        <v>0</v>
      </c>
      <c r="V630" s="22">
        <v>0</v>
      </c>
      <c r="W630" s="22">
        <f t="shared" si="172"/>
        <v>120000</v>
      </c>
      <c r="X630" s="22">
        <v>0</v>
      </c>
      <c r="Y630" s="22">
        <v>60</v>
      </c>
      <c r="Z630" s="22">
        <v>40</v>
      </c>
      <c r="AA630" s="22">
        <f t="shared" si="173"/>
        <v>48000</v>
      </c>
      <c r="AB630" s="22">
        <f t="shared" si="149"/>
        <v>61016.949152542373</v>
      </c>
      <c r="AC630" s="22">
        <f t="shared" si="150"/>
        <v>10983.050847457627</v>
      </c>
      <c r="AD630" s="22">
        <f t="shared" si="174"/>
        <v>72000</v>
      </c>
      <c r="AE630" s="22"/>
      <c r="AF630" s="22">
        <v>24000</v>
      </c>
      <c r="AG630" s="22"/>
      <c r="AH630" s="22"/>
      <c r="AI630" s="22"/>
      <c r="AJ630" s="22">
        <f t="shared" si="120"/>
        <v>0</v>
      </c>
      <c r="AK630" s="22">
        <f t="shared" si="145"/>
        <v>24000</v>
      </c>
      <c r="AL630" s="22">
        <f t="shared" si="146"/>
        <v>48000</v>
      </c>
      <c r="AM630" s="22">
        <f t="array" ref="AM630">IF(P630="Mykare",(INDEX('[1]EMI &amp; Reimbursement'!Q:Q,MATCH(Finance!C630,'[1]EMI &amp; Reimbursement'!B:B,0),0)),0)</f>
        <v>0</v>
      </c>
      <c r="AN630" s="22">
        <f t="shared" si="141"/>
        <v>0</v>
      </c>
      <c r="AO630" s="22">
        <f t="shared" si="142"/>
        <v>72000</v>
      </c>
      <c r="AP630" s="22">
        <f t="shared" si="143"/>
        <v>0</v>
      </c>
      <c r="AQ630" s="18" t="s">
        <v>7272</v>
      </c>
      <c r="AR630" s="18" t="s">
        <v>8310</v>
      </c>
      <c r="AS630" s="23">
        <v>45234</v>
      </c>
      <c r="AW630" s="24" t="b">
        <v>1</v>
      </c>
      <c r="BB630" s="24" t="b">
        <v>0</v>
      </c>
      <c r="BC630" s="22">
        <f t="shared" si="167"/>
        <v>0</v>
      </c>
      <c r="BD630" s="26">
        <f t="shared" si="168"/>
        <v>0.66666666666666663</v>
      </c>
    </row>
    <row r="631" spans="1:56" ht="18" customHeight="1">
      <c r="A631" s="18" t="s">
        <v>7262</v>
      </c>
      <c r="B631" s="19">
        <v>631</v>
      </c>
      <c r="C631" s="18" t="str">
        <f t="shared" si="137"/>
        <v>FIP631</v>
      </c>
      <c r="D631" s="18">
        <v>704929</v>
      </c>
      <c r="E631" s="20">
        <v>45226</v>
      </c>
      <c r="F631" s="20">
        <v>45226</v>
      </c>
      <c r="G631" s="18" t="s">
        <v>7680</v>
      </c>
      <c r="I631" s="18" t="s">
        <v>2194</v>
      </c>
      <c r="J631" s="18" t="s">
        <v>7351</v>
      </c>
      <c r="K631" s="18" t="s">
        <v>8354</v>
      </c>
      <c r="L631" s="18" t="s">
        <v>7290</v>
      </c>
      <c r="M631" s="21" t="s">
        <v>8358</v>
      </c>
      <c r="N631" s="21" t="str">
        <f t="shared" si="166"/>
        <v>A</v>
      </c>
      <c r="P631" s="18" t="str">
        <f>IFERROR(VLOOKUP(L631,[1]Sheet3!A:B,2,0),"")</f>
        <v>Hospital</v>
      </c>
      <c r="Q631" s="22" t="s">
        <v>7326</v>
      </c>
      <c r="R631" s="22" t="s">
        <v>7271</v>
      </c>
      <c r="S631" s="22">
        <v>25000</v>
      </c>
      <c r="T631" s="22">
        <v>93324</v>
      </c>
      <c r="U631" s="22">
        <v>2000</v>
      </c>
      <c r="V631" s="22">
        <v>0</v>
      </c>
      <c r="W631" s="22">
        <f t="shared" si="172"/>
        <v>95324</v>
      </c>
      <c r="X631" s="22">
        <v>0</v>
      </c>
      <c r="Y631" s="22">
        <v>60</v>
      </c>
      <c r="Z631" s="22">
        <v>40</v>
      </c>
      <c r="AA631" s="22">
        <f t="shared" si="173"/>
        <v>38129.599999999999</v>
      </c>
      <c r="AB631" s="22">
        <f t="shared" si="149"/>
        <v>48469.830508474573</v>
      </c>
      <c r="AC631" s="22">
        <f t="shared" si="150"/>
        <v>8724.5694915254244</v>
      </c>
      <c r="AD631" s="22">
        <f t="shared" si="174"/>
        <v>57194.400000000001</v>
      </c>
      <c r="AE631" s="22"/>
      <c r="AF631" s="22"/>
      <c r="AG631" s="22"/>
      <c r="AH631" s="22"/>
      <c r="AI631" s="22"/>
      <c r="AJ631" s="22">
        <f t="shared" si="120"/>
        <v>0</v>
      </c>
      <c r="AK631" s="22">
        <f t="shared" si="145"/>
        <v>0</v>
      </c>
      <c r="AL631" s="22">
        <f t="shared" si="146"/>
        <v>57194.400000000001</v>
      </c>
      <c r="AM631" s="22">
        <f t="array" ref="AM631">IF(P631="Mykare",(INDEX('[1]EMI &amp; Reimbursement'!Q:Q,MATCH(Finance!C631,'[1]EMI &amp; Reimbursement'!B:B,0),0)),0)</f>
        <v>0</v>
      </c>
      <c r="AN631" s="22">
        <f t="shared" si="141"/>
        <v>0</v>
      </c>
      <c r="AO631" s="22">
        <f t="shared" si="142"/>
        <v>57194.400000000001</v>
      </c>
      <c r="AP631" s="22">
        <f t="shared" si="143"/>
        <v>0</v>
      </c>
      <c r="AQ631" s="18" t="s">
        <v>7272</v>
      </c>
      <c r="AR631" s="18" t="s">
        <v>8359</v>
      </c>
      <c r="AS631" s="23">
        <v>45234</v>
      </c>
      <c r="AW631" s="24" t="b">
        <v>1</v>
      </c>
      <c r="BB631" s="24" t="b">
        <v>0</v>
      </c>
      <c r="BC631" s="22">
        <f t="shared" si="167"/>
        <v>0</v>
      </c>
      <c r="BD631" s="26">
        <f t="shared" si="168"/>
        <v>1</v>
      </c>
    </row>
    <row r="632" spans="1:56" ht="18" customHeight="1">
      <c r="A632" s="18" t="s">
        <v>7262</v>
      </c>
      <c r="B632" s="19">
        <v>632</v>
      </c>
      <c r="C632" s="18" t="str">
        <f t="shared" si="137"/>
        <v>FIP632</v>
      </c>
      <c r="D632" s="18">
        <v>705518</v>
      </c>
      <c r="E632" s="20">
        <v>45226</v>
      </c>
      <c r="F632" s="20">
        <v>45226</v>
      </c>
      <c r="G632" s="18" t="s">
        <v>7745</v>
      </c>
      <c r="I632" s="18" t="s">
        <v>8360</v>
      </c>
      <c r="J632" s="18" t="s">
        <v>7266</v>
      </c>
      <c r="K632" s="18" t="s">
        <v>8277</v>
      </c>
      <c r="L632" s="18" t="s">
        <v>7290</v>
      </c>
      <c r="M632" s="21" t="s">
        <v>7839</v>
      </c>
      <c r="N632" s="21" t="str">
        <f t="shared" si="166"/>
        <v>A</v>
      </c>
      <c r="P632" s="18" t="str">
        <f>IFERROR(VLOOKUP(L632,[1]Sheet3!A:B,2,0),"")</f>
        <v>Hospital</v>
      </c>
      <c r="Q632" s="22" t="s">
        <v>7337</v>
      </c>
      <c r="R632" s="22" t="s">
        <v>7271</v>
      </c>
      <c r="S632" s="22">
        <v>25000</v>
      </c>
      <c r="T632" s="22">
        <v>42734</v>
      </c>
      <c r="U632" s="22">
        <v>0</v>
      </c>
      <c r="V632" s="22">
        <v>0</v>
      </c>
      <c r="W632" s="22">
        <f t="shared" si="172"/>
        <v>42734</v>
      </c>
      <c r="X632" s="22">
        <v>0</v>
      </c>
      <c r="Y632" s="22">
        <v>60</v>
      </c>
      <c r="Z632" s="22">
        <v>40</v>
      </c>
      <c r="AA632" s="22">
        <f t="shared" si="173"/>
        <v>17093.600000000002</v>
      </c>
      <c r="AB632" s="22">
        <f t="shared" si="149"/>
        <v>21729.152542372878</v>
      </c>
      <c r="AC632" s="22">
        <f t="shared" si="150"/>
        <v>3911.2474576271179</v>
      </c>
      <c r="AD632" s="22">
        <f t="shared" si="174"/>
        <v>25640.399999999998</v>
      </c>
      <c r="AE632" s="22"/>
      <c r="AF632" s="22">
        <v>5000</v>
      </c>
      <c r="AG632" s="22"/>
      <c r="AH632" s="22"/>
      <c r="AI632" s="22"/>
      <c r="AJ632" s="22">
        <f t="shared" si="120"/>
        <v>0</v>
      </c>
      <c r="AK632" s="22">
        <f t="shared" si="145"/>
        <v>5000</v>
      </c>
      <c r="AL632" s="22">
        <f t="shared" si="146"/>
        <v>20640.399999999998</v>
      </c>
      <c r="AM632" s="22">
        <f t="array" ref="AM632">IF(P632="Mykare",(INDEX('[1]EMI &amp; Reimbursement'!Q:Q,MATCH(Finance!C632,'[1]EMI &amp; Reimbursement'!B:B,0),0)),0)</f>
        <v>0</v>
      </c>
      <c r="AN632" s="22">
        <f t="shared" si="141"/>
        <v>0</v>
      </c>
      <c r="AO632" s="22">
        <f t="shared" si="142"/>
        <v>25640.399999999998</v>
      </c>
      <c r="AP632" s="22">
        <f t="shared" si="143"/>
        <v>0</v>
      </c>
      <c r="AQ632" s="18" t="s">
        <v>7272</v>
      </c>
      <c r="AR632" s="18" t="s">
        <v>8361</v>
      </c>
      <c r="AS632" s="23">
        <v>45234</v>
      </c>
      <c r="AW632" s="24" t="b">
        <v>1</v>
      </c>
      <c r="BB632" s="24" t="b">
        <v>0</v>
      </c>
      <c r="BC632" s="22">
        <f t="shared" si="167"/>
        <v>0</v>
      </c>
      <c r="BD632" s="26">
        <f t="shared" si="168"/>
        <v>0.80499524188390192</v>
      </c>
    </row>
    <row r="633" spans="1:56" ht="18" customHeight="1">
      <c r="A633" s="18" t="s">
        <v>7262</v>
      </c>
      <c r="B633" s="19">
        <v>634</v>
      </c>
      <c r="C633" s="18" t="str">
        <f t="shared" si="137"/>
        <v>FIP634</v>
      </c>
      <c r="D633" s="18">
        <v>704966</v>
      </c>
      <c r="E633" s="20">
        <v>45226</v>
      </c>
      <c r="F633" s="20">
        <v>45226</v>
      </c>
      <c r="G633" s="18" t="s">
        <v>7449</v>
      </c>
      <c r="I633" s="18" t="s">
        <v>4045</v>
      </c>
      <c r="J633" s="18" t="s">
        <v>7266</v>
      </c>
      <c r="K633" s="18" t="s">
        <v>8320</v>
      </c>
      <c r="L633" s="18" t="s">
        <v>7290</v>
      </c>
      <c r="M633" s="21" t="s">
        <v>7304</v>
      </c>
      <c r="N633" s="21" t="str">
        <f t="shared" si="166"/>
        <v>A</v>
      </c>
      <c r="P633" s="18" t="str">
        <f>IFERROR(VLOOKUP(L633,[1]Sheet3!A:B,2,0),"")</f>
        <v>Hospital</v>
      </c>
      <c r="Q633" s="22" t="s">
        <v>7285</v>
      </c>
      <c r="R633" s="22" t="s">
        <v>7271</v>
      </c>
      <c r="S633" s="22">
        <v>25000</v>
      </c>
      <c r="T633" s="22">
        <v>36187</v>
      </c>
      <c r="U633" s="22">
        <v>0</v>
      </c>
      <c r="V633" s="22">
        <v>0</v>
      </c>
      <c r="W633" s="22">
        <f t="shared" si="172"/>
        <v>36187</v>
      </c>
      <c r="X633" s="22">
        <v>0</v>
      </c>
      <c r="Y633" s="22">
        <v>60</v>
      </c>
      <c r="Z633" s="22">
        <v>40</v>
      </c>
      <c r="AA633" s="22">
        <f t="shared" si="173"/>
        <v>14474.800000000001</v>
      </c>
      <c r="AB633" s="22">
        <f t="shared" si="149"/>
        <v>18400.169491525423</v>
      </c>
      <c r="AC633" s="22">
        <f t="shared" si="150"/>
        <v>3312.030508474576</v>
      </c>
      <c r="AD633" s="22">
        <f t="shared" si="174"/>
        <v>21712.2</v>
      </c>
      <c r="AE633" s="22"/>
      <c r="AF633" s="22">
        <v>5000</v>
      </c>
      <c r="AG633" s="22"/>
      <c r="AH633" s="22"/>
      <c r="AI633" s="22"/>
      <c r="AJ633" s="22">
        <f t="shared" si="120"/>
        <v>0</v>
      </c>
      <c r="AK633" s="22">
        <f t="shared" si="145"/>
        <v>5000</v>
      </c>
      <c r="AL633" s="22">
        <f t="shared" si="146"/>
        <v>16712.2</v>
      </c>
      <c r="AM633" s="22">
        <f t="array" ref="AM633">IF(P633="Mykare",(INDEX('[1]EMI &amp; Reimbursement'!Q:Q,MATCH(Finance!C633,'[1]EMI &amp; Reimbursement'!B:B,0),0)),0)</f>
        <v>0</v>
      </c>
      <c r="AN633" s="22">
        <f t="shared" si="141"/>
        <v>0</v>
      </c>
      <c r="AO633" s="22">
        <f t="shared" si="142"/>
        <v>21712.2</v>
      </c>
      <c r="AP633" s="22">
        <f t="shared" si="143"/>
        <v>0</v>
      </c>
      <c r="AQ633" s="18" t="s">
        <v>7272</v>
      </c>
      <c r="AR633" s="18" t="s">
        <v>8286</v>
      </c>
      <c r="AS633" s="23">
        <v>45234</v>
      </c>
      <c r="AW633" s="24" t="b">
        <v>1</v>
      </c>
      <c r="BB633" s="24" t="b">
        <v>0</v>
      </c>
      <c r="BC633" s="22">
        <f t="shared" si="167"/>
        <v>0</v>
      </c>
      <c r="BD633" s="26">
        <f t="shared" si="168"/>
        <v>0.76971472259835483</v>
      </c>
    </row>
    <row r="634" spans="1:56" ht="18" customHeight="1">
      <c r="A634" s="18" t="s">
        <v>7262</v>
      </c>
      <c r="B634" s="19">
        <v>635</v>
      </c>
      <c r="C634" s="18" t="str">
        <f t="shared" si="137"/>
        <v>FIP635</v>
      </c>
      <c r="D634" s="18">
        <v>702394</v>
      </c>
      <c r="E634" s="20">
        <v>45226</v>
      </c>
      <c r="F634" s="20">
        <v>45226</v>
      </c>
      <c r="G634" s="18" t="s">
        <v>7313</v>
      </c>
      <c r="I634" s="18" t="s">
        <v>5598</v>
      </c>
      <c r="J634" s="18" t="s">
        <v>7369</v>
      </c>
      <c r="K634" s="18" t="s">
        <v>7267</v>
      </c>
      <c r="L634" s="18" t="s">
        <v>7290</v>
      </c>
      <c r="M634" s="21" t="s">
        <v>7278</v>
      </c>
      <c r="N634" s="21" t="str">
        <f t="shared" si="166"/>
        <v>B</v>
      </c>
      <c r="P634" s="18" t="str">
        <f>IFERROR(VLOOKUP(L634,[1]Sheet3!A:B,2,0),"")</f>
        <v>Hospital</v>
      </c>
      <c r="Q634" s="22" t="s">
        <v>7285</v>
      </c>
      <c r="R634" s="22" t="s">
        <v>7271</v>
      </c>
      <c r="S634" s="22">
        <v>45000</v>
      </c>
      <c r="T634" s="22">
        <v>85390</v>
      </c>
      <c r="U634" s="22">
        <v>2275</v>
      </c>
      <c r="V634" s="22">
        <v>0</v>
      </c>
      <c r="W634" s="22">
        <f t="shared" si="172"/>
        <v>87665</v>
      </c>
      <c r="X634" s="22">
        <v>0</v>
      </c>
      <c r="Y634" s="22">
        <f>AD634/W634*100</f>
        <v>27.324473849312724</v>
      </c>
      <c r="Z634" s="22">
        <f>AA634/W634*100</f>
        <v>72.675526150687276</v>
      </c>
      <c r="AA634" s="22">
        <f>W634-AD634</f>
        <v>63711</v>
      </c>
      <c r="AB634" s="22">
        <f t="shared" si="149"/>
        <v>20300</v>
      </c>
      <c r="AC634" s="22">
        <f t="shared" si="150"/>
        <v>3654</v>
      </c>
      <c r="AD634" s="22">
        <v>23954</v>
      </c>
      <c r="AE634" s="22"/>
      <c r="AF634" s="22"/>
      <c r="AG634" s="22"/>
      <c r="AH634" s="22"/>
      <c r="AI634" s="22"/>
      <c r="AJ634" s="22">
        <f t="shared" si="120"/>
        <v>0</v>
      </c>
      <c r="AK634" s="22">
        <f t="shared" si="145"/>
        <v>0</v>
      </c>
      <c r="AL634" s="22">
        <f t="shared" si="146"/>
        <v>23954</v>
      </c>
      <c r="AM634" s="22">
        <f t="array" ref="AM634">IF(P634="Mykare",(INDEX('[1]EMI &amp; Reimbursement'!Q:Q,MATCH(Finance!C634,'[1]EMI &amp; Reimbursement'!B:B,0),0)),0)</f>
        <v>0</v>
      </c>
      <c r="AN634" s="22">
        <f t="shared" si="141"/>
        <v>0</v>
      </c>
      <c r="AO634" s="22">
        <f t="shared" si="142"/>
        <v>23954</v>
      </c>
      <c r="AP634" s="22">
        <f t="shared" si="143"/>
        <v>0</v>
      </c>
      <c r="AQ634" s="18" t="s">
        <v>7272</v>
      </c>
      <c r="AR634" s="18" t="s">
        <v>8280</v>
      </c>
      <c r="AS634" s="23">
        <v>45234</v>
      </c>
      <c r="AW634" s="24" t="b">
        <v>1</v>
      </c>
      <c r="BB634" s="24" t="b">
        <v>0</v>
      </c>
      <c r="BC634" s="22">
        <f t="shared" si="167"/>
        <v>0</v>
      </c>
      <c r="BD634" s="26">
        <f t="shared" si="168"/>
        <v>1</v>
      </c>
    </row>
    <row r="635" spans="1:56" ht="18" customHeight="1">
      <c r="A635" s="18" t="s">
        <v>7262</v>
      </c>
      <c r="B635" s="19">
        <v>636</v>
      </c>
      <c r="C635" s="18" t="str">
        <f t="shared" si="137"/>
        <v>FIP636</v>
      </c>
      <c r="D635" s="18">
        <v>706188</v>
      </c>
      <c r="E635" s="20">
        <v>45226</v>
      </c>
      <c r="F635" s="20">
        <v>45226</v>
      </c>
      <c r="G635" s="18" t="s">
        <v>7313</v>
      </c>
      <c r="I635" s="18" t="s">
        <v>8362</v>
      </c>
      <c r="J635" s="18" t="s">
        <v>8363</v>
      </c>
      <c r="K635" s="18" t="s">
        <v>7267</v>
      </c>
      <c r="L635" s="18" t="s">
        <v>7308</v>
      </c>
      <c r="M635" s="21" t="s">
        <v>7278</v>
      </c>
      <c r="N635" s="21" t="str">
        <f t="shared" si="166"/>
        <v>B</v>
      </c>
      <c r="P635" s="18" t="str">
        <f>IFERROR(VLOOKUP(L635,[1]Sheet3!A:B,2,0),"")</f>
        <v>Hospital</v>
      </c>
      <c r="Q635" s="22" t="s">
        <v>7285</v>
      </c>
      <c r="R635" s="22" t="s">
        <v>7271</v>
      </c>
      <c r="S635" s="22">
        <v>2625</v>
      </c>
      <c r="T635" s="22">
        <v>0</v>
      </c>
      <c r="U635" s="22">
        <v>0</v>
      </c>
      <c r="V635" s="22">
        <v>0</v>
      </c>
      <c r="W635" s="22">
        <f t="shared" si="172"/>
        <v>2625</v>
      </c>
      <c r="X635" s="22">
        <v>0</v>
      </c>
      <c r="Y635" s="22">
        <v>25</v>
      </c>
      <c r="Z635" s="22">
        <v>75</v>
      </c>
      <c r="AA635" s="22">
        <f t="shared" ref="AA635:AA889" si="175">W635*Z635%</f>
        <v>1968.75</v>
      </c>
      <c r="AB635" s="22">
        <f t="shared" si="149"/>
        <v>556.14406779661022</v>
      </c>
      <c r="AC635" s="22">
        <f t="shared" si="150"/>
        <v>100.10593220338984</v>
      </c>
      <c r="AD635" s="22">
        <f t="shared" ref="AD635:AD889" si="176">W635*Y635%</f>
        <v>656.25</v>
      </c>
      <c r="AE635" s="22"/>
      <c r="AF635" s="22"/>
      <c r="AG635" s="22"/>
      <c r="AH635" s="22"/>
      <c r="AI635" s="22"/>
      <c r="AJ635" s="22">
        <f t="shared" si="120"/>
        <v>0</v>
      </c>
      <c r="AK635" s="22">
        <f t="shared" si="145"/>
        <v>0</v>
      </c>
      <c r="AL635" s="22">
        <f t="shared" si="146"/>
        <v>656.25</v>
      </c>
      <c r="AM635" s="22">
        <f t="array" ref="AM635">IF(P635="Mykare",(INDEX('[1]EMI &amp; Reimbursement'!Q:Q,MATCH(Finance!C635,'[1]EMI &amp; Reimbursement'!B:B,0),0)),0)</f>
        <v>0</v>
      </c>
      <c r="AN635" s="22">
        <f t="shared" si="141"/>
        <v>0</v>
      </c>
      <c r="AO635" s="22">
        <f t="shared" si="142"/>
        <v>656.25</v>
      </c>
      <c r="AP635" s="22">
        <f t="shared" si="143"/>
        <v>0</v>
      </c>
      <c r="AQ635" s="18" t="s">
        <v>7272</v>
      </c>
      <c r="AR635" s="18" t="s">
        <v>8280</v>
      </c>
      <c r="AS635" s="23">
        <v>45234</v>
      </c>
      <c r="AW635" s="24" t="b">
        <v>1</v>
      </c>
      <c r="BB635" s="24" t="b">
        <v>0</v>
      </c>
      <c r="BC635" s="22">
        <f t="shared" si="167"/>
        <v>0</v>
      </c>
      <c r="BD635" s="26">
        <f t="shared" si="168"/>
        <v>1</v>
      </c>
    </row>
    <row r="636" spans="1:56" ht="18" customHeight="1">
      <c r="A636" s="18" t="s">
        <v>7262</v>
      </c>
      <c r="B636" s="19">
        <v>637</v>
      </c>
      <c r="C636" s="18" t="str">
        <f t="shared" si="137"/>
        <v>FIP637</v>
      </c>
      <c r="D636" s="18">
        <v>706072</v>
      </c>
      <c r="E636" s="20">
        <v>45227</v>
      </c>
      <c r="F636" s="20">
        <v>45227</v>
      </c>
      <c r="G636" s="18" t="s">
        <v>7745</v>
      </c>
      <c r="I636" s="18" t="s">
        <v>6161</v>
      </c>
      <c r="J636" s="18" t="s">
        <v>7266</v>
      </c>
      <c r="K636" s="18" t="s">
        <v>8087</v>
      </c>
      <c r="L636" s="18" t="s">
        <v>7290</v>
      </c>
      <c r="M636" s="21" t="s">
        <v>7839</v>
      </c>
      <c r="N636" s="21" t="str">
        <f t="shared" si="166"/>
        <v>A</v>
      </c>
      <c r="P636" s="18" t="str">
        <f>IFERROR(VLOOKUP(L636,[1]Sheet3!A:B,2,0),"")</f>
        <v>Hospital</v>
      </c>
      <c r="Q636" s="22" t="s">
        <v>7337</v>
      </c>
      <c r="R636" s="22" t="s">
        <v>7271</v>
      </c>
      <c r="S636" s="22">
        <v>25000</v>
      </c>
      <c r="T636" s="22">
        <v>43795</v>
      </c>
      <c r="U636" s="22">
        <v>0</v>
      </c>
      <c r="V636" s="22">
        <v>0</v>
      </c>
      <c r="W636" s="22">
        <f t="shared" si="172"/>
        <v>43795</v>
      </c>
      <c r="X636" s="22">
        <v>0</v>
      </c>
      <c r="Y636" s="22">
        <v>60</v>
      </c>
      <c r="Z636" s="22">
        <v>40</v>
      </c>
      <c r="AA636" s="22">
        <f t="shared" si="175"/>
        <v>17518</v>
      </c>
      <c r="AB636" s="22">
        <f t="shared" si="149"/>
        <v>22268.644067796609</v>
      </c>
      <c r="AC636" s="22">
        <f t="shared" si="150"/>
        <v>4008.3559322033898</v>
      </c>
      <c r="AD636" s="22">
        <f t="shared" si="176"/>
        <v>26277</v>
      </c>
      <c r="AE636" s="22"/>
      <c r="AF636" s="22">
        <v>5000</v>
      </c>
      <c r="AG636" s="22"/>
      <c r="AH636" s="22"/>
      <c r="AI636" s="22"/>
      <c r="AJ636" s="22">
        <f t="shared" si="120"/>
        <v>0</v>
      </c>
      <c r="AK636" s="22">
        <f t="shared" si="145"/>
        <v>5000</v>
      </c>
      <c r="AL636" s="22">
        <f t="shared" si="146"/>
        <v>21277</v>
      </c>
      <c r="AM636" s="22">
        <f t="array" ref="AM636">IF(P636="Mykare",(INDEX('[1]EMI &amp; Reimbursement'!Q:Q,MATCH(Finance!C636,'[1]EMI &amp; Reimbursement'!B:B,0),0)),0)</f>
        <v>0</v>
      </c>
      <c r="AN636" s="22">
        <f t="shared" si="141"/>
        <v>0</v>
      </c>
      <c r="AO636" s="22">
        <f t="shared" si="142"/>
        <v>26277</v>
      </c>
      <c r="AP636" s="22">
        <f t="shared" si="143"/>
        <v>0</v>
      </c>
      <c r="AQ636" s="18" t="s">
        <v>7272</v>
      </c>
      <c r="AR636" s="18" t="s">
        <v>8361</v>
      </c>
      <c r="AS636" s="23">
        <v>45234</v>
      </c>
      <c r="AW636" s="24" t="b">
        <v>1</v>
      </c>
      <c r="BB636" s="24" t="b">
        <v>0</v>
      </c>
      <c r="BC636" s="22">
        <f t="shared" si="167"/>
        <v>0</v>
      </c>
      <c r="BD636" s="26">
        <f t="shared" si="168"/>
        <v>0.80971952658218216</v>
      </c>
    </row>
    <row r="637" spans="1:56" ht="18" customHeight="1">
      <c r="A637" s="18" t="s">
        <v>7262</v>
      </c>
      <c r="B637" s="19">
        <v>638</v>
      </c>
      <c r="C637" s="18" t="str">
        <f t="shared" si="137"/>
        <v>FIP638</v>
      </c>
      <c r="D637" s="18">
        <v>705024</v>
      </c>
      <c r="E637" s="20">
        <v>45227</v>
      </c>
      <c r="F637" s="20">
        <v>45227</v>
      </c>
      <c r="G637" s="18" t="s">
        <v>7652</v>
      </c>
      <c r="I637" s="18" t="s">
        <v>8364</v>
      </c>
      <c r="J637" s="18" t="s">
        <v>7351</v>
      </c>
      <c r="K637" s="18" t="s">
        <v>5048</v>
      </c>
      <c r="L637" s="18" t="s">
        <v>7290</v>
      </c>
      <c r="M637" s="21" t="s">
        <v>8155</v>
      </c>
      <c r="N637" s="21" t="str">
        <f t="shared" si="166"/>
        <v>A</v>
      </c>
      <c r="P637" s="18" t="str">
        <f>IFERROR(VLOOKUP(L637,[1]Sheet3!A:B,2,0),"")</f>
        <v>Hospital</v>
      </c>
      <c r="Q637" s="22" t="s">
        <v>7270</v>
      </c>
      <c r="R637" s="22" t="s">
        <v>7271</v>
      </c>
      <c r="S637" s="22">
        <v>25000</v>
      </c>
      <c r="T637" s="22">
        <v>38901</v>
      </c>
      <c r="U637" s="22">
        <v>0</v>
      </c>
      <c r="V637" s="22">
        <v>0</v>
      </c>
      <c r="W637" s="22">
        <f t="shared" si="172"/>
        <v>38901</v>
      </c>
      <c r="X637" s="22">
        <v>0</v>
      </c>
      <c r="Y637" s="22">
        <v>60</v>
      </c>
      <c r="Z637" s="22">
        <v>40</v>
      </c>
      <c r="AA637" s="22">
        <f t="shared" si="175"/>
        <v>15560.400000000001</v>
      </c>
      <c r="AB637" s="22">
        <f t="shared" si="149"/>
        <v>19780.169491525423</v>
      </c>
      <c r="AC637" s="22">
        <f t="shared" si="150"/>
        <v>3560.4305084745761</v>
      </c>
      <c r="AD637" s="22">
        <f t="shared" si="176"/>
        <v>23340.6</v>
      </c>
      <c r="AE637" s="22"/>
      <c r="AF637" s="22">
        <f t="shared" ref="AF637:AF638" si="177">W637*15%</f>
        <v>5835.15</v>
      </c>
      <c r="AG637" s="22"/>
      <c r="AH637" s="22"/>
      <c r="AI637" s="22"/>
      <c r="AJ637" s="22">
        <f t="shared" si="120"/>
        <v>0</v>
      </c>
      <c r="AK637" s="22">
        <f t="shared" si="145"/>
        <v>5835.15</v>
      </c>
      <c r="AL637" s="22">
        <f t="shared" si="146"/>
        <v>17505.449999999997</v>
      </c>
      <c r="AM637" s="22">
        <f t="array" ref="AM637">IF(P637="Mykare",(INDEX('[1]EMI &amp; Reimbursement'!Q:Q,MATCH(Finance!C637,'[1]EMI &amp; Reimbursement'!B:B,0),0)),0)</f>
        <v>0</v>
      </c>
      <c r="AN637" s="22">
        <f t="shared" si="141"/>
        <v>0</v>
      </c>
      <c r="AO637" s="22">
        <f t="shared" si="142"/>
        <v>23340.6</v>
      </c>
      <c r="AP637" s="22">
        <f t="shared" si="143"/>
        <v>0</v>
      </c>
      <c r="AQ637" s="18" t="s">
        <v>7272</v>
      </c>
      <c r="AR637" s="18" t="s">
        <v>8340</v>
      </c>
      <c r="AS637" s="23">
        <v>45234</v>
      </c>
      <c r="AW637" s="24" t="b">
        <v>1</v>
      </c>
      <c r="BB637" s="24" t="b">
        <v>0</v>
      </c>
      <c r="BC637" s="22">
        <f t="shared" si="167"/>
        <v>0</v>
      </c>
      <c r="BD637" s="26">
        <f t="shared" si="168"/>
        <v>0.74999999999999989</v>
      </c>
    </row>
    <row r="638" spans="1:56" ht="18" customHeight="1">
      <c r="A638" s="18" t="s">
        <v>7262</v>
      </c>
      <c r="B638" s="19">
        <v>639</v>
      </c>
      <c r="C638" s="18" t="str">
        <f t="shared" si="137"/>
        <v>FIP639</v>
      </c>
      <c r="D638" s="18">
        <v>704671</v>
      </c>
      <c r="E638" s="20">
        <v>45227</v>
      </c>
      <c r="F638" s="20">
        <v>45227</v>
      </c>
      <c r="G638" s="18" t="s">
        <v>7652</v>
      </c>
      <c r="I638" s="18" t="s">
        <v>8365</v>
      </c>
      <c r="J638" s="18" t="s">
        <v>7351</v>
      </c>
      <c r="K638" s="18" t="s">
        <v>5048</v>
      </c>
      <c r="L638" s="18" t="s">
        <v>7308</v>
      </c>
      <c r="M638" s="21" t="s">
        <v>8155</v>
      </c>
      <c r="N638" s="21" t="str">
        <f t="shared" si="166"/>
        <v>A</v>
      </c>
      <c r="P638" s="18" t="str">
        <f>IFERROR(VLOOKUP(L638,[1]Sheet3!A:B,2,0),"")</f>
        <v>Hospital</v>
      </c>
      <c r="Q638" s="22" t="s">
        <v>7270</v>
      </c>
      <c r="R638" s="22" t="s">
        <v>7271</v>
      </c>
      <c r="S638" s="22">
        <v>49000</v>
      </c>
      <c r="T638" s="22">
        <v>0</v>
      </c>
      <c r="U638" s="22">
        <v>0</v>
      </c>
      <c r="V638" s="22">
        <v>0</v>
      </c>
      <c r="W638" s="22">
        <f t="shared" si="172"/>
        <v>49000</v>
      </c>
      <c r="X638" s="22">
        <v>0</v>
      </c>
      <c r="Y638" s="22">
        <v>60</v>
      </c>
      <c r="Z638" s="22">
        <v>40</v>
      </c>
      <c r="AA638" s="22">
        <f t="shared" si="175"/>
        <v>19600</v>
      </c>
      <c r="AB638" s="22">
        <f t="shared" si="149"/>
        <v>24915.254237288136</v>
      </c>
      <c r="AC638" s="22">
        <f t="shared" si="150"/>
        <v>4484.7457627118647</v>
      </c>
      <c r="AD638" s="22">
        <f t="shared" si="176"/>
        <v>29400</v>
      </c>
      <c r="AE638" s="22"/>
      <c r="AF638" s="22">
        <f t="shared" si="177"/>
        <v>7350</v>
      </c>
      <c r="AG638" s="22"/>
      <c r="AH638" s="22"/>
      <c r="AI638" s="22"/>
      <c r="AJ638" s="22">
        <f t="shared" si="120"/>
        <v>0</v>
      </c>
      <c r="AK638" s="22">
        <f t="shared" si="145"/>
        <v>7350</v>
      </c>
      <c r="AL638" s="22">
        <f t="shared" si="146"/>
        <v>22050</v>
      </c>
      <c r="AM638" s="22">
        <f t="array" ref="AM638">IF(P638="Mykare",(INDEX('[1]EMI &amp; Reimbursement'!Q:Q,MATCH(Finance!C638,'[1]EMI &amp; Reimbursement'!B:B,0),0)),0)</f>
        <v>0</v>
      </c>
      <c r="AN638" s="22">
        <f t="shared" si="141"/>
        <v>0</v>
      </c>
      <c r="AO638" s="22">
        <f t="shared" si="142"/>
        <v>29400</v>
      </c>
      <c r="AP638" s="22">
        <f t="shared" si="143"/>
        <v>0</v>
      </c>
      <c r="AQ638" s="18" t="s">
        <v>7272</v>
      </c>
      <c r="AR638" s="18" t="s">
        <v>8340</v>
      </c>
      <c r="AS638" s="23">
        <v>45234</v>
      </c>
      <c r="AW638" s="24" t="b">
        <v>1</v>
      </c>
      <c r="BB638" s="24" t="b">
        <v>0</v>
      </c>
      <c r="BC638" s="22">
        <f t="shared" si="167"/>
        <v>0</v>
      </c>
      <c r="BD638" s="26">
        <f t="shared" si="168"/>
        <v>0.75</v>
      </c>
    </row>
    <row r="639" spans="1:56" ht="18" customHeight="1">
      <c r="A639" s="18" t="s">
        <v>7262</v>
      </c>
      <c r="B639" s="19">
        <v>640</v>
      </c>
      <c r="C639" s="18" t="str">
        <f t="shared" si="137"/>
        <v>FIP640</v>
      </c>
      <c r="D639" s="18">
        <v>703051</v>
      </c>
      <c r="E639" s="20">
        <v>45227</v>
      </c>
      <c r="F639" s="20">
        <v>45227</v>
      </c>
      <c r="G639" s="18" t="s">
        <v>8151</v>
      </c>
      <c r="I639" s="18" t="s">
        <v>3045</v>
      </c>
      <c r="J639" s="18" t="s">
        <v>7351</v>
      </c>
      <c r="K639" s="18" t="s">
        <v>7960</v>
      </c>
      <c r="L639" s="18" t="s">
        <v>7290</v>
      </c>
      <c r="M639" s="21" t="s">
        <v>7278</v>
      </c>
      <c r="N639" s="21" t="str">
        <f t="shared" si="166"/>
        <v>B</v>
      </c>
      <c r="P639" s="18" t="str">
        <f>IFERROR(VLOOKUP(L639,[1]Sheet3!A:B,2,0),"")</f>
        <v>Hospital</v>
      </c>
      <c r="Q639" s="22" t="s">
        <v>7456</v>
      </c>
      <c r="R639" s="22" t="s">
        <v>7271</v>
      </c>
      <c r="S639" s="22">
        <v>25000</v>
      </c>
      <c r="T639" s="22">
        <v>40209</v>
      </c>
      <c r="U639" s="22">
        <v>5000</v>
      </c>
      <c r="V639" s="22">
        <v>0</v>
      </c>
      <c r="W639" s="22">
        <f t="shared" si="172"/>
        <v>45209</v>
      </c>
      <c r="X639" s="22">
        <v>0</v>
      </c>
      <c r="Y639" s="22">
        <v>33</v>
      </c>
      <c r="Z639" s="22">
        <v>67</v>
      </c>
      <c r="AA639" s="22">
        <f t="shared" si="175"/>
        <v>30290.030000000002</v>
      </c>
      <c r="AB639" s="22">
        <f t="shared" si="149"/>
        <v>12643.194915254238</v>
      </c>
      <c r="AC639" s="22">
        <f t="shared" si="150"/>
        <v>2275.7750847457628</v>
      </c>
      <c r="AD639" s="22">
        <f t="shared" si="176"/>
        <v>14918.970000000001</v>
      </c>
      <c r="AE639" s="22"/>
      <c r="AF639" s="22"/>
      <c r="AG639" s="22"/>
      <c r="AH639" s="22"/>
      <c r="AI639" s="22"/>
      <c r="AJ639" s="22">
        <f t="shared" si="120"/>
        <v>0</v>
      </c>
      <c r="AK639" s="22">
        <f t="shared" si="145"/>
        <v>0</v>
      </c>
      <c r="AL639" s="22">
        <f t="shared" si="146"/>
        <v>14918.970000000001</v>
      </c>
      <c r="AM639" s="22">
        <f t="array" ref="AM639">IF(P639="Mykare",(INDEX('[1]EMI &amp; Reimbursement'!Q:Q,MATCH(Finance!C639,'[1]EMI &amp; Reimbursement'!B:B,0),0)),0)</f>
        <v>0</v>
      </c>
      <c r="AN639" s="22">
        <f t="shared" si="141"/>
        <v>0</v>
      </c>
      <c r="AO639" s="22">
        <f t="shared" si="142"/>
        <v>14918.970000000001</v>
      </c>
      <c r="AP639" s="22">
        <f t="shared" si="143"/>
        <v>0</v>
      </c>
      <c r="AQ639" s="18" t="s">
        <v>7272</v>
      </c>
      <c r="AR639" s="18" t="s">
        <v>8266</v>
      </c>
      <c r="AS639" s="23">
        <v>45234</v>
      </c>
      <c r="AW639" s="24" t="b">
        <v>1</v>
      </c>
      <c r="BB639" s="24" t="b">
        <v>0</v>
      </c>
      <c r="BC639" s="22">
        <f t="shared" si="167"/>
        <v>0</v>
      </c>
      <c r="BD639" s="26">
        <f t="shared" si="168"/>
        <v>1</v>
      </c>
    </row>
    <row r="640" spans="1:56" ht="18" customHeight="1">
      <c r="A640" s="18" t="s">
        <v>7262</v>
      </c>
      <c r="B640" s="19">
        <v>641</v>
      </c>
      <c r="C640" s="18" t="str">
        <f t="shared" si="137"/>
        <v>FIP641</v>
      </c>
      <c r="D640" s="18">
        <v>672689</v>
      </c>
      <c r="E640" s="20">
        <v>45227</v>
      </c>
      <c r="F640" s="20">
        <v>45227</v>
      </c>
      <c r="G640" s="18" t="s">
        <v>8151</v>
      </c>
      <c r="I640" s="18" t="s">
        <v>8366</v>
      </c>
      <c r="J640" s="18" t="s">
        <v>7351</v>
      </c>
      <c r="K640" s="18" t="s">
        <v>8209</v>
      </c>
      <c r="L640" s="18" t="s">
        <v>7290</v>
      </c>
      <c r="M640" s="21" t="s">
        <v>7278</v>
      </c>
      <c r="N640" s="21" t="str">
        <f t="shared" si="166"/>
        <v>B</v>
      </c>
      <c r="P640" s="18" t="str">
        <f>IFERROR(VLOOKUP(L640,[1]Sheet3!A:B,2,0),"")</f>
        <v>Hospital</v>
      </c>
      <c r="Q640" s="22" t="s">
        <v>7456</v>
      </c>
      <c r="R640" s="22" t="s">
        <v>7271</v>
      </c>
      <c r="S640" s="22">
        <v>25000</v>
      </c>
      <c r="T640" s="22">
        <v>62325</v>
      </c>
      <c r="U640" s="22">
        <v>5608</v>
      </c>
      <c r="V640" s="22">
        <v>0</v>
      </c>
      <c r="W640" s="22">
        <f t="shared" si="172"/>
        <v>67933</v>
      </c>
      <c r="X640" s="22">
        <v>0</v>
      </c>
      <c r="Y640" s="22">
        <v>33</v>
      </c>
      <c r="Z640" s="22">
        <v>67</v>
      </c>
      <c r="AA640" s="22">
        <f t="shared" si="175"/>
        <v>45515.11</v>
      </c>
      <c r="AB640" s="22">
        <f t="shared" si="149"/>
        <v>18998.211864406778</v>
      </c>
      <c r="AC640" s="22">
        <f t="shared" si="150"/>
        <v>3419.6781355932198</v>
      </c>
      <c r="AD640" s="22">
        <f t="shared" si="176"/>
        <v>22417.89</v>
      </c>
      <c r="AE640" s="22"/>
      <c r="AF640" s="22"/>
      <c r="AG640" s="22"/>
      <c r="AH640" s="22"/>
      <c r="AI640" s="22"/>
      <c r="AJ640" s="22">
        <f t="shared" si="120"/>
        <v>0</v>
      </c>
      <c r="AK640" s="22">
        <f t="shared" si="145"/>
        <v>0</v>
      </c>
      <c r="AL640" s="22">
        <f t="shared" si="146"/>
        <v>22417.89</v>
      </c>
      <c r="AM640" s="22">
        <f t="array" ref="AM640">IF(P640="Mykare",(INDEX('[1]EMI &amp; Reimbursement'!Q:Q,MATCH(Finance!C640,'[1]EMI &amp; Reimbursement'!B:B,0),0)),0)</f>
        <v>0</v>
      </c>
      <c r="AN640" s="22">
        <f t="shared" si="141"/>
        <v>0</v>
      </c>
      <c r="AO640" s="22">
        <f t="shared" si="142"/>
        <v>22417.89</v>
      </c>
      <c r="AP640" s="22">
        <f t="shared" si="143"/>
        <v>0</v>
      </c>
      <c r="AQ640" s="18" t="s">
        <v>7272</v>
      </c>
      <c r="AR640" s="18" t="s">
        <v>8266</v>
      </c>
      <c r="AS640" s="23">
        <v>45234</v>
      </c>
      <c r="AW640" s="24" t="b">
        <v>1</v>
      </c>
      <c r="BB640" s="24" t="b">
        <v>0</v>
      </c>
      <c r="BC640" s="22">
        <f t="shared" si="167"/>
        <v>0</v>
      </c>
      <c r="BD640" s="26">
        <f t="shared" si="168"/>
        <v>1</v>
      </c>
    </row>
    <row r="641" spans="1:56" ht="18" customHeight="1">
      <c r="A641" s="18" t="s">
        <v>7262</v>
      </c>
      <c r="B641" s="19">
        <v>642</v>
      </c>
      <c r="C641" s="18" t="str">
        <f t="shared" si="137"/>
        <v>FIP642</v>
      </c>
      <c r="D641" s="18">
        <v>706472</v>
      </c>
      <c r="E641" s="20">
        <v>45227</v>
      </c>
      <c r="F641" s="20">
        <v>45227</v>
      </c>
      <c r="G641" s="18" t="s">
        <v>7509</v>
      </c>
      <c r="I641" s="18" t="s">
        <v>8367</v>
      </c>
      <c r="J641" s="18" t="s">
        <v>7266</v>
      </c>
      <c r="K641" s="18" t="s">
        <v>7932</v>
      </c>
      <c r="L641" s="18" t="s">
        <v>7290</v>
      </c>
      <c r="M641" s="21" t="s">
        <v>7839</v>
      </c>
      <c r="N641" s="21" t="str">
        <f t="shared" si="166"/>
        <v>A</v>
      </c>
      <c r="P641" s="18" t="str">
        <f>IFERROR(VLOOKUP(L641,[1]Sheet3!A:B,2,0),"")</f>
        <v>Hospital</v>
      </c>
      <c r="Q641" s="22" t="s">
        <v>7337</v>
      </c>
      <c r="R641" s="22" t="s">
        <v>7271</v>
      </c>
      <c r="S641" s="22">
        <v>25000</v>
      </c>
      <c r="T641" s="22">
        <v>14000</v>
      </c>
      <c r="U641" s="22">
        <v>3000</v>
      </c>
      <c r="V641" s="22">
        <v>0</v>
      </c>
      <c r="W641" s="22">
        <f t="shared" si="172"/>
        <v>17000</v>
      </c>
      <c r="X641" s="22">
        <v>0</v>
      </c>
      <c r="Y641" s="22">
        <v>60</v>
      </c>
      <c r="Z641" s="22">
        <v>40</v>
      </c>
      <c r="AA641" s="22">
        <f t="shared" si="175"/>
        <v>6800</v>
      </c>
      <c r="AB641" s="22">
        <f t="shared" si="149"/>
        <v>8644.0677966101684</v>
      </c>
      <c r="AC641" s="22">
        <f t="shared" si="150"/>
        <v>1555.9322033898304</v>
      </c>
      <c r="AD641" s="22">
        <f t="shared" si="176"/>
        <v>10200</v>
      </c>
      <c r="AE641" s="22"/>
      <c r="AF641" s="22">
        <v>5000</v>
      </c>
      <c r="AG641" s="22"/>
      <c r="AH641" s="22"/>
      <c r="AI641" s="22"/>
      <c r="AJ641" s="22">
        <f t="shared" si="120"/>
        <v>0</v>
      </c>
      <c r="AK641" s="22">
        <f t="shared" si="145"/>
        <v>5000</v>
      </c>
      <c r="AL641" s="22">
        <f t="shared" si="146"/>
        <v>5200</v>
      </c>
      <c r="AM641" s="22">
        <f t="array" ref="AM641">IF(P641="Mykare",(INDEX('[1]EMI &amp; Reimbursement'!Q:Q,MATCH(Finance!C641,'[1]EMI &amp; Reimbursement'!B:B,0),0)),0)</f>
        <v>0</v>
      </c>
      <c r="AN641" s="22">
        <f t="shared" si="141"/>
        <v>0</v>
      </c>
      <c r="AO641" s="22">
        <f t="shared" si="142"/>
        <v>10200</v>
      </c>
      <c r="AP641" s="22">
        <f t="shared" si="143"/>
        <v>0</v>
      </c>
      <c r="AQ641" s="18" t="s">
        <v>7272</v>
      </c>
      <c r="AR641" s="18" t="s">
        <v>8296</v>
      </c>
      <c r="AS641" s="23">
        <v>45234</v>
      </c>
      <c r="AW641" s="24" t="b">
        <v>1</v>
      </c>
      <c r="BB641" s="24" t="b">
        <v>0</v>
      </c>
      <c r="BC641" s="22">
        <f t="shared" si="167"/>
        <v>0</v>
      </c>
      <c r="BD641" s="26">
        <f t="shared" si="168"/>
        <v>0.50980392156862742</v>
      </c>
    </row>
    <row r="642" spans="1:56" ht="18" customHeight="1">
      <c r="A642" s="18" t="s">
        <v>7262</v>
      </c>
      <c r="B642" s="19">
        <v>643</v>
      </c>
      <c r="C642" s="18" t="str">
        <f t="shared" si="137"/>
        <v>FIP643</v>
      </c>
      <c r="D642" s="18">
        <v>705763</v>
      </c>
      <c r="E642" s="20">
        <v>45227</v>
      </c>
      <c r="F642" s="20">
        <v>45227</v>
      </c>
      <c r="G642" s="18" t="s">
        <v>8283</v>
      </c>
      <c r="I642" s="18" t="s">
        <v>8368</v>
      </c>
      <c r="J642" s="18" t="s">
        <v>7351</v>
      </c>
      <c r="K642" s="18" t="s">
        <v>8354</v>
      </c>
      <c r="L642" s="18" t="s">
        <v>7308</v>
      </c>
      <c r="M642" s="21" t="s">
        <v>7278</v>
      </c>
      <c r="N642" s="21" t="str">
        <f t="shared" si="166"/>
        <v>B</v>
      </c>
      <c r="P642" s="18" t="str">
        <f>IFERROR(VLOOKUP(L642,[1]Sheet3!A:B,2,0),"")</f>
        <v>Hospital</v>
      </c>
      <c r="Q642" s="22" t="s">
        <v>7326</v>
      </c>
      <c r="R642" s="22" t="s">
        <v>7271</v>
      </c>
      <c r="S642" s="22">
        <v>9000</v>
      </c>
      <c r="T642" s="22">
        <v>0</v>
      </c>
      <c r="U642" s="22">
        <v>0</v>
      </c>
      <c r="V642" s="22">
        <v>0</v>
      </c>
      <c r="W642" s="22">
        <f t="shared" si="172"/>
        <v>9000</v>
      </c>
      <c r="X642" s="22">
        <v>0</v>
      </c>
      <c r="Y642" s="22"/>
      <c r="Z642" s="22"/>
      <c r="AA642" s="22">
        <f t="shared" si="175"/>
        <v>0</v>
      </c>
      <c r="AB642" s="22">
        <f t="shared" si="149"/>
        <v>0</v>
      </c>
      <c r="AC642" s="22">
        <f t="shared" si="150"/>
        <v>0</v>
      </c>
      <c r="AD642" s="22">
        <f t="shared" si="176"/>
        <v>0</v>
      </c>
      <c r="AE642" s="22"/>
      <c r="AF642" s="22"/>
      <c r="AG642" s="22"/>
      <c r="AH642" s="22"/>
      <c r="AI642" s="22"/>
      <c r="AJ642" s="22">
        <f t="shared" si="120"/>
        <v>0</v>
      </c>
      <c r="AK642" s="22">
        <f t="shared" si="145"/>
        <v>0</v>
      </c>
      <c r="AL642" s="22">
        <f t="shared" si="146"/>
        <v>0</v>
      </c>
      <c r="AM642" s="22">
        <f t="array" ref="AM642">IF(P642="Mykare",(INDEX('[1]EMI &amp; Reimbursement'!Q:Q,MATCH(Finance!C642,'[1]EMI &amp; Reimbursement'!B:B,0),0)),0)</f>
        <v>0</v>
      </c>
      <c r="AN642" s="22">
        <f t="shared" si="141"/>
        <v>0</v>
      </c>
      <c r="AO642" s="22">
        <f t="shared" si="142"/>
        <v>0</v>
      </c>
      <c r="AP642" s="22">
        <f t="shared" si="143"/>
        <v>0</v>
      </c>
      <c r="AW642" s="24" t="b">
        <v>0</v>
      </c>
      <c r="BB642" s="24" t="b">
        <v>0</v>
      </c>
      <c r="BC642" s="22">
        <f t="shared" si="167"/>
        <v>9000</v>
      </c>
      <c r="BD642" s="26" t="e">
        <f t="shared" si="168"/>
        <v>#DIV/0!</v>
      </c>
    </row>
    <row r="643" spans="1:56" ht="18" customHeight="1">
      <c r="A643" s="18" t="s">
        <v>7262</v>
      </c>
      <c r="B643" s="19">
        <v>644</v>
      </c>
      <c r="C643" s="18" t="str">
        <f t="shared" si="137"/>
        <v>FIP644</v>
      </c>
      <c r="D643" s="18">
        <v>706501</v>
      </c>
      <c r="E643" s="20">
        <v>45228</v>
      </c>
      <c r="F643" s="20">
        <v>45228</v>
      </c>
      <c r="G643" s="18" t="s">
        <v>7720</v>
      </c>
      <c r="I643" s="18" t="s">
        <v>8369</v>
      </c>
      <c r="J643" s="18" t="s">
        <v>7369</v>
      </c>
      <c r="K643" s="18" t="s">
        <v>7932</v>
      </c>
      <c r="L643" s="18" t="s">
        <v>7303</v>
      </c>
      <c r="M643" s="21" t="s">
        <v>8370</v>
      </c>
      <c r="N643" s="21" t="str">
        <f t="shared" si="166"/>
        <v>A</v>
      </c>
      <c r="O643" s="18" t="s">
        <v>7315</v>
      </c>
      <c r="P643" s="18" t="str">
        <f>IFERROR(VLOOKUP(L643,[1]Sheet3!A:B,2,0),"")</f>
        <v>Mykare</v>
      </c>
      <c r="Q643" s="22" t="s">
        <v>7298</v>
      </c>
      <c r="R643" s="22" t="s">
        <v>7271</v>
      </c>
      <c r="S643" s="22">
        <v>32000</v>
      </c>
      <c r="T643" s="22">
        <v>0</v>
      </c>
      <c r="U643" s="22">
        <v>0</v>
      </c>
      <c r="V643" s="22">
        <v>0</v>
      </c>
      <c r="W643" s="22">
        <f t="shared" si="172"/>
        <v>32000</v>
      </c>
      <c r="X643" s="22">
        <v>0</v>
      </c>
      <c r="Y643" s="22">
        <v>60</v>
      </c>
      <c r="Z643" s="22">
        <v>40</v>
      </c>
      <c r="AA643" s="22">
        <f t="shared" si="175"/>
        <v>12800</v>
      </c>
      <c r="AB643" s="22">
        <f t="shared" si="149"/>
        <v>16271.186440677966</v>
      </c>
      <c r="AC643" s="22">
        <f t="shared" si="150"/>
        <v>2928.8135593220336</v>
      </c>
      <c r="AD643" s="22">
        <f t="shared" si="176"/>
        <v>19200</v>
      </c>
      <c r="AE643" s="22"/>
      <c r="AF643" s="22">
        <v>7000</v>
      </c>
      <c r="AG643" s="22">
        <v>4985</v>
      </c>
      <c r="AH643" s="22"/>
      <c r="AI643" s="22"/>
      <c r="AJ643" s="22">
        <f t="shared" si="120"/>
        <v>0</v>
      </c>
      <c r="AK643" s="22">
        <f t="shared" si="145"/>
        <v>11985</v>
      </c>
      <c r="AL643" s="22">
        <f t="shared" si="146"/>
        <v>7215</v>
      </c>
      <c r="AM643" s="22">
        <f t="array" ref="AM643">IF(P643="Mykare",(INDEX('[1]EMI &amp; Reimbursement'!Q:Q,MATCH(Finance!C643,'[1]EMI &amp; Reimbursement'!B:B,0),0)),0)</f>
        <v>27015</v>
      </c>
      <c r="AN643" s="22">
        <f t="shared" si="141"/>
        <v>0</v>
      </c>
      <c r="AO643" s="22">
        <f t="shared" si="142"/>
        <v>0</v>
      </c>
      <c r="AP643" s="22">
        <f t="shared" si="143"/>
        <v>12800</v>
      </c>
      <c r="AQ643" s="18" t="s">
        <v>7272</v>
      </c>
      <c r="AR643" s="18" t="s">
        <v>8323</v>
      </c>
      <c r="AS643" s="23">
        <v>45234</v>
      </c>
      <c r="AU643" s="24" t="b">
        <v>1</v>
      </c>
      <c r="AV643" s="24" t="b">
        <v>1</v>
      </c>
      <c r="AW643" s="24" t="b">
        <v>1</v>
      </c>
      <c r="BB643" s="24" t="b">
        <v>0</v>
      </c>
      <c r="BC643" s="22">
        <f t="shared" si="167"/>
        <v>0</v>
      </c>
      <c r="BD643" s="26">
        <f t="shared" si="168"/>
        <v>0.37578125000000001</v>
      </c>
    </row>
    <row r="644" spans="1:56" ht="18" customHeight="1">
      <c r="A644" s="18" t="s">
        <v>7262</v>
      </c>
      <c r="B644" s="19">
        <v>645</v>
      </c>
      <c r="C644" s="18" t="str">
        <f t="shared" si="137"/>
        <v>FIP645</v>
      </c>
      <c r="D644" s="18">
        <v>705039</v>
      </c>
      <c r="E644" s="20">
        <v>45228</v>
      </c>
      <c r="F644" s="20">
        <v>45228</v>
      </c>
      <c r="G644" s="18" t="s">
        <v>8371</v>
      </c>
      <c r="I644" s="18" t="s">
        <v>8372</v>
      </c>
      <c r="J644" s="18" t="s">
        <v>7341</v>
      </c>
      <c r="K644" s="18" t="s">
        <v>8087</v>
      </c>
      <c r="L644" s="18" t="s">
        <v>7290</v>
      </c>
      <c r="M644" s="21" t="s">
        <v>8273</v>
      </c>
      <c r="N644" s="21" t="str">
        <f t="shared" si="166"/>
        <v>A</v>
      </c>
      <c r="P644" s="18" t="str">
        <f>IFERROR(VLOOKUP(L644,[1]Sheet3!A:B,2,0),"")</f>
        <v>Hospital</v>
      </c>
      <c r="Q644" s="22" t="s">
        <v>7337</v>
      </c>
      <c r="R644" s="22" t="s">
        <v>7271</v>
      </c>
      <c r="S644" s="22">
        <v>50000</v>
      </c>
      <c r="T644" s="22">
        <v>102445</v>
      </c>
      <c r="U644" s="22">
        <v>0</v>
      </c>
      <c r="V644" s="22">
        <v>0</v>
      </c>
      <c r="W644" s="22">
        <f t="shared" si="172"/>
        <v>102445</v>
      </c>
      <c r="X644" s="22">
        <v>0</v>
      </c>
      <c r="Y644" s="22">
        <v>60</v>
      </c>
      <c r="Z644" s="22">
        <v>40</v>
      </c>
      <c r="AA644" s="22">
        <f t="shared" si="175"/>
        <v>40978</v>
      </c>
      <c r="AB644" s="22">
        <f t="shared" si="149"/>
        <v>52090.677966101692</v>
      </c>
      <c r="AC644" s="22">
        <f t="shared" si="150"/>
        <v>9376.3220338983047</v>
      </c>
      <c r="AD644" s="22">
        <f t="shared" si="176"/>
        <v>61467</v>
      </c>
      <c r="AE644" s="22"/>
      <c r="AF644" s="22">
        <v>14000</v>
      </c>
      <c r="AG644" s="22"/>
      <c r="AH644" s="91">
        <v>2000</v>
      </c>
      <c r="AI644" s="22"/>
      <c r="AJ644" s="22">
        <f t="shared" si="120"/>
        <v>0</v>
      </c>
      <c r="AK644" s="22">
        <f t="shared" si="145"/>
        <v>16000</v>
      </c>
      <c r="AL644" s="22">
        <f t="shared" si="146"/>
        <v>45467</v>
      </c>
      <c r="AM644" s="22">
        <f t="array" ref="AM644">IF(P644="Mykare",(INDEX('[1]EMI &amp; Reimbursement'!Q:Q,MATCH(Finance!C644,'[1]EMI &amp; Reimbursement'!B:B,0),0)),0)</f>
        <v>0</v>
      </c>
      <c r="AN644" s="22">
        <f t="shared" si="141"/>
        <v>0</v>
      </c>
      <c r="AO644" s="22">
        <f t="shared" si="142"/>
        <v>61467</v>
      </c>
      <c r="AP644" s="22">
        <f t="shared" si="143"/>
        <v>0</v>
      </c>
      <c r="AQ644" s="18" t="s">
        <v>7272</v>
      </c>
      <c r="AW644" s="24" t="b">
        <v>0</v>
      </c>
      <c r="BB644" s="24" t="b">
        <v>0</v>
      </c>
      <c r="BC644" s="22">
        <f t="shared" si="167"/>
        <v>0</v>
      </c>
      <c r="BD644" s="26">
        <f t="shared" si="168"/>
        <v>0.73969772398197409</v>
      </c>
    </row>
    <row r="645" spans="1:56" ht="18" customHeight="1">
      <c r="A645" s="18" t="s">
        <v>7262</v>
      </c>
      <c r="B645" s="19">
        <v>646</v>
      </c>
      <c r="C645" s="18" t="str">
        <f t="shared" si="137"/>
        <v>FIP646</v>
      </c>
      <c r="D645" s="18">
        <v>502418</v>
      </c>
      <c r="E645" s="20">
        <v>45229</v>
      </c>
      <c r="F645" s="20">
        <v>45229</v>
      </c>
      <c r="G645" s="18" t="s">
        <v>7449</v>
      </c>
      <c r="I645" s="18" t="s">
        <v>8373</v>
      </c>
      <c r="J645" s="18" t="s">
        <v>7341</v>
      </c>
      <c r="K645" s="18" t="s">
        <v>7960</v>
      </c>
      <c r="L645" s="18" t="s">
        <v>7290</v>
      </c>
      <c r="M645" s="21" t="s">
        <v>7304</v>
      </c>
      <c r="N645" s="21" t="str">
        <f t="shared" si="166"/>
        <v>A</v>
      </c>
      <c r="P645" s="18" t="str">
        <f>IFERROR(VLOOKUP(L645,[1]Sheet3!A:B,2,0),"")</f>
        <v>Hospital</v>
      </c>
      <c r="Q645" s="22" t="s">
        <v>7285</v>
      </c>
      <c r="R645" s="22" t="s">
        <v>7271</v>
      </c>
      <c r="S645" s="22">
        <v>50000</v>
      </c>
      <c r="T645" s="22">
        <v>70538</v>
      </c>
      <c r="U645" s="22">
        <v>10061</v>
      </c>
      <c r="V645" s="22">
        <v>0</v>
      </c>
      <c r="W645" s="22">
        <f t="shared" si="172"/>
        <v>80599</v>
      </c>
      <c r="X645" s="22">
        <v>0</v>
      </c>
      <c r="Y645" s="22">
        <v>60</v>
      </c>
      <c r="Z645" s="22">
        <v>40</v>
      </c>
      <c r="AA645" s="22">
        <f t="shared" si="175"/>
        <v>32239.600000000002</v>
      </c>
      <c r="AB645" s="22">
        <f t="shared" si="149"/>
        <v>40982.542372881355</v>
      </c>
      <c r="AC645" s="22">
        <f t="shared" si="150"/>
        <v>7376.8576271186448</v>
      </c>
      <c r="AD645" s="22">
        <f t="shared" si="176"/>
        <v>48359.4</v>
      </c>
      <c r="AE645" s="22"/>
      <c r="AF645" s="22">
        <v>11000</v>
      </c>
      <c r="AG645" s="22"/>
      <c r="AH645" s="22"/>
      <c r="AI645" s="22"/>
      <c r="AJ645" s="22">
        <f t="shared" si="120"/>
        <v>0</v>
      </c>
      <c r="AK645" s="22">
        <f t="shared" si="145"/>
        <v>11000</v>
      </c>
      <c r="AL645" s="22">
        <f t="shared" si="146"/>
        <v>37359.4</v>
      </c>
      <c r="AM645" s="22">
        <f t="array" ref="AM645">IF(P645="Mykare",(INDEX('[1]EMI &amp; Reimbursement'!Q:Q,MATCH(Finance!C645,'[1]EMI &amp; Reimbursement'!B:B,0),0)),0)</f>
        <v>0</v>
      </c>
      <c r="AN645" s="22">
        <f t="shared" si="141"/>
        <v>0</v>
      </c>
      <c r="AO645" s="22">
        <f t="shared" si="142"/>
        <v>48359.4</v>
      </c>
      <c r="AP645" s="22">
        <f t="shared" si="143"/>
        <v>0</v>
      </c>
      <c r="AQ645" s="18" t="s">
        <v>7272</v>
      </c>
      <c r="AR645" s="18" t="s">
        <v>8286</v>
      </c>
      <c r="AS645" s="23">
        <v>45234</v>
      </c>
      <c r="AW645" s="24" t="b">
        <v>1</v>
      </c>
      <c r="BB645" s="24" t="b">
        <v>0</v>
      </c>
      <c r="BC645" s="22">
        <f t="shared" si="167"/>
        <v>0</v>
      </c>
      <c r="BD645" s="26">
        <f t="shared" si="168"/>
        <v>0.77253646654011421</v>
      </c>
    </row>
    <row r="646" spans="1:56" ht="18" customHeight="1">
      <c r="A646" s="18" t="s">
        <v>7262</v>
      </c>
      <c r="B646" s="19">
        <v>647</v>
      </c>
      <c r="C646" s="18" t="str">
        <f t="shared" si="137"/>
        <v>FIP647</v>
      </c>
      <c r="D646" s="18">
        <v>704920</v>
      </c>
      <c r="E646" s="20">
        <v>45229</v>
      </c>
      <c r="F646" s="20">
        <v>45229</v>
      </c>
      <c r="G646" s="18" t="s">
        <v>8216</v>
      </c>
      <c r="I646" s="18" t="s">
        <v>8374</v>
      </c>
      <c r="J646" s="18" t="s">
        <v>7341</v>
      </c>
      <c r="K646" s="18" t="s">
        <v>7932</v>
      </c>
      <c r="L646" s="18" t="s">
        <v>7303</v>
      </c>
      <c r="M646" s="21" t="s">
        <v>8013</v>
      </c>
      <c r="N646" s="21" t="str">
        <f t="shared" si="166"/>
        <v>A</v>
      </c>
      <c r="O646" s="18" t="s">
        <v>7315</v>
      </c>
      <c r="P646" s="18" t="str">
        <f>IFERROR(VLOOKUP(L646,[1]Sheet3!A:B,2,0),"")</f>
        <v>Mykare</v>
      </c>
      <c r="Q646" s="22" t="s">
        <v>7298</v>
      </c>
      <c r="R646" s="22" t="s">
        <v>7271</v>
      </c>
      <c r="S646" s="22">
        <v>53000</v>
      </c>
      <c r="T646" s="22">
        <v>0</v>
      </c>
      <c r="U646" s="22">
        <v>0</v>
      </c>
      <c r="V646" s="22">
        <v>0</v>
      </c>
      <c r="W646" s="22">
        <f t="shared" si="172"/>
        <v>53000</v>
      </c>
      <c r="X646" s="22">
        <v>0</v>
      </c>
      <c r="Y646" s="22">
        <v>60</v>
      </c>
      <c r="Z646" s="22">
        <v>40</v>
      </c>
      <c r="AA646" s="22">
        <f t="shared" si="175"/>
        <v>21200</v>
      </c>
      <c r="AB646" s="22">
        <f t="shared" si="149"/>
        <v>26949.152542372882</v>
      </c>
      <c r="AC646" s="22">
        <f t="shared" si="150"/>
        <v>4850.8474576271192</v>
      </c>
      <c r="AD646" s="22">
        <f t="shared" si="176"/>
        <v>31800</v>
      </c>
      <c r="AE646" s="22"/>
      <c r="AF646" s="22">
        <v>15000</v>
      </c>
      <c r="AG646" s="22">
        <v>7797</v>
      </c>
      <c r="AH646" s="22"/>
      <c r="AI646" s="22"/>
      <c r="AJ646" s="22">
        <f t="shared" si="120"/>
        <v>0</v>
      </c>
      <c r="AK646" s="22">
        <f t="shared" si="145"/>
        <v>22797</v>
      </c>
      <c r="AL646" s="22">
        <f t="shared" si="146"/>
        <v>9003</v>
      </c>
      <c r="AM646" s="22">
        <f t="array" ref="AM646">IF(P646="Mykare",(INDEX('[1]EMI &amp; Reimbursement'!Q:Q,MATCH(Finance!C646,'[1]EMI &amp; Reimbursement'!B:B,0),0)),0)</f>
        <v>45203</v>
      </c>
      <c r="AN646" s="22">
        <f t="shared" si="141"/>
        <v>0</v>
      </c>
      <c r="AO646" s="22">
        <f t="shared" si="142"/>
        <v>0</v>
      </c>
      <c r="AP646" s="22">
        <f t="shared" si="143"/>
        <v>21200</v>
      </c>
      <c r="AQ646" s="18" t="s">
        <v>7272</v>
      </c>
      <c r="AR646" s="18" t="s">
        <v>8375</v>
      </c>
      <c r="AS646" s="23">
        <v>45234</v>
      </c>
      <c r="AU646" s="24" t="b">
        <v>1</v>
      </c>
      <c r="AV646" s="24" t="b">
        <v>1</v>
      </c>
      <c r="AW646" s="24" t="b">
        <v>1</v>
      </c>
      <c r="BB646" s="24" t="b">
        <v>0</v>
      </c>
      <c r="BC646" s="22">
        <f t="shared" si="167"/>
        <v>0</v>
      </c>
      <c r="BD646" s="26">
        <f t="shared" si="168"/>
        <v>0.28311320754716979</v>
      </c>
    </row>
    <row r="647" spans="1:56" ht="18" customHeight="1">
      <c r="A647" s="18" t="s">
        <v>7262</v>
      </c>
      <c r="B647" s="19">
        <v>648</v>
      </c>
      <c r="C647" s="18" t="str">
        <f t="shared" si="137"/>
        <v>FIP648</v>
      </c>
      <c r="D647" s="18">
        <v>706632</v>
      </c>
      <c r="E647" s="20">
        <v>45229</v>
      </c>
      <c r="F647" s="20">
        <v>45229</v>
      </c>
      <c r="G647" s="18" t="s">
        <v>7459</v>
      </c>
      <c r="I647" s="18" t="s">
        <v>8376</v>
      </c>
      <c r="J647" s="18" t="s">
        <v>7828</v>
      </c>
      <c r="K647" s="18" t="s">
        <v>8087</v>
      </c>
      <c r="L647" s="18" t="s">
        <v>7308</v>
      </c>
      <c r="M647" s="21" t="s">
        <v>7278</v>
      </c>
      <c r="N647" s="21" t="str">
        <f t="shared" si="166"/>
        <v>B</v>
      </c>
      <c r="P647" s="18" t="str">
        <f>IFERROR(VLOOKUP(L647,[1]Sheet3!A:B,2,0),"")</f>
        <v>Hospital</v>
      </c>
      <c r="Q647" s="22" t="s">
        <v>7298</v>
      </c>
      <c r="R647" s="22" t="s">
        <v>7271</v>
      </c>
      <c r="S647" s="22">
        <v>6700</v>
      </c>
      <c r="T647" s="22">
        <v>0</v>
      </c>
      <c r="U647" s="22">
        <v>0</v>
      </c>
      <c r="V647" s="22">
        <v>0</v>
      </c>
      <c r="W647" s="22">
        <f t="shared" si="172"/>
        <v>6700</v>
      </c>
      <c r="X647" s="22">
        <v>0</v>
      </c>
      <c r="Y647" s="22">
        <v>33</v>
      </c>
      <c r="Z647" s="22">
        <v>67</v>
      </c>
      <c r="AA647" s="22">
        <f t="shared" si="175"/>
        <v>4489</v>
      </c>
      <c r="AB647" s="22">
        <f t="shared" si="149"/>
        <v>1873.7288135593221</v>
      </c>
      <c r="AC647" s="22">
        <f t="shared" si="150"/>
        <v>337.27118644067798</v>
      </c>
      <c r="AD647" s="22">
        <f t="shared" si="176"/>
        <v>2211</v>
      </c>
      <c r="AE647" s="22"/>
      <c r="AF647" s="22"/>
      <c r="AG647" s="22"/>
      <c r="AH647" s="22"/>
      <c r="AI647" s="22"/>
      <c r="AJ647" s="22">
        <f t="shared" si="120"/>
        <v>0</v>
      </c>
      <c r="AK647" s="22">
        <f t="shared" si="145"/>
        <v>0</v>
      </c>
      <c r="AL647" s="22">
        <f t="shared" si="146"/>
        <v>2211</v>
      </c>
      <c r="AM647" s="22">
        <f t="array" ref="AM647">IF(P647="Mykare",(INDEX('[1]EMI &amp; Reimbursement'!Q:Q,MATCH(Finance!C647,'[1]EMI &amp; Reimbursement'!B:B,0),0)),0)</f>
        <v>0</v>
      </c>
      <c r="AN647" s="22">
        <f t="shared" si="141"/>
        <v>0</v>
      </c>
      <c r="AO647" s="22">
        <f t="shared" si="142"/>
        <v>2211</v>
      </c>
      <c r="AP647" s="22">
        <f t="shared" si="143"/>
        <v>0</v>
      </c>
      <c r="AQ647" s="18" t="s">
        <v>7272</v>
      </c>
      <c r="AR647" s="18" t="s">
        <v>8278</v>
      </c>
      <c r="AS647" s="23">
        <v>45234</v>
      </c>
      <c r="AW647" s="24" t="b">
        <v>1</v>
      </c>
      <c r="BB647" s="24" t="b">
        <v>0</v>
      </c>
      <c r="BC647" s="22">
        <f t="shared" si="167"/>
        <v>0</v>
      </c>
      <c r="BD647" s="26">
        <f t="shared" si="168"/>
        <v>1</v>
      </c>
    </row>
    <row r="648" spans="1:56" ht="18" customHeight="1">
      <c r="A648" s="18" t="s">
        <v>7262</v>
      </c>
      <c r="B648" s="19">
        <v>649</v>
      </c>
      <c r="C648" s="18" t="str">
        <f t="shared" si="137"/>
        <v>FIP649</v>
      </c>
      <c r="D648" s="18">
        <v>706713</v>
      </c>
      <c r="E648" s="20">
        <v>45230</v>
      </c>
      <c r="F648" s="20">
        <v>45230</v>
      </c>
      <c r="G648" s="18" t="s">
        <v>7367</v>
      </c>
      <c r="I648" s="18" t="s">
        <v>8377</v>
      </c>
      <c r="J648" s="18" t="s">
        <v>7369</v>
      </c>
      <c r="K648" s="18" t="s">
        <v>8354</v>
      </c>
      <c r="L648" s="18" t="s">
        <v>7308</v>
      </c>
      <c r="M648" s="21" t="s">
        <v>7278</v>
      </c>
      <c r="N648" s="21" t="str">
        <f t="shared" si="166"/>
        <v>B</v>
      </c>
      <c r="P648" s="18" t="str">
        <f>IFERROR(VLOOKUP(L648,[1]Sheet3!A:B,2,0),"")</f>
        <v>Hospital</v>
      </c>
      <c r="Q648" s="22" t="s">
        <v>7326</v>
      </c>
      <c r="R648" s="22" t="s">
        <v>7271</v>
      </c>
      <c r="S648" s="22">
        <v>30000</v>
      </c>
      <c r="T648" s="22">
        <v>0</v>
      </c>
      <c r="U648" s="22">
        <v>0</v>
      </c>
      <c r="V648" s="22">
        <v>0</v>
      </c>
      <c r="W648" s="22">
        <f t="shared" si="172"/>
        <v>30000</v>
      </c>
      <c r="X648" s="22">
        <v>0</v>
      </c>
      <c r="Y648" s="22">
        <v>30</v>
      </c>
      <c r="Z648" s="22">
        <v>70</v>
      </c>
      <c r="AA648" s="22">
        <f t="shared" si="175"/>
        <v>21000</v>
      </c>
      <c r="AB648" s="22">
        <f t="shared" si="149"/>
        <v>7627.1186440677966</v>
      </c>
      <c r="AC648" s="22">
        <f t="shared" si="150"/>
        <v>1372.8813559322034</v>
      </c>
      <c r="AD648" s="22">
        <f t="shared" si="176"/>
        <v>9000</v>
      </c>
      <c r="AE648" s="22"/>
      <c r="AF648" s="22"/>
      <c r="AG648" s="22"/>
      <c r="AH648" s="22"/>
      <c r="AI648" s="22"/>
      <c r="AJ648" s="22">
        <f t="shared" si="120"/>
        <v>0</v>
      </c>
      <c r="AK648" s="22">
        <f t="shared" si="145"/>
        <v>0</v>
      </c>
      <c r="AL648" s="22">
        <f t="shared" si="146"/>
        <v>9000</v>
      </c>
      <c r="AM648" s="22">
        <f t="array" ref="AM648">IF(P648="Mykare",(INDEX('[1]EMI &amp; Reimbursement'!Q:Q,MATCH(Finance!C648,'[1]EMI &amp; Reimbursement'!B:B,0),0)),0)</f>
        <v>0</v>
      </c>
      <c r="AN648" s="22">
        <f t="shared" si="141"/>
        <v>0</v>
      </c>
      <c r="AO648" s="22">
        <f t="shared" si="142"/>
        <v>9000</v>
      </c>
      <c r="AP648" s="22">
        <f t="shared" si="143"/>
        <v>0</v>
      </c>
      <c r="AQ648" s="18" t="s">
        <v>7272</v>
      </c>
      <c r="AR648" s="18" t="s">
        <v>8328</v>
      </c>
      <c r="AS648" s="23">
        <v>45234</v>
      </c>
      <c r="AW648" s="24" t="b">
        <v>1</v>
      </c>
      <c r="BB648" s="24" t="b">
        <v>0</v>
      </c>
      <c r="BC648" s="22">
        <f t="shared" si="167"/>
        <v>0</v>
      </c>
      <c r="BD648" s="26">
        <f t="shared" si="168"/>
        <v>1</v>
      </c>
    </row>
    <row r="649" spans="1:56" ht="18" customHeight="1">
      <c r="A649" s="18" t="s">
        <v>7262</v>
      </c>
      <c r="B649" s="19">
        <v>650</v>
      </c>
      <c r="C649" s="18" t="str">
        <f t="shared" si="137"/>
        <v>FIP650</v>
      </c>
      <c r="D649" s="18">
        <v>706378</v>
      </c>
      <c r="E649" s="20">
        <v>45230</v>
      </c>
      <c r="F649" s="20">
        <v>45230</v>
      </c>
      <c r="G649" s="18" t="s">
        <v>7987</v>
      </c>
      <c r="I649" s="18" t="s">
        <v>8378</v>
      </c>
      <c r="J649" s="18" t="s">
        <v>7266</v>
      </c>
      <c r="K649" s="18" t="s">
        <v>8379</v>
      </c>
      <c r="L649" s="18" t="s">
        <v>7303</v>
      </c>
      <c r="M649" s="21" t="s">
        <v>8155</v>
      </c>
      <c r="N649" s="21" t="str">
        <f t="shared" si="166"/>
        <v>A</v>
      </c>
      <c r="O649" s="18" t="s">
        <v>7305</v>
      </c>
      <c r="P649" s="18" t="str">
        <f>IFERROR(VLOOKUP(L649,[1]Sheet3!A:B,2,0),"")</f>
        <v>Mykare</v>
      </c>
      <c r="Q649" s="22" t="s">
        <v>7270</v>
      </c>
      <c r="R649" s="22" t="s">
        <v>7271</v>
      </c>
      <c r="S649" s="22">
        <v>28000</v>
      </c>
      <c r="T649" s="22">
        <v>0</v>
      </c>
      <c r="U649" s="22">
        <v>0</v>
      </c>
      <c r="V649" s="22">
        <v>0</v>
      </c>
      <c r="W649" s="22">
        <f t="shared" si="172"/>
        <v>28000</v>
      </c>
      <c r="X649" s="22">
        <v>0</v>
      </c>
      <c r="Y649" s="22">
        <v>60</v>
      </c>
      <c r="Z649" s="22">
        <v>40</v>
      </c>
      <c r="AA649" s="22">
        <f t="shared" si="175"/>
        <v>11200</v>
      </c>
      <c r="AB649" s="22">
        <f t="shared" si="149"/>
        <v>14237.28813559322</v>
      </c>
      <c r="AC649" s="22">
        <f t="shared" si="150"/>
        <v>2562.7118644067796</v>
      </c>
      <c r="AD649" s="22">
        <f t="shared" si="176"/>
        <v>16800</v>
      </c>
      <c r="AE649" s="22"/>
      <c r="AF649" s="22">
        <v>5000</v>
      </c>
      <c r="AG649" s="22">
        <v>2974</v>
      </c>
      <c r="AH649" s="22"/>
      <c r="AI649" s="22"/>
      <c r="AJ649" s="22">
        <f t="shared" ref="AJ649:AJ903" si="178">IF(AQ649="Completed",AN649,0)</f>
        <v>0</v>
      </c>
      <c r="AK649" s="22">
        <f t="shared" si="145"/>
        <v>7974</v>
      </c>
      <c r="AL649" s="22">
        <f t="shared" si="146"/>
        <v>8826</v>
      </c>
      <c r="AM649" s="22">
        <f t="array" ref="AM649">IF(P649="Mykare",(INDEX('[1]EMI &amp; Reimbursement'!Q:Q,MATCH(Finance!C649,'[1]EMI &amp; Reimbursement'!B:B,0),0)),0)</f>
        <v>25026</v>
      </c>
      <c r="AN649" s="22">
        <f t="shared" si="141"/>
        <v>0</v>
      </c>
      <c r="AO649" s="22">
        <f t="shared" si="142"/>
        <v>0</v>
      </c>
      <c r="AP649" s="22">
        <f t="shared" si="143"/>
        <v>11200</v>
      </c>
      <c r="AQ649" s="18" t="s">
        <v>7272</v>
      </c>
      <c r="AR649" s="18" t="s">
        <v>8299</v>
      </c>
      <c r="AS649" s="23">
        <v>45234</v>
      </c>
      <c r="AU649" s="24" t="b">
        <v>1</v>
      </c>
      <c r="AV649" s="24" t="b">
        <v>1</v>
      </c>
      <c r="AW649" s="24" t="b">
        <v>1</v>
      </c>
      <c r="BB649" s="24" t="b">
        <v>0</v>
      </c>
      <c r="BC649" s="22">
        <f t="shared" si="167"/>
        <v>0</v>
      </c>
      <c r="BD649" s="26">
        <f t="shared" si="168"/>
        <v>0.52535714285714286</v>
      </c>
    </row>
    <row r="650" spans="1:56" ht="18" customHeight="1">
      <c r="A650" s="18" t="s">
        <v>7262</v>
      </c>
      <c r="B650" s="19">
        <v>651</v>
      </c>
      <c r="C650" s="18" t="str">
        <f t="shared" si="137"/>
        <v>FIP651</v>
      </c>
      <c r="D650" s="18">
        <v>706396</v>
      </c>
      <c r="E650" s="20">
        <v>45230</v>
      </c>
      <c r="F650" s="20">
        <v>45230</v>
      </c>
      <c r="G650" s="18" t="s">
        <v>7671</v>
      </c>
      <c r="I650" s="18" t="s">
        <v>4346</v>
      </c>
      <c r="J650" s="18" t="s">
        <v>7266</v>
      </c>
      <c r="K650" s="18" t="s">
        <v>8320</v>
      </c>
      <c r="L650" s="18" t="s">
        <v>7303</v>
      </c>
      <c r="M650" s="21" t="s">
        <v>7948</v>
      </c>
      <c r="N650" s="21" t="str">
        <f t="shared" si="166"/>
        <v>A</v>
      </c>
      <c r="O650" s="18" t="s">
        <v>7315</v>
      </c>
      <c r="P650" s="18" t="str">
        <f>IFERROR(VLOOKUP(L650,[1]Sheet3!A:B,2,0),"")</f>
        <v>Mykare</v>
      </c>
      <c r="Q650" s="22" t="s">
        <v>7456</v>
      </c>
      <c r="R650" s="22" t="s">
        <v>7271</v>
      </c>
      <c r="S650" s="22">
        <v>16000</v>
      </c>
      <c r="T650" s="22">
        <v>0</v>
      </c>
      <c r="U650" s="22">
        <v>0</v>
      </c>
      <c r="V650" s="22">
        <v>0</v>
      </c>
      <c r="W650" s="22">
        <f t="shared" si="172"/>
        <v>16000</v>
      </c>
      <c r="X650" s="22">
        <v>0</v>
      </c>
      <c r="Y650" s="22">
        <v>60</v>
      </c>
      <c r="Z650" s="22">
        <v>40</v>
      </c>
      <c r="AA650" s="22">
        <f t="shared" si="175"/>
        <v>6400</v>
      </c>
      <c r="AB650" s="22">
        <f t="shared" si="149"/>
        <v>8135.593220338983</v>
      </c>
      <c r="AC650" s="22">
        <f t="shared" si="150"/>
        <v>1464.4067796610168</v>
      </c>
      <c r="AD650" s="22">
        <f t="shared" si="176"/>
        <v>9600</v>
      </c>
      <c r="AE650" s="22"/>
      <c r="AF650" s="22">
        <v>5000</v>
      </c>
      <c r="AG650" s="22">
        <v>1407</v>
      </c>
      <c r="AH650" s="22"/>
      <c r="AI650" s="22"/>
      <c r="AJ650" s="22">
        <f t="shared" si="178"/>
        <v>0</v>
      </c>
      <c r="AK650" s="22">
        <f t="shared" si="145"/>
        <v>6407</v>
      </c>
      <c r="AL650" s="22">
        <f t="shared" si="146"/>
        <v>3193</v>
      </c>
      <c r="AM650" s="22">
        <f t="array" ref="AM650">IF(P650="Mykare",(INDEX('[1]EMI &amp; Reimbursement'!Q:Q,MATCH(Finance!C650,'[1]EMI &amp; Reimbursement'!B:B,0),0)),0)</f>
        <v>14593</v>
      </c>
      <c r="AN650" s="22">
        <f t="shared" si="141"/>
        <v>0</v>
      </c>
      <c r="AO650" s="22">
        <f t="shared" si="142"/>
        <v>0</v>
      </c>
      <c r="AP650" s="22">
        <f t="shared" si="143"/>
        <v>6400</v>
      </c>
      <c r="AQ650" s="18" t="s">
        <v>7272</v>
      </c>
      <c r="AR650" s="18" t="s">
        <v>8380</v>
      </c>
      <c r="AS650" s="23">
        <v>45234</v>
      </c>
      <c r="AU650" s="24" t="b">
        <v>1</v>
      </c>
      <c r="AV650" s="24" t="b">
        <v>1</v>
      </c>
      <c r="AW650" s="24" t="b">
        <v>1</v>
      </c>
      <c r="BB650" s="24" t="b">
        <v>0</v>
      </c>
      <c r="BC650" s="22">
        <f t="shared" si="167"/>
        <v>0</v>
      </c>
      <c r="BD650" s="26">
        <f t="shared" si="168"/>
        <v>0.33260416666666665</v>
      </c>
    </row>
    <row r="651" spans="1:56" ht="18" customHeight="1">
      <c r="A651" s="18" t="s">
        <v>7262</v>
      </c>
      <c r="B651" s="19">
        <v>652</v>
      </c>
      <c r="C651" s="18" t="str">
        <f t="shared" si="137"/>
        <v>FIP652</v>
      </c>
      <c r="D651" s="18">
        <v>706551</v>
      </c>
      <c r="E651" s="20">
        <v>45230</v>
      </c>
      <c r="F651" s="20">
        <v>45230</v>
      </c>
      <c r="G651" s="18" t="s">
        <v>7282</v>
      </c>
      <c r="I651" s="18" t="s">
        <v>8381</v>
      </c>
      <c r="J651" s="18" t="s">
        <v>7266</v>
      </c>
      <c r="K651" s="18" t="s">
        <v>8320</v>
      </c>
      <c r="L651" s="18" t="s">
        <v>7303</v>
      </c>
      <c r="M651" s="21" t="s">
        <v>7304</v>
      </c>
      <c r="N651" s="21" t="str">
        <f t="shared" si="166"/>
        <v>A</v>
      </c>
      <c r="O651" s="18" t="s">
        <v>7315</v>
      </c>
      <c r="P651" s="18" t="str">
        <f>IFERROR(VLOOKUP(L651,[1]Sheet3!A:B,2,0),"")</f>
        <v>Mykare</v>
      </c>
      <c r="Q651" s="22" t="s">
        <v>7285</v>
      </c>
      <c r="R651" s="22" t="s">
        <v>7271</v>
      </c>
      <c r="S651" s="22">
        <v>27000</v>
      </c>
      <c r="T651" s="22">
        <v>0</v>
      </c>
      <c r="U651" s="22">
        <v>0</v>
      </c>
      <c r="V651" s="22">
        <v>0</v>
      </c>
      <c r="W651" s="22">
        <f t="shared" si="172"/>
        <v>27000</v>
      </c>
      <c r="X651" s="22">
        <v>0</v>
      </c>
      <c r="Y651" s="22">
        <v>60</v>
      </c>
      <c r="Z651" s="22">
        <v>40</v>
      </c>
      <c r="AA651" s="22">
        <f t="shared" si="175"/>
        <v>10800</v>
      </c>
      <c r="AB651" s="22">
        <f t="shared" si="149"/>
        <v>13728.813559322034</v>
      </c>
      <c r="AC651" s="22">
        <f t="shared" si="150"/>
        <v>2471.1864406779664</v>
      </c>
      <c r="AD651" s="22">
        <f t="shared" si="176"/>
        <v>16200</v>
      </c>
      <c r="AE651" s="22"/>
      <c r="AF651" s="22">
        <v>5000</v>
      </c>
      <c r="AG651" s="22">
        <v>2722</v>
      </c>
      <c r="AH651" s="22"/>
      <c r="AI651" s="22"/>
      <c r="AJ651" s="22">
        <f t="shared" si="178"/>
        <v>0</v>
      </c>
      <c r="AK651" s="22">
        <f t="shared" si="145"/>
        <v>7722</v>
      </c>
      <c r="AL651" s="22">
        <f t="shared" si="146"/>
        <v>8478</v>
      </c>
      <c r="AM651" s="22">
        <f t="array" ref="AM651">IF(P651="Mykare",(INDEX('[1]EMI &amp; Reimbursement'!Q:Q,MATCH(Finance!C651,'[1]EMI &amp; Reimbursement'!B:B,0),0)),0)</f>
        <v>24278</v>
      </c>
      <c r="AN651" s="22">
        <f t="shared" si="141"/>
        <v>0</v>
      </c>
      <c r="AO651" s="22">
        <f t="shared" si="142"/>
        <v>0</v>
      </c>
      <c r="AP651" s="22">
        <f t="shared" si="143"/>
        <v>10800</v>
      </c>
      <c r="AQ651" s="18" t="s">
        <v>7272</v>
      </c>
      <c r="AR651" s="18" t="s">
        <v>8278</v>
      </c>
      <c r="AS651" s="23">
        <v>45234</v>
      </c>
      <c r="AU651" s="24" t="b">
        <v>1</v>
      </c>
      <c r="AV651" s="24" t="b">
        <v>1</v>
      </c>
      <c r="AW651" s="24" t="b">
        <v>1</v>
      </c>
      <c r="BB651" s="24" t="b">
        <v>0</v>
      </c>
      <c r="BC651" s="22">
        <f t="shared" si="167"/>
        <v>0</v>
      </c>
      <c r="BD651" s="26">
        <f t="shared" si="168"/>
        <v>0.52333333333333332</v>
      </c>
    </row>
    <row r="652" spans="1:56" ht="18" customHeight="1">
      <c r="A652" s="18" t="s">
        <v>7262</v>
      </c>
      <c r="B652" s="19">
        <v>653</v>
      </c>
      <c r="C652" s="18" t="str">
        <f t="shared" si="137"/>
        <v>FIP653</v>
      </c>
      <c r="D652" s="18">
        <v>705402</v>
      </c>
      <c r="E652" s="20">
        <v>45231</v>
      </c>
      <c r="F652" s="20">
        <v>45231</v>
      </c>
      <c r="G652" s="18" t="s">
        <v>7680</v>
      </c>
      <c r="I652" s="18" t="s">
        <v>8382</v>
      </c>
      <c r="J652" s="18" t="s">
        <v>7341</v>
      </c>
      <c r="K652" s="18" t="s">
        <v>8354</v>
      </c>
      <c r="L652" s="18" t="s">
        <v>7290</v>
      </c>
      <c r="M652" s="21" t="s">
        <v>8358</v>
      </c>
      <c r="N652" s="21" t="str">
        <f t="shared" si="166"/>
        <v>A</v>
      </c>
      <c r="P652" s="18" t="str">
        <f>IFERROR(VLOOKUP(L652,[1]Sheet3!A:B,2,0),"")</f>
        <v>Hospital</v>
      </c>
      <c r="Q652" s="22" t="s">
        <v>7326</v>
      </c>
      <c r="R652" s="22" t="s">
        <v>7271</v>
      </c>
      <c r="S652" s="22">
        <v>50000</v>
      </c>
      <c r="T652" s="22">
        <v>84834</v>
      </c>
      <c r="U652" s="22"/>
      <c r="V652" s="22"/>
      <c r="W652" s="22">
        <f t="shared" si="172"/>
        <v>84834</v>
      </c>
      <c r="X652" s="22"/>
      <c r="Y652" s="22"/>
      <c r="Z652" s="22"/>
      <c r="AA652" s="22">
        <f t="shared" si="175"/>
        <v>0</v>
      </c>
      <c r="AB652" s="22">
        <f t="shared" si="149"/>
        <v>0</v>
      </c>
      <c r="AC652" s="22">
        <f t="shared" si="150"/>
        <v>0</v>
      </c>
      <c r="AD652" s="22">
        <f t="shared" si="176"/>
        <v>0</v>
      </c>
      <c r="AE652" s="22"/>
      <c r="AF652" s="22"/>
      <c r="AG652" s="22"/>
      <c r="AH652" s="22"/>
      <c r="AI652" s="22"/>
      <c r="AJ652" s="22">
        <f t="shared" si="178"/>
        <v>0</v>
      </c>
      <c r="AK652" s="22">
        <f t="shared" si="145"/>
        <v>0</v>
      </c>
      <c r="AL652" s="22">
        <f t="shared" si="146"/>
        <v>0</v>
      </c>
      <c r="AM652" s="22">
        <f t="array" ref="AM652">IF(P652="Mykare",(INDEX('[1]EMI &amp; Reimbursement'!Q:Q,MATCH(Finance!C652,'[1]EMI &amp; Reimbursement'!B:B,0),0)),0)</f>
        <v>0</v>
      </c>
      <c r="AN652" s="22">
        <f t="shared" si="141"/>
        <v>0</v>
      </c>
      <c r="AO652" s="22">
        <f t="shared" si="142"/>
        <v>0</v>
      </c>
      <c r="AP652" s="22">
        <f t="shared" si="143"/>
        <v>0</v>
      </c>
      <c r="BB652" s="24" t="b">
        <v>0</v>
      </c>
      <c r="BC652" s="22">
        <f t="shared" si="167"/>
        <v>84834</v>
      </c>
      <c r="BD652" s="26" t="e">
        <f t="shared" si="168"/>
        <v>#DIV/0!</v>
      </c>
    </row>
    <row r="653" spans="1:56" ht="18" customHeight="1">
      <c r="A653" s="18" t="s">
        <v>7262</v>
      </c>
      <c r="B653" s="19">
        <v>654</v>
      </c>
      <c r="C653" s="18" t="str">
        <f t="shared" si="137"/>
        <v>FIP654</v>
      </c>
      <c r="D653" s="18">
        <v>706893</v>
      </c>
      <c r="E653" s="20">
        <v>45231</v>
      </c>
      <c r="F653" s="20">
        <v>45231</v>
      </c>
      <c r="G653" s="18" t="s">
        <v>7522</v>
      </c>
      <c r="I653" s="18" t="s">
        <v>8383</v>
      </c>
      <c r="J653" s="18" t="s">
        <v>7828</v>
      </c>
      <c r="K653" s="18" t="s">
        <v>7267</v>
      </c>
      <c r="L653" s="18" t="s">
        <v>7303</v>
      </c>
      <c r="M653" s="21" t="s">
        <v>8109</v>
      </c>
      <c r="N653" s="21" t="str">
        <f t="shared" si="166"/>
        <v>A</v>
      </c>
      <c r="O653" s="18" t="s">
        <v>7315</v>
      </c>
      <c r="P653" s="18" t="str">
        <f>IFERROR(VLOOKUP(L653,[1]Sheet3!A:B,2,0),"")</f>
        <v>Mykare</v>
      </c>
      <c r="Q653" s="22" t="s">
        <v>7337</v>
      </c>
      <c r="R653" s="22" t="s">
        <v>7271</v>
      </c>
      <c r="S653" s="22">
        <v>130000</v>
      </c>
      <c r="T653" s="22"/>
      <c r="U653" s="22"/>
      <c r="V653" s="22"/>
      <c r="W653" s="22">
        <f t="shared" si="172"/>
        <v>130000</v>
      </c>
      <c r="X653" s="22"/>
      <c r="Y653" s="22">
        <v>60</v>
      </c>
      <c r="Z653" s="22">
        <v>40</v>
      </c>
      <c r="AA653" s="22">
        <f t="shared" si="175"/>
        <v>52000</v>
      </c>
      <c r="AB653" s="22">
        <f t="shared" si="149"/>
        <v>66101.694915254237</v>
      </c>
      <c r="AC653" s="22">
        <f t="shared" si="150"/>
        <v>11898.305084745762</v>
      </c>
      <c r="AD653" s="22">
        <f t="shared" si="176"/>
        <v>78000</v>
      </c>
      <c r="AE653" s="22"/>
      <c r="AF653" s="22"/>
      <c r="AG653" s="22">
        <v>18110</v>
      </c>
      <c r="AH653" s="22"/>
      <c r="AI653" s="22"/>
      <c r="AJ653" s="22">
        <f t="shared" si="178"/>
        <v>0</v>
      </c>
      <c r="AK653" s="22">
        <f t="shared" si="145"/>
        <v>18110</v>
      </c>
      <c r="AL653" s="22">
        <f t="shared" si="146"/>
        <v>59890</v>
      </c>
      <c r="AM653" s="22">
        <f t="array" ref="AM653">IF(P653="Mykare",(INDEX('[1]EMI &amp; Reimbursement'!Q:Q,MATCH(Finance!C653,'[1]EMI &amp; Reimbursement'!B:B,0),0)),0)</f>
        <v>111890</v>
      </c>
      <c r="AN653" s="22">
        <f t="shared" si="141"/>
        <v>0</v>
      </c>
      <c r="AO653" s="22">
        <f t="shared" si="142"/>
        <v>0</v>
      </c>
      <c r="AP653" s="22">
        <f t="shared" si="143"/>
        <v>52000</v>
      </c>
      <c r="BB653" s="24" t="b">
        <v>0</v>
      </c>
      <c r="BC653" s="22">
        <f t="shared" si="167"/>
        <v>0</v>
      </c>
      <c r="BD653" s="26">
        <f t="shared" si="168"/>
        <v>0.76782051282051278</v>
      </c>
    </row>
    <row r="654" spans="1:56" ht="18" customHeight="1">
      <c r="A654" s="18" t="s">
        <v>7262</v>
      </c>
      <c r="B654" s="19">
        <v>655</v>
      </c>
      <c r="C654" s="18" t="str">
        <f t="shared" si="137"/>
        <v>FIP655</v>
      </c>
      <c r="D654" s="18">
        <v>560813</v>
      </c>
      <c r="E654" s="20">
        <v>45231</v>
      </c>
      <c r="F654" s="20">
        <v>45231</v>
      </c>
      <c r="G654" s="18" t="s">
        <v>7380</v>
      </c>
      <c r="I654" s="18" t="s">
        <v>8384</v>
      </c>
      <c r="J654" s="18" t="s">
        <v>7635</v>
      </c>
      <c r="K654" s="18" t="s">
        <v>8354</v>
      </c>
      <c r="L654" s="18" t="s">
        <v>7290</v>
      </c>
      <c r="M654" s="21" t="s">
        <v>8358</v>
      </c>
      <c r="N654" s="21" t="str">
        <f t="shared" si="166"/>
        <v>A</v>
      </c>
      <c r="P654" s="18" t="str">
        <f>IFERROR(VLOOKUP(L654,[1]Sheet3!A:B,2,0),"")</f>
        <v>Hospital</v>
      </c>
      <c r="Q654" s="22" t="s">
        <v>7326</v>
      </c>
      <c r="R654" s="22" t="s">
        <v>7271</v>
      </c>
      <c r="S654" s="22">
        <v>25000</v>
      </c>
      <c r="T654" s="22">
        <v>82350</v>
      </c>
      <c r="U654" s="22"/>
      <c r="V654" s="22"/>
      <c r="W654" s="22">
        <f t="shared" si="172"/>
        <v>82350</v>
      </c>
      <c r="X654" s="22"/>
      <c r="Y654" s="22">
        <v>60</v>
      </c>
      <c r="Z654" s="22">
        <v>40</v>
      </c>
      <c r="AA654" s="22">
        <f t="shared" si="175"/>
        <v>32940</v>
      </c>
      <c r="AB654" s="22">
        <f t="shared" si="149"/>
        <v>41872.881355932201</v>
      </c>
      <c r="AC654" s="22">
        <f t="shared" si="150"/>
        <v>7537.1186440677966</v>
      </c>
      <c r="AD654" s="22">
        <f t="shared" si="176"/>
        <v>49410</v>
      </c>
      <c r="AE654" s="22"/>
      <c r="AF654" s="22"/>
      <c r="AG654" s="22"/>
      <c r="AH654" s="22"/>
      <c r="AI654" s="22"/>
      <c r="AJ654" s="22">
        <f t="shared" si="178"/>
        <v>0</v>
      </c>
      <c r="AK654" s="22">
        <f t="shared" si="145"/>
        <v>0</v>
      </c>
      <c r="AL654" s="22">
        <f t="shared" si="146"/>
        <v>49410</v>
      </c>
      <c r="AM654" s="22">
        <f t="array" ref="AM654">IF(P654="Mykare",(INDEX('[1]EMI &amp; Reimbursement'!Q:Q,MATCH(Finance!C654,'[1]EMI &amp; Reimbursement'!B:B,0),0)),0)</f>
        <v>0</v>
      </c>
      <c r="AN654" s="22">
        <f t="shared" si="141"/>
        <v>0</v>
      </c>
      <c r="AO654" s="22">
        <f t="shared" si="142"/>
        <v>49410</v>
      </c>
      <c r="AP654" s="22">
        <f t="shared" si="143"/>
        <v>0</v>
      </c>
      <c r="BB654" s="24" t="b">
        <v>0</v>
      </c>
      <c r="BC654" s="22">
        <f t="shared" si="167"/>
        <v>0</v>
      </c>
      <c r="BD654" s="26">
        <f t="shared" si="168"/>
        <v>1</v>
      </c>
    </row>
    <row r="655" spans="1:56" ht="18" customHeight="1">
      <c r="A655" s="18" t="s">
        <v>7262</v>
      </c>
      <c r="B655" s="19">
        <v>656</v>
      </c>
      <c r="C655" s="18" t="str">
        <f t="shared" si="137"/>
        <v>FIP656</v>
      </c>
      <c r="D655" s="18">
        <v>706737</v>
      </c>
      <c r="E655" s="20">
        <v>45231</v>
      </c>
      <c r="F655" s="20">
        <v>45231</v>
      </c>
      <c r="G655" s="18" t="s">
        <v>7501</v>
      </c>
      <c r="I655" s="18" t="s">
        <v>8385</v>
      </c>
      <c r="J655" s="18" t="s">
        <v>8386</v>
      </c>
      <c r="K655" s="18" t="s">
        <v>5048</v>
      </c>
      <c r="L655" s="18" t="s">
        <v>7290</v>
      </c>
      <c r="M655" s="21" t="s">
        <v>7278</v>
      </c>
      <c r="N655" s="21" t="str">
        <f t="shared" si="166"/>
        <v>B</v>
      </c>
      <c r="P655" s="18" t="str">
        <f>IFERROR(VLOOKUP(L655,[1]Sheet3!A:B,2,0),"")</f>
        <v>Hospital</v>
      </c>
      <c r="Q655" s="22" t="s">
        <v>7270</v>
      </c>
      <c r="R655" s="22" t="s">
        <v>7271</v>
      </c>
      <c r="S655" s="22">
        <v>5000</v>
      </c>
      <c r="T655" s="22">
        <v>110705</v>
      </c>
      <c r="U655" s="22"/>
      <c r="V655" s="22"/>
      <c r="W655" s="22">
        <f t="shared" si="172"/>
        <v>110705</v>
      </c>
      <c r="X655" s="22"/>
      <c r="Y655" s="22"/>
      <c r="Z655" s="22"/>
      <c r="AA655" s="22">
        <f t="shared" si="175"/>
        <v>0</v>
      </c>
      <c r="AB655" s="22">
        <f t="shared" si="149"/>
        <v>0</v>
      </c>
      <c r="AC655" s="22">
        <f t="shared" si="150"/>
        <v>0</v>
      </c>
      <c r="AD655" s="22">
        <f t="shared" si="176"/>
        <v>0</v>
      </c>
      <c r="AE655" s="22"/>
      <c r="AF655" s="22"/>
      <c r="AG655" s="22"/>
      <c r="AH655" s="22"/>
      <c r="AI655" s="22"/>
      <c r="AJ655" s="22">
        <f t="shared" si="178"/>
        <v>0</v>
      </c>
      <c r="AK655" s="22">
        <f t="shared" si="145"/>
        <v>0</v>
      </c>
      <c r="AL655" s="22">
        <f t="shared" si="146"/>
        <v>0</v>
      </c>
      <c r="AM655" s="22">
        <f t="array" ref="AM655">IF(P655="Mykare",(INDEX('[1]EMI &amp; Reimbursement'!Q:Q,MATCH(Finance!C655,'[1]EMI &amp; Reimbursement'!B:B,0),0)),0)</f>
        <v>0</v>
      </c>
      <c r="AN655" s="22">
        <f t="shared" si="141"/>
        <v>0</v>
      </c>
      <c r="AO655" s="22">
        <f t="shared" si="142"/>
        <v>0</v>
      </c>
      <c r="AP655" s="22">
        <f t="shared" si="143"/>
        <v>0</v>
      </c>
      <c r="BB655" s="24" t="b">
        <v>0</v>
      </c>
      <c r="BC655" s="22">
        <f t="shared" si="167"/>
        <v>110705</v>
      </c>
      <c r="BD655" s="26" t="e">
        <f t="shared" si="168"/>
        <v>#DIV/0!</v>
      </c>
    </row>
    <row r="656" spans="1:56" ht="18" customHeight="1">
      <c r="A656" s="18" t="s">
        <v>7262</v>
      </c>
      <c r="B656" s="19">
        <v>657</v>
      </c>
      <c r="C656" s="18" t="str">
        <f t="shared" si="137"/>
        <v>FIP657</v>
      </c>
      <c r="D656" s="18">
        <v>704965</v>
      </c>
      <c r="E656" s="20">
        <v>45232</v>
      </c>
      <c r="F656" s="20">
        <v>45232</v>
      </c>
      <c r="G656" s="18" t="s">
        <v>8324</v>
      </c>
      <c r="I656" s="18" t="s">
        <v>8339</v>
      </c>
      <c r="J656" s="18" t="s">
        <v>7266</v>
      </c>
      <c r="K656" s="18" t="s">
        <v>8087</v>
      </c>
      <c r="L656" s="18" t="s">
        <v>7290</v>
      </c>
      <c r="M656" s="21" t="s">
        <v>7278</v>
      </c>
      <c r="N656" s="21" t="str">
        <f t="shared" si="166"/>
        <v>B</v>
      </c>
      <c r="P656" s="18" t="str">
        <f>IFERROR(VLOOKUP(L656,[1]Sheet3!A:B,2,0),"")</f>
        <v>Hospital</v>
      </c>
      <c r="Q656" s="22" t="s">
        <v>7337</v>
      </c>
      <c r="R656" s="22" t="s">
        <v>7271</v>
      </c>
      <c r="S656" s="22">
        <v>25000</v>
      </c>
      <c r="T656" s="22">
        <v>13450</v>
      </c>
      <c r="U656" s="22"/>
      <c r="V656" s="22"/>
      <c r="W656" s="22">
        <f t="shared" si="172"/>
        <v>13450</v>
      </c>
      <c r="X656" s="22"/>
      <c r="Y656" s="22"/>
      <c r="Z656" s="22"/>
      <c r="AA656" s="22">
        <f t="shared" si="175"/>
        <v>0</v>
      </c>
      <c r="AB656" s="22">
        <f t="shared" si="149"/>
        <v>0</v>
      </c>
      <c r="AC656" s="22">
        <f t="shared" si="150"/>
        <v>0</v>
      </c>
      <c r="AD656" s="22">
        <f t="shared" si="176"/>
        <v>0</v>
      </c>
      <c r="AE656" s="22"/>
      <c r="AF656" s="22"/>
      <c r="AG656" s="22"/>
      <c r="AH656" s="22"/>
      <c r="AI656" s="22"/>
      <c r="AJ656" s="22">
        <f t="shared" si="178"/>
        <v>0</v>
      </c>
      <c r="AK656" s="22">
        <f t="shared" si="145"/>
        <v>0</v>
      </c>
      <c r="AL656" s="22">
        <f t="shared" si="146"/>
        <v>0</v>
      </c>
      <c r="AM656" s="22">
        <f t="array" ref="AM656">IF(P656="Mykare",(INDEX('[1]EMI &amp; Reimbursement'!Q:Q,MATCH(Finance!C656,'[1]EMI &amp; Reimbursement'!B:B,0),0)),0)</f>
        <v>0</v>
      </c>
      <c r="AN656" s="22">
        <f t="shared" si="141"/>
        <v>0</v>
      </c>
      <c r="AO656" s="22">
        <f t="shared" si="142"/>
        <v>0</v>
      </c>
      <c r="AP656" s="22">
        <f t="shared" si="143"/>
        <v>0</v>
      </c>
      <c r="BB656" s="24" t="b">
        <v>0</v>
      </c>
      <c r="BC656" s="24"/>
      <c r="BD656" s="26"/>
    </row>
    <row r="657" spans="1:56" ht="18" customHeight="1">
      <c r="A657" s="18" t="s">
        <v>7262</v>
      </c>
      <c r="B657" s="19">
        <v>658</v>
      </c>
      <c r="C657" s="18" t="str">
        <f t="shared" si="137"/>
        <v>FIP658</v>
      </c>
      <c r="D657" s="18">
        <v>646840</v>
      </c>
      <c r="E657" s="20">
        <v>45232</v>
      </c>
      <c r="F657" s="20">
        <v>45232</v>
      </c>
      <c r="G657" s="18" t="s">
        <v>7987</v>
      </c>
      <c r="I657" s="18" t="s">
        <v>8387</v>
      </c>
      <c r="J657" s="18" t="s">
        <v>7266</v>
      </c>
      <c r="K657" s="18" t="s">
        <v>8277</v>
      </c>
      <c r="L657" s="18" t="s">
        <v>7308</v>
      </c>
      <c r="M657" s="21" t="s">
        <v>8155</v>
      </c>
      <c r="N657" s="21" t="str">
        <f t="shared" si="166"/>
        <v>A</v>
      </c>
      <c r="P657" s="18" t="str">
        <f>IFERROR(VLOOKUP(L657,[1]Sheet3!A:B,2,0),"")</f>
        <v>Hospital</v>
      </c>
      <c r="Q657" s="22" t="s">
        <v>7270</v>
      </c>
      <c r="R657" s="22" t="s">
        <v>7271</v>
      </c>
      <c r="S657" s="22">
        <v>26000</v>
      </c>
      <c r="T657" s="22"/>
      <c r="U657" s="22"/>
      <c r="V657" s="22"/>
      <c r="W657" s="22">
        <f t="shared" si="172"/>
        <v>26000</v>
      </c>
      <c r="X657" s="22"/>
      <c r="Y657" s="22">
        <v>60</v>
      </c>
      <c r="Z657" s="22">
        <v>40</v>
      </c>
      <c r="AA657" s="22">
        <f t="shared" si="175"/>
        <v>10400</v>
      </c>
      <c r="AB657" s="22">
        <f t="shared" si="149"/>
        <v>13220.338983050848</v>
      </c>
      <c r="AC657" s="22">
        <f t="shared" si="150"/>
        <v>2379.6610169491528</v>
      </c>
      <c r="AD657" s="22">
        <f t="shared" si="176"/>
        <v>15600</v>
      </c>
      <c r="AE657" s="22"/>
      <c r="AF657" s="22"/>
      <c r="AG657" s="22"/>
      <c r="AH657" s="22"/>
      <c r="AI657" s="22"/>
      <c r="AJ657" s="22">
        <f t="shared" si="178"/>
        <v>0</v>
      </c>
      <c r="AK657" s="22">
        <f t="shared" si="145"/>
        <v>0</v>
      </c>
      <c r="AL657" s="22">
        <f t="shared" si="146"/>
        <v>15600</v>
      </c>
      <c r="AM657" s="22">
        <f t="array" ref="AM657">IF(P657="Mykare",(INDEX('[1]EMI &amp; Reimbursement'!Q:Q,MATCH(Finance!C657,'[1]EMI &amp; Reimbursement'!B:B,0),0)),0)</f>
        <v>0</v>
      </c>
      <c r="AN657" s="22">
        <f t="shared" si="141"/>
        <v>0</v>
      </c>
      <c r="AO657" s="22">
        <f t="shared" si="142"/>
        <v>15600</v>
      </c>
      <c r="AP657" s="22">
        <f t="shared" si="143"/>
        <v>0</v>
      </c>
      <c r="BB657" s="24" t="b">
        <v>0</v>
      </c>
      <c r="BC657" s="22">
        <f t="shared" ref="BC657:BC911" si="179">W657-(AA657+AD657)</f>
        <v>0</v>
      </c>
      <c r="BD657" s="26">
        <f t="shared" ref="BD657:BD911" si="180">AL657/AD657</f>
        <v>1</v>
      </c>
    </row>
    <row r="658" spans="1:56" ht="18" customHeight="1">
      <c r="A658" s="18" t="s">
        <v>7262</v>
      </c>
      <c r="B658" s="19">
        <v>659</v>
      </c>
      <c r="C658" s="18" t="str">
        <f t="shared" si="137"/>
        <v>FIP659</v>
      </c>
      <c r="D658" s="18">
        <v>705542</v>
      </c>
      <c r="E658" s="20">
        <v>45233</v>
      </c>
      <c r="F658" s="20">
        <v>45233</v>
      </c>
      <c r="G658" s="18" t="s">
        <v>7282</v>
      </c>
      <c r="I658" s="18" t="s">
        <v>6290</v>
      </c>
      <c r="J658" s="18" t="s">
        <v>7341</v>
      </c>
      <c r="K658" s="18" t="s">
        <v>7267</v>
      </c>
      <c r="L658" s="18" t="s">
        <v>7308</v>
      </c>
      <c r="M658" s="21" t="s">
        <v>7304</v>
      </c>
      <c r="N658" s="21" t="str">
        <f t="shared" si="166"/>
        <v>A</v>
      </c>
      <c r="P658" s="18" t="str">
        <f>IFERROR(VLOOKUP(L658,[1]Sheet3!A:B,2,0),"")</f>
        <v>Hospital</v>
      </c>
      <c r="Q658" s="22" t="s">
        <v>7285</v>
      </c>
      <c r="R658" s="22" t="s">
        <v>7271</v>
      </c>
      <c r="S658" s="22">
        <v>67000</v>
      </c>
      <c r="T658" s="22"/>
      <c r="U658" s="22"/>
      <c r="V658" s="22"/>
      <c r="W658" s="22">
        <f t="shared" si="172"/>
        <v>67000</v>
      </c>
      <c r="X658" s="22"/>
      <c r="Y658" s="22"/>
      <c r="Z658" s="22"/>
      <c r="AA658" s="22">
        <f t="shared" si="175"/>
        <v>0</v>
      </c>
      <c r="AB658" s="22">
        <f t="shared" si="149"/>
        <v>0</v>
      </c>
      <c r="AC658" s="22">
        <f t="shared" si="150"/>
        <v>0</v>
      </c>
      <c r="AD658" s="22">
        <f t="shared" si="176"/>
        <v>0</v>
      </c>
      <c r="AE658" s="22"/>
      <c r="AF658" s="22"/>
      <c r="AG658" s="22"/>
      <c r="AH658" s="22"/>
      <c r="AI658" s="22"/>
      <c r="AJ658" s="22">
        <f t="shared" si="178"/>
        <v>0</v>
      </c>
      <c r="AK658" s="22">
        <f t="shared" si="145"/>
        <v>0</v>
      </c>
      <c r="AL658" s="22">
        <f t="shared" si="146"/>
        <v>0</v>
      </c>
      <c r="AM658" s="22">
        <f t="array" ref="AM658">IF(P658="Mykare",(INDEX('[1]EMI &amp; Reimbursement'!Q:Q,MATCH(Finance!C658,'[1]EMI &amp; Reimbursement'!B:B,0),0)),0)</f>
        <v>0</v>
      </c>
      <c r="AN658" s="22">
        <f t="shared" si="141"/>
        <v>0</v>
      </c>
      <c r="AO658" s="22">
        <f t="shared" si="142"/>
        <v>0</v>
      </c>
      <c r="AP658" s="22">
        <f t="shared" si="143"/>
        <v>0</v>
      </c>
      <c r="BB658" s="24" t="b">
        <v>0</v>
      </c>
      <c r="BC658" s="22">
        <f t="shared" si="179"/>
        <v>67000</v>
      </c>
      <c r="BD658" s="26" t="e">
        <f t="shared" si="180"/>
        <v>#DIV/0!</v>
      </c>
    </row>
    <row r="659" spans="1:56" ht="18" customHeight="1">
      <c r="A659" s="18" t="s">
        <v>7262</v>
      </c>
      <c r="B659" s="19">
        <v>660</v>
      </c>
      <c r="C659" s="18" t="str">
        <f t="shared" si="137"/>
        <v>FIP660</v>
      </c>
      <c r="D659" s="18">
        <v>706865</v>
      </c>
      <c r="E659" s="20">
        <v>45233</v>
      </c>
      <c r="F659" s="20">
        <v>45233</v>
      </c>
      <c r="G659" s="18" t="s">
        <v>7501</v>
      </c>
      <c r="I659" s="18" t="s">
        <v>8388</v>
      </c>
      <c r="J659" s="18" t="s">
        <v>7369</v>
      </c>
      <c r="K659" s="18" t="s">
        <v>8209</v>
      </c>
      <c r="L659" s="18" t="s">
        <v>7290</v>
      </c>
      <c r="M659" s="21" t="s">
        <v>8083</v>
      </c>
      <c r="N659" s="21" t="str">
        <f t="shared" si="166"/>
        <v>A</v>
      </c>
      <c r="P659" s="18" t="str">
        <f>IFERROR(VLOOKUP(L659,[1]Sheet3!A:B,2,0),"")</f>
        <v>Hospital</v>
      </c>
      <c r="Q659" s="22" t="s">
        <v>7270</v>
      </c>
      <c r="R659" s="22" t="s">
        <v>7271</v>
      </c>
      <c r="S659" s="22">
        <v>45000</v>
      </c>
      <c r="T659" s="22">
        <v>97500</v>
      </c>
      <c r="U659" s="22"/>
      <c r="V659" s="22"/>
      <c r="W659" s="22">
        <f t="shared" si="172"/>
        <v>97500</v>
      </c>
      <c r="X659" s="22"/>
      <c r="Y659" s="22"/>
      <c r="Z659" s="22"/>
      <c r="AA659" s="22">
        <f t="shared" si="175"/>
        <v>0</v>
      </c>
      <c r="AB659" s="22">
        <f t="shared" si="149"/>
        <v>0</v>
      </c>
      <c r="AC659" s="22">
        <f t="shared" si="150"/>
        <v>0</v>
      </c>
      <c r="AD659" s="22">
        <f t="shared" si="176"/>
        <v>0</v>
      </c>
      <c r="AE659" s="22"/>
      <c r="AF659" s="22"/>
      <c r="AG659" s="22"/>
      <c r="AH659" s="22"/>
      <c r="AI659" s="22"/>
      <c r="AJ659" s="22">
        <f t="shared" si="178"/>
        <v>0</v>
      </c>
      <c r="AK659" s="22">
        <f t="shared" si="145"/>
        <v>0</v>
      </c>
      <c r="AL659" s="22">
        <f t="shared" si="146"/>
        <v>0</v>
      </c>
      <c r="AM659" s="22">
        <f t="array" ref="AM659">IF(P659="Mykare",(INDEX('[1]EMI &amp; Reimbursement'!Q:Q,MATCH(Finance!C659,'[1]EMI &amp; Reimbursement'!B:B,0),0)),0)</f>
        <v>0</v>
      </c>
      <c r="AN659" s="22">
        <f t="shared" si="141"/>
        <v>0</v>
      </c>
      <c r="AO659" s="22">
        <f t="shared" si="142"/>
        <v>0</v>
      </c>
      <c r="AP659" s="22">
        <f t="shared" si="143"/>
        <v>0</v>
      </c>
      <c r="BB659" s="24" t="b">
        <v>0</v>
      </c>
      <c r="BC659" s="22">
        <f t="shared" si="179"/>
        <v>97500</v>
      </c>
      <c r="BD659" s="26" t="e">
        <f t="shared" si="180"/>
        <v>#DIV/0!</v>
      </c>
    </row>
    <row r="660" spans="1:56" ht="18" customHeight="1">
      <c r="A660" s="18" t="s">
        <v>7262</v>
      </c>
      <c r="B660" s="19">
        <v>661</v>
      </c>
      <c r="C660" s="18" t="str">
        <f t="shared" si="137"/>
        <v>FIP661</v>
      </c>
      <c r="D660" s="18">
        <v>706893</v>
      </c>
      <c r="E660" s="20">
        <v>45233</v>
      </c>
      <c r="F660" s="20">
        <v>45233</v>
      </c>
      <c r="G660" s="18" t="s">
        <v>7522</v>
      </c>
      <c r="I660" s="18" t="s">
        <v>8383</v>
      </c>
      <c r="J660" s="18" t="s">
        <v>8389</v>
      </c>
      <c r="K660" s="18" t="s">
        <v>7267</v>
      </c>
      <c r="L660" s="18" t="s">
        <v>7303</v>
      </c>
      <c r="M660" s="21" t="s">
        <v>8109</v>
      </c>
      <c r="N660" s="21" t="str">
        <f t="shared" si="166"/>
        <v>A</v>
      </c>
      <c r="O660" s="18" t="s">
        <v>7315</v>
      </c>
      <c r="P660" s="18" t="str">
        <f>IFERROR(VLOOKUP(L660,[1]Sheet3!A:B,2,0),"")</f>
        <v>Mykare</v>
      </c>
      <c r="Q660" s="22" t="s">
        <v>7337</v>
      </c>
      <c r="R660" s="22" t="s">
        <v>7271</v>
      </c>
      <c r="S660" s="22">
        <v>0</v>
      </c>
      <c r="T660" s="22"/>
      <c r="U660" s="22"/>
      <c r="V660" s="22"/>
      <c r="W660" s="22">
        <f t="shared" si="172"/>
        <v>0</v>
      </c>
      <c r="X660" s="22"/>
      <c r="Y660" s="22"/>
      <c r="Z660" s="22"/>
      <c r="AA660" s="22">
        <f t="shared" si="175"/>
        <v>0</v>
      </c>
      <c r="AB660" s="22">
        <f t="shared" si="149"/>
        <v>0</v>
      </c>
      <c r="AC660" s="22">
        <f t="shared" si="150"/>
        <v>0</v>
      </c>
      <c r="AD660" s="22">
        <f t="shared" si="176"/>
        <v>0</v>
      </c>
      <c r="AE660" s="22"/>
      <c r="AF660" s="22"/>
      <c r="AG660" s="22"/>
      <c r="AH660" s="22"/>
      <c r="AI660" s="22"/>
      <c r="AJ660" s="22">
        <f t="shared" si="178"/>
        <v>0</v>
      </c>
      <c r="AK660" s="22">
        <f t="shared" si="145"/>
        <v>0</v>
      </c>
      <c r="AL660" s="22">
        <f t="shared" si="146"/>
        <v>0</v>
      </c>
      <c r="AM660" s="22" t="e">
        <f t="array" ref="AM660">IF(P660="Mykare",(INDEX('[1]EMI &amp; Reimbursement'!Q:Q,MATCH(Finance!C660,'[1]EMI &amp; Reimbursement'!B:B,0),0)),0)</f>
        <v>#N/A</v>
      </c>
      <c r="AN660" s="22" t="e">
        <f t="shared" si="141"/>
        <v>#N/A</v>
      </c>
      <c r="AO660" s="22">
        <f t="shared" si="142"/>
        <v>0</v>
      </c>
      <c r="AP660" s="22">
        <f t="shared" si="143"/>
        <v>0</v>
      </c>
      <c r="BC660" s="22">
        <f t="shared" si="179"/>
        <v>0</v>
      </c>
      <c r="BD660" s="26" t="e">
        <f t="shared" si="180"/>
        <v>#DIV/0!</v>
      </c>
    </row>
    <row r="661" spans="1:56" ht="18" customHeight="1">
      <c r="A661" s="18" t="s">
        <v>7262</v>
      </c>
      <c r="B661" s="19">
        <v>662</v>
      </c>
      <c r="C661" s="18" t="str">
        <f t="shared" si="137"/>
        <v>FIP662</v>
      </c>
      <c r="D661" s="18">
        <v>706738</v>
      </c>
      <c r="E661" s="20">
        <v>45234</v>
      </c>
      <c r="F661" s="20">
        <v>45234</v>
      </c>
      <c r="G661" s="18" t="s">
        <v>7313</v>
      </c>
      <c r="I661" s="18" t="s">
        <v>8390</v>
      </c>
      <c r="J661" s="18" t="s">
        <v>7341</v>
      </c>
      <c r="K661" s="18" t="s">
        <v>7267</v>
      </c>
      <c r="L661" s="18" t="s">
        <v>7290</v>
      </c>
      <c r="M661" s="21" t="s">
        <v>7304</v>
      </c>
      <c r="N661" s="21" t="str">
        <f t="shared" si="166"/>
        <v>A</v>
      </c>
      <c r="P661" s="18" t="str">
        <f>IFERROR(VLOOKUP(L661,[1]Sheet3!A:B,2,0),"")</f>
        <v>Hospital</v>
      </c>
      <c r="Q661" s="22" t="s">
        <v>7285</v>
      </c>
      <c r="R661" s="22" t="s">
        <v>7271</v>
      </c>
      <c r="S661" s="22">
        <v>50000</v>
      </c>
      <c r="T661" s="22">
        <v>80475</v>
      </c>
      <c r="U661" s="22"/>
      <c r="V661" s="22"/>
      <c r="W661" s="22">
        <f t="shared" si="172"/>
        <v>80475</v>
      </c>
      <c r="X661" s="22"/>
      <c r="Y661" s="22"/>
      <c r="Z661" s="22"/>
      <c r="AA661" s="22">
        <f t="shared" si="175"/>
        <v>0</v>
      </c>
      <c r="AB661" s="22">
        <f t="shared" si="149"/>
        <v>0</v>
      </c>
      <c r="AC661" s="22">
        <f t="shared" si="150"/>
        <v>0</v>
      </c>
      <c r="AD661" s="22">
        <f t="shared" si="176"/>
        <v>0</v>
      </c>
      <c r="AE661" s="22"/>
      <c r="AF661" s="22"/>
      <c r="AG661" s="22"/>
      <c r="AH661" s="22"/>
      <c r="AI661" s="22"/>
      <c r="AJ661" s="22">
        <f t="shared" si="178"/>
        <v>0</v>
      </c>
      <c r="AK661" s="22">
        <f t="shared" si="145"/>
        <v>0</v>
      </c>
      <c r="AL661" s="22">
        <f t="shared" si="146"/>
        <v>0</v>
      </c>
      <c r="AM661" s="22">
        <f t="array" ref="AM661">IF(P661="Mykare",(INDEX('[1]EMI &amp; Reimbursement'!Q:Q,MATCH(Finance!C661,'[1]EMI &amp; Reimbursement'!B:B,0),0)),0)</f>
        <v>0</v>
      </c>
      <c r="AN661" s="22">
        <f t="shared" si="141"/>
        <v>0</v>
      </c>
      <c r="AO661" s="22">
        <f t="shared" si="142"/>
        <v>0</v>
      </c>
      <c r="AP661" s="22">
        <f t="shared" si="143"/>
        <v>0</v>
      </c>
      <c r="BC661" s="22">
        <f t="shared" si="179"/>
        <v>80475</v>
      </c>
      <c r="BD661" s="26" t="e">
        <f t="shared" si="180"/>
        <v>#DIV/0!</v>
      </c>
    </row>
    <row r="662" spans="1:56" ht="18" customHeight="1">
      <c r="A662" s="18" t="s">
        <v>7262</v>
      </c>
      <c r="B662" s="19">
        <v>663</v>
      </c>
      <c r="C662" s="18" t="str">
        <f t="shared" si="137"/>
        <v>FIP663</v>
      </c>
      <c r="D662" s="18">
        <v>706216</v>
      </c>
      <c r="E662" s="20">
        <v>45234</v>
      </c>
      <c r="F662" s="20">
        <v>45234</v>
      </c>
      <c r="G662" s="18" t="s">
        <v>8257</v>
      </c>
      <c r="I662" s="18" t="s">
        <v>8391</v>
      </c>
      <c r="J662" s="18" t="s">
        <v>7369</v>
      </c>
      <c r="K662" s="18" t="s">
        <v>8320</v>
      </c>
      <c r="L662" s="18" t="s">
        <v>7290</v>
      </c>
      <c r="M662" s="21" t="s">
        <v>7304</v>
      </c>
      <c r="N662" s="21" t="str">
        <f t="shared" si="166"/>
        <v>A</v>
      </c>
      <c r="P662" s="18" t="str">
        <f>IFERROR(VLOOKUP(L662,[1]Sheet3!A:B,2,0),"")</f>
        <v>Hospital</v>
      </c>
      <c r="Q662" s="22" t="s">
        <v>7285</v>
      </c>
      <c r="R662" s="22" t="s">
        <v>7271</v>
      </c>
      <c r="S662" s="22">
        <v>45000</v>
      </c>
      <c r="T662" s="22">
        <v>113325</v>
      </c>
      <c r="U662" s="22"/>
      <c r="V662" s="22"/>
      <c r="W662" s="22">
        <f t="shared" si="172"/>
        <v>113325</v>
      </c>
      <c r="X662" s="22"/>
      <c r="Y662" s="22"/>
      <c r="Z662" s="22"/>
      <c r="AA662" s="22">
        <f t="shared" si="175"/>
        <v>0</v>
      </c>
      <c r="AB662" s="22">
        <f t="shared" si="149"/>
        <v>0</v>
      </c>
      <c r="AC662" s="22">
        <f t="shared" si="150"/>
        <v>0</v>
      </c>
      <c r="AD662" s="22">
        <f t="shared" si="176"/>
        <v>0</v>
      </c>
      <c r="AE662" s="22"/>
      <c r="AF662" s="22"/>
      <c r="AG662" s="22"/>
      <c r="AH662" s="22"/>
      <c r="AI662" s="22"/>
      <c r="AJ662" s="22">
        <f t="shared" si="178"/>
        <v>0</v>
      </c>
      <c r="AK662" s="22">
        <f t="shared" si="145"/>
        <v>0</v>
      </c>
      <c r="AL662" s="22">
        <f t="shared" si="146"/>
        <v>0</v>
      </c>
      <c r="AM662" s="22">
        <f t="array" ref="AM662">IF(P662="Mykare",(INDEX('[1]EMI &amp; Reimbursement'!Q:Q,MATCH(Finance!C662,'[1]EMI &amp; Reimbursement'!B:B,0),0)),0)</f>
        <v>0</v>
      </c>
      <c r="AN662" s="22">
        <f t="shared" si="141"/>
        <v>0</v>
      </c>
      <c r="AO662" s="22">
        <f t="shared" si="142"/>
        <v>0</v>
      </c>
      <c r="AP662" s="22">
        <f t="shared" si="143"/>
        <v>0</v>
      </c>
      <c r="BC662" s="22">
        <f t="shared" si="179"/>
        <v>113325</v>
      </c>
      <c r="BD662" s="26" t="e">
        <f t="shared" si="180"/>
        <v>#DIV/0!</v>
      </c>
    </row>
    <row r="663" spans="1:56" ht="18" customHeight="1">
      <c r="A663" s="18" t="s">
        <v>7262</v>
      </c>
      <c r="B663" s="19">
        <v>664</v>
      </c>
      <c r="C663" s="18" t="str">
        <f t="shared" si="137"/>
        <v>FIP664</v>
      </c>
      <c r="D663" s="18">
        <v>705073</v>
      </c>
      <c r="E663" s="20">
        <v>45234</v>
      </c>
      <c r="F663" s="20">
        <v>45234</v>
      </c>
      <c r="G663" s="18" t="s">
        <v>7367</v>
      </c>
      <c r="I663" s="18" t="s">
        <v>8392</v>
      </c>
      <c r="J663" s="18" t="s">
        <v>7828</v>
      </c>
      <c r="K663" s="18" t="s">
        <v>7342</v>
      </c>
      <c r="L663" s="18" t="s">
        <v>7290</v>
      </c>
      <c r="M663" s="21" t="s">
        <v>7278</v>
      </c>
      <c r="N663" s="21" t="str">
        <f t="shared" si="166"/>
        <v>B</v>
      </c>
      <c r="P663" s="18" t="str">
        <f>IFERROR(VLOOKUP(L663,[1]Sheet3!A:B,2,0),"")</f>
        <v>Hospital</v>
      </c>
      <c r="Q663" s="22" t="s">
        <v>7326</v>
      </c>
      <c r="R663" s="22" t="s">
        <v>7271</v>
      </c>
      <c r="S663" s="22">
        <v>45000</v>
      </c>
      <c r="T663" s="22">
        <v>50467</v>
      </c>
      <c r="U663" s="22"/>
      <c r="V663" s="22"/>
      <c r="W663" s="22">
        <f t="shared" si="172"/>
        <v>50467</v>
      </c>
      <c r="X663" s="22"/>
      <c r="Y663" s="22"/>
      <c r="Z663" s="22"/>
      <c r="AA663" s="22">
        <f t="shared" si="175"/>
        <v>0</v>
      </c>
      <c r="AB663" s="22">
        <f t="shared" si="149"/>
        <v>0</v>
      </c>
      <c r="AC663" s="22">
        <f t="shared" si="150"/>
        <v>0</v>
      </c>
      <c r="AD663" s="22">
        <f t="shared" si="176"/>
        <v>0</v>
      </c>
      <c r="AE663" s="22"/>
      <c r="AF663" s="22"/>
      <c r="AG663" s="22"/>
      <c r="AH663" s="22"/>
      <c r="AI663" s="22"/>
      <c r="AJ663" s="22">
        <f t="shared" si="178"/>
        <v>0</v>
      </c>
      <c r="AK663" s="22">
        <f t="shared" si="145"/>
        <v>0</v>
      </c>
      <c r="AL663" s="22">
        <f t="shared" si="146"/>
        <v>0</v>
      </c>
      <c r="AM663" s="22">
        <f t="array" ref="AM663">IF(P663="Mykare",(INDEX('[1]EMI &amp; Reimbursement'!Q:Q,MATCH(Finance!C663,'[1]EMI &amp; Reimbursement'!B:B,0),0)),0)</f>
        <v>0</v>
      </c>
      <c r="AN663" s="22">
        <f t="shared" si="141"/>
        <v>0</v>
      </c>
      <c r="AO663" s="22">
        <f t="shared" si="142"/>
        <v>0</v>
      </c>
      <c r="AP663" s="22">
        <f t="shared" si="143"/>
        <v>0</v>
      </c>
      <c r="BC663" s="22">
        <f t="shared" si="179"/>
        <v>50467</v>
      </c>
      <c r="BD663" s="26" t="e">
        <f t="shared" si="180"/>
        <v>#DIV/0!</v>
      </c>
    </row>
    <row r="664" spans="1:56" ht="18" customHeight="1">
      <c r="A664" s="18" t="s">
        <v>7262</v>
      </c>
      <c r="B664" s="19">
        <v>665</v>
      </c>
      <c r="C664" s="18" t="str">
        <f t="shared" si="137"/>
        <v>FIP665</v>
      </c>
      <c r="D664" s="18">
        <v>703751</v>
      </c>
      <c r="E664" s="20">
        <v>45235</v>
      </c>
      <c r="F664" s="20">
        <v>45235</v>
      </c>
      <c r="G664" s="18" t="s">
        <v>7652</v>
      </c>
      <c r="I664" s="18" t="s">
        <v>8393</v>
      </c>
      <c r="J664" s="18" t="s">
        <v>7635</v>
      </c>
      <c r="K664" s="18" t="s">
        <v>5048</v>
      </c>
      <c r="L664" s="18" t="s">
        <v>7290</v>
      </c>
      <c r="M664" s="21" t="s">
        <v>7278</v>
      </c>
      <c r="N664" s="21" t="str">
        <f t="shared" si="166"/>
        <v>B</v>
      </c>
      <c r="P664" s="18" t="str">
        <f>IFERROR(VLOOKUP(L664,[1]Sheet3!A:B,2,0),"")</f>
        <v>Hospital</v>
      </c>
      <c r="Q664" s="22" t="s">
        <v>7270</v>
      </c>
      <c r="R664" s="22" t="s">
        <v>7271</v>
      </c>
      <c r="S664" s="22">
        <v>51144</v>
      </c>
      <c r="T664" s="22">
        <v>51144</v>
      </c>
      <c r="U664" s="22"/>
      <c r="V664" s="22"/>
      <c r="W664" s="22">
        <f t="shared" si="172"/>
        <v>51144</v>
      </c>
      <c r="X664" s="22"/>
      <c r="Y664" s="22"/>
      <c r="Z664" s="22"/>
      <c r="AA664" s="22">
        <f t="shared" si="175"/>
        <v>0</v>
      </c>
      <c r="AB664" s="22">
        <f t="shared" si="149"/>
        <v>0</v>
      </c>
      <c r="AC664" s="22">
        <f t="shared" si="150"/>
        <v>0</v>
      </c>
      <c r="AD664" s="22">
        <f t="shared" si="176"/>
        <v>0</v>
      </c>
      <c r="AE664" s="22"/>
      <c r="AF664" s="22"/>
      <c r="AG664" s="22"/>
      <c r="AH664" s="22"/>
      <c r="AI664" s="22"/>
      <c r="AJ664" s="22">
        <f t="shared" si="178"/>
        <v>0</v>
      </c>
      <c r="AK664" s="22">
        <f t="shared" si="145"/>
        <v>0</v>
      </c>
      <c r="AL664" s="22">
        <f t="shared" si="146"/>
        <v>0</v>
      </c>
      <c r="AM664" s="22">
        <f t="array" ref="AM664">IF(P664="Mykare",(INDEX('[1]EMI &amp; Reimbursement'!Q:Q,MATCH(Finance!C664,'[1]EMI &amp; Reimbursement'!B:B,0),0)),0)</f>
        <v>0</v>
      </c>
      <c r="AN664" s="22">
        <f t="shared" si="141"/>
        <v>0</v>
      </c>
      <c r="AO664" s="22">
        <f t="shared" si="142"/>
        <v>0</v>
      </c>
      <c r="AP664" s="22">
        <f t="shared" si="143"/>
        <v>0</v>
      </c>
      <c r="BC664" s="22">
        <f t="shared" si="179"/>
        <v>51144</v>
      </c>
      <c r="BD664" s="26" t="e">
        <f t="shared" si="180"/>
        <v>#DIV/0!</v>
      </c>
    </row>
    <row r="665" spans="1:56" ht="18" customHeight="1">
      <c r="A665" s="18" t="s">
        <v>7262</v>
      </c>
      <c r="B665" s="19">
        <v>666</v>
      </c>
      <c r="C665" s="18" t="str">
        <f t="shared" si="137"/>
        <v>FIP666</v>
      </c>
      <c r="D665" s="18">
        <v>706775</v>
      </c>
      <c r="E665" s="20">
        <v>45235</v>
      </c>
      <c r="F665" s="20">
        <v>45235</v>
      </c>
      <c r="G665" s="18" t="s">
        <v>7425</v>
      </c>
      <c r="I665" s="18" t="s">
        <v>8394</v>
      </c>
      <c r="J665" s="18" t="s">
        <v>7635</v>
      </c>
      <c r="K665" s="18" t="s">
        <v>7932</v>
      </c>
      <c r="L665" s="18" t="s">
        <v>7290</v>
      </c>
      <c r="M665" s="21" t="s">
        <v>7839</v>
      </c>
      <c r="N665" s="21" t="str">
        <f t="shared" si="166"/>
        <v>A</v>
      </c>
      <c r="P665" s="18" t="str">
        <f>IFERROR(VLOOKUP(L665,[1]Sheet3!A:B,2,0),"")</f>
        <v>Hospital</v>
      </c>
      <c r="Q665" s="22" t="s">
        <v>7326</v>
      </c>
      <c r="R665" s="22" t="s">
        <v>7271</v>
      </c>
      <c r="S665" s="22">
        <v>25000</v>
      </c>
      <c r="T665" s="22">
        <v>63244</v>
      </c>
      <c r="U665" s="22"/>
      <c r="V665" s="22"/>
      <c r="W665" s="22">
        <f t="shared" si="172"/>
        <v>63244</v>
      </c>
      <c r="X665" s="22"/>
      <c r="Y665" s="22"/>
      <c r="Z665" s="22"/>
      <c r="AA665" s="22">
        <f t="shared" si="175"/>
        <v>0</v>
      </c>
      <c r="AB665" s="22">
        <f t="shared" si="149"/>
        <v>0</v>
      </c>
      <c r="AC665" s="22">
        <f t="shared" si="150"/>
        <v>0</v>
      </c>
      <c r="AD665" s="22">
        <f t="shared" si="176"/>
        <v>0</v>
      </c>
      <c r="AE665" s="22"/>
      <c r="AF665" s="22"/>
      <c r="AG665" s="22"/>
      <c r="AH665" s="22"/>
      <c r="AI665" s="22"/>
      <c r="AJ665" s="22">
        <f t="shared" si="178"/>
        <v>0</v>
      </c>
      <c r="AK665" s="22">
        <f t="shared" si="145"/>
        <v>0</v>
      </c>
      <c r="AL665" s="22">
        <f t="shared" si="146"/>
        <v>0</v>
      </c>
      <c r="AM665" s="22">
        <f t="array" ref="AM665">IF(P665="Mykare",(INDEX('[1]EMI &amp; Reimbursement'!Q:Q,MATCH(Finance!C665,'[1]EMI &amp; Reimbursement'!B:B,0),0)),0)</f>
        <v>0</v>
      </c>
      <c r="AN665" s="22">
        <f t="shared" si="141"/>
        <v>0</v>
      </c>
      <c r="AO665" s="22">
        <f t="shared" si="142"/>
        <v>0</v>
      </c>
      <c r="AP665" s="22">
        <f t="shared" si="143"/>
        <v>0</v>
      </c>
      <c r="BC665" s="22">
        <f t="shared" si="179"/>
        <v>63244</v>
      </c>
      <c r="BD665" s="26" t="e">
        <f t="shared" si="180"/>
        <v>#DIV/0!</v>
      </c>
    </row>
    <row r="666" spans="1:56" ht="18" customHeight="1">
      <c r="A666" s="18" t="s">
        <v>7262</v>
      </c>
      <c r="B666" s="19">
        <v>667</v>
      </c>
      <c r="C666" s="18" t="str">
        <f t="shared" si="137"/>
        <v>FIP667</v>
      </c>
      <c r="D666" s="18">
        <v>705431</v>
      </c>
      <c r="E666" s="20">
        <v>45236</v>
      </c>
      <c r="F666" s="20">
        <v>45236</v>
      </c>
      <c r="G666" s="18" t="s">
        <v>7652</v>
      </c>
      <c r="I666" s="18" t="s">
        <v>8395</v>
      </c>
      <c r="J666" s="18" t="s">
        <v>7341</v>
      </c>
      <c r="K666" s="18" t="s">
        <v>5048</v>
      </c>
      <c r="L666" s="18" t="s">
        <v>7290</v>
      </c>
      <c r="M666" s="21" t="s">
        <v>7278</v>
      </c>
      <c r="N666" s="21" t="str">
        <f t="shared" si="166"/>
        <v>B</v>
      </c>
      <c r="P666" s="18" t="str">
        <f>IFERROR(VLOOKUP(L666,[1]Sheet3!A:B,2,0),"")</f>
        <v>Hospital</v>
      </c>
      <c r="Q666" s="22" t="s">
        <v>7270</v>
      </c>
      <c r="R666" s="22" t="s">
        <v>7271</v>
      </c>
      <c r="S666" s="22">
        <v>50000</v>
      </c>
      <c r="T666" s="22"/>
      <c r="U666" s="22"/>
      <c r="V666" s="22"/>
      <c r="W666" s="22">
        <f t="shared" si="172"/>
        <v>50000</v>
      </c>
      <c r="X666" s="22"/>
      <c r="Y666" s="22"/>
      <c r="Z666" s="22"/>
      <c r="AA666" s="22">
        <f t="shared" si="175"/>
        <v>0</v>
      </c>
      <c r="AB666" s="22">
        <f t="shared" si="149"/>
        <v>0</v>
      </c>
      <c r="AC666" s="22">
        <f t="shared" si="150"/>
        <v>0</v>
      </c>
      <c r="AD666" s="22">
        <f t="shared" si="176"/>
        <v>0</v>
      </c>
      <c r="AE666" s="22"/>
      <c r="AF666" s="22"/>
      <c r="AG666" s="22"/>
      <c r="AH666" s="22"/>
      <c r="AI666" s="22"/>
      <c r="AJ666" s="22">
        <f t="shared" si="178"/>
        <v>0</v>
      </c>
      <c r="AK666" s="22">
        <f t="shared" si="145"/>
        <v>0</v>
      </c>
      <c r="AL666" s="22">
        <f t="shared" si="146"/>
        <v>0</v>
      </c>
      <c r="AM666" s="22">
        <f t="array" ref="AM666">IF(P666="Mykare",(INDEX('[1]EMI &amp; Reimbursement'!Q:Q,MATCH(Finance!C666,'[1]EMI &amp; Reimbursement'!B:B,0),0)),0)</f>
        <v>0</v>
      </c>
      <c r="AN666" s="22">
        <f t="shared" si="141"/>
        <v>0</v>
      </c>
      <c r="AO666" s="22">
        <f t="shared" si="142"/>
        <v>0</v>
      </c>
      <c r="AP666" s="22">
        <f t="shared" si="143"/>
        <v>0</v>
      </c>
      <c r="BC666" s="22">
        <f t="shared" si="179"/>
        <v>50000</v>
      </c>
      <c r="BD666" s="26" t="e">
        <f t="shared" si="180"/>
        <v>#DIV/0!</v>
      </c>
    </row>
    <row r="667" spans="1:56" ht="18" customHeight="1">
      <c r="A667" s="18" t="s">
        <v>7262</v>
      </c>
      <c r="B667" s="19">
        <v>668</v>
      </c>
      <c r="C667" s="18" t="str">
        <f t="shared" si="137"/>
        <v>FIP668</v>
      </c>
      <c r="D667" s="18">
        <v>702530</v>
      </c>
      <c r="E667" s="20">
        <v>45236</v>
      </c>
      <c r="F667" s="20">
        <v>45236</v>
      </c>
      <c r="G667" s="18" t="s">
        <v>8396</v>
      </c>
      <c r="I667" s="18" t="s">
        <v>8397</v>
      </c>
      <c r="J667" s="18" t="s">
        <v>7351</v>
      </c>
      <c r="K667" s="18" t="s">
        <v>7932</v>
      </c>
      <c r="L667" s="18" t="s">
        <v>7308</v>
      </c>
      <c r="M667" s="21" t="s">
        <v>7278</v>
      </c>
      <c r="N667" s="21" t="str">
        <f t="shared" si="166"/>
        <v>B</v>
      </c>
      <c r="P667" s="18" t="str">
        <f>IFERROR(VLOOKUP(L667,[1]Sheet3!A:B,2,0),"")</f>
        <v>Hospital</v>
      </c>
      <c r="Q667" s="22" t="s">
        <v>7337</v>
      </c>
      <c r="R667" s="22" t="s">
        <v>7271</v>
      </c>
      <c r="S667" s="22">
        <v>5000</v>
      </c>
      <c r="T667" s="22"/>
      <c r="U667" s="22"/>
      <c r="V667" s="22"/>
      <c r="W667" s="22">
        <f t="shared" si="172"/>
        <v>5000</v>
      </c>
      <c r="X667" s="22"/>
      <c r="Y667" s="22"/>
      <c r="Z667" s="22"/>
      <c r="AA667" s="22">
        <f t="shared" si="175"/>
        <v>0</v>
      </c>
      <c r="AB667" s="22">
        <f t="shared" si="149"/>
        <v>0</v>
      </c>
      <c r="AC667" s="22">
        <f t="shared" si="150"/>
        <v>0</v>
      </c>
      <c r="AD667" s="22">
        <f t="shared" si="176"/>
        <v>0</v>
      </c>
      <c r="AE667" s="22"/>
      <c r="AF667" s="22"/>
      <c r="AG667" s="22"/>
      <c r="AH667" s="22"/>
      <c r="AI667" s="22"/>
      <c r="AJ667" s="22">
        <f t="shared" si="178"/>
        <v>0</v>
      </c>
      <c r="AK667" s="22">
        <f t="shared" si="145"/>
        <v>0</v>
      </c>
      <c r="AL667" s="22">
        <f t="shared" si="146"/>
        <v>0</v>
      </c>
      <c r="AM667" s="22">
        <f t="array" ref="AM667">IF(P667="Mykare",(INDEX('[1]EMI &amp; Reimbursement'!Q:Q,MATCH(Finance!C667,'[1]EMI &amp; Reimbursement'!B:B,0),0)),0)</f>
        <v>0</v>
      </c>
      <c r="AN667" s="22">
        <f t="shared" si="141"/>
        <v>0</v>
      </c>
      <c r="AO667" s="22">
        <f t="shared" si="142"/>
        <v>0</v>
      </c>
      <c r="AP667" s="22">
        <f t="shared" si="143"/>
        <v>0</v>
      </c>
      <c r="BC667" s="22">
        <f t="shared" si="179"/>
        <v>5000</v>
      </c>
      <c r="BD667" s="26" t="e">
        <f t="shared" si="180"/>
        <v>#DIV/0!</v>
      </c>
    </row>
    <row r="668" spans="1:56" ht="18" customHeight="1">
      <c r="A668" s="18" t="s">
        <v>7262</v>
      </c>
      <c r="B668" s="19">
        <v>669</v>
      </c>
      <c r="C668" s="18" t="str">
        <f t="shared" si="137"/>
        <v>FIP669</v>
      </c>
      <c r="E668" s="20"/>
      <c r="F668" s="20"/>
      <c r="M668" s="21"/>
      <c r="N668" s="21" t="str">
        <f t="shared" si="166"/>
        <v>A</v>
      </c>
      <c r="P668" s="18" t="str">
        <f>IFERROR(VLOOKUP(L668,[1]Sheet3!A:B,2,0),"")</f>
        <v/>
      </c>
      <c r="Q668" s="22"/>
      <c r="R668" s="22" t="s">
        <v>7271</v>
      </c>
      <c r="S668" s="22"/>
      <c r="T668" s="22"/>
      <c r="U668" s="22"/>
      <c r="V668" s="22"/>
      <c r="W668" s="22">
        <f t="shared" si="172"/>
        <v>0</v>
      </c>
      <c r="X668" s="22"/>
      <c r="Y668" s="22"/>
      <c r="Z668" s="22"/>
      <c r="AA668" s="22">
        <f t="shared" si="175"/>
        <v>0</v>
      </c>
      <c r="AB668" s="22">
        <f t="shared" si="149"/>
        <v>0</v>
      </c>
      <c r="AC668" s="22">
        <f t="shared" si="150"/>
        <v>0</v>
      </c>
      <c r="AD668" s="22">
        <f t="shared" si="176"/>
        <v>0</v>
      </c>
      <c r="AE668" s="22"/>
      <c r="AF668" s="22"/>
      <c r="AG668" s="22"/>
      <c r="AH668" s="22"/>
      <c r="AI668" s="22"/>
      <c r="AJ668" s="22">
        <f t="shared" si="178"/>
        <v>0</v>
      </c>
      <c r="AK668" s="22">
        <f t="shared" si="145"/>
        <v>0</v>
      </c>
      <c r="AL668" s="22">
        <f t="shared" si="146"/>
        <v>0</v>
      </c>
      <c r="AM668" s="22">
        <f t="array" ref="AM668">IF(P668="Mykare",(INDEX('[1]EMI &amp; Reimbursement'!Q:Q,MATCH(Finance!C668,'[1]EMI &amp; Reimbursement'!B:B,0),0)),0)</f>
        <v>0</v>
      </c>
      <c r="AN668" s="22">
        <f t="shared" si="141"/>
        <v>0</v>
      </c>
      <c r="AO668" s="22">
        <f t="shared" si="142"/>
        <v>0</v>
      </c>
      <c r="AP668" s="22">
        <f t="shared" si="143"/>
        <v>0</v>
      </c>
      <c r="BC668" s="22">
        <f t="shared" si="179"/>
        <v>0</v>
      </c>
      <c r="BD668" s="26" t="e">
        <f t="shared" si="180"/>
        <v>#DIV/0!</v>
      </c>
    </row>
    <row r="669" spans="1:56" ht="18" customHeight="1">
      <c r="A669" s="18" t="s">
        <v>7262</v>
      </c>
      <c r="B669" s="19">
        <v>670</v>
      </c>
      <c r="C669" s="18" t="str">
        <f t="shared" si="137"/>
        <v>FIP670</v>
      </c>
      <c r="E669" s="20"/>
      <c r="F669" s="20"/>
      <c r="M669" s="21"/>
      <c r="N669" s="21" t="str">
        <f t="shared" si="166"/>
        <v>A</v>
      </c>
      <c r="P669" s="18" t="str">
        <f>IFERROR(VLOOKUP(L669,[1]Sheet3!A:B,2,0),"")</f>
        <v/>
      </c>
      <c r="Q669" s="22"/>
      <c r="R669" s="22" t="s">
        <v>7271</v>
      </c>
      <c r="S669" s="22"/>
      <c r="T669" s="22"/>
      <c r="U669" s="22"/>
      <c r="V669" s="22"/>
      <c r="W669" s="22">
        <f t="shared" si="172"/>
        <v>0</v>
      </c>
      <c r="X669" s="22"/>
      <c r="Y669" s="22"/>
      <c r="Z669" s="22"/>
      <c r="AA669" s="22">
        <f t="shared" si="175"/>
        <v>0</v>
      </c>
      <c r="AB669" s="22">
        <f t="shared" si="149"/>
        <v>0</v>
      </c>
      <c r="AC669" s="22">
        <f t="shared" si="150"/>
        <v>0</v>
      </c>
      <c r="AD669" s="22">
        <f t="shared" si="176"/>
        <v>0</v>
      </c>
      <c r="AE669" s="22"/>
      <c r="AF669" s="22"/>
      <c r="AG669" s="22"/>
      <c r="AH669" s="22"/>
      <c r="AI669" s="22"/>
      <c r="AJ669" s="22">
        <f t="shared" si="178"/>
        <v>0</v>
      </c>
      <c r="AK669" s="22">
        <f t="shared" si="145"/>
        <v>0</v>
      </c>
      <c r="AL669" s="22">
        <f t="shared" si="146"/>
        <v>0</v>
      </c>
      <c r="AM669" s="22">
        <f t="array" ref="AM669">IF(P669="Mykare",(INDEX('[1]EMI &amp; Reimbursement'!Q:Q,MATCH(Finance!C669,'[1]EMI &amp; Reimbursement'!B:B,0),0)),0)</f>
        <v>0</v>
      </c>
      <c r="AN669" s="22">
        <f t="shared" si="141"/>
        <v>0</v>
      </c>
      <c r="AO669" s="22">
        <f t="shared" si="142"/>
        <v>0</v>
      </c>
      <c r="AP669" s="22">
        <f t="shared" si="143"/>
        <v>0</v>
      </c>
      <c r="BC669" s="22">
        <f t="shared" si="179"/>
        <v>0</v>
      </c>
      <c r="BD669" s="26" t="e">
        <f t="shared" si="180"/>
        <v>#DIV/0!</v>
      </c>
    </row>
    <row r="670" spans="1:56" ht="18" customHeight="1">
      <c r="A670" s="18" t="s">
        <v>7262</v>
      </c>
      <c r="B670" s="19">
        <v>671</v>
      </c>
      <c r="C670" s="18" t="str">
        <f t="shared" si="137"/>
        <v>FIP671</v>
      </c>
      <c r="E670" s="20"/>
      <c r="F670" s="20"/>
      <c r="M670" s="21"/>
      <c r="N670" s="21" t="str">
        <f t="shared" si="166"/>
        <v>A</v>
      </c>
      <c r="P670" s="18" t="str">
        <f>IFERROR(VLOOKUP(L670,[1]Sheet3!A:B,2,0),"")</f>
        <v/>
      </c>
      <c r="Q670" s="22"/>
      <c r="R670" s="22" t="s">
        <v>7271</v>
      </c>
      <c r="S670" s="22"/>
      <c r="T670" s="22"/>
      <c r="U670" s="22"/>
      <c r="V670" s="22"/>
      <c r="W670" s="22">
        <f t="shared" si="172"/>
        <v>0</v>
      </c>
      <c r="X670" s="22"/>
      <c r="Y670" s="22"/>
      <c r="Z670" s="22"/>
      <c r="AA670" s="22">
        <f t="shared" si="175"/>
        <v>0</v>
      </c>
      <c r="AB670" s="22">
        <f t="shared" si="149"/>
        <v>0</v>
      </c>
      <c r="AC670" s="22">
        <f t="shared" si="150"/>
        <v>0</v>
      </c>
      <c r="AD670" s="22">
        <f t="shared" si="176"/>
        <v>0</v>
      </c>
      <c r="AE670" s="22"/>
      <c r="AF670" s="22"/>
      <c r="AG670" s="22"/>
      <c r="AH670" s="22"/>
      <c r="AI670" s="22"/>
      <c r="AJ670" s="22">
        <f t="shared" si="178"/>
        <v>0</v>
      </c>
      <c r="AK670" s="22">
        <f t="shared" si="145"/>
        <v>0</v>
      </c>
      <c r="AL670" s="22">
        <f t="shared" si="146"/>
        <v>0</v>
      </c>
      <c r="AM670" s="22">
        <f t="array" ref="AM670">IF(P670="Mykare",(INDEX('[1]EMI &amp; Reimbursement'!Q:Q,MATCH(Finance!C670,'[1]EMI &amp; Reimbursement'!B:B,0),0)),0)</f>
        <v>0</v>
      </c>
      <c r="AN670" s="22">
        <f t="shared" si="141"/>
        <v>0</v>
      </c>
      <c r="AO670" s="22">
        <f t="shared" si="142"/>
        <v>0</v>
      </c>
      <c r="AP670" s="22">
        <f t="shared" si="143"/>
        <v>0</v>
      </c>
      <c r="BC670" s="22">
        <f t="shared" si="179"/>
        <v>0</v>
      </c>
      <c r="BD670" s="26" t="e">
        <f t="shared" si="180"/>
        <v>#DIV/0!</v>
      </c>
    </row>
    <row r="671" spans="1:56" ht="18" customHeight="1">
      <c r="A671" s="18" t="s">
        <v>7262</v>
      </c>
      <c r="B671" s="19">
        <v>672</v>
      </c>
      <c r="C671" s="18" t="str">
        <f t="shared" si="137"/>
        <v>FIP672</v>
      </c>
      <c r="E671" s="20"/>
      <c r="F671" s="20"/>
      <c r="M671" s="21"/>
      <c r="N671" s="21" t="str">
        <f t="shared" si="166"/>
        <v>A</v>
      </c>
      <c r="P671" s="18" t="str">
        <f>IFERROR(VLOOKUP(L671,[1]Sheet3!A:B,2,0),"")</f>
        <v/>
      </c>
      <c r="Q671" s="22"/>
      <c r="R671" s="22" t="s">
        <v>7271</v>
      </c>
      <c r="S671" s="22"/>
      <c r="T671" s="22"/>
      <c r="U671" s="22"/>
      <c r="V671" s="22"/>
      <c r="W671" s="22">
        <f t="shared" si="172"/>
        <v>0</v>
      </c>
      <c r="X671" s="22"/>
      <c r="Y671" s="22"/>
      <c r="Z671" s="22"/>
      <c r="AA671" s="22">
        <f t="shared" si="175"/>
        <v>0</v>
      </c>
      <c r="AB671" s="22">
        <f t="shared" si="149"/>
        <v>0</v>
      </c>
      <c r="AC671" s="22">
        <f t="shared" si="150"/>
        <v>0</v>
      </c>
      <c r="AD671" s="22">
        <f t="shared" si="176"/>
        <v>0</v>
      </c>
      <c r="AE671" s="22"/>
      <c r="AF671" s="22"/>
      <c r="AG671" s="22"/>
      <c r="AH671" s="22"/>
      <c r="AI671" s="22"/>
      <c r="AJ671" s="22">
        <f t="shared" si="178"/>
        <v>0</v>
      </c>
      <c r="AK671" s="22">
        <f t="shared" si="145"/>
        <v>0</v>
      </c>
      <c r="AL671" s="22">
        <f t="shared" si="146"/>
        <v>0</v>
      </c>
      <c r="AM671" s="22">
        <f t="array" ref="AM671">IF(P671="Mykare",(INDEX('[1]EMI &amp; Reimbursement'!Q:Q,MATCH(Finance!C671,'[1]EMI &amp; Reimbursement'!B:B,0),0)),0)</f>
        <v>0</v>
      </c>
      <c r="AN671" s="22">
        <f t="shared" si="141"/>
        <v>0</v>
      </c>
      <c r="AO671" s="22">
        <f t="shared" si="142"/>
        <v>0</v>
      </c>
      <c r="AP671" s="22">
        <f t="shared" si="143"/>
        <v>0</v>
      </c>
      <c r="BC671" s="22">
        <f t="shared" si="179"/>
        <v>0</v>
      </c>
      <c r="BD671" s="26" t="e">
        <f t="shared" si="180"/>
        <v>#DIV/0!</v>
      </c>
    </row>
    <row r="672" spans="1:56" ht="18" customHeight="1">
      <c r="A672" s="18" t="s">
        <v>7262</v>
      </c>
      <c r="B672" s="19">
        <v>673</v>
      </c>
      <c r="C672" s="18" t="str">
        <f t="shared" si="137"/>
        <v>FIP673</v>
      </c>
      <c r="E672" s="20"/>
      <c r="F672" s="20"/>
      <c r="M672" s="21"/>
      <c r="N672" s="21" t="str">
        <f t="shared" si="166"/>
        <v>A</v>
      </c>
      <c r="P672" s="18" t="str">
        <f>IFERROR(VLOOKUP(L672,[1]Sheet3!A:B,2,0),"")</f>
        <v/>
      </c>
      <c r="Q672" s="22"/>
      <c r="R672" s="22" t="s">
        <v>7271</v>
      </c>
      <c r="S672" s="22"/>
      <c r="T672" s="22"/>
      <c r="U672" s="22"/>
      <c r="V672" s="22"/>
      <c r="W672" s="22">
        <f t="shared" si="172"/>
        <v>0</v>
      </c>
      <c r="X672" s="22"/>
      <c r="Y672" s="22"/>
      <c r="Z672" s="22"/>
      <c r="AA672" s="22">
        <f t="shared" si="175"/>
        <v>0</v>
      </c>
      <c r="AB672" s="22">
        <f t="shared" si="149"/>
        <v>0</v>
      </c>
      <c r="AC672" s="22">
        <f t="shared" si="150"/>
        <v>0</v>
      </c>
      <c r="AD672" s="22">
        <f t="shared" si="176"/>
        <v>0</v>
      </c>
      <c r="AE672" s="22"/>
      <c r="AF672" s="22"/>
      <c r="AG672" s="22"/>
      <c r="AH672" s="22"/>
      <c r="AI672" s="22"/>
      <c r="AJ672" s="22">
        <f t="shared" si="178"/>
        <v>0</v>
      </c>
      <c r="AK672" s="22">
        <f t="shared" si="145"/>
        <v>0</v>
      </c>
      <c r="AL672" s="22">
        <f t="shared" si="146"/>
        <v>0</v>
      </c>
      <c r="AM672" s="22">
        <f t="array" ref="AM672">IF(P672="Mykare",(INDEX('[1]EMI &amp; Reimbursement'!Q:Q,MATCH(Finance!C672,'[1]EMI &amp; Reimbursement'!B:B,0),0)),0)</f>
        <v>0</v>
      </c>
      <c r="AN672" s="22">
        <f t="shared" si="141"/>
        <v>0</v>
      </c>
      <c r="AO672" s="22">
        <f t="shared" si="142"/>
        <v>0</v>
      </c>
      <c r="AP672" s="22">
        <f t="shared" si="143"/>
        <v>0</v>
      </c>
      <c r="BC672" s="22">
        <f t="shared" si="179"/>
        <v>0</v>
      </c>
      <c r="BD672" s="26" t="e">
        <f t="shared" si="180"/>
        <v>#DIV/0!</v>
      </c>
    </row>
    <row r="673" spans="1:56" ht="18" customHeight="1">
      <c r="A673" s="18" t="s">
        <v>7262</v>
      </c>
      <c r="B673" s="19">
        <v>674</v>
      </c>
      <c r="C673" s="18" t="str">
        <f t="shared" si="137"/>
        <v>FIP674</v>
      </c>
      <c r="E673" s="20"/>
      <c r="F673" s="20"/>
      <c r="M673" s="21"/>
      <c r="N673" s="21" t="str">
        <f t="shared" si="166"/>
        <v>A</v>
      </c>
      <c r="P673" s="18" t="str">
        <f>IFERROR(VLOOKUP(L673,[1]Sheet3!A:B,2,0),"")</f>
        <v/>
      </c>
      <c r="Q673" s="22"/>
      <c r="R673" s="22" t="s">
        <v>7271</v>
      </c>
      <c r="S673" s="22"/>
      <c r="T673" s="22"/>
      <c r="U673" s="22"/>
      <c r="V673" s="22"/>
      <c r="W673" s="22">
        <f t="shared" si="172"/>
        <v>0</v>
      </c>
      <c r="X673" s="22"/>
      <c r="Y673" s="22"/>
      <c r="Z673" s="22"/>
      <c r="AA673" s="22">
        <f t="shared" si="175"/>
        <v>0</v>
      </c>
      <c r="AB673" s="22">
        <f t="shared" si="149"/>
        <v>0</v>
      </c>
      <c r="AC673" s="22">
        <f t="shared" si="150"/>
        <v>0</v>
      </c>
      <c r="AD673" s="22">
        <f t="shared" si="176"/>
        <v>0</v>
      </c>
      <c r="AE673" s="22"/>
      <c r="AF673" s="22"/>
      <c r="AG673" s="22"/>
      <c r="AH673" s="22"/>
      <c r="AI673" s="22"/>
      <c r="AJ673" s="22">
        <f t="shared" si="178"/>
        <v>0</v>
      </c>
      <c r="AK673" s="22">
        <f t="shared" si="145"/>
        <v>0</v>
      </c>
      <c r="AL673" s="22">
        <f t="shared" si="146"/>
        <v>0</v>
      </c>
      <c r="AM673" s="22">
        <f t="array" ref="AM673">IF(P673="Mykare",(INDEX('[1]EMI &amp; Reimbursement'!Q:Q,MATCH(Finance!C673,'[1]EMI &amp; Reimbursement'!B:B,0),0)),0)</f>
        <v>0</v>
      </c>
      <c r="AN673" s="22">
        <f t="shared" si="141"/>
        <v>0</v>
      </c>
      <c r="AO673" s="22">
        <f t="shared" si="142"/>
        <v>0</v>
      </c>
      <c r="AP673" s="22">
        <f t="shared" si="143"/>
        <v>0</v>
      </c>
      <c r="BC673" s="22">
        <f t="shared" si="179"/>
        <v>0</v>
      </c>
      <c r="BD673" s="26" t="e">
        <f t="shared" si="180"/>
        <v>#DIV/0!</v>
      </c>
    </row>
    <row r="674" spans="1:56" ht="18" customHeight="1">
      <c r="A674" s="18" t="s">
        <v>7262</v>
      </c>
      <c r="B674" s="19">
        <v>675</v>
      </c>
      <c r="C674" s="18" t="str">
        <f t="shared" si="137"/>
        <v>FIP675</v>
      </c>
      <c r="E674" s="20"/>
      <c r="F674" s="20"/>
      <c r="M674" s="21"/>
      <c r="N674" s="21" t="str">
        <f t="shared" si="166"/>
        <v>A</v>
      </c>
      <c r="P674" s="18" t="str">
        <f>IFERROR(VLOOKUP(L674,[1]Sheet3!A:B,2,0),"")</f>
        <v/>
      </c>
      <c r="Q674" s="22"/>
      <c r="R674" s="22" t="s">
        <v>7271</v>
      </c>
      <c r="S674" s="22"/>
      <c r="T674" s="22"/>
      <c r="U674" s="22"/>
      <c r="V674" s="22"/>
      <c r="W674" s="22">
        <f t="shared" si="172"/>
        <v>0</v>
      </c>
      <c r="X674" s="22"/>
      <c r="Y674" s="22"/>
      <c r="Z674" s="22"/>
      <c r="AA674" s="22">
        <f t="shared" si="175"/>
        <v>0</v>
      </c>
      <c r="AB674" s="22">
        <f t="shared" si="149"/>
        <v>0</v>
      </c>
      <c r="AC674" s="22">
        <f t="shared" si="150"/>
        <v>0</v>
      </c>
      <c r="AD674" s="22">
        <f t="shared" si="176"/>
        <v>0</v>
      </c>
      <c r="AE674" s="22"/>
      <c r="AF674" s="22"/>
      <c r="AG674" s="22"/>
      <c r="AH674" s="22"/>
      <c r="AI674" s="22"/>
      <c r="AJ674" s="22">
        <f t="shared" si="178"/>
        <v>0</v>
      </c>
      <c r="AK674" s="22">
        <f t="shared" si="145"/>
        <v>0</v>
      </c>
      <c r="AL674" s="22">
        <f t="shared" si="146"/>
        <v>0</v>
      </c>
      <c r="AM674" s="22">
        <f t="array" ref="AM674">IF(P674="Mykare",(INDEX('[1]EMI &amp; Reimbursement'!Q:Q,MATCH(Finance!C674,'[1]EMI &amp; Reimbursement'!B:B,0),0)),0)</f>
        <v>0</v>
      </c>
      <c r="AN674" s="22">
        <f t="shared" si="141"/>
        <v>0</v>
      </c>
      <c r="AO674" s="22">
        <f t="shared" si="142"/>
        <v>0</v>
      </c>
      <c r="AP674" s="22">
        <f t="shared" si="143"/>
        <v>0</v>
      </c>
      <c r="BC674" s="22">
        <f t="shared" si="179"/>
        <v>0</v>
      </c>
      <c r="BD674" s="26" t="e">
        <f t="shared" si="180"/>
        <v>#DIV/0!</v>
      </c>
    </row>
    <row r="675" spans="1:56" ht="18" customHeight="1">
      <c r="A675" s="18" t="s">
        <v>7262</v>
      </c>
      <c r="B675" s="19">
        <v>676</v>
      </c>
      <c r="C675" s="18" t="str">
        <f t="shared" si="137"/>
        <v>FIP676</v>
      </c>
      <c r="E675" s="20"/>
      <c r="F675" s="20"/>
      <c r="M675" s="21"/>
      <c r="N675" s="21" t="str">
        <f t="shared" si="166"/>
        <v>A</v>
      </c>
      <c r="P675" s="18" t="str">
        <f>IFERROR(VLOOKUP(L675,[1]Sheet3!A:B,2,0),"")</f>
        <v/>
      </c>
      <c r="Q675" s="22"/>
      <c r="R675" s="22" t="s">
        <v>7271</v>
      </c>
      <c r="S675" s="22"/>
      <c r="T675" s="22"/>
      <c r="U675" s="22"/>
      <c r="V675" s="22"/>
      <c r="W675" s="22">
        <f t="shared" si="172"/>
        <v>0</v>
      </c>
      <c r="X675" s="22"/>
      <c r="Y675" s="22"/>
      <c r="Z675" s="22"/>
      <c r="AA675" s="22">
        <f t="shared" si="175"/>
        <v>0</v>
      </c>
      <c r="AB675" s="22">
        <f t="shared" si="149"/>
        <v>0</v>
      </c>
      <c r="AC675" s="22">
        <f t="shared" si="150"/>
        <v>0</v>
      </c>
      <c r="AD675" s="22">
        <f t="shared" si="176"/>
        <v>0</v>
      </c>
      <c r="AE675" s="22"/>
      <c r="AF675" s="22"/>
      <c r="AG675" s="22"/>
      <c r="AH675" s="22"/>
      <c r="AI675" s="22"/>
      <c r="AJ675" s="22">
        <f t="shared" si="178"/>
        <v>0</v>
      </c>
      <c r="AK675" s="22">
        <f t="shared" si="145"/>
        <v>0</v>
      </c>
      <c r="AL675" s="22">
        <f t="shared" si="146"/>
        <v>0</v>
      </c>
      <c r="AM675" s="22">
        <f t="array" ref="AM675">IF(P675="Mykare",(INDEX('[1]EMI &amp; Reimbursement'!Q:Q,MATCH(Finance!C675,'[1]EMI &amp; Reimbursement'!B:B,0),0)),0)</f>
        <v>0</v>
      </c>
      <c r="AN675" s="22">
        <f t="shared" si="141"/>
        <v>0</v>
      </c>
      <c r="AO675" s="22">
        <f t="shared" si="142"/>
        <v>0</v>
      </c>
      <c r="AP675" s="22">
        <f t="shared" si="143"/>
        <v>0</v>
      </c>
      <c r="BC675" s="22">
        <f t="shared" si="179"/>
        <v>0</v>
      </c>
      <c r="BD675" s="26" t="e">
        <f t="shared" si="180"/>
        <v>#DIV/0!</v>
      </c>
    </row>
    <row r="676" spans="1:56" ht="18" customHeight="1">
      <c r="A676" s="18" t="s">
        <v>7262</v>
      </c>
      <c r="B676" s="19">
        <v>677</v>
      </c>
      <c r="C676" s="18" t="str">
        <f t="shared" si="137"/>
        <v>FIP677</v>
      </c>
      <c r="E676" s="20"/>
      <c r="F676" s="20"/>
      <c r="M676" s="21"/>
      <c r="N676" s="21" t="str">
        <f t="shared" si="166"/>
        <v>A</v>
      </c>
      <c r="P676" s="18" t="str">
        <f>IFERROR(VLOOKUP(L676,[1]Sheet3!A:B,2,0),"")</f>
        <v/>
      </c>
      <c r="Q676" s="22"/>
      <c r="R676" s="22" t="s">
        <v>7271</v>
      </c>
      <c r="S676" s="22"/>
      <c r="T676" s="22"/>
      <c r="U676" s="22"/>
      <c r="V676" s="22"/>
      <c r="W676" s="22">
        <f t="shared" si="172"/>
        <v>0</v>
      </c>
      <c r="X676" s="22"/>
      <c r="Y676" s="22"/>
      <c r="Z676" s="22"/>
      <c r="AA676" s="22">
        <f t="shared" si="175"/>
        <v>0</v>
      </c>
      <c r="AB676" s="22">
        <f t="shared" si="149"/>
        <v>0</v>
      </c>
      <c r="AC676" s="22">
        <f t="shared" si="150"/>
        <v>0</v>
      </c>
      <c r="AD676" s="22">
        <f t="shared" si="176"/>
        <v>0</v>
      </c>
      <c r="AE676" s="22"/>
      <c r="AF676" s="22"/>
      <c r="AG676" s="22"/>
      <c r="AH676" s="22"/>
      <c r="AI676" s="22"/>
      <c r="AJ676" s="22">
        <f t="shared" si="178"/>
        <v>0</v>
      </c>
      <c r="AK676" s="22">
        <f t="shared" si="145"/>
        <v>0</v>
      </c>
      <c r="AL676" s="22">
        <f t="shared" si="146"/>
        <v>0</v>
      </c>
      <c r="AM676" s="22">
        <f t="array" ref="AM676">IF(P676="Mykare",(INDEX('[1]EMI &amp; Reimbursement'!Q:Q,MATCH(Finance!C676,'[1]EMI &amp; Reimbursement'!B:B,0),0)),0)</f>
        <v>0</v>
      </c>
      <c r="AN676" s="22">
        <f t="shared" si="141"/>
        <v>0</v>
      </c>
      <c r="AO676" s="22">
        <f t="shared" si="142"/>
        <v>0</v>
      </c>
      <c r="AP676" s="22">
        <f t="shared" si="143"/>
        <v>0</v>
      </c>
      <c r="BC676" s="22">
        <f t="shared" si="179"/>
        <v>0</v>
      </c>
      <c r="BD676" s="26" t="e">
        <f t="shared" si="180"/>
        <v>#DIV/0!</v>
      </c>
    </row>
    <row r="677" spans="1:56" ht="18" customHeight="1">
      <c r="A677" s="18" t="s">
        <v>7262</v>
      </c>
      <c r="B677" s="19">
        <v>678</v>
      </c>
      <c r="C677" s="18" t="str">
        <f t="shared" si="137"/>
        <v>FIP678</v>
      </c>
      <c r="E677" s="20"/>
      <c r="F677" s="20"/>
      <c r="M677" s="21"/>
      <c r="N677" s="21" t="str">
        <f t="shared" si="166"/>
        <v>A</v>
      </c>
      <c r="P677" s="18" t="str">
        <f>IFERROR(VLOOKUP(L677,[1]Sheet3!A:B,2,0),"")</f>
        <v/>
      </c>
      <c r="Q677" s="22"/>
      <c r="R677" s="22" t="s">
        <v>7271</v>
      </c>
      <c r="S677" s="22"/>
      <c r="T677" s="22"/>
      <c r="U677" s="22"/>
      <c r="V677" s="22"/>
      <c r="W677" s="22">
        <f t="shared" si="172"/>
        <v>0</v>
      </c>
      <c r="X677" s="22"/>
      <c r="Y677" s="22"/>
      <c r="Z677" s="22"/>
      <c r="AA677" s="22">
        <f t="shared" si="175"/>
        <v>0</v>
      </c>
      <c r="AB677" s="22">
        <f t="shared" si="149"/>
        <v>0</v>
      </c>
      <c r="AC677" s="22">
        <f t="shared" si="150"/>
        <v>0</v>
      </c>
      <c r="AD677" s="22">
        <f t="shared" si="176"/>
        <v>0</v>
      </c>
      <c r="AE677" s="22"/>
      <c r="AF677" s="22"/>
      <c r="AG677" s="22"/>
      <c r="AH677" s="22"/>
      <c r="AI677" s="22"/>
      <c r="AJ677" s="22">
        <f t="shared" si="178"/>
        <v>0</v>
      </c>
      <c r="AK677" s="22">
        <f t="shared" si="145"/>
        <v>0</v>
      </c>
      <c r="AL677" s="22">
        <f t="shared" si="146"/>
        <v>0</v>
      </c>
      <c r="AM677" s="22">
        <f t="array" ref="AM677">IF(P677="Mykare",(INDEX('[1]EMI &amp; Reimbursement'!Q:Q,MATCH(Finance!C677,'[1]EMI &amp; Reimbursement'!B:B,0),0)),0)</f>
        <v>0</v>
      </c>
      <c r="AN677" s="22">
        <f t="shared" si="141"/>
        <v>0</v>
      </c>
      <c r="AO677" s="22">
        <f t="shared" si="142"/>
        <v>0</v>
      </c>
      <c r="AP677" s="22">
        <f t="shared" si="143"/>
        <v>0</v>
      </c>
      <c r="BC677" s="22">
        <f t="shared" si="179"/>
        <v>0</v>
      </c>
      <c r="BD677" s="26" t="e">
        <f t="shared" si="180"/>
        <v>#DIV/0!</v>
      </c>
    </row>
    <row r="678" spans="1:56" ht="18" customHeight="1">
      <c r="A678" s="18" t="s">
        <v>7262</v>
      </c>
      <c r="B678" s="19">
        <v>679</v>
      </c>
      <c r="C678" s="18" t="str">
        <f t="shared" si="137"/>
        <v>FIP679</v>
      </c>
      <c r="E678" s="20"/>
      <c r="F678" s="20"/>
      <c r="M678" s="21"/>
      <c r="N678" s="21" t="str">
        <f t="shared" si="166"/>
        <v>A</v>
      </c>
      <c r="P678" s="18" t="str">
        <f>IFERROR(VLOOKUP(L678,[1]Sheet3!A:B,2,0),"")</f>
        <v/>
      </c>
      <c r="Q678" s="22"/>
      <c r="R678" s="22" t="s">
        <v>7271</v>
      </c>
      <c r="S678" s="22"/>
      <c r="T678" s="22"/>
      <c r="U678" s="22"/>
      <c r="V678" s="22"/>
      <c r="W678" s="22">
        <f t="shared" si="172"/>
        <v>0</v>
      </c>
      <c r="X678" s="22"/>
      <c r="Y678" s="22"/>
      <c r="Z678" s="22"/>
      <c r="AA678" s="22">
        <f t="shared" si="175"/>
        <v>0</v>
      </c>
      <c r="AB678" s="22">
        <f t="shared" si="149"/>
        <v>0</v>
      </c>
      <c r="AC678" s="22">
        <f t="shared" si="150"/>
        <v>0</v>
      </c>
      <c r="AD678" s="22">
        <f t="shared" si="176"/>
        <v>0</v>
      </c>
      <c r="AE678" s="22"/>
      <c r="AF678" s="22"/>
      <c r="AG678" s="22"/>
      <c r="AH678" s="22"/>
      <c r="AI678" s="22"/>
      <c r="AJ678" s="22">
        <f t="shared" si="178"/>
        <v>0</v>
      </c>
      <c r="AK678" s="22">
        <f t="shared" si="145"/>
        <v>0</v>
      </c>
      <c r="AL678" s="22">
        <f t="shared" si="146"/>
        <v>0</v>
      </c>
      <c r="AM678" s="22">
        <f t="array" ref="AM678">IF(P678="Mykare",(INDEX('[1]EMI &amp; Reimbursement'!Q:Q,MATCH(Finance!C678,'[1]EMI &amp; Reimbursement'!B:B,0),0)),0)</f>
        <v>0</v>
      </c>
      <c r="AN678" s="22">
        <f t="shared" si="141"/>
        <v>0</v>
      </c>
      <c r="AO678" s="22">
        <f t="shared" si="142"/>
        <v>0</v>
      </c>
      <c r="AP678" s="22">
        <f t="shared" si="143"/>
        <v>0</v>
      </c>
      <c r="BC678" s="22">
        <f t="shared" si="179"/>
        <v>0</v>
      </c>
      <c r="BD678" s="26" t="e">
        <f t="shared" si="180"/>
        <v>#DIV/0!</v>
      </c>
    </row>
    <row r="679" spans="1:56" ht="18" customHeight="1">
      <c r="A679" s="18" t="s">
        <v>7262</v>
      </c>
      <c r="B679" s="19">
        <v>680</v>
      </c>
      <c r="C679" s="18" t="str">
        <f t="shared" si="137"/>
        <v>FIP680</v>
      </c>
      <c r="E679" s="20"/>
      <c r="F679" s="20"/>
      <c r="M679" s="21"/>
      <c r="N679" s="21" t="str">
        <f t="shared" si="166"/>
        <v>A</v>
      </c>
      <c r="P679" s="18" t="str">
        <f>IFERROR(VLOOKUP(L679,[1]Sheet3!A:B,2,0),"")</f>
        <v/>
      </c>
      <c r="Q679" s="22"/>
      <c r="R679" s="22" t="s">
        <v>7271</v>
      </c>
      <c r="S679" s="22"/>
      <c r="T679" s="22"/>
      <c r="U679" s="22"/>
      <c r="V679" s="22"/>
      <c r="W679" s="22">
        <f t="shared" si="172"/>
        <v>0</v>
      </c>
      <c r="X679" s="22"/>
      <c r="Y679" s="22"/>
      <c r="Z679" s="22"/>
      <c r="AA679" s="22">
        <f t="shared" si="175"/>
        <v>0</v>
      </c>
      <c r="AB679" s="22">
        <f t="shared" si="149"/>
        <v>0</v>
      </c>
      <c r="AC679" s="22">
        <f t="shared" si="150"/>
        <v>0</v>
      </c>
      <c r="AD679" s="22">
        <f t="shared" si="176"/>
        <v>0</v>
      </c>
      <c r="AE679" s="22"/>
      <c r="AF679" s="22"/>
      <c r="AG679" s="22"/>
      <c r="AH679" s="22"/>
      <c r="AI679" s="22"/>
      <c r="AJ679" s="22">
        <f t="shared" si="178"/>
        <v>0</v>
      </c>
      <c r="AK679" s="22">
        <f t="shared" si="145"/>
        <v>0</v>
      </c>
      <c r="AL679" s="22">
        <f t="shared" si="146"/>
        <v>0</v>
      </c>
      <c r="AM679" s="22">
        <f t="array" ref="AM679">IF(P679="Mykare",(INDEX('[1]EMI &amp; Reimbursement'!Q:Q,MATCH(Finance!C679,'[1]EMI &amp; Reimbursement'!B:B,0),0)),0)</f>
        <v>0</v>
      </c>
      <c r="AN679" s="22">
        <f t="shared" si="141"/>
        <v>0</v>
      </c>
      <c r="AO679" s="22">
        <f t="shared" si="142"/>
        <v>0</v>
      </c>
      <c r="AP679" s="22">
        <f t="shared" si="143"/>
        <v>0</v>
      </c>
      <c r="BC679" s="22">
        <f t="shared" si="179"/>
        <v>0</v>
      </c>
      <c r="BD679" s="26" t="e">
        <f t="shared" si="180"/>
        <v>#DIV/0!</v>
      </c>
    </row>
    <row r="680" spans="1:56" ht="18" customHeight="1">
      <c r="A680" s="18" t="s">
        <v>7262</v>
      </c>
      <c r="B680" s="19">
        <v>681</v>
      </c>
      <c r="C680" s="18" t="str">
        <f t="shared" si="137"/>
        <v>FIP681</v>
      </c>
      <c r="E680" s="20"/>
      <c r="F680" s="20"/>
      <c r="M680" s="21"/>
      <c r="N680" s="21" t="str">
        <f t="shared" si="166"/>
        <v>A</v>
      </c>
      <c r="P680" s="18" t="str">
        <f>IFERROR(VLOOKUP(L680,[1]Sheet3!A:B,2,0),"")</f>
        <v/>
      </c>
      <c r="Q680" s="22"/>
      <c r="R680" s="22" t="s">
        <v>7271</v>
      </c>
      <c r="S680" s="22"/>
      <c r="T680" s="22"/>
      <c r="U680" s="22"/>
      <c r="V680" s="22"/>
      <c r="W680" s="22">
        <f t="shared" si="172"/>
        <v>0</v>
      </c>
      <c r="X680" s="22"/>
      <c r="Y680" s="22"/>
      <c r="Z680" s="22"/>
      <c r="AA680" s="22">
        <f t="shared" si="175"/>
        <v>0</v>
      </c>
      <c r="AB680" s="22">
        <f t="shared" si="149"/>
        <v>0</v>
      </c>
      <c r="AC680" s="22">
        <f t="shared" si="150"/>
        <v>0</v>
      </c>
      <c r="AD680" s="22">
        <f t="shared" si="176"/>
        <v>0</v>
      </c>
      <c r="AE680" s="22"/>
      <c r="AF680" s="22"/>
      <c r="AG680" s="22"/>
      <c r="AH680" s="22"/>
      <c r="AI680" s="22"/>
      <c r="AJ680" s="22">
        <f t="shared" si="178"/>
        <v>0</v>
      </c>
      <c r="AK680" s="22">
        <f t="shared" si="145"/>
        <v>0</v>
      </c>
      <c r="AL680" s="22">
        <f t="shared" si="146"/>
        <v>0</v>
      </c>
      <c r="AM680" s="22">
        <f t="array" ref="AM680">IF(P680="Mykare",(INDEX('[1]EMI &amp; Reimbursement'!Q:Q,MATCH(Finance!C680,'[1]EMI &amp; Reimbursement'!B:B,0),0)),0)</f>
        <v>0</v>
      </c>
      <c r="AN680" s="22">
        <f t="shared" si="141"/>
        <v>0</v>
      </c>
      <c r="AO680" s="22">
        <f t="shared" si="142"/>
        <v>0</v>
      </c>
      <c r="AP680" s="22">
        <f t="shared" si="143"/>
        <v>0</v>
      </c>
      <c r="BC680" s="22">
        <f t="shared" si="179"/>
        <v>0</v>
      </c>
      <c r="BD680" s="26" t="e">
        <f t="shared" si="180"/>
        <v>#DIV/0!</v>
      </c>
    </row>
    <row r="681" spans="1:56" ht="18" customHeight="1">
      <c r="A681" s="18" t="s">
        <v>7262</v>
      </c>
      <c r="B681" s="19">
        <v>682</v>
      </c>
      <c r="C681" s="18" t="str">
        <f t="shared" si="137"/>
        <v>FIP682</v>
      </c>
      <c r="E681" s="20"/>
      <c r="F681" s="20"/>
      <c r="M681" s="21"/>
      <c r="N681" s="21" t="str">
        <f t="shared" si="166"/>
        <v>A</v>
      </c>
      <c r="P681" s="18" t="str">
        <f>IFERROR(VLOOKUP(L681,[1]Sheet3!A:B,2,0),"")</f>
        <v/>
      </c>
      <c r="Q681" s="22"/>
      <c r="R681" s="22" t="s">
        <v>7271</v>
      </c>
      <c r="S681" s="22"/>
      <c r="T681" s="22"/>
      <c r="U681" s="22"/>
      <c r="V681" s="22"/>
      <c r="W681" s="22">
        <f t="shared" si="172"/>
        <v>0</v>
      </c>
      <c r="X681" s="22"/>
      <c r="Y681" s="22"/>
      <c r="Z681" s="22"/>
      <c r="AA681" s="22">
        <f t="shared" si="175"/>
        <v>0</v>
      </c>
      <c r="AB681" s="22">
        <f t="shared" si="149"/>
        <v>0</v>
      </c>
      <c r="AC681" s="22">
        <f t="shared" si="150"/>
        <v>0</v>
      </c>
      <c r="AD681" s="22">
        <f t="shared" si="176"/>
        <v>0</v>
      </c>
      <c r="AE681" s="22"/>
      <c r="AF681" s="22"/>
      <c r="AG681" s="22"/>
      <c r="AH681" s="22"/>
      <c r="AI681" s="22"/>
      <c r="AJ681" s="22">
        <f t="shared" si="178"/>
        <v>0</v>
      </c>
      <c r="AK681" s="22">
        <f t="shared" si="145"/>
        <v>0</v>
      </c>
      <c r="AL681" s="22">
        <f t="shared" si="146"/>
        <v>0</v>
      </c>
      <c r="AM681" s="22">
        <f t="array" ref="AM681">IF(P681="Mykare",(INDEX('[1]EMI &amp; Reimbursement'!Q:Q,MATCH(Finance!C681,'[1]EMI &amp; Reimbursement'!B:B,0),0)),0)</f>
        <v>0</v>
      </c>
      <c r="AN681" s="22">
        <f t="shared" si="141"/>
        <v>0</v>
      </c>
      <c r="AO681" s="22">
        <f t="shared" si="142"/>
        <v>0</v>
      </c>
      <c r="AP681" s="22">
        <f t="shared" si="143"/>
        <v>0</v>
      </c>
      <c r="BC681" s="22">
        <f t="shared" si="179"/>
        <v>0</v>
      </c>
      <c r="BD681" s="26" t="e">
        <f t="shared" si="180"/>
        <v>#DIV/0!</v>
      </c>
    </row>
    <row r="682" spans="1:56" ht="18" customHeight="1">
      <c r="A682" s="18" t="s">
        <v>7262</v>
      </c>
      <c r="B682" s="19">
        <v>683</v>
      </c>
      <c r="C682" s="18" t="str">
        <f t="shared" si="137"/>
        <v>FIP683</v>
      </c>
      <c r="E682" s="20"/>
      <c r="F682" s="20"/>
      <c r="M682" s="21"/>
      <c r="N682" s="21" t="str">
        <f t="shared" si="166"/>
        <v>A</v>
      </c>
      <c r="P682" s="18" t="str">
        <f>IFERROR(VLOOKUP(L682,[1]Sheet3!A:B,2,0),"")</f>
        <v/>
      </c>
      <c r="Q682" s="22"/>
      <c r="R682" s="22" t="s">
        <v>7271</v>
      </c>
      <c r="S682" s="22"/>
      <c r="T682" s="22"/>
      <c r="U682" s="22"/>
      <c r="V682" s="22"/>
      <c r="W682" s="22">
        <f t="shared" si="172"/>
        <v>0</v>
      </c>
      <c r="X682" s="22"/>
      <c r="Y682" s="22"/>
      <c r="Z682" s="22"/>
      <c r="AA682" s="22">
        <f t="shared" si="175"/>
        <v>0</v>
      </c>
      <c r="AB682" s="22">
        <f t="shared" si="149"/>
        <v>0</v>
      </c>
      <c r="AC682" s="22">
        <f t="shared" si="150"/>
        <v>0</v>
      </c>
      <c r="AD682" s="22">
        <f t="shared" si="176"/>
        <v>0</v>
      </c>
      <c r="AE682" s="22"/>
      <c r="AF682" s="22"/>
      <c r="AG682" s="22"/>
      <c r="AH682" s="22"/>
      <c r="AI682" s="22"/>
      <c r="AJ682" s="22">
        <f t="shared" si="178"/>
        <v>0</v>
      </c>
      <c r="AK682" s="22">
        <f t="shared" si="145"/>
        <v>0</v>
      </c>
      <c r="AL682" s="22">
        <f t="shared" si="146"/>
        <v>0</v>
      </c>
      <c r="AM682" s="22">
        <f t="array" ref="AM682">IF(P682="Mykare",(INDEX('[1]EMI &amp; Reimbursement'!Q:Q,MATCH(Finance!C682,'[1]EMI &amp; Reimbursement'!B:B,0),0)),0)</f>
        <v>0</v>
      </c>
      <c r="AN682" s="22">
        <f t="shared" si="141"/>
        <v>0</v>
      </c>
      <c r="AO682" s="22">
        <f t="shared" si="142"/>
        <v>0</v>
      </c>
      <c r="AP682" s="22">
        <f t="shared" si="143"/>
        <v>0</v>
      </c>
      <c r="BC682" s="22">
        <f t="shared" si="179"/>
        <v>0</v>
      </c>
      <c r="BD682" s="26" t="e">
        <f t="shared" si="180"/>
        <v>#DIV/0!</v>
      </c>
    </row>
    <row r="683" spans="1:56" ht="18" customHeight="1">
      <c r="A683" s="18" t="s">
        <v>7262</v>
      </c>
      <c r="B683" s="19">
        <v>684</v>
      </c>
      <c r="C683" s="18" t="str">
        <f t="shared" si="137"/>
        <v>FIP684</v>
      </c>
      <c r="E683" s="20"/>
      <c r="F683" s="20"/>
      <c r="M683" s="21"/>
      <c r="N683" s="21" t="str">
        <f t="shared" si="166"/>
        <v>A</v>
      </c>
      <c r="P683" s="18" t="str">
        <f>IFERROR(VLOOKUP(L683,[1]Sheet3!A:B,2,0),"")</f>
        <v/>
      </c>
      <c r="Q683" s="22"/>
      <c r="R683" s="22" t="s">
        <v>7271</v>
      </c>
      <c r="S683" s="22"/>
      <c r="T683" s="22"/>
      <c r="U683" s="22"/>
      <c r="V683" s="22"/>
      <c r="W683" s="22">
        <f t="shared" si="172"/>
        <v>0</v>
      </c>
      <c r="X683" s="22"/>
      <c r="Y683" s="22"/>
      <c r="Z683" s="22"/>
      <c r="AA683" s="22">
        <f t="shared" si="175"/>
        <v>0</v>
      </c>
      <c r="AB683" s="22">
        <f t="shared" si="149"/>
        <v>0</v>
      </c>
      <c r="AC683" s="22">
        <f t="shared" si="150"/>
        <v>0</v>
      </c>
      <c r="AD683" s="22">
        <f t="shared" si="176"/>
        <v>0</v>
      </c>
      <c r="AE683" s="22"/>
      <c r="AF683" s="22"/>
      <c r="AG683" s="22"/>
      <c r="AH683" s="22"/>
      <c r="AI683" s="22"/>
      <c r="AJ683" s="22">
        <f t="shared" si="178"/>
        <v>0</v>
      </c>
      <c r="AK683" s="22">
        <f t="shared" si="145"/>
        <v>0</v>
      </c>
      <c r="AL683" s="22">
        <f t="shared" si="146"/>
        <v>0</v>
      </c>
      <c r="AM683" s="22">
        <f t="array" ref="AM683">IF(P683="Mykare",(INDEX('[1]EMI &amp; Reimbursement'!Q:Q,MATCH(Finance!C683,'[1]EMI &amp; Reimbursement'!B:B,0),0)),0)</f>
        <v>0</v>
      </c>
      <c r="AN683" s="22">
        <f t="shared" si="141"/>
        <v>0</v>
      </c>
      <c r="AO683" s="22">
        <f t="shared" si="142"/>
        <v>0</v>
      </c>
      <c r="AP683" s="22">
        <f t="shared" si="143"/>
        <v>0</v>
      </c>
      <c r="BC683" s="22">
        <f t="shared" si="179"/>
        <v>0</v>
      </c>
      <c r="BD683" s="26" t="e">
        <f t="shared" si="180"/>
        <v>#DIV/0!</v>
      </c>
    </row>
    <row r="684" spans="1:56" ht="18" customHeight="1">
      <c r="A684" s="18" t="s">
        <v>7262</v>
      </c>
      <c r="B684" s="19">
        <v>685</v>
      </c>
      <c r="C684" s="18" t="str">
        <f t="shared" si="137"/>
        <v>FIP685</v>
      </c>
      <c r="E684" s="20"/>
      <c r="F684" s="20"/>
      <c r="M684" s="21"/>
      <c r="N684" s="21" t="str">
        <f t="shared" si="166"/>
        <v>A</v>
      </c>
      <c r="P684" s="18" t="str">
        <f>IFERROR(VLOOKUP(L684,[1]Sheet3!A:B,2,0),"")</f>
        <v/>
      </c>
      <c r="Q684" s="22"/>
      <c r="R684" s="22" t="s">
        <v>7271</v>
      </c>
      <c r="S684" s="22"/>
      <c r="T684" s="22"/>
      <c r="U684" s="22"/>
      <c r="V684" s="22"/>
      <c r="W684" s="22">
        <f t="shared" si="172"/>
        <v>0</v>
      </c>
      <c r="X684" s="22"/>
      <c r="Y684" s="22"/>
      <c r="Z684" s="22"/>
      <c r="AA684" s="22">
        <f t="shared" si="175"/>
        <v>0</v>
      </c>
      <c r="AB684" s="22">
        <f t="shared" si="149"/>
        <v>0</v>
      </c>
      <c r="AC684" s="22">
        <f t="shared" si="150"/>
        <v>0</v>
      </c>
      <c r="AD684" s="22">
        <f t="shared" si="176"/>
        <v>0</v>
      </c>
      <c r="AE684" s="22"/>
      <c r="AF684" s="22"/>
      <c r="AG684" s="22"/>
      <c r="AH684" s="22"/>
      <c r="AI684" s="22"/>
      <c r="AJ684" s="22">
        <f t="shared" si="178"/>
        <v>0</v>
      </c>
      <c r="AK684" s="22">
        <f t="shared" si="145"/>
        <v>0</v>
      </c>
      <c r="AL684" s="22">
        <f t="shared" si="146"/>
        <v>0</v>
      </c>
      <c r="AM684" s="22">
        <f t="array" ref="AM684">IF(P684="Mykare",(INDEX('[1]EMI &amp; Reimbursement'!Q:Q,MATCH(Finance!C684,'[1]EMI &amp; Reimbursement'!B:B,0),0)),0)</f>
        <v>0</v>
      </c>
      <c r="AN684" s="22">
        <f t="shared" si="141"/>
        <v>0</v>
      </c>
      <c r="AO684" s="22">
        <f t="shared" si="142"/>
        <v>0</v>
      </c>
      <c r="AP684" s="22">
        <f t="shared" si="143"/>
        <v>0</v>
      </c>
      <c r="BC684" s="22">
        <f t="shared" si="179"/>
        <v>0</v>
      </c>
      <c r="BD684" s="26" t="e">
        <f t="shared" si="180"/>
        <v>#DIV/0!</v>
      </c>
    </row>
    <row r="685" spans="1:56" ht="18" customHeight="1">
      <c r="A685" s="18" t="s">
        <v>7262</v>
      </c>
      <c r="B685" s="19">
        <v>686</v>
      </c>
      <c r="C685" s="18" t="str">
        <f t="shared" si="137"/>
        <v>FIP686</v>
      </c>
      <c r="E685" s="20"/>
      <c r="F685" s="20"/>
      <c r="M685" s="21"/>
      <c r="N685" s="21" t="str">
        <f t="shared" si="166"/>
        <v>A</v>
      </c>
      <c r="P685" s="18" t="str">
        <f>IFERROR(VLOOKUP(L685,[1]Sheet3!A:B,2,0),"")</f>
        <v/>
      </c>
      <c r="Q685" s="22"/>
      <c r="R685" s="22" t="s">
        <v>7271</v>
      </c>
      <c r="S685" s="22"/>
      <c r="T685" s="22"/>
      <c r="U685" s="22"/>
      <c r="V685" s="22"/>
      <c r="W685" s="22">
        <f t="shared" si="172"/>
        <v>0</v>
      </c>
      <c r="X685" s="22"/>
      <c r="Y685" s="22"/>
      <c r="Z685" s="22"/>
      <c r="AA685" s="22">
        <f t="shared" si="175"/>
        <v>0</v>
      </c>
      <c r="AB685" s="22">
        <f t="shared" si="149"/>
        <v>0</v>
      </c>
      <c r="AC685" s="22">
        <f t="shared" si="150"/>
        <v>0</v>
      </c>
      <c r="AD685" s="22">
        <f t="shared" si="176"/>
        <v>0</v>
      </c>
      <c r="AE685" s="22"/>
      <c r="AF685" s="22"/>
      <c r="AG685" s="22"/>
      <c r="AH685" s="22"/>
      <c r="AI685" s="22"/>
      <c r="AJ685" s="22">
        <f t="shared" si="178"/>
        <v>0</v>
      </c>
      <c r="AK685" s="22">
        <f t="shared" si="145"/>
        <v>0</v>
      </c>
      <c r="AL685" s="22">
        <f t="shared" si="146"/>
        <v>0</v>
      </c>
      <c r="AM685" s="22">
        <f t="array" ref="AM685">IF(P685="Mykare",(INDEX('[1]EMI &amp; Reimbursement'!Q:Q,MATCH(Finance!C685,'[1]EMI &amp; Reimbursement'!B:B,0),0)),0)</f>
        <v>0</v>
      </c>
      <c r="AN685" s="22">
        <f t="shared" si="141"/>
        <v>0</v>
      </c>
      <c r="AO685" s="22">
        <f t="shared" si="142"/>
        <v>0</v>
      </c>
      <c r="AP685" s="22">
        <f t="shared" si="143"/>
        <v>0</v>
      </c>
      <c r="BC685" s="22">
        <f t="shared" si="179"/>
        <v>0</v>
      </c>
      <c r="BD685" s="26" t="e">
        <f t="shared" si="180"/>
        <v>#DIV/0!</v>
      </c>
    </row>
    <row r="686" spans="1:56" ht="18" customHeight="1">
      <c r="A686" s="18" t="s">
        <v>7262</v>
      </c>
      <c r="B686" s="19">
        <v>687</v>
      </c>
      <c r="C686" s="18" t="str">
        <f t="shared" si="137"/>
        <v>FIP687</v>
      </c>
      <c r="E686" s="20"/>
      <c r="F686" s="20"/>
      <c r="M686" s="21"/>
      <c r="N686" s="21" t="str">
        <f t="shared" si="166"/>
        <v>A</v>
      </c>
      <c r="P686" s="18" t="str">
        <f>IFERROR(VLOOKUP(L686,[1]Sheet3!A:B,2,0),"")</f>
        <v/>
      </c>
      <c r="Q686" s="22"/>
      <c r="R686" s="22" t="s">
        <v>7271</v>
      </c>
      <c r="S686" s="22"/>
      <c r="T686" s="22"/>
      <c r="U686" s="22"/>
      <c r="V686" s="22"/>
      <c r="W686" s="22">
        <f t="shared" si="172"/>
        <v>0</v>
      </c>
      <c r="X686" s="22"/>
      <c r="Y686" s="22"/>
      <c r="Z686" s="22"/>
      <c r="AA686" s="22">
        <f t="shared" si="175"/>
        <v>0</v>
      </c>
      <c r="AB686" s="22">
        <f t="shared" si="149"/>
        <v>0</v>
      </c>
      <c r="AC686" s="22">
        <f t="shared" si="150"/>
        <v>0</v>
      </c>
      <c r="AD686" s="22">
        <f t="shared" si="176"/>
        <v>0</v>
      </c>
      <c r="AE686" s="22"/>
      <c r="AF686" s="22"/>
      <c r="AG686" s="22"/>
      <c r="AH686" s="22"/>
      <c r="AI686" s="22"/>
      <c r="AJ686" s="22">
        <f t="shared" si="178"/>
        <v>0</v>
      </c>
      <c r="AK686" s="22">
        <f t="shared" si="145"/>
        <v>0</v>
      </c>
      <c r="AL686" s="22">
        <f t="shared" si="146"/>
        <v>0</v>
      </c>
      <c r="AM686" s="22">
        <f t="array" ref="AM686">IF(P686="Mykare",(INDEX('[1]EMI &amp; Reimbursement'!Q:Q,MATCH(Finance!C686,'[1]EMI &amp; Reimbursement'!B:B,0),0)),0)</f>
        <v>0</v>
      </c>
      <c r="AN686" s="22">
        <f t="shared" si="141"/>
        <v>0</v>
      </c>
      <c r="AO686" s="22">
        <f t="shared" si="142"/>
        <v>0</v>
      </c>
      <c r="AP686" s="22">
        <f t="shared" si="143"/>
        <v>0</v>
      </c>
      <c r="BC686" s="22">
        <f t="shared" si="179"/>
        <v>0</v>
      </c>
      <c r="BD686" s="26" t="e">
        <f t="shared" si="180"/>
        <v>#DIV/0!</v>
      </c>
    </row>
    <row r="687" spans="1:56" ht="18" customHeight="1">
      <c r="A687" s="18" t="s">
        <v>7262</v>
      </c>
      <c r="B687" s="19">
        <v>688</v>
      </c>
      <c r="C687" s="18" t="str">
        <f t="shared" si="137"/>
        <v>FIP688</v>
      </c>
      <c r="E687" s="20"/>
      <c r="F687" s="20"/>
      <c r="M687" s="21"/>
      <c r="N687" s="21" t="str">
        <f t="shared" si="166"/>
        <v>A</v>
      </c>
      <c r="P687" s="18" t="str">
        <f>IFERROR(VLOOKUP(L687,[1]Sheet3!A:B,2,0),"")</f>
        <v/>
      </c>
      <c r="Q687" s="22"/>
      <c r="R687" s="22" t="s">
        <v>7271</v>
      </c>
      <c r="S687" s="22"/>
      <c r="T687" s="22"/>
      <c r="U687" s="22"/>
      <c r="V687" s="22"/>
      <c r="W687" s="22">
        <f t="shared" si="172"/>
        <v>0</v>
      </c>
      <c r="X687" s="22"/>
      <c r="Y687" s="22"/>
      <c r="Z687" s="22"/>
      <c r="AA687" s="22">
        <f t="shared" si="175"/>
        <v>0</v>
      </c>
      <c r="AB687" s="22">
        <f t="shared" si="149"/>
        <v>0</v>
      </c>
      <c r="AC687" s="22">
        <f t="shared" si="150"/>
        <v>0</v>
      </c>
      <c r="AD687" s="22">
        <f t="shared" si="176"/>
        <v>0</v>
      </c>
      <c r="AE687" s="22"/>
      <c r="AF687" s="22"/>
      <c r="AG687" s="22"/>
      <c r="AH687" s="22"/>
      <c r="AI687" s="22"/>
      <c r="AJ687" s="22">
        <f t="shared" si="178"/>
        <v>0</v>
      </c>
      <c r="AK687" s="22">
        <f t="shared" si="145"/>
        <v>0</v>
      </c>
      <c r="AL687" s="22">
        <f t="shared" si="146"/>
        <v>0</v>
      </c>
      <c r="AM687" s="22">
        <f t="array" ref="AM687">IF(P687="Mykare",(INDEX('[1]EMI &amp; Reimbursement'!Q:Q,MATCH(Finance!C687,'[1]EMI &amp; Reimbursement'!B:B,0),0)),0)</f>
        <v>0</v>
      </c>
      <c r="AN687" s="22">
        <f t="shared" si="141"/>
        <v>0</v>
      </c>
      <c r="AO687" s="22">
        <f t="shared" si="142"/>
        <v>0</v>
      </c>
      <c r="AP687" s="22">
        <f t="shared" si="143"/>
        <v>0</v>
      </c>
      <c r="BC687" s="22">
        <f t="shared" si="179"/>
        <v>0</v>
      </c>
      <c r="BD687" s="26" t="e">
        <f t="shared" si="180"/>
        <v>#DIV/0!</v>
      </c>
    </row>
    <row r="688" spans="1:56" ht="18" customHeight="1">
      <c r="A688" s="18" t="s">
        <v>7262</v>
      </c>
      <c r="B688" s="19">
        <v>689</v>
      </c>
      <c r="C688" s="18" t="str">
        <f t="shared" si="137"/>
        <v>FIP689</v>
      </c>
      <c r="E688" s="20"/>
      <c r="F688" s="20"/>
      <c r="M688" s="21"/>
      <c r="N688" s="21" t="str">
        <f t="shared" si="166"/>
        <v>A</v>
      </c>
      <c r="P688" s="18" t="str">
        <f>IFERROR(VLOOKUP(L688,[1]Sheet3!A:B,2,0),"")</f>
        <v/>
      </c>
      <c r="Q688" s="22"/>
      <c r="R688" s="22" t="s">
        <v>7271</v>
      </c>
      <c r="S688" s="22"/>
      <c r="T688" s="22"/>
      <c r="U688" s="22"/>
      <c r="V688" s="22"/>
      <c r="W688" s="22">
        <f t="shared" si="172"/>
        <v>0</v>
      </c>
      <c r="X688" s="22"/>
      <c r="Y688" s="22"/>
      <c r="Z688" s="22"/>
      <c r="AA688" s="22">
        <f t="shared" si="175"/>
        <v>0</v>
      </c>
      <c r="AB688" s="22">
        <f t="shared" si="149"/>
        <v>0</v>
      </c>
      <c r="AC688" s="22">
        <f t="shared" si="150"/>
        <v>0</v>
      </c>
      <c r="AD688" s="22">
        <f t="shared" si="176"/>
        <v>0</v>
      </c>
      <c r="AE688" s="22"/>
      <c r="AF688" s="22"/>
      <c r="AG688" s="22"/>
      <c r="AH688" s="22"/>
      <c r="AI688" s="22"/>
      <c r="AJ688" s="22">
        <f t="shared" si="178"/>
        <v>0</v>
      </c>
      <c r="AK688" s="22">
        <f t="shared" si="145"/>
        <v>0</v>
      </c>
      <c r="AL688" s="22">
        <f t="shared" si="146"/>
        <v>0</v>
      </c>
      <c r="AM688" s="22">
        <f t="array" ref="AM688">IF(P688="Mykare",(INDEX('[1]EMI &amp; Reimbursement'!Q:Q,MATCH(Finance!C688,'[1]EMI &amp; Reimbursement'!B:B,0),0)),0)</f>
        <v>0</v>
      </c>
      <c r="AN688" s="22">
        <f t="shared" si="141"/>
        <v>0</v>
      </c>
      <c r="AO688" s="22">
        <f t="shared" si="142"/>
        <v>0</v>
      </c>
      <c r="AP688" s="22">
        <f t="shared" si="143"/>
        <v>0</v>
      </c>
      <c r="BC688" s="22">
        <f t="shared" si="179"/>
        <v>0</v>
      </c>
      <c r="BD688" s="26" t="e">
        <f t="shared" si="180"/>
        <v>#DIV/0!</v>
      </c>
    </row>
    <row r="689" spans="1:56" ht="18" customHeight="1">
      <c r="A689" s="18" t="s">
        <v>7262</v>
      </c>
      <c r="B689" s="19">
        <v>690</v>
      </c>
      <c r="C689" s="18" t="str">
        <f t="shared" si="137"/>
        <v>FIP690</v>
      </c>
      <c r="E689" s="20"/>
      <c r="F689" s="20"/>
      <c r="M689" s="21"/>
      <c r="N689" s="21" t="str">
        <f t="shared" si="166"/>
        <v>A</v>
      </c>
      <c r="P689" s="18" t="str">
        <f>IFERROR(VLOOKUP(L689,[1]Sheet3!A:B,2,0),"")</f>
        <v/>
      </c>
      <c r="Q689" s="22"/>
      <c r="R689" s="22" t="s">
        <v>7271</v>
      </c>
      <c r="S689" s="22"/>
      <c r="T689" s="22"/>
      <c r="U689" s="22"/>
      <c r="V689" s="22"/>
      <c r="W689" s="22">
        <f t="shared" si="172"/>
        <v>0</v>
      </c>
      <c r="X689" s="22"/>
      <c r="Y689" s="22"/>
      <c r="Z689" s="22"/>
      <c r="AA689" s="22">
        <f t="shared" si="175"/>
        <v>0</v>
      </c>
      <c r="AB689" s="22">
        <f t="shared" si="149"/>
        <v>0</v>
      </c>
      <c r="AC689" s="22">
        <f t="shared" si="150"/>
        <v>0</v>
      </c>
      <c r="AD689" s="22">
        <f t="shared" si="176"/>
        <v>0</v>
      </c>
      <c r="AE689" s="22"/>
      <c r="AF689" s="22"/>
      <c r="AG689" s="22"/>
      <c r="AH689" s="22"/>
      <c r="AI689" s="22"/>
      <c r="AJ689" s="22">
        <f t="shared" si="178"/>
        <v>0</v>
      </c>
      <c r="AK689" s="22">
        <f t="shared" si="145"/>
        <v>0</v>
      </c>
      <c r="AL689" s="22">
        <f t="shared" si="146"/>
        <v>0</v>
      </c>
      <c r="AM689" s="22">
        <f t="array" ref="AM689">IF(P689="Mykare",(INDEX('[1]EMI &amp; Reimbursement'!Q:Q,MATCH(Finance!C689,'[1]EMI &amp; Reimbursement'!B:B,0),0)),0)</f>
        <v>0</v>
      </c>
      <c r="AN689" s="22">
        <f t="shared" si="141"/>
        <v>0</v>
      </c>
      <c r="AO689" s="22">
        <f t="shared" si="142"/>
        <v>0</v>
      </c>
      <c r="AP689" s="22">
        <f t="shared" si="143"/>
        <v>0</v>
      </c>
      <c r="BC689" s="22">
        <f t="shared" si="179"/>
        <v>0</v>
      </c>
      <c r="BD689" s="26" t="e">
        <f t="shared" si="180"/>
        <v>#DIV/0!</v>
      </c>
    </row>
    <row r="690" spans="1:56" ht="18" customHeight="1">
      <c r="A690" s="18" t="s">
        <v>7262</v>
      </c>
      <c r="B690" s="19">
        <v>691</v>
      </c>
      <c r="C690" s="18" t="str">
        <f t="shared" si="137"/>
        <v>FIP691</v>
      </c>
      <c r="E690" s="20"/>
      <c r="F690" s="20"/>
      <c r="M690" s="21"/>
      <c r="N690" s="21" t="str">
        <f t="shared" si="166"/>
        <v>A</v>
      </c>
      <c r="P690" s="18" t="str">
        <f>IFERROR(VLOOKUP(L690,[1]Sheet3!A:B,2,0),"")</f>
        <v/>
      </c>
      <c r="Q690" s="22"/>
      <c r="R690" s="22" t="s">
        <v>7271</v>
      </c>
      <c r="S690" s="22"/>
      <c r="T690" s="22"/>
      <c r="U690" s="22"/>
      <c r="V690" s="22"/>
      <c r="W690" s="22">
        <f t="shared" si="172"/>
        <v>0</v>
      </c>
      <c r="X690" s="22"/>
      <c r="Y690" s="22"/>
      <c r="Z690" s="22"/>
      <c r="AA690" s="22">
        <f t="shared" si="175"/>
        <v>0</v>
      </c>
      <c r="AB690" s="22">
        <f t="shared" si="149"/>
        <v>0</v>
      </c>
      <c r="AC690" s="22">
        <f t="shared" si="150"/>
        <v>0</v>
      </c>
      <c r="AD690" s="22">
        <f t="shared" si="176"/>
        <v>0</v>
      </c>
      <c r="AE690" s="22"/>
      <c r="AF690" s="22"/>
      <c r="AG690" s="22"/>
      <c r="AH690" s="22"/>
      <c r="AI690" s="22"/>
      <c r="AJ690" s="22">
        <f t="shared" si="178"/>
        <v>0</v>
      </c>
      <c r="AK690" s="22">
        <f t="shared" si="145"/>
        <v>0</v>
      </c>
      <c r="AL690" s="22">
        <f t="shared" si="146"/>
        <v>0</v>
      </c>
      <c r="AM690" s="22">
        <f t="array" ref="AM690">IF(P690="Mykare",(INDEX('[1]EMI &amp; Reimbursement'!Q:Q,MATCH(Finance!C690,'[1]EMI &amp; Reimbursement'!B:B,0),0)),0)</f>
        <v>0</v>
      </c>
      <c r="AN690" s="22">
        <f t="shared" si="141"/>
        <v>0</v>
      </c>
      <c r="AO690" s="22">
        <f t="shared" si="142"/>
        <v>0</v>
      </c>
      <c r="AP690" s="22">
        <f t="shared" si="143"/>
        <v>0</v>
      </c>
      <c r="BC690" s="22">
        <f t="shared" si="179"/>
        <v>0</v>
      </c>
      <c r="BD690" s="26" t="e">
        <f t="shared" si="180"/>
        <v>#DIV/0!</v>
      </c>
    </row>
    <row r="691" spans="1:56" ht="18" customHeight="1">
      <c r="A691" s="18" t="s">
        <v>7262</v>
      </c>
      <c r="B691" s="19">
        <v>692</v>
      </c>
      <c r="C691" s="18" t="str">
        <f t="shared" si="137"/>
        <v>FIP692</v>
      </c>
      <c r="E691" s="20"/>
      <c r="F691" s="20"/>
      <c r="M691" s="21"/>
      <c r="N691" s="21" t="str">
        <f t="shared" si="166"/>
        <v>A</v>
      </c>
      <c r="P691" s="18" t="str">
        <f>IFERROR(VLOOKUP(L691,[1]Sheet3!A:B,2,0),"")</f>
        <v/>
      </c>
      <c r="Q691" s="22"/>
      <c r="R691" s="22" t="s">
        <v>7271</v>
      </c>
      <c r="S691" s="22"/>
      <c r="T691" s="22"/>
      <c r="U691" s="22"/>
      <c r="V691" s="22"/>
      <c r="W691" s="22">
        <f t="shared" si="172"/>
        <v>0</v>
      </c>
      <c r="X691" s="22"/>
      <c r="Y691" s="22"/>
      <c r="Z691" s="22"/>
      <c r="AA691" s="22">
        <f t="shared" si="175"/>
        <v>0</v>
      </c>
      <c r="AB691" s="22">
        <f t="shared" si="149"/>
        <v>0</v>
      </c>
      <c r="AC691" s="22">
        <f t="shared" si="150"/>
        <v>0</v>
      </c>
      <c r="AD691" s="22">
        <f t="shared" si="176"/>
        <v>0</v>
      </c>
      <c r="AE691" s="22"/>
      <c r="AF691" s="22"/>
      <c r="AG691" s="22"/>
      <c r="AH691" s="22"/>
      <c r="AI691" s="22"/>
      <c r="AJ691" s="22">
        <f t="shared" si="178"/>
        <v>0</v>
      </c>
      <c r="AK691" s="22">
        <f t="shared" si="145"/>
        <v>0</v>
      </c>
      <c r="AL691" s="22">
        <f t="shared" si="146"/>
        <v>0</v>
      </c>
      <c r="AM691" s="22">
        <f t="array" ref="AM691">IF(P691="Mykare",(INDEX('[1]EMI &amp; Reimbursement'!Q:Q,MATCH(Finance!C691,'[1]EMI &amp; Reimbursement'!B:B,0),0)),0)</f>
        <v>0</v>
      </c>
      <c r="AN691" s="22">
        <f t="shared" si="141"/>
        <v>0</v>
      </c>
      <c r="AO691" s="22">
        <f t="shared" si="142"/>
        <v>0</v>
      </c>
      <c r="AP691" s="22">
        <f t="shared" si="143"/>
        <v>0</v>
      </c>
      <c r="BC691" s="22">
        <f t="shared" si="179"/>
        <v>0</v>
      </c>
      <c r="BD691" s="26" t="e">
        <f t="shared" si="180"/>
        <v>#DIV/0!</v>
      </c>
    </row>
    <row r="692" spans="1:56" ht="18" customHeight="1">
      <c r="A692" s="18" t="s">
        <v>7262</v>
      </c>
      <c r="B692" s="19">
        <v>693</v>
      </c>
      <c r="C692" s="18" t="str">
        <f t="shared" si="137"/>
        <v>FIP693</v>
      </c>
      <c r="E692" s="20"/>
      <c r="F692" s="20"/>
      <c r="M692" s="21"/>
      <c r="N692" s="21" t="str">
        <f t="shared" si="166"/>
        <v>A</v>
      </c>
      <c r="P692" s="18" t="str">
        <f>IFERROR(VLOOKUP(L692,[1]Sheet3!A:B,2,0),"")</f>
        <v/>
      </c>
      <c r="Q692" s="22"/>
      <c r="R692" s="22" t="s">
        <v>7271</v>
      </c>
      <c r="S692" s="22"/>
      <c r="T692" s="22"/>
      <c r="U692" s="22"/>
      <c r="V692" s="22"/>
      <c r="W692" s="22">
        <f t="shared" si="172"/>
        <v>0</v>
      </c>
      <c r="X692" s="22"/>
      <c r="Y692" s="22"/>
      <c r="Z692" s="22"/>
      <c r="AA692" s="22">
        <f t="shared" si="175"/>
        <v>0</v>
      </c>
      <c r="AB692" s="22">
        <f t="shared" si="149"/>
        <v>0</v>
      </c>
      <c r="AC692" s="22">
        <f t="shared" si="150"/>
        <v>0</v>
      </c>
      <c r="AD692" s="22">
        <f t="shared" si="176"/>
        <v>0</v>
      </c>
      <c r="AE692" s="22"/>
      <c r="AF692" s="22"/>
      <c r="AG692" s="22"/>
      <c r="AH692" s="22"/>
      <c r="AI692" s="22"/>
      <c r="AJ692" s="22">
        <f t="shared" si="178"/>
        <v>0</v>
      </c>
      <c r="AK692" s="22">
        <f t="shared" si="145"/>
        <v>0</v>
      </c>
      <c r="AL692" s="22">
        <f t="shared" si="146"/>
        <v>0</v>
      </c>
      <c r="AM692" s="22">
        <f t="array" ref="AM692">IF(P692="Mykare",(INDEX('[1]EMI &amp; Reimbursement'!Q:Q,MATCH(Finance!C692,'[1]EMI &amp; Reimbursement'!B:B,0),0)),0)</f>
        <v>0</v>
      </c>
      <c r="AN692" s="22">
        <f t="shared" si="141"/>
        <v>0</v>
      </c>
      <c r="AO692" s="22">
        <f t="shared" si="142"/>
        <v>0</v>
      </c>
      <c r="AP692" s="22">
        <f t="shared" si="143"/>
        <v>0</v>
      </c>
      <c r="BC692" s="22">
        <f t="shared" si="179"/>
        <v>0</v>
      </c>
      <c r="BD692" s="26" t="e">
        <f t="shared" si="180"/>
        <v>#DIV/0!</v>
      </c>
    </row>
    <row r="693" spans="1:56" ht="18" customHeight="1">
      <c r="A693" s="18" t="s">
        <v>7262</v>
      </c>
      <c r="B693" s="19">
        <v>694</v>
      </c>
      <c r="C693" s="18" t="str">
        <f t="shared" si="137"/>
        <v>FIP694</v>
      </c>
      <c r="E693" s="20"/>
      <c r="F693" s="20"/>
      <c r="M693" s="21"/>
      <c r="N693" s="21" t="str">
        <f t="shared" si="166"/>
        <v>A</v>
      </c>
      <c r="P693" s="18" t="str">
        <f>IFERROR(VLOOKUP(L693,[1]Sheet3!A:B,2,0),"")</f>
        <v/>
      </c>
      <c r="Q693" s="22"/>
      <c r="R693" s="22" t="s">
        <v>7271</v>
      </c>
      <c r="S693" s="22"/>
      <c r="T693" s="22"/>
      <c r="U693" s="22"/>
      <c r="V693" s="22"/>
      <c r="W693" s="22">
        <f t="shared" si="172"/>
        <v>0</v>
      </c>
      <c r="X693" s="22"/>
      <c r="Y693" s="22"/>
      <c r="Z693" s="22"/>
      <c r="AA693" s="22">
        <f t="shared" si="175"/>
        <v>0</v>
      </c>
      <c r="AB693" s="22">
        <f t="shared" si="149"/>
        <v>0</v>
      </c>
      <c r="AC693" s="22">
        <f t="shared" si="150"/>
        <v>0</v>
      </c>
      <c r="AD693" s="22">
        <f t="shared" si="176"/>
        <v>0</v>
      </c>
      <c r="AE693" s="22"/>
      <c r="AF693" s="22"/>
      <c r="AG693" s="22"/>
      <c r="AH693" s="22"/>
      <c r="AI693" s="22"/>
      <c r="AJ693" s="22">
        <f t="shared" si="178"/>
        <v>0</v>
      </c>
      <c r="AK693" s="22">
        <f t="shared" si="145"/>
        <v>0</v>
      </c>
      <c r="AL693" s="22">
        <f t="shared" si="146"/>
        <v>0</v>
      </c>
      <c r="AM693" s="22">
        <f t="array" ref="AM693">IF(P693="Mykare",(INDEX('[1]EMI &amp; Reimbursement'!Q:Q,MATCH(Finance!C693,'[1]EMI &amp; Reimbursement'!B:B,0),0)),0)</f>
        <v>0</v>
      </c>
      <c r="AN693" s="22">
        <f t="shared" si="141"/>
        <v>0</v>
      </c>
      <c r="AO693" s="22">
        <f t="shared" si="142"/>
        <v>0</v>
      </c>
      <c r="AP693" s="22">
        <f t="shared" si="143"/>
        <v>0</v>
      </c>
      <c r="BC693" s="22">
        <f t="shared" si="179"/>
        <v>0</v>
      </c>
      <c r="BD693" s="26" t="e">
        <f t="shared" si="180"/>
        <v>#DIV/0!</v>
      </c>
    </row>
    <row r="694" spans="1:56" ht="18" customHeight="1">
      <c r="A694" s="18" t="s">
        <v>7262</v>
      </c>
      <c r="B694" s="19">
        <v>695</v>
      </c>
      <c r="C694" s="18" t="str">
        <f t="shared" si="137"/>
        <v>FIP695</v>
      </c>
      <c r="E694" s="20"/>
      <c r="F694" s="20"/>
      <c r="M694" s="21"/>
      <c r="N694" s="21" t="str">
        <f t="shared" si="166"/>
        <v>A</v>
      </c>
      <c r="P694" s="18" t="str">
        <f>IFERROR(VLOOKUP(L694,[1]Sheet3!A:B,2,0),"")</f>
        <v/>
      </c>
      <c r="Q694" s="22"/>
      <c r="R694" s="22" t="s">
        <v>7271</v>
      </c>
      <c r="S694" s="22"/>
      <c r="T694" s="22"/>
      <c r="U694" s="22"/>
      <c r="V694" s="22"/>
      <c r="W694" s="22">
        <f t="shared" si="172"/>
        <v>0</v>
      </c>
      <c r="X694" s="22"/>
      <c r="Y694" s="22"/>
      <c r="Z694" s="22"/>
      <c r="AA694" s="22">
        <f t="shared" si="175"/>
        <v>0</v>
      </c>
      <c r="AB694" s="22">
        <f t="shared" si="149"/>
        <v>0</v>
      </c>
      <c r="AC694" s="22">
        <f t="shared" si="150"/>
        <v>0</v>
      </c>
      <c r="AD694" s="22">
        <f t="shared" si="176"/>
        <v>0</v>
      </c>
      <c r="AE694" s="22"/>
      <c r="AF694" s="22"/>
      <c r="AG694" s="22"/>
      <c r="AH694" s="22"/>
      <c r="AI694" s="22"/>
      <c r="AJ694" s="22">
        <f t="shared" si="178"/>
        <v>0</v>
      </c>
      <c r="AK694" s="22">
        <f t="shared" si="145"/>
        <v>0</v>
      </c>
      <c r="AL694" s="22">
        <f t="shared" si="146"/>
        <v>0</v>
      </c>
      <c r="AM694" s="22">
        <f t="array" ref="AM694">IF(P694="Mykare",(INDEX('[1]EMI &amp; Reimbursement'!Q:Q,MATCH(Finance!C694,'[1]EMI &amp; Reimbursement'!B:B,0),0)),0)</f>
        <v>0</v>
      </c>
      <c r="AN694" s="22">
        <f t="shared" si="141"/>
        <v>0</v>
      </c>
      <c r="AO694" s="22">
        <f t="shared" si="142"/>
        <v>0</v>
      </c>
      <c r="AP694" s="22">
        <f t="shared" si="143"/>
        <v>0</v>
      </c>
      <c r="BC694" s="22">
        <f t="shared" si="179"/>
        <v>0</v>
      </c>
      <c r="BD694" s="26" t="e">
        <f t="shared" si="180"/>
        <v>#DIV/0!</v>
      </c>
    </row>
    <row r="695" spans="1:56" ht="18" customHeight="1">
      <c r="A695" s="18" t="s">
        <v>7262</v>
      </c>
      <c r="B695" s="19">
        <v>696</v>
      </c>
      <c r="C695" s="18" t="str">
        <f t="shared" si="137"/>
        <v>FIP696</v>
      </c>
      <c r="E695" s="20"/>
      <c r="F695" s="20"/>
      <c r="M695" s="21"/>
      <c r="N695" s="21" t="str">
        <f t="shared" si="166"/>
        <v>A</v>
      </c>
      <c r="P695" s="18" t="str">
        <f>IFERROR(VLOOKUP(L695,[1]Sheet3!A:B,2,0),"")</f>
        <v/>
      </c>
      <c r="Q695" s="22"/>
      <c r="R695" s="22" t="s">
        <v>7271</v>
      </c>
      <c r="S695" s="22"/>
      <c r="T695" s="22"/>
      <c r="U695" s="22"/>
      <c r="V695" s="22"/>
      <c r="W695" s="22">
        <f t="shared" si="172"/>
        <v>0</v>
      </c>
      <c r="X695" s="22"/>
      <c r="Y695" s="22"/>
      <c r="Z695" s="22"/>
      <c r="AA695" s="22">
        <f t="shared" si="175"/>
        <v>0</v>
      </c>
      <c r="AB695" s="22">
        <f t="shared" si="149"/>
        <v>0</v>
      </c>
      <c r="AC695" s="22">
        <f t="shared" si="150"/>
        <v>0</v>
      </c>
      <c r="AD695" s="22">
        <f t="shared" si="176"/>
        <v>0</v>
      </c>
      <c r="AE695" s="22"/>
      <c r="AF695" s="22"/>
      <c r="AG695" s="22"/>
      <c r="AH695" s="22"/>
      <c r="AI695" s="22"/>
      <c r="AJ695" s="22">
        <f t="shared" si="178"/>
        <v>0</v>
      </c>
      <c r="AK695" s="22">
        <f t="shared" si="145"/>
        <v>0</v>
      </c>
      <c r="AL695" s="22">
        <f t="shared" si="146"/>
        <v>0</v>
      </c>
      <c r="AM695" s="22">
        <f t="array" ref="AM695">IF(P695="Mykare",(INDEX('[1]EMI &amp; Reimbursement'!Q:Q,MATCH(Finance!C695,'[1]EMI &amp; Reimbursement'!B:B,0),0)),0)</f>
        <v>0</v>
      </c>
      <c r="AN695" s="22">
        <f t="shared" si="141"/>
        <v>0</v>
      </c>
      <c r="AO695" s="22">
        <f t="shared" si="142"/>
        <v>0</v>
      </c>
      <c r="AP695" s="22">
        <f t="shared" si="143"/>
        <v>0</v>
      </c>
      <c r="BC695" s="22">
        <f t="shared" si="179"/>
        <v>0</v>
      </c>
      <c r="BD695" s="26" t="e">
        <f t="shared" si="180"/>
        <v>#DIV/0!</v>
      </c>
    </row>
    <row r="696" spans="1:56" ht="18" customHeight="1">
      <c r="A696" s="18" t="s">
        <v>7262</v>
      </c>
      <c r="B696" s="19">
        <v>697</v>
      </c>
      <c r="C696" s="18" t="str">
        <f t="shared" si="137"/>
        <v>FIP697</v>
      </c>
      <c r="E696" s="20"/>
      <c r="F696" s="20"/>
      <c r="M696" s="21"/>
      <c r="N696" s="21" t="str">
        <f t="shared" si="166"/>
        <v>A</v>
      </c>
      <c r="P696" s="18" t="str">
        <f>IFERROR(VLOOKUP(L696,[1]Sheet3!A:B,2,0),"")</f>
        <v/>
      </c>
      <c r="Q696" s="22"/>
      <c r="R696" s="22" t="s">
        <v>7271</v>
      </c>
      <c r="S696" s="22"/>
      <c r="T696" s="22"/>
      <c r="U696" s="22"/>
      <c r="V696" s="22"/>
      <c r="W696" s="22">
        <f t="shared" si="172"/>
        <v>0</v>
      </c>
      <c r="X696" s="22"/>
      <c r="Y696" s="22"/>
      <c r="Z696" s="22"/>
      <c r="AA696" s="22">
        <f t="shared" si="175"/>
        <v>0</v>
      </c>
      <c r="AB696" s="22">
        <f t="shared" si="149"/>
        <v>0</v>
      </c>
      <c r="AC696" s="22">
        <f t="shared" si="150"/>
        <v>0</v>
      </c>
      <c r="AD696" s="22">
        <f t="shared" si="176"/>
        <v>0</v>
      </c>
      <c r="AE696" s="22"/>
      <c r="AF696" s="22"/>
      <c r="AG696" s="22"/>
      <c r="AH696" s="22"/>
      <c r="AI696" s="22"/>
      <c r="AJ696" s="22">
        <f t="shared" si="178"/>
        <v>0</v>
      </c>
      <c r="AK696" s="22">
        <f t="shared" si="145"/>
        <v>0</v>
      </c>
      <c r="AL696" s="22">
        <f t="shared" si="146"/>
        <v>0</v>
      </c>
      <c r="AM696" s="22">
        <f t="array" ref="AM696">IF(P696="Mykare",(INDEX('[1]EMI &amp; Reimbursement'!Q:Q,MATCH(Finance!C696,'[1]EMI &amp; Reimbursement'!B:B,0),0)),0)</f>
        <v>0</v>
      </c>
      <c r="AN696" s="22">
        <f t="shared" si="141"/>
        <v>0</v>
      </c>
      <c r="AO696" s="22">
        <f t="shared" si="142"/>
        <v>0</v>
      </c>
      <c r="AP696" s="22">
        <f t="shared" si="143"/>
        <v>0</v>
      </c>
      <c r="BC696" s="22">
        <f t="shared" si="179"/>
        <v>0</v>
      </c>
      <c r="BD696" s="26" t="e">
        <f t="shared" si="180"/>
        <v>#DIV/0!</v>
      </c>
    </row>
    <row r="697" spans="1:56" ht="18" customHeight="1">
      <c r="A697" s="18" t="s">
        <v>7262</v>
      </c>
      <c r="B697" s="19">
        <v>698</v>
      </c>
      <c r="C697" s="18" t="str">
        <f t="shared" si="137"/>
        <v>FIP698</v>
      </c>
      <c r="E697" s="20"/>
      <c r="F697" s="20"/>
      <c r="M697" s="21"/>
      <c r="N697" s="21" t="str">
        <f t="shared" si="166"/>
        <v>A</v>
      </c>
      <c r="P697" s="18" t="str">
        <f>IFERROR(VLOOKUP(L697,[1]Sheet3!A:B,2,0),"")</f>
        <v/>
      </c>
      <c r="Q697" s="22"/>
      <c r="R697" s="22" t="s">
        <v>7271</v>
      </c>
      <c r="S697" s="22"/>
      <c r="T697" s="22"/>
      <c r="U697" s="22"/>
      <c r="V697" s="22"/>
      <c r="W697" s="22">
        <f t="shared" si="172"/>
        <v>0</v>
      </c>
      <c r="X697" s="22"/>
      <c r="Y697" s="22"/>
      <c r="Z697" s="22"/>
      <c r="AA697" s="22">
        <f t="shared" si="175"/>
        <v>0</v>
      </c>
      <c r="AB697" s="22">
        <f t="shared" si="149"/>
        <v>0</v>
      </c>
      <c r="AC697" s="22">
        <f t="shared" si="150"/>
        <v>0</v>
      </c>
      <c r="AD697" s="22">
        <f t="shared" si="176"/>
        <v>0</v>
      </c>
      <c r="AE697" s="22"/>
      <c r="AF697" s="22"/>
      <c r="AG697" s="22"/>
      <c r="AH697" s="22"/>
      <c r="AI697" s="22"/>
      <c r="AJ697" s="22">
        <f t="shared" si="178"/>
        <v>0</v>
      </c>
      <c r="AK697" s="22">
        <f t="shared" si="145"/>
        <v>0</v>
      </c>
      <c r="AL697" s="22">
        <f t="shared" si="146"/>
        <v>0</v>
      </c>
      <c r="AM697" s="22">
        <f t="array" ref="AM697">IF(P697="Mykare",(INDEX('[1]EMI &amp; Reimbursement'!Q:Q,MATCH(Finance!C697,'[1]EMI &amp; Reimbursement'!B:B,0),0)),0)</f>
        <v>0</v>
      </c>
      <c r="AN697" s="22">
        <f t="shared" si="141"/>
        <v>0</v>
      </c>
      <c r="AO697" s="22">
        <f t="shared" si="142"/>
        <v>0</v>
      </c>
      <c r="AP697" s="22">
        <f t="shared" si="143"/>
        <v>0</v>
      </c>
      <c r="BC697" s="22">
        <f t="shared" si="179"/>
        <v>0</v>
      </c>
      <c r="BD697" s="26" t="e">
        <f t="shared" si="180"/>
        <v>#DIV/0!</v>
      </c>
    </row>
    <row r="698" spans="1:56" ht="18" customHeight="1">
      <c r="A698" s="18" t="s">
        <v>7262</v>
      </c>
      <c r="B698" s="19">
        <v>699</v>
      </c>
      <c r="C698" s="18" t="str">
        <f t="shared" si="137"/>
        <v>FIP699</v>
      </c>
      <c r="E698" s="20"/>
      <c r="F698" s="20"/>
      <c r="M698" s="21"/>
      <c r="N698" s="21" t="str">
        <f t="shared" si="166"/>
        <v>A</v>
      </c>
      <c r="P698" s="18" t="str">
        <f>IFERROR(VLOOKUP(L698,[1]Sheet3!A:B,2,0),"")</f>
        <v/>
      </c>
      <c r="Q698" s="22"/>
      <c r="R698" s="22" t="s">
        <v>7271</v>
      </c>
      <c r="S698" s="22"/>
      <c r="T698" s="22"/>
      <c r="U698" s="22"/>
      <c r="V698" s="22"/>
      <c r="W698" s="22">
        <f t="shared" si="172"/>
        <v>0</v>
      </c>
      <c r="X698" s="22"/>
      <c r="Y698" s="22"/>
      <c r="Z698" s="22"/>
      <c r="AA698" s="22">
        <f t="shared" si="175"/>
        <v>0</v>
      </c>
      <c r="AB698" s="22">
        <f t="shared" si="149"/>
        <v>0</v>
      </c>
      <c r="AC698" s="22">
        <f t="shared" si="150"/>
        <v>0</v>
      </c>
      <c r="AD698" s="22">
        <f t="shared" si="176"/>
        <v>0</v>
      </c>
      <c r="AE698" s="22"/>
      <c r="AF698" s="22"/>
      <c r="AG698" s="22"/>
      <c r="AH698" s="22"/>
      <c r="AI698" s="22"/>
      <c r="AJ698" s="22">
        <f t="shared" si="178"/>
        <v>0</v>
      </c>
      <c r="AK698" s="22">
        <f t="shared" si="145"/>
        <v>0</v>
      </c>
      <c r="AL698" s="22">
        <f t="shared" si="146"/>
        <v>0</v>
      </c>
      <c r="AM698" s="22">
        <f t="array" ref="AM698">IF(P698="Mykare",(INDEX('[1]EMI &amp; Reimbursement'!Q:Q,MATCH(Finance!C698,'[1]EMI &amp; Reimbursement'!B:B,0),0)),0)</f>
        <v>0</v>
      </c>
      <c r="AN698" s="22">
        <f t="shared" si="141"/>
        <v>0</v>
      </c>
      <c r="AO698" s="22">
        <f t="shared" si="142"/>
        <v>0</v>
      </c>
      <c r="AP698" s="22">
        <f t="shared" si="143"/>
        <v>0</v>
      </c>
      <c r="BC698" s="22">
        <f t="shared" si="179"/>
        <v>0</v>
      </c>
      <c r="BD698" s="26" t="e">
        <f t="shared" si="180"/>
        <v>#DIV/0!</v>
      </c>
    </row>
    <row r="699" spans="1:56" ht="18" customHeight="1">
      <c r="A699" s="18" t="s">
        <v>7262</v>
      </c>
      <c r="B699" s="19">
        <v>700</v>
      </c>
      <c r="C699" s="18" t="str">
        <f t="shared" si="137"/>
        <v>FIP700</v>
      </c>
      <c r="E699" s="20"/>
      <c r="F699" s="20"/>
      <c r="M699" s="21"/>
      <c r="N699" s="21" t="str">
        <f t="shared" si="166"/>
        <v>A</v>
      </c>
      <c r="P699" s="18" t="str">
        <f>IFERROR(VLOOKUP(L699,[1]Sheet3!A:B,2,0),"")</f>
        <v/>
      </c>
      <c r="Q699" s="22"/>
      <c r="R699" s="22" t="s">
        <v>7271</v>
      </c>
      <c r="S699" s="22"/>
      <c r="T699" s="22"/>
      <c r="U699" s="22"/>
      <c r="V699" s="22"/>
      <c r="W699" s="22">
        <f t="shared" si="172"/>
        <v>0</v>
      </c>
      <c r="X699" s="22"/>
      <c r="Y699" s="22"/>
      <c r="Z699" s="22"/>
      <c r="AA699" s="22">
        <f t="shared" si="175"/>
        <v>0</v>
      </c>
      <c r="AB699" s="22">
        <f t="shared" si="149"/>
        <v>0</v>
      </c>
      <c r="AC699" s="22">
        <f t="shared" si="150"/>
        <v>0</v>
      </c>
      <c r="AD699" s="22">
        <f t="shared" si="176"/>
        <v>0</v>
      </c>
      <c r="AE699" s="22"/>
      <c r="AF699" s="22"/>
      <c r="AG699" s="22"/>
      <c r="AH699" s="22"/>
      <c r="AI699" s="22"/>
      <c r="AJ699" s="22">
        <f t="shared" si="178"/>
        <v>0</v>
      </c>
      <c r="AK699" s="22">
        <f t="shared" si="145"/>
        <v>0</v>
      </c>
      <c r="AL699" s="22">
        <f t="shared" si="146"/>
        <v>0</v>
      </c>
      <c r="AM699" s="22">
        <f t="array" ref="AM699">IF(P699="Mykare",(INDEX('[1]EMI &amp; Reimbursement'!Q:Q,MATCH(Finance!C699,'[1]EMI &amp; Reimbursement'!B:B,0),0)),0)</f>
        <v>0</v>
      </c>
      <c r="AN699" s="22">
        <f t="shared" si="141"/>
        <v>0</v>
      </c>
      <c r="AO699" s="22">
        <f t="shared" si="142"/>
        <v>0</v>
      </c>
      <c r="AP699" s="22">
        <f t="shared" si="143"/>
        <v>0</v>
      </c>
      <c r="BC699" s="22">
        <f t="shared" si="179"/>
        <v>0</v>
      </c>
      <c r="BD699" s="26" t="e">
        <f t="shared" si="180"/>
        <v>#DIV/0!</v>
      </c>
    </row>
    <row r="700" spans="1:56" ht="18" customHeight="1">
      <c r="A700" s="18" t="s">
        <v>7262</v>
      </c>
      <c r="B700" s="19">
        <v>701</v>
      </c>
      <c r="C700" s="18" t="str">
        <f t="shared" si="137"/>
        <v>FIP701</v>
      </c>
      <c r="E700" s="20"/>
      <c r="F700" s="20"/>
      <c r="M700" s="21"/>
      <c r="N700" s="21" t="str">
        <f t="shared" si="166"/>
        <v>A</v>
      </c>
      <c r="P700" s="18" t="str">
        <f>IFERROR(VLOOKUP(L700,[1]Sheet3!A:B,2,0),"")</f>
        <v/>
      </c>
      <c r="Q700" s="22"/>
      <c r="R700" s="22" t="s">
        <v>7271</v>
      </c>
      <c r="S700" s="22"/>
      <c r="T700" s="22"/>
      <c r="U700" s="22"/>
      <c r="V700" s="22"/>
      <c r="W700" s="22">
        <f t="shared" si="172"/>
        <v>0</v>
      </c>
      <c r="X700" s="22"/>
      <c r="Y700" s="22"/>
      <c r="Z700" s="22"/>
      <c r="AA700" s="22">
        <f t="shared" si="175"/>
        <v>0</v>
      </c>
      <c r="AB700" s="22">
        <f t="shared" si="149"/>
        <v>0</v>
      </c>
      <c r="AC700" s="22">
        <f t="shared" si="150"/>
        <v>0</v>
      </c>
      <c r="AD700" s="22">
        <f t="shared" si="176"/>
        <v>0</v>
      </c>
      <c r="AE700" s="22"/>
      <c r="AF700" s="22"/>
      <c r="AG700" s="22"/>
      <c r="AH700" s="22"/>
      <c r="AI700" s="22"/>
      <c r="AJ700" s="22">
        <f t="shared" si="178"/>
        <v>0</v>
      </c>
      <c r="AK700" s="22">
        <f t="shared" si="145"/>
        <v>0</v>
      </c>
      <c r="AL700" s="22">
        <f t="shared" si="146"/>
        <v>0</v>
      </c>
      <c r="AM700" s="22">
        <f t="array" ref="AM700">IF(P700="Mykare",(INDEX('[1]EMI &amp; Reimbursement'!Q:Q,MATCH(Finance!C700,'[1]EMI &amp; Reimbursement'!B:B,0),0)),0)</f>
        <v>0</v>
      </c>
      <c r="AN700" s="22">
        <f t="shared" si="141"/>
        <v>0</v>
      </c>
      <c r="AO700" s="22">
        <f t="shared" si="142"/>
        <v>0</v>
      </c>
      <c r="AP700" s="22">
        <f t="shared" si="143"/>
        <v>0</v>
      </c>
      <c r="BC700" s="22">
        <f t="shared" si="179"/>
        <v>0</v>
      </c>
      <c r="BD700" s="26" t="e">
        <f t="shared" si="180"/>
        <v>#DIV/0!</v>
      </c>
    </row>
    <row r="701" spans="1:56" ht="18" customHeight="1">
      <c r="A701" s="18" t="s">
        <v>7262</v>
      </c>
      <c r="B701" s="19">
        <v>702</v>
      </c>
      <c r="C701" s="18" t="str">
        <f t="shared" si="137"/>
        <v>FIP702</v>
      </c>
      <c r="E701" s="20"/>
      <c r="F701" s="20"/>
      <c r="M701" s="21"/>
      <c r="N701" s="21" t="str">
        <f t="shared" si="166"/>
        <v>A</v>
      </c>
      <c r="P701" s="18" t="str">
        <f>IFERROR(VLOOKUP(L701,[1]Sheet3!A:B,2,0),"")</f>
        <v/>
      </c>
      <c r="Q701" s="22"/>
      <c r="R701" s="22" t="s">
        <v>7271</v>
      </c>
      <c r="S701" s="22"/>
      <c r="T701" s="22"/>
      <c r="U701" s="22"/>
      <c r="V701" s="22"/>
      <c r="W701" s="22">
        <f t="shared" si="172"/>
        <v>0</v>
      </c>
      <c r="X701" s="22"/>
      <c r="Y701" s="22"/>
      <c r="Z701" s="22"/>
      <c r="AA701" s="22">
        <f t="shared" si="175"/>
        <v>0</v>
      </c>
      <c r="AB701" s="22">
        <f t="shared" si="149"/>
        <v>0</v>
      </c>
      <c r="AC701" s="22">
        <f t="shared" si="150"/>
        <v>0</v>
      </c>
      <c r="AD701" s="22">
        <f t="shared" si="176"/>
        <v>0</v>
      </c>
      <c r="AE701" s="22"/>
      <c r="AF701" s="22"/>
      <c r="AG701" s="22"/>
      <c r="AH701" s="22"/>
      <c r="AI701" s="22"/>
      <c r="AJ701" s="22">
        <f t="shared" si="178"/>
        <v>0</v>
      </c>
      <c r="AK701" s="22">
        <f t="shared" si="145"/>
        <v>0</v>
      </c>
      <c r="AL701" s="22">
        <f t="shared" si="146"/>
        <v>0</v>
      </c>
      <c r="AM701" s="22">
        <f t="array" ref="AM701">IF(P701="Mykare",(INDEX('[1]EMI &amp; Reimbursement'!Q:Q,MATCH(Finance!C701,'[1]EMI &amp; Reimbursement'!B:B,0),0)),0)</f>
        <v>0</v>
      </c>
      <c r="AN701" s="22">
        <f t="shared" si="141"/>
        <v>0</v>
      </c>
      <c r="AO701" s="22">
        <f t="shared" si="142"/>
        <v>0</v>
      </c>
      <c r="AP701" s="22">
        <f t="shared" si="143"/>
        <v>0</v>
      </c>
      <c r="BC701" s="22">
        <f t="shared" si="179"/>
        <v>0</v>
      </c>
      <c r="BD701" s="26" t="e">
        <f t="shared" si="180"/>
        <v>#DIV/0!</v>
      </c>
    </row>
    <row r="702" spans="1:56" ht="18" customHeight="1">
      <c r="A702" s="18" t="s">
        <v>7262</v>
      </c>
      <c r="B702" s="19">
        <v>703</v>
      </c>
      <c r="C702" s="18" t="str">
        <f t="shared" si="137"/>
        <v>FIP703</v>
      </c>
      <c r="E702" s="20"/>
      <c r="F702" s="20"/>
      <c r="M702" s="21"/>
      <c r="N702" s="21" t="str">
        <f t="shared" si="166"/>
        <v>A</v>
      </c>
      <c r="P702" s="18" t="str">
        <f>IFERROR(VLOOKUP(L702,[1]Sheet3!A:B,2,0),"")</f>
        <v/>
      </c>
      <c r="Q702" s="22"/>
      <c r="R702" s="22" t="s">
        <v>7271</v>
      </c>
      <c r="S702" s="22"/>
      <c r="T702" s="22"/>
      <c r="U702" s="22"/>
      <c r="V702" s="22"/>
      <c r="W702" s="22">
        <f t="shared" si="172"/>
        <v>0</v>
      </c>
      <c r="X702" s="22"/>
      <c r="Y702" s="22"/>
      <c r="Z702" s="22"/>
      <c r="AA702" s="22">
        <f t="shared" si="175"/>
        <v>0</v>
      </c>
      <c r="AB702" s="22">
        <f t="shared" si="149"/>
        <v>0</v>
      </c>
      <c r="AC702" s="22">
        <f t="shared" si="150"/>
        <v>0</v>
      </c>
      <c r="AD702" s="22">
        <f t="shared" si="176"/>
        <v>0</v>
      </c>
      <c r="AE702" s="22"/>
      <c r="AF702" s="22"/>
      <c r="AG702" s="22"/>
      <c r="AH702" s="22"/>
      <c r="AI702" s="22"/>
      <c r="AJ702" s="22">
        <f t="shared" si="178"/>
        <v>0</v>
      </c>
      <c r="AK702" s="22">
        <f t="shared" si="145"/>
        <v>0</v>
      </c>
      <c r="AL702" s="22">
        <f t="shared" si="146"/>
        <v>0</v>
      </c>
      <c r="AM702" s="22">
        <f t="array" ref="AM702">IF(P702="Mykare",(INDEX('[1]EMI &amp; Reimbursement'!Q:Q,MATCH(Finance!C702,'[1]EMI &amp; Reimbursement'!B:B,0),0)),0)</f>
        <v>0</v>
      </c>
      <c r="AN702" s="22">
        <f t="shared" si="141"/>
        <v>0</v>
      </c>
      <c r="AO702" s="22">
        <f t="shared" si="142"/>
        <v>0</v>
      </c>
      <c r="AP702" s="22">
        <f t="shared" si="143"/>
        <v>0</v>
      </c>
      <c r="BC702" s="22">
        <f t="shared" si="179"/>
        <v>0</v>
      </c>
      <c r="BD702" s="26" t="e">
        <f t="shared" si="180"/>
        <v>#DIV/0!</v>
      </c>
    </row>
    <row r="703" spans="1:56" ht="18" customHeight="1">
      <c r="A703" s="18" t="s">
        <v>7262</v>
      </c>
      <c r="B703" s="19">
        <v>704</v>
      </c>
      <c r="C703" s="18" t="str">
        <f t="shared" si="137"/>
        <v>FIP704</v>
      </c>
      <c r="E703" s="20"/>
      <c r="F703" s="20"/>
      <c r="M703" s="21"/>
      <c r="N703" s="21" t="str">
        <f t="shared" si="166"/>
        <v>A</v>
      </c>
      <c r="P703" s="18" t="str">
        <f>IFERROR(VLOOKUP(L703,[1]Sheet3!A:B,2,0),"")</f>
        <v/>
      </c>
      <c r="Q703" s="22"/>
      <c r="R703" s="22" t="s">
        <v>7271</v>
      </c>
      <c r="S703" s="22"/>
      <c r="T703" s="22"/>
      <c r="U703" s="22"/>
      <c r="V703" s="22"/>
      <c r="W703" s="22">
        <f t="shared" si="172"/>
        <v>0</v>
      </c>
      <c r="X703" s="22"/>
      <c r="Y703" s="22"/>
      <c r="Z703" s="22"/>
      <c r="AA703" s="22">
        <f t="shared" si="175"/>
        <v>0</v>
      </c>
      <c r="AB703" s="22">
        <f t="shared" si="149"/>
        <v>0</v>
      </c>
      <c r="AC703" s="22">
        <f t="shared" si="150"/>
        <v>0</v>
      </c>
      <c r="AD703" s="22">
        <f t="shared" si="176"/>
        <v>0</v>
      </c>
      <c r="AE703" s="22"/>
      <c r="AF703" s="22"/>
      <c r="AG703" s="22"/>
      <c r="AH703" s="22"/>
      <c r="AI703" s="22"/>
      <c r="AJ703" s="22">
        <f t="shared" si="178"/>
        <v>0</v>
      </c>
      <c r="AK703" s="22">
        <f t="shared" si="145"/>
        <v>0</v>
      </c>
      <c r="AL703" s="22">
        <f t="shared" si="146"/>
        <v>0</v>
      </c>
      <c r="AM703" s="22">
        <f t="array" ref="AM703">IF(P703="Mykare",(INDEX('[1]EMI &amp; Reimbursement'!Q:Q,MATCH(Finance!C703,'[1]EMI &amp; Reimbursement'!B:B,0),0)),0)</f>
        <v>0</v>
      </c>
      <c r="AN703" s="22">
        <f t="shared" si="141"/>
        <v>0</v>
      </c>
      <c r="AO703" s="22">
        <f t="shared" si="142"/>
        <v>0</v>
      </c>
      <c r="AP703" s="22">
        <f t="shared" si="143"/>
        <v>0</v>
      </c>
      <c r="BC703" s="22">
        <f t="shared" si="179"/>
        <v>0</v>
      </c>
      <c r="BD703" s="26" t="e">
        <f t="shared" si="180"/>
        <v>#DIV/0!</v>
      </c>
    </row>
    <row r="704" spans="1:56" ht="18" customHeight="1">
      <c r="A704" s="18" t="s">
        <v>7262</v>
      </c>
      <c r="B704" s="19">
        <v>705</v>
      </c>
      <c r="C704" s="18" t="str">
        <f t="shared" si="137"/>
        <v>FIP705</v>
      </c>
      <c r="E704" s="20"/>
      <c r="F704" s="20"/>
      <c r="M704" s="21"/>
      <c r="N704" s="21" t="str">
        <f t="shared" si="166"/>
        <v>A</v>
      </c>
      <c r="P704" s="18" t="str">
        <f>IFERROR(VLOOKUP(L704,[1]Sheet3!A:B,2,0),"")</f>
        <v/>
      </c>
      <c r="Q704" s="22"/>
      <c r="R704" s="22" t="s">
        <v>7271</v>
      </c>
      <c r="S704" s="22"/>
      <c r="T704" s="22"/>
      <c r="U704" s="22"/>
      <c r="V704" s="22"/>
      <c r="W704" s="22">
        <f t="shared" si="172"/>
        <v>0</v>
      </c>
      <c r="X704" s="22"/>
      <c r="Y704" s="22"/>
      <c r="Z704" s="22"/>
      <c r="AA704" s="22">
        <f t="shared" si="175"/>
        <v>0</v>
      </c>
      <c r="AB704" s="22">
        <f t="shared" si="149"/>
        <v>0</v>
      </c>
      <c r="AC704" s="22">
        <f t="shared" si="150"/>
        <v>0</v>
      </c>
      <c r="AD704" s="22">
        <f t="shared" si="176"/>
        <v>0</v>
      </c>
      <c r="AE704" s="22"/>
      <c r="AF704" s="22"/>
      <c r="AG704" s="22"/>
      <c r="AH704" s="22"/>
      <c r="AI704" s="22"/>
      <c r="AJ704" s="22">
        <f t="shared" si="178"/>
        <v>0</v>
      </c>
      <c r="AK704" s="22">
        <f t="shared" si="145"/>
        <v>0</v>
      </c>
      <c r="AL704" s="22">
        <f t="shared" si="146"/>
        <v>0</v>
      </c>
      <c r="AM704" s="22">
        <f t="array" ref="AM704">IF(P704="Mykare",(INDEX('[1]EMI &amp; Reimbursement'!Q:Q,MATCH(Finance!C704,'[1]EMI &amp; Reimbursement'!B:B,0),0)),0)</f>
        <v>0</v>
      </c>
      <c r="AN704" s="22">
        <f t="shared" si="141"/>
        <v>0</v>
      </c>
      <c r="AO704" s="22">
        <f t="shared" si="142"/>
        <v>0</v>
      </c>
      <c r="AP704" s="22">
        <f t="shared" si="143"/>
        <v>0</v>
      </c>
      <c r="BC704" s="22">
        <f t="shared" si="179"/>
        <v>0</v>
      </c>
      <c r="BD704" s="26" t="e">
        <f t="shared" si="180"/>
        <v>#DIV/0!</v>
      </c>
    </row>
    <row r="705" spans="1:56" ht="18" customHeight="1">
      <c r="A705" s="18" t="s">
        <v>7262</v>
      </c>
      <c r="B705" s="19">
        <v>706</v>
      </c>
      <c r="C705" s="18" t="str">
        <f t="shared" si="137"/>
        <v>FIP706</v>
      </c>
      <c r="E705" s="20"/>
      <c r="F705" s="20"/>
      <c r="M705" s="21"/>
      <c r="N705" s="21" t="str">
        <f t="shared" si="166"/>
        <v>A</v>
      </c>
      <c r="P705" s="18" t="str">
        <f>IFERROR(VLOOKUP(L705,[1]Sheet3!A:B,2,0),"")</f>
        <v/>
      </c>
      <c r="Q705" s="22"/>
      <c r="R705" s="22" t="s">
        <v>7271</v>
      </c>
      <c r="S705" s="22"/>
      <c r="T705" s="22"/>
      <c r="U705" s="22"/>
      <c r="V705" s="22"/>
      <c r="W705" s="22">
        <f t="shared" si="172"/>
        <v>0</v>
      </c>
      <c r="X705" s="22"/>
      <c r="Y705" s="22"/>
      <c r="Z705" s="22"/>
      <c r="AA705" s="22">
        <f t="shared" si="175"/>
        <v>0</v>
      </c>
      <c r="AB705" s="22">
        <f t="shared" si="149"/>
        <v>0</v>
      </c>
      <c r="AC705" s="22">
        <f t="shared" si="150"/>
        <v>0</v>
      </c>
      <c r="AD705" s="22">
        <f t="shared" si="176"/>
        <v>0</v>
      </c>
      <c r="AE705" s="22"/>
      <c r="AF705" s="22"/>
      <c r="AG705" s="22"/>
      <c r="AH705" s="22"/>
      <c r="AI705" s="22"/>
      <c r="AJ705" s="22">
        <f t="shared" si="178"/>
        <v>0</v>
      </c>
      <c r="AK705" s="22">
        <f t="shared" si="145"/>
        <v>0</v>
      </c>
      <c r="AL705" s="22">
        <f t="shared" si="146"/>
        <v>0</v>
      </c>
      <c r="AM705" s="22">
        <f t="array" ref="AM705">IF(P705="Mykare",(INDEX('[1]EMI &amp; Reimbursement'!Q:Q,MATCH(Finance!C705,'[1]EMI &amp; Reimbursement'!B:B,0),0)),0)</f>
        <v>0</v>
      </c>
      <c r="AN705" s="22">
        <f t="shared" si="141"/>
        <v>0</v>
      </c>
      <c r="AO705" s="22">
        <f t="shared" si="142"/>
        <v>0</v>
      </c>
      <c r="AP705" s="22">
        <f t="shared" si="143"/>
        <v>0</v>
      </c>
      <c r="BC705" s="22">
        <f t="shared" si="179"/>
        <v>0</v>
      </c>
      <c r="BD705" s="26" t="e">
        <f t="shared" si="180"/>
        <v>#DIV/0!</v>
      </c>
    </row>
    <row r="706" spans="1:56" ht="18" customHeight="1">
      <c r="A706" s="18" t="s">
        <v>7262</v>
      </c>
      <c r="B706" s="19">
        <v>707</v>
      </c>
      <c r="C706" s="18" t="str">
        <f t="shared" si="137"/>
        <v>FIP707</v>
      </c>
      <c r="E706" s="20"/>
      <c r="F706" s="20"/>
      <c r="M706" s="21"/>
      <c r="N706" s="21" t="str">
        <f t="shared" si="166"/>
        <v>A</v>
      </c>
      <c r="P706" s="18" t="str">
        <f>IFERROR(VLOOKUP(L706,[1]Sheet3!A:B,2,0),"")</f>
        <v/>
      </c>
      <c r="Q706" s="22"/>
      <c r="R706" s="22" t="s">
        <v>7271</v>
      </c>
      <c r="S706" s="22"/>
      <c r="T706" s="22"/>
      <c r="U706" s="22"/>
      <c r="V706" s="22"/>
      <c r="W706" s="22">
        <f t="shared" si="172"/>
        <v>0</v>
      </c>
      <c r="X706" s="22"/>
      <c r="Y706" s="22"/>
      <c r="Z706" s="22"/>
      <c r="AA706" s="22">
        <f t="shared" si="175"/>
        <v>0</v>
      </c>
      <c r="AB706" s="22">
        <f t="shared" si="149"/>
        <v>0</v>
      </c>
      <c r="AC706" s="22">
        <f t="shared" si="150"/>
        <v>0</v>
      </c>
      <c r="AD706" s="22">
        <f t="shared" si="176"/>
        <v>0</v>
      </c>
      <c r="AE706" s="22"/>
      <c r="AF706" s="22"/>
      <c r="AG706" s="22"/>
      <c r="AH706" s="22"/>
      <c r="AI706" s="22"/>
      <c r="AJ706" s="22">
        <f t="shared" si="178"/>
        <v>0</v>
      </c>
      <c r="AK706" s="22">
        <f t="shared" si="145"/>
        <v>0</v>
      </c>
      <c r="AL706" s="22">
        <f t="shared" si="146"/>
        <v>0</v>
      </c>
      <c r="AM706" s="22">
        <f t="array" ref="AM706">IF(P706="Mykare",(INDEX('[1]EMI &amp; Reimbursement'!Q:Q,MATCH(Finance!C706,'[1]EMI &amp; Reimbursement'!B:B,0),0)),0)</f>
        <v>0</v>
      </c>
      <c r="AN706" s="22">
        <f t="shared" si="141"/>
        <v>0</v>
      </c>
      <c r="AO706" s="22">
        <f t="shared" si="142"/>
        <v>0</v>
      </c>
      <c r="AP706" s="22">
        <f t="shared" si="143"/>
        <v>0</v>
      </c>
      <c r="BC706" s="22">
        <f t="shared" si="179"/>
        <v>0</v>
      </c>
      <c r="BD706" s="26" t="e">
        <f t="shared" si="180"/>
        <v>#DIV/0!</v>
      </c>
    </row>
    <row r="707" spans="1:56" ht="18" customHeight="1">
      <c r="A707" s="18" t="s">
        <v>7262</v>
      </c>
      <c r="B707" s="19">
        <v>708</v>
      </c>
      <c r="C707" s="18" t="str">
        <f t="shared" si="137"/>
        <v>FIP708</v>
      </c>
      <c r="E707" s="20"/>
      <c r="F707" s="20"/>
      <c r="M707" s="21"/>
      <c r="N707" s="21" t="str">
        <f t="shared" si="166"/>
        <v>A</v>
      </c>
      <c r="P707" s="18" t="str">
        <f>IFERROR(VLOOKUP(L707,[1]Sheet3!A:B,2,0),"")</f>
        <v/>
      </c>
      <c r="Q707" s="22"/>
      <c r="R707" s="22" t="s">
        <v>7271</v>
      </c>
      <c r="S707" s="22"/>
      <c r="T707" s="22"/>
      <c r="U707" s="22"/>
      <c r="V707" s="22"/>
      <c r="W707" s="22">
        <f t="shared" si="172"/>
        <v>0</v>
      </c>
      <c r="X707" s="22"/>
      <c r="Y707" s="22"/>
      <c r="Z707" s="22"/>
      <c r="AA707" s="22">
        <f t="shared" si="175"/>
        <v>0</v>
      </c>
      <c r="AB707" s="22">
        <f t="shared" si="149"/>
        <v>0</v>
      </c>
      <c r="AC707" s="22">
        <f t="shared" si="150"/>
        <v>0</v>
      </c>
      <c r="AD707" s="22">
        <f t="shared" si="176"/>
        <v>0</v>
      </c>
      <c r="AE707" s="22"/>
      <c r="AF707" s="22"/>
      <c r="AG707" s="22"/>
      <c r="AH707" s="22"/>
      <c r="AI707" s="22"/>
      <c r="AJ707" s="22">
        <f t="shared" si="178"/>
        <v>0</v>
      </c>
      <c r="AK707" s="22">
        <f t="shared" si="145"/>
        <v>0</v>
      </c>
      <c r="AL707" s="22">
        <f t="shared" si="146"/>
        <v>0</v>
      </c>
      <c r="AM707" s="22">
        <f t="array" ref="AM707">IF(P707="Mykare",(INDEX('[1]EMI &amp; Reimbursement'!Q:Q,MATCH(Finance!C707,'[1]EMI &amp; Reimbursement'!B:B,0),0)),0)</f>
        <v>0</v>
      </c>
      <c r="AN707" s="22">
        <f t="shared" si="141"/>
        <v>0</v>
      </c>
      <c r="AO707" s="22">
        <f t="shared" si="142"/>
        <v>0</v>
      </c>
      <c r="AP707" s="22">
        <f t="shared" si="143"/>
        <v>0</v>
      </c>
      <c r="BC707" s="22">
        <f t="shared" si="179"/>
        <v>0</v>
      </c>
      <c r="BD707" s="26" t="e">
        <f t="shared" si="180"/>
        <v>#DIV/0!</v>
      </c>
    </row>
    <row r="708" spans="1:56" ht="18" customHeight="1">
      <c r="A708" s="18" t="s">
        <v>7262</v>
      </c>
      <c r="B708" s="19">
        <v>709</v>
      </c>
      <c r="C708" s="18" t="str">
        <f t="shared" si="137"/>
        <v>FIP709</v>
      </c>
      <c r="E708" s="20"/>
      <c r="F708" s="20"/>
      <c r="M708" s="21"/>
      <c r="N708" s="21" t="str">
        <f t="shared" si="166"/>
        <v>A</v>
      </c>
      <c r="P708" s="18" t="str">
        <f>IFERROR(VLOOKUP(L708,[1]Sheet3!A:B,2,0),"")</f>
        <v/>
      </c>
      <c r="Q708" s="22"/>
      <c r="R708" s="22" t="s">
        <v>7271</v>
      </c>
      <c r="S708" s="22"/>
      <c r="T708" s="22"/>
      <c r="U708" s="22"/>
      <c r="V708" s="22"/>
      <c r="W708" s="22">
        <f t="shared" si="172"/>
        <v>0</v>
      </c>
      <c r="X708" s="22"/>
      <c r="Y708" s="22"/>
      <c r="Z708" s="22"/>
      <c r="AA708" s="22">
        <f t="shared" si="175"/>
        <v>0</v>
      </c>
      <c r="AB708" s="22">
        <f t="shared" si="149"/>
        <v>0</v>
      </c>
      <c r="AC708" s="22">
        <f t="shared" si="150"/>
        <v>0</v>
      </c>
      <c r="AD708" s="22">
        <f t="shared" si="176"/>
        <v>0</v>
      </c>
      <c r="AE708" s="22"/>
      <c r="AF708" s="22"/>
      <c r="AG708" s="22"/>
      <c r="AH708" s="22"/>
      <c r="AI708" s="22"/>
      <c r="AJ708" s="22">
        <f t="shared" si="178"/>
        <v>0</v>
      </c>
      <c r="AK708" s="22">
        <f t="shared" si="145"/>
        <v>0</v>
      </c>
      <c r="AL708" s="22">
        <f t="shared" si="146"/>
        <v>0</v>
      </c>
      <c r="AM708" s="22">
        <f t="array" ref="AM708">IF(P708="Mykare",(INDEX('[1]EMI &amp; Reimbursement'!Q:Q,MATCH(Finance!C708,'[1]EMI &amp; Reimbursement'!B:B,0),0)),0)</f>
        <v>0</v>
      </c>
      <c r="AN708" s="22">
        <f t="shared" si="141"/>
        <v>0</v>
      </c>
      <c r="AO708" s="22">
        <f t="shared" si="142"/>
        <v>0</v>
      </c>
      <c r="AP708" s="22">
        <f t="shared" si="143"/>
        <v>0</v>
      </c>
      <c r="BC708" s="22">
        <f t="shared" si="179"/>
        <v>0</v>
      </c>
      <c r="BD708" s="26" t="e">
        <f t="shared" si="180"/>
        <v>#DIV/0!</v>
      </c>
    </row>
    <row r="709" spans="1:56" ht="18" customHeight="1">
      <c r="A709" s="18" t="s">
        <v>7262</v>
      </c>
      <c r="B709" s="19">
        <v>710</v>
      </c>
      <c r="C709" s="18" t="str">
        <f t="shared" si="137"/>
        <v>FIP710</v>
      </c>
      <c r="E709" s="20"/>
      <c r="F709" s="20"/>
      <c r="M709" s="21"/>
      <c r="N709" s="21" t="str">
        <f t="shared" si="166"/>
        <v>A</v>
      </c>
      <c r="P709" s="18" t="str">
        <f>IFERROR(VLOOKUP(L709,[1]Sheet3!A:B,2,0),"")</f>
        <v/>
      </c>
      <c r="Q709" s="22"/>
      <c r="R709" s="22" t="s">
        <v>7271</v>
      </c>
      <c r="S709" s="22"/>
      <c r="T709" s="22"/>
      <c r="U709" s="22"/>
      <c r="V709" s="22"/>
      <c r="W709" s="22">
        <f t="shared" si="172"/>
        <v>0</v>
      </c>
      <c r="X709" s="22"/>
      <c r="Y709" s="22"/>
      <c r="Z709" s="22"/>
      <c r="AA709" s="22">
        <f t="shared" si="175"/>
        <v>0</v>
      </c>
      <c r="AB709" s="22">
        <f t="shared" si="149"/>
        <v>0</v>
      </c>
      <c r="AC709" s="22">
        <f t="shared" si="150"/>
        <v>0</v>
      </c>
      <c r="AD709" s="22">
        <f t="shared" si="176"/>
        <v>0</v>
      </c>
      <c r="AE709" s="22"/>
      <c r="AF709" s="22"/>
      <c r="AG709" s="22"/>
      <c r="AH709" s="22"/>
      <c r="AI709" s="22"/>
      <c r="AJ709" s="22">
        <f t="shared" si="178"/>
        <v>0</v>
      </c>
      <c r="AK709" s="22">
        <f t="shared" si="145"/>
        <v>0</v>
      </c>
      <c r="AL709" s="22">
        <f t="shared" si="146"/>
        <v>0</v>
      </c>
      <c r="AM709" s="22">
        <f t="array" ref="AM709">IF(P709="Mykare",(INDEX('[1]EMI &amp; Reimbursement'!Q:Q,MATCH(Finance!C709,'[1]EMI &amp; Reimbursement'!B:B,0),0)),0)</f>
        <v>0</v>
      </c>
      <c r="AN709" s="22">
        <f t="shared" si="141"/>
        <v>0</v>
      </c>
      <c r="AO709" s="22">
        <f t="shared" si="142"/>
        <v>0</v>
      </c>
      <c r="AP709" s="22">
        <f t="shared" si="143"/>
        <v>0</v>
      </c>
      <c r="BC709" s="22">
        <f t="shared" si="179"/>
        <v>0</v>
      </c>
      <c r="BD709" s="26" t="e">
        <f t="shared" si="180"/>
        <v>#DIV/0!</v>
      </c>
    </row>
    <row r="710" spans="1:56" ht="18" customHeight="1">
      <c r="A710" s="18" t="s">
        <v>7262</v>
      </c>
      <c r="B710" s="19">
        <v>711</v>
      </c>
      <c r="C710" s="18" t="str">
        <f t="shared" si="137"/>
        <v>FIP711</v>
      </c>
      <c r="E710" s="20"/>
      <c r="F710" s="20"/>
      <c r="M710" s="21"/>
      <c r="N710" s="21" t="str">
        <f t="shared" si="166"/>
        <v>A</v>
      </c>
      <c r="P710" s="18" t="str">
        <f>IFERROR(VLOOKUP(L710,[1]Sheet3!A:B,2,0),"")</f>
        <v/>
      </c>
      <c r="Q710" s="22"/>
      <c r="R710" s="22" t="s">
        <v>7271</v>
      </c>
      <c r="S710" s="22"/>
      <c r="T710" s="22"/>
      <c r="U710" s="22"/>
      <c r="V710" s="22"/>
      <c r="W710" s="22">
        <f t="shared" si="172"/>
        <v>0</v>
      </c>
      <c r="X710" s="22"/>
      <c r="Y710" s="22"/>
      <c r="Z710" s="22"/>
      <c r="AA710" s="22">
        <f t="shared" si="175"/>
        <v>0</v>
      </c>
      <c r="AB710" s="22">
        <f t="shared" si="149"/>
        <v>0</v>
      </c>
      <c r="AC710" s="22">
        <f t="shared" si="150"/>
        <v>0</v>
      </c>
      <c r="AD710" s="22">
        <f t="shared" si="176"/>
        <v>0</v>
      </c>
      <c r="AE710" s="22"/>
      <c r="AF710" s="22"/>
      <c r="AG710" s="22"/>
      <c r="AH710" s="22"/>
      <c r="AI710" s="22"/>
      <c r="AJ710" s="22">
        <f t="shared" si="178"/>
        <v>0</v>
      </c>
      <c r="AK710" s="22">
        <f t="shared" si="145"/>
        <v>0</v>
      </c>
      <c r="AL710" s="22">
        <f t="shared" si="146"/>
        <v>0</v>
      </c>
      <c r="AM710" s="22">
        <f t="array" ref="AM710">IF(P710="Mykare",(INDEX('[1]EMI &amp; Reimbursement'!Q:Q,MATCH(Finance!C710,'[1]EMI &amp; Reimbursement'!B:B,0),0)),0)</f>
        <v>0</v>
      </c>
      <c r="AN710" s="22">
        <f t="shared" si="141"/>
        <v>0</v>
      </c>
      <c r="AO710" s="22">
        <f t="shared" si="142"/>
        <v>0</v>
      </c>
      <c r="AP710" s="22">
        <f t="shared" si="143"/>
        <v>0</v>
      </c>
      <c r="BC710" s="22">
        <f t="shared" si="179"/>
        <v>0</v>
      </c>
      <c r="BD710" s="26" t="e">
        <f t="shared" si="180"/>
        <v>#DIV/0!</v>
      </c>
    </row>
    <row r="711" spans="1:56" ht="18" customHeight="1">
      <c r="A711" s="18" t="s">
        <v>7262</v>
      </c>
      <c r="B711" s="19">
        <v>712</v>
      </c>
      <c r="C711" s="18" t="str">
        <f t="shared" si="137"/>
        <v>FIP712</v>
      </c>
      <c r="E711" s="20"/>
      <c r="F711" s="20"/>
      <c r="M711" s="21"/>
      <c r="N711" s="21" t="str">
        <f t="shared" si="166"/>
        <v>A</v>
      </c>
      <c r="P711" s="18" t="str">
        <f>IFERROR(VLOOKUP(L711,[1]Sheet3!A:B,2,0),"")</f>
        <v/>
      </c>
      <c r="Q711" s="22"/>
      <c r="R711" s="22" t="s">
        <v>7271</v>
      </c>
      <c r="S711" s="22"/>
      <c r="T711" s="22"/>
      <c r="U711" s="22"/>
      <c r="V711" s="22"/>
      <c r="W711" s="22">
        <f t="shared" si="172"/>
        <v>0</v>
      </c>
      <c r="X711" s="22"/>
      <c r="Y711" s="22"/>
      <c r="Z711" s="22"/>
      <c r="AA711" s="22">
        <f t="shared" si="175"/>
        <v>0</v>
      </c>
      <c r="AB711" s="22">
        <f t="shared" si="149"/>
        <v>0</v>
      </c>
      <c r="AC711" s="22">
        <f t="shared" si="150"/>
        <v>0</v>
      </c>
      <c r="AD711" s="22">
        <f t="shared" si="176"/>
        <v>0</v>
      </c>
      <c r="AE711" s="22"/>
      <c r="AF711" s="22"/>
      <c r="AG711" s="22"/>
      <c r="AH711" s="22"/>
      <c r="AI711" s="22"/>
      <c r="AJ711" s="22">
        <f t="shared" si="178"/>
        <v>0</v>
      </c>
      <c r="AK711" s="22">
        <f t="shared" si="145"/>
        <v>0</v>
      </c>
      <c r="AL711" s="22">
        <f t="shared" si="146"/>
        <v>0</v>
      </c>
      <c r="AM711" s="22">
        <f t="array" ref="AM711">IF(P711="Mykare",(INDEX('[1]EMI &amp; Reimbursement'!Q:Q,MATCH(Finance!C711,'[1]EMI &amp; Reimbursement'!B:B,0),0)),0)</f>
        <v>0</v>
      </c>
      <c r="AN711" s="22">
        <f t="shared" si="141"/>
        <v>0</v>
      </c>
      <c r="AO711" s="22">
        <f t="shared" si="142"/>
        <v>0</v>
      </c>
      <c r="AP711" s="22">
        <f t="shared" si="143"/>
        <v>0</v>
      </c>
      <c r="BC711" s="22">
        <f t="shared" si="179"/>
        <v>0</v>
      </c>
      <c r="BD711" s="26" t="e">
        <f t="shared" si="180"/>
        <v>#DIV/0!</v>
      </c>
    </row>
    <row r="712" spans="1:56" ht="18" customHeight="1">
      <c r="A712" s="18" t="s">
        <v>7262</v>
      </c>
      <c r="B712" s="19">
        <v>713</v>
      </c>
      <c r="C712" s="18" t="str">
        <f t="shared" si="137"/>
        <v>FIP713</v>
      </c>
      <c r="E712" s="20"/>
      <c r="F712" s="20"/>
      <c r="M712" s="21"/>
      <c r="N712" s="21" t="str">
        <f t="shared" si="166"/>
        <v>A</v>
      </c>
      <c r="P712" s="18" t="str">
        <f>IFERROR(VLOOKUP(L712,[1]Sheet3!A:B,2,0),"")</f>
        <v/>
      </c>
      <c r="Q712" s="22"/>
      <c r="R712" s="22" t="s">
        <v>7271</v>
      </c>
      <c r="S712" s="22"/>
      <c r="T712" s="22"/>
      <c r="U712" s="22"/>
      <c r="V712" s="22"/>
      <c r="W712" s="22">
        <f t="shared" si="172"/>
        <v>0</v>
      </c>
      <c r="X712" s="22"/>
      <c r="Y712" s="22"/>
      <c r="Z712" s="22"/>
      <c r="AA712" s="22">
        <f t="shared" si="175"/>
        <v>0</v>
      </c>
      <c r="AB712" s="22">
        <f t="shared" si="149"/>
        <v>0</v>
      </c>
      <c r="AC712" s="22">
        <f t="shared" si="150"/>
        <v>0</v>
      </c>
      <c r="AD712" s="22">
        <f t="shared" si="176"/>
        <v>0</v>
      </c>
      <c r="AE712" s="22"/>
      <c r="AF712" s="22"/>
      <c r="AG712" s="22"/>
      <c r="AH712" s="22"/>
      <c r="AI712" s="22"/>
      <c r="AJ712" s="22">
        <f t="shared" si="178"/>
        <v>0</v>
      </c>
      <c r="AK712" s="22">
        <f t="shared" si="145"/>
        <v>0</v>
      </c>
      <c r="AL712" s="22">
        <f t="shared" si="146"/>
        <v>0</v>
      </c>
      <c r="AM712" s="22">
        <f t="array" ref="AM712">IF(P712="Mykare",(INDEX('[1]EMI &amp; Reimbursement'!Q:Q,MATCH(Finance!C712,'[1]EMI &amp; Reimbursement'!B:B,0),0)),0)</f>
        <v>0</v>
      </c>
      <c r="AN712" s="22">
        <f t="shared" si="141"/>
        <v>0</v>
      </c>
      <c r="AO712" s="22">
        <f t="shared" si="142"/>
        <v>0</v>
      </c>
      <c r="AP712" s="22">
        <f t="shared" si="143"/>
        <v>0</v>
      </c>
      <c r="BC712" s="22">
        <f t="shared" si="179"/>
        <v>0</v>
      </c>
      <c r="BD712" s="26" t="e">
        <f t="shared" si="180"/>
        <v>#DIV/0!</v>
      </c>
    </row>
    <row r="713" spans="1:56" ht="18" customHeight="1">
      <c r="A713" s="18" t="s">
        <v>7262</v>
      </c>
      <c r="B713" s="19">
        <v>714</v>
      </c>
      <c r="C713" s="18" t="str">
        <f t="shared" si="137"/>
        <v>FIP714</v>
      </c>
      <c r="E713" s="20"/>
      <c r="F713" s="20"/>
      <c r="M713" s="21"/>
      <c r="N713" s="21" t="str">
        <f t="shared" si="166"/>
        <v>A</v>
      </c>
      <c r="P713" s="18" t="str">
        <f>IFERROR(VLOOKUP(L713,[1]Sheet3!A:B,2,0),"")</f>
        <v/>
      </c>
      <c r="Q713" s="22"/>
      <c r="R713" s="22" t="s">
        <v>7271</v>
      </c>
      <c r="S713" s="22"/>
      <c r="T713" s="22"/>
      <c r="U713" s="22"/>
      <c r="V713" s="22"/>
      <c r="W713" s="22">
        <f t="shared" si="172"/>
        <v>0</v>
      </c>
      <c r="X713" s="22"/>
      <c r="Y713" s="22"/>
      <c r="Z713" s="22"/>
      <c r="AA713" s="22">
        <f t="shared" si="175"/>
        <v>0</v>
      </c>
      <c r="AB713" s="22">
        <f t="shared" si="149"/>
        <v>0</v>
      </c>
      <c r="AC713" s="22">
        <f t="shared" si="150"/>
        <v>0</v>
      </c>
      <c r="AD713" s="22">
        <f t="shared" si="176"/>
        <v>0</v>
      </c>
      <c r="AE713" s="22"/>
      <c r="AF713" s="22"/>
      <c r="AG713" s="22"/>
      <c r="AH713" s="22"/>
      <c r="AI713" s="22"/>
      <c r="AJ713" s="22">
        <f t="shared" si="178"/>
        <v>0</v>
      </c>
      <c r="AK713" s="22">
        <f t="shared" si="145"/>
        <v>0</v>
      </c>
      <c r="AL713" s="22">
        <f t="shared" si="146"/>
        <v>0</v>
      </c>
      <c r="AM713" s="22">
        <f t="array" ref="AM713">IF(P713="Mykare",(INDEX('[1]EMI &amp; Reimbursement'!Q:Q,MATCH(Finance!C713,'[1]EMI &amp; Reimbursement'!B:B,0),0)),0)</f>
        <v>0</v>
      </c>
      <c r="AN713" s="22">
        <f t="shared" si="141"/>
        <v>0</v>
      </c>
      <c r="AO713" s="22">
        <f t="shared" si="142"/>
        <v>0</v>
      </c>
      <c r="AP713" s="22">
        <f t="shared" si="143"/>
        <v>0</v>
      </c>
      <c r="BC713" s="22">
        <f t="shared" si="179"/>
        <v>0</v>
      </c>
      <c r="BD713" s="26" t="e">
        <f t="shared" si="180"/>
        <v>#DIV/0!</v>
      </c>
    </row>
    <row r="714" spans="1:56" ht="18" customHeight="1">
      <c r="A714" s="18" t="s">
        <v>7262</v>
      </c>
      <c r="B714" s="19">
        <v>715</v>
      </c>
      <c r="C714" s="18" t="str">
        <f t="shared" si="137"/>
        <v>FIP715</v>
      </c>
      <c r="E714" s="20"/>
      <c r="F714" s="20"/>
      <c r="M714" s="21"/>
      <c r="N714" s="21" t="str">
        <f t="shared" si="166"/>
        <v>A</v>
      </c>
      <c r="P714" s="18" t="str">
        <f>IFERROR(VLOOKUP(L714,[1]Sheet3!A:B,2,0),"")</f>
        <v/>
      </c>
      <c r="Q714" s="22"/>
      <c r="R714" s="22" t="s">
        <v>7271</v>
      </c>
      <c r="S714" s="22"/>
      <c r="T714" s="22"/>
      <c r="U714" s="22"/>
      <c r="V714" s="22"/>
      <c r="W714" s="22">
        <f t="shared" si="172"/>
        <v>0</v>
      </c>
      <c r="X714" s="22"/>
      <c r="Y714" s="22"/>
      <c r="Z714" s="22"/>
      <c r="AA714" s="22">
        <f t="shared" si="175"/>
        <v>0</v>
      </c>
      <c r="AB714" s="22">
        <f t="shared" si="149"/>
        <v>0</v>
      </c>
      <c r="AC714" s="22">
        <f t="shared" si="150"/>
        <v>0</v>
      </c>
      <c r="AD714" s="22">
        <f t="shared" si="176"/>
        <v>0</v>
      </c>
      <c r="AE714" s="22"/>
      <c r="AF714" s="22"/>
      <c r="AG714" s="22"/>
      <c r="AH714" s="22"/>
      <c r="AI714" s="22"/>
      <c r="AJ714" s="22">
        <f t="shared" si="178"/>
        <v>0</v>
      </c>
      <c r="AK714" s="22">
        <f t="shared" si="145"/>
        <v>0</v>
      </c>
      <c r="AL714" s="22">
        <f t="shared" si="146"/>
        <v>0</v>
      </c>
      <c r="AM714" s="22">
        <f t="array" ref="AM714">IF(P714="Mykare",(INDEX('[1]EMI &amp; Reimbursement'!Q:Q,MATCH(Finance!C714,'[1]EMI &amp; Reimbursement'!B:B,0),0)),0)</f>
        <v>0</v>
      </c>
      <c r="AN714" s="22">
        <f t="shared" si="141"/>
        <v>0</v>
      </c>
      <c r="AO714" s="22">
        <f t="shared" si="142"/>
        <v>0</v>
      </c>
      <c r="AP714" s="22">
        <f t="shared" si="143"/>
        <v>0</v>
      </c>
      <c r="BC714" s="22">
        <f t="shared" si="179"/>
        <v>0</v>
      </c>
      <c r="BD714" s="26" t="e">
        <f t="shared" si="180"/>
        <v>#DIV/0!</v>
      </c>
    </row>
    <row r="715" spans="1:56" ht="18" customHeight="1">
      <c r="A715" s="18" t="s">
        <v>7262</v>
      </c>
      <c r="B715" s="19">
        <v>716</v>
      </c>
      <c r="C715" s="18" t="str">
        <f t="shared" si="137"/>
        <v>FIP716</v>
      </c>
      <c r="E715" s="20"/>
      <c r="F715" s="20"/>
      <c r="M715" s="21"/>
      <c r="N715" s="21" t="str">
        <f t="shared" si="166"/>
        <v>A</v>
      </c>
      <c r="P715" s="18" t="str">
        <f>IFERROR(VLOOKUP(L715,[1]Sheet3!A:B,2,0),"")</f>
        <v/>
      </c>
      <c r="Q715" s="22"/>
      <c r="R715" s="22" t="s">
        <v>7271</v>
      </c>
      <c r="S715" s="22"/>
      <c r="T715" s="22"/>
      <c r="U715" s="22"/>
      <c r="V715" s="22"/>
      <c r="W715" s="22">
        <f t="shared" si="172"/>
        <v>0</v>
      </c>
      <c r="X715" s="22"/>
      <c r="Y715" s="22"/>
      <c r="Z715" s="22"/>
      <c r="AA715" s="22">
        <f t="shared" si="175"/>
        <v>0</v>
      </c>
      <c r="AB715" s="22">
        <f t="shared" si="149"/>
        <v>0</v>
      </c>
      <c r="AC715" s="22">
        <f t="shared" si="150"/>
        <v>0</v>
      </c>
      <c r="AD715" s="22">
        <f t="shared" si="176"/>
        <v>0</v>
      </c>
      <c r="AE715" s="22"/>
      <c r="AF715" s="22"/>
      <c r="AG715" s="22"/>
      <c r="AH715" s="22"/>
      <c r="AI715" s="22"/>
      <c r="AJ715" s="22">
        <f t="shared" si="178"/>
        <v>0</v>
      </c>
      <c r="AK715" s="22">
        <f t="shared" si="145"/>
        <v>0</v>
      </c>
      <c r="AL715" s="22">
        <f t="shared" si="146"/>
        <v>0</v>
      </c>
      <c r="AM715" s="22">
        <f t="array" ref="AM715">IF(P715="Mykare",(INDEX('[1]EMI &amp; Reimbursement'!Q:Q,MATCH(Finance!C715,'[1]EMI &amp; Reimbursement'!B:B,0),0)),0)</f>
        <v>0</v>
      </c>
      <c r="AN715" s="22">
        <f t="shared" si="141"/>
        <v>0</v>
      </c>
      <c r="AO715" s="22">
        <f t="shared" si="142"/>
        <v>0</v>
      </c>
      <c r="AP715" s="22">
        <f t="shared" si="143"/>
        <v>0</v>
      </c>
      <c r="BC715" s="22">
        <f t="shared" si="179"/>
        <v>0</v>
      </c>
      <c r="BD715" s="26" t="e">
        <f t="shared" si="180"/>
        <v>#DIV/0!</v>
      </c>
    </row>
    <row r="716" spans="1:56" ht="18" customHeight="1">
      <c r="A716" s="18" t="s">
        <v>7262</v>
      </c>
      <c r="B716" s="19">
        <v>717</v>
      </c>
      <c r="C716" s="18" t="str">
        <f t="shared" si="137"/>
        <v>FIP717</v>
      </c>
      <c r="E716" s="20"/>
      <c r="F716" s="20"/>
      <c r="M716" s="21"/>
      <c r="N716" s="21" t="str">
        <f t="shared" si="166"/>
        <v>A</v>
      </c>
      <c r="P716" s="18" t="str">
        <f>IFERROR(VLOOKUP(L716,[1]Sheet3!A:B,2,0),"")</f>
        <v/>
      </c>
      <c r="Q716" s="22"/>
      <c r="R716" s="22" t="s">
        <v>7271</v>
      </c>
      <c r="S716" s="22"/>
      <c r="T716" s="22"/>
      <c r="U716" s="22"/>
      <c r="V716" s="22"/>
      <c r="W716" s="22">
        <f t="shared" si="172"/>
        <v>0</v>
      </c>
      <c r="X716" s="22"/>
      <c r="Y716" s="22"/>
      <c r="Z716" s="22"/>
      <c r="AA716" s="22">
        <f t="shared" si="175"/>
        <v>0</v>
      </c>
      <c r="AB716" s="22">
        <f t="shared" si="149"/>
        <v>0</v>
      </c>
      <c r="AC716" s="22">
        <f t="shared" si="150"/>
        <v>0</v>
      </c>
      <c r="AD716" s="22">
        <f t="shared" si="176"/>
        <v>0</v>
      </c>
      <c r="AE716" s="22"/>
      <c r="AF716" s="22"/>
      <c r="AG716" s="22"/>
      <c r="AH716" s="22"/>
      <c r="AI716" s="22"/>
      <c r="AJ716" s="22">
        <f t="shared" si="178"/>
        <v>0</v>
      </c>
      <c r="AK716" s="22">
        <f t="shared" si="145"/>
        <v>0</v>
      </c>
      <c r="AL716" s="22">
        <f t="shared" si="146"/>
        <v>0</v>
      </c>
      <c r="AM716" s="22">
        <f t="array" ref="AM716">IF(P716="Mykare",(INDEX('[1]EMI &amp; Reimbursement'!Q:Q,MATCH(Finance!C716,'[1]EMI &amp; Reimbursement'!B:B,0),0)),0)</f>
        <v>0</v>
      </c>
      <c r="AN716" s="22">
        <f t="shared" si="141"/>
        <v>0</v>
      </c>
      <c r="AO716" s="22">
        <f t="shared" si="142"/>
        <v>0</v>
      </c>
      <c r="AP716" s="22">
        <f t="shared" si="143"/>
        <v>0</v>
      </c>
      <c r="BC716" s="22">
        <f t="shared" si="179"/>
        <v>0</v>
      </c>
      <c r="BD716" s="26" t="e">
        <f t="shared" si="180"/>
        <v>#DIV/0!</v>
      </c>
    </row>
    <row r="717" spans="1:56" ht="18" customHeight="1">
      <c r="A717" s="18" t="s">
        <v>7262</v>
      </c>
      <c r="B717" s="19">
        <v>718</v>
      </c>
      <c r="C717" s="18" t="str">
        <f t="shared" si="137"/>
        <v>FIP718</v>
      </c>
      <c r="E717" s="20"/>
      <c r="F717" s="20"/>
      <c r="M717" s="21"/>
      <c r="N717" s="21" t="str">
        <f t="shared" si="166"/>
        <v>A</v>
      </c>
      <c r="P717" s="18" t="str">
        <f>IFERROR(VLOOKUP(L717,[1]Sheet3!A:B,2,0),"")</f>
        <v/>
      </c>
      <c r="Q717" s="22"/>
      <c r="R717" s="22" t="s">
        <v>7271</v>
      </c>
      <c r="S717" s="22"/>
      <c r="T717" s="22"/>
      <c r="U717" s="22"/>
      <c r="V717" s="22"/>
      <c r="W717" s="22">
        <f t="shared" si="172"/>
        <v>0</v>
      </c>
      <c r="X717" s="22"/>
      <c r="Y717" s="22"/>
      <c r="Z717" s="22"/>
      <c r="AA717" s="22">
        <f t="shared" si="175"/>
        <v>0</v>
      </c>
      <c r="AB717" s="22">
        <f t="shared" si="149"/>
        <v>0</v>
      </c>
      <c r="AC717" s="22">
        <f t="shared" si="150"/>
        <v>0</v>
      </c>
      <c r="AD717" s="22">
        <f t="shared" si="176"/>
        <v>0</v>
      </c>
      <c r="AE717" s="22"/>
      <c r="AF717" s="22"/>
      <c r="AG717" s="22"/>
      <c r="AH717" s="22"/>
      <c r="AI717" s="22"/>
      <c r="AJ717" s="22">
        <f t="shared" si="178"/>
        <v>0</v>
      </c>
      <c r="AK717" s="22">
        <f t="shared" si="145"/>
        <v>0</v>
      </c>
      <c r="AL717" s="22">
        <f t="shared" si="146"/>
        <v>0</v>
      </c>
      <c r="AM717" s="22">
        <f t="array" ref="AM717">IF(P717="Mykare",(INDEX('[1]EMI &amp; Reimbursement'!Q:Q,MATCH(Finance!C717,'[1]EMI &amp; Reimbursement'!B:B,0),0)),0)</f>
        <v>0</v>
      </c>
      <c r="AN717" s="22">
        <f t="shared" si="141"/>
        <v>0</v>
      </c>
      <c r="AO717" s="22">
        <f t="shared" si="142"/>
        <v>0</v>
      </c>
      <c r="AP717" s="22">
        <f t="shared" si="143"/>
        <v>0</v>
      </c>
      <c r="BC717" s="22">
        <f t="shared" si="179"/>
        <v>0</v>
      </c>
      <c r="BD717" s="26" t="e">
        <f t="shared" si="180"/>
        <v>#DIV/0!</v>
      </c>
    </row>
    <row r="718" spans="1:56" ht="18" customHeight="1">
      <c r="A718" s="18" t="s">
        <v>7262</v>
      </c>
      <c r="B718" s="19">
        <v>719</v>
      </c>
      <c r="C718" s="18" t="str">
        <f t="shared" si="137"/>
        <v>FIP719</v>
      </c>
      <c r="E718" s="20"/>
      <c r="F718" s="20"/>
      <c r="M718" s="21"/>
      <c r="N718" s="21" t="str">
        <f t="shared" si="166"/>
        <v>A</v>
      </c>
      <c r="P718" s="18" t="str">
        <f>IFERROR(VLOOKUP(L718,[1]Sheet3!A:B,2,0),"")</f>
        <v/>
      </c>
      <c r="Q718" s="22"/>
      <c r="R718" s="22" t="s">
        <v>7271</v>
      </c>
      <c r="S718" s="22"/>
      <c r="T718" s="22"/>
      <c r="U718" s="22"/>
      <c r="V718" s="22"/>
      <c r="W718" s="22">
        <f t="shared" si="172"/>
        <v>0</v>
      </c>
      <c r="X718" s="22"/>
      <c r="Y718" s="22"/>
      <c r="Z718" s="22"/>
      <c r="AA718" s="22">
        <f t="shared" si="175"/>
        <v>0</v>
      </c>
      <c r="AB718" s="22">
        <f t="shared" si="149"/>
        <v>0</v>
      </c>
      <c r="AC718" s="22">
        <f t="shared" si="150"/>
        <v>0</v>
      </c>
      <c r="AD718" s="22">
        <f t="shared" si="176"/>
        <v>0</v>
      </c>
      <c r="AE718" s="22"/>
      <c r="AF718" s="22"/>
      <c r="AG718" s="22"/>
      <c r="AH718" s="22"/>
      <c r="AI718" s="22"/>
      <c r="AJ718" s="22">
        <f t="shared" si="178"/>
        <v>0</v>
      </c>
      <c r="AK718" s="22">
        <f t="shared" si="145"/>
        <v>0</v>
      </c>
      <c r="AL718" s="22">
        <f t="shared" si="146"/>
        <v>0</v>
      </c>
      <c r="AM718" s="22">
        <f t="array" ref="AM718">IF(P718="Mykare",(INDEX('[1]EMI &amp; Reimbursement'!Q:Q,MATCH(Finance!C718,'[1]EMI &amp; Reimbursement'!B:B,0),0)),0)</f>
        <v>0</v>
      </c>
      <c r="AN718" s="22">
        <f t="shared" si="141"/>
        <v>0</v>
      </c>
      <c r="AO718" s="22">
        <f t="shared" si="142"/>
        <v>0</v>
      </c>
      <c r="AP718" s="22">
        <f t="shared" si="143"/>
        <v>0</v>
      </c>
      <c r="BC718" s="22">
        <f t="shared" si="179"/>
        <v>0</v>
      </c>
      <c r="BD718" s="26" t="e">
        <f t="shared" si="180"/>
        <v>#DIV/0!</v>
      </c>
    </row>
    <row r="719" spans="1:56" ht="18" customHeight="1">
      <c r="A719" s="18" t="s">
        <v>7262</v>
      </c>
      <c r="B719" s="19">
        <v>720</v>
      </c>
      <c r="C719" s="18" t="str">
        <f t="shared" si="137"/>
        <v>FIP720</v>
      </c>
      <c r="E719" s="20"/>
      <c r="F719" s="20"/>
      <c r="M719" s="21"/>
      <c r="N719" s="21" t="str">
        <f t="shared" si="166"/>
        <v>A</v>
      </c>
      <c r="P719" s="18" t="str">
        <f>IFERROR(VLOOKUP(L719,[1]Sheet3!A:B,2,0),"")</f>
        <v/>
      </c>
      <c r="Q719" s="22"/>
      <c r="R719" s="22" t="s">
        <v>7271</v>
      </c>
      <c r="S719" s="22"/>
      <c r="T719" s="22"/>
      <c r="U719" s="22"/>
      <c r="V719" s="22"/>
      <c r="W719" s="22">
        <f t="shared" si="172"/>
        <v>0</v>
      </c>
      <c r="X719" s="22"/>
      <c r="Y719" s="22"/>
      <c r="Z719" s="22"/>
      <c r="AA719" s="22">
        <f t="shared" si="175"/>
        <v>0</v>
      </c>
      <c r="AB719" s="22">
        <f t="shared" si="149"/>
        <v>0</v>
      </c>
      <c r="AC719" s="22">
        <f t="shared" si="150"/>
        <v>0</v>
      </c>
      <c r="AD719" s="22">
        <f t="shared" si="176"/>
        <v>0</v>
      </c>
      <c r="AE719" s="22"/>
      <c r="AF719" s="22"/>
      <c r="AG719" s="22"/>
      <c r="AH719" s="22"/>
      <c r="AI719" s="22"/>
      <c r="AJ719" s="22">
        <f t="shared" si="178"/>
        <v>0</v>
      </c>
      <c r="AK719" s="22">
        <f t="shared" si="145"/>
        <v>0</v>
      </c>
      <c r="AL719" s="22">
        <f t="shared" si="146"/>
        <v>0</v>
      </c>
      <c r="AM719" s="22">
        <f t="array" ref="AM719">IF(P719="Mykare",(INDEX('[1]EMI &amp; Reimbursement'!Q:Q,MATCH(Finance!C719,'[1]EMI &amp; Reimbursement'!B:B,0),0)),0)</f>
        <v>0</v>
      </c>
      <c r="AN719" s="22">
        <f t="shared" si="141"/>
        <v>0</v>
      </c>
      <c r="AO719" s="22">
        <f t="shared" si="142"/>
        <v>0</v>
      </c>
      <c r="AP719" s="22">
        <f t="shared" si="143"/>
        <v>0</v>
      </c>
      <c r="BC719" s="22">
        <f t="shared" si="179"/>
        <v>0</v>
      </c>
      <c r="BD719" s="26" t="e">
        <f t="shared" si="180"/>
        <v>#DIV/0!</v>
      </c>
    </row>
    <row r="720" spans="1:56" ht="18" customHeight="1">
      <c r="A720" s="18" t="s">
        <v>7262</v>
      </c>
      <c r="B720" s="19">
        <v>721</v>
      </c>
      <c r="C720" s="18" t="str">
        <f t="shared" si="137"/>
        <v>FIP721</v>
      </c>
      <c r="E720" s="20"/>
      <c r="F720" s="20"/>
      <c r="M720" s="21"/>
      <c r="N720" s="21" t="str">
        <f t="shared" si="166"/>
        <v>A</v>
      </c>
      <c r="P720" s="18" t="str">
        <f>IFERROR(VLOOKUP(L720,[1]Sheet3!A:B,2,0),"")</f>
        <v/>
      </c>
      <c r="Q720" s="22"/>
      <c r="R720" s="22" t="s">
        <v>7271</v>
      </c>
      <c r="S720" s="22"/>
      <c r="T720" s="22"/>
      <c r="U720" s="22"/>
      <c r="V720" s="22"/>
      <c r="W720" s="22">
        <f t="shared" si="172"/>
        <v>0</v>
      </c>
      <c r="X720" s="22"/>
      <c r="Y720" s="22"/>
      <c r="Z720" s="22"/>
      <c r="AA720" s="22">
        <f t="shared" si="175"/>
        <v>0</v>
      </c>
      <c r="AB720" s="22">
        <f t="shared" si="149"/>
        <v>0</v>
      </c>
      <c r="AC720" s="22">
        <f t="shared" si="150"/>
        <v>0</v>
      </c>
      <c r="AD720" s="22">
        <f t="shared" si="176"/>
        <v>0</v>
      </c>
      <c r="AE720" s="22"/>
      <c r="AF720" s="22"/>
      <c r="AG720" s="22"/>
      <c r="AH720" s="22"/>
      <c r="AI720" s="22"/>
      <c r="AJ720" s="22">
        <f t="shared" si="178"/>
        <v>0</v>
      </c>
      <c r="AK720" s="22">
        <f t="shared" si="145"/>
        <v>0</v>
      </c>
      <c r="AL720" s="22">
        <f t="shared" si="146"/>
        <v>0</v>
      </c>
      <c r="AM720" s="22">
        <f t="array" ref="AM720">IF(P720="Mykare",(INDEX('[1]EMI &amp; Reimbursement'!Q:Q,MATCH(Finance!C720,'[1]EMI &amp; Reimbursement'!B:B,0),0)),0)</f>
        <v>0</v>
      </c>
      <c r="AN720" s="22">
        <f t="shared" si="141"/>
        <v>0</v>
      </c>
      <c r="AO720" s="22">
        <f t="shared" si="142"/>
        <v>0</v>
      </c>
      <c r="AP720" s="22">
        <f t="shared" si="143"/>
        <v>0</v>
      </c>
      <c r="BC720" s="22">
        <f t="shared" si="179"/>
        <v>0</v>
      </c>
      <c r="BD720" s="26" t="e">
        <f t="shared" si="180"/>
        <v>#DIV/0!</v>
      </c>
    </row>
    <row r="721" spans="1:56" ht="18" customHeight="1">
      <c r="A721" s="18" t="s">
        <v>7262</v>
      </c>
      <c r="B721" s="19">
        <v>722</v>
      </c>
      <c r="C721" s="18" t="str">
        <f t="shared" si="137"/>
        <v>FIP722</v>
      </c>
      <c r="E721" s="20"/>
      <c r="F721" s="20"/>
      <c r="M721" s="21"/>
      <c r="N721" s="21" t="str">
        <f t="shared" si="166"/>
        <v>A</v>
      </c>
      <c r="P721" s="18" t="str">
        <f>IFERROR(VLOOKUP(L721,[1]Sheet3!A:B,2,0),"")</f>
        <v/>
      </c>
      <c r="Q721" s="22"/>
      <c r="R721" s="22" t="s">
        <v>7271</v>
      </c>
      <c r="S721" s="22"/>
      <c r="T721" s="22"/>
      <c r="U721" s="22"/>
      <c r="V721" s="22"/>
      <c r="W721" s="22">
        <f t="shared" si="172"/>
        <v>0</v>
      </c>
      <c r="X721" s="22"/>
      <c r="Y721" s="22"/>
      <c r="Z721" s="22"/>
      <c r="AA721" s="22">
        <f t="shared" si="175"/>
        <v>0</v>
      </c>
      <c r="AB721" s="22">
        <f t="shared" si="149"/>
        <v>0</v>
      </c>
      <c r="AC721" s="22">
        <f t="shared" si="150"/>
        <v>0</v>
      </c>
      <c r="AD721" s="22">
        <f t="shared" si="176"/>
        <v>0</v>
      </c>
      <c r="AE721" s="22"/>
      <c r="AF721" s="22"/>
      <c r="AG721" s="22"/>
      <c r="AH721" s="22"/>
      <c r="AI721" s="22"/>
      <c r="AJ721" s="22">
        <f t="shared" si="178"/>
        <v>0</v>
      </c>
      <c r="AK721" s="22">
        <f t="shared" si="145"/>
        <v>0</v>
      </c>
      <c r="AL721" s="22">
        <f t="shared" si="146"/>
        <v>0</v>
      </c>
      <c r="AM721" s="22">
        <f t="array" ref="AM721">IF(P721="Mykare",(INDEX('[1]EMI &amp; Reimbursement'!Q:Q,MATCH(Finance!C721,'[1]EMI &amp; Reimbursement'!B:B,0),0)),0)</f>
        <v>0</v>
      </c>
      <c r="AN721" s="22">
        <f t="shared" si="141"/>
        <v>0</v>
      </c>
      <c r="AO721" s="22">
        <f t="shared" si="142"/>
        <v>0</v>
      </c>
      <c r="AP721" s="22">
        <f t="shared" si="143"/>
        <v>0</v>
      </c>
      <c r="BC721" s="22">
        <f t="shared" si="179"/>
        <v>0</v>
      </c>
      <c r="BD721" s="26" t="e">
        <f t="shared" si="180"/>
        <v>#DIV/0!</v>
      </c>
    </row>
    <row r="722" spans="1:56" ht="18" customHeight="1">
      <c r="A722" s="18" t="s">
        <v>7262</v>
      </c>
      <c r="B722" s="19">
        <v>723</v>
      </c>
      <c r="C722" s="18" t="str">
        <f t="shared" ref="C722:C976" si="181">"F"&amp;R722&amp;B722</f>
        <v>FIP723</v>
      </c>
      <c r="E722" s="20"/>
      <c r="F722" s="20"/>
      <c r="M722" s="21"/>
      <c r="N722" s="21" t="str">
        <f t="shared" si="166"/>
        <v>A</v>
      </c>
      <c r="P722" s="18" t="str">
        <f>IFERROR(VLOOKUP(L722,[1]Sheet3!A:B,2,0),"")</f>
        <v/>
      </c>
      <c r="Q722" s="22"/>
      <c r="R722" s="22" t="s">
        <v>7271</v>
      </c>
      <c r="S722" s="22"/>
      <c r="T722" s="22"/>
      <c r="U722" s="22"/>
      <c r="V722" s="22"/>
      <c r="W722" s="22">
        <f t="shared" si="172"/>
        <v>0</v>
      </c>
      <c r="X722" s="22"/>
      <c r="Y722" s="22"/>
      <c r="Z722" s="22"/>
      <c r="AA722" s="22">
        <f t="shared" si="175"/>
        <v>0</v>
      </c>
      <c r="AB722" s="22">
        <f t="shared" si="149"/>
        <v>0</v>
      </c>
      <c r="AC722" s="22">
        <f t="shared" si="150"/>
        <v>0</v>
      </c>
      <c r="AD722" s="22">
        <f t="shared" si="176"/>
        <v>0</v>
      </c>
      <c r="AE722" s="22"/>
      <c r="AF722" s="22"/>
      <c r="AG722" s="22"/>
      <c r="AH722" s="22"/>
      <c r="AI722" s="22"/>
      <c r="AJ722" s="22">
        <f t="shared" si="178"/>
        <v>0</v>
      </c>
      <c r="AK722" s="22">
        <f t="shared" si="145"/>
        <v>0</v>
      </c>
      <c r="AL722" s="22">
        <f t="shared" si="146"/>
        <v>0</v>
      </c>
      <c r="AM722" s="22">
        <f t="array" ref="AM722">IF(P722="Mykare",(INDEX('[1]EMI &amp; Reimbursement'!Q:Q,MATCH(Finance!C722,'[1]EMI &amp; Reimbursement'!B:B,0),0)),0)</f>
        <v>0</v>
      </c>
      <c r="AN722" s="22">
        <f t="shared" si="141"/>
        <v>0</v>
      </c>
      <c r="AO722" s="22">
        <f t="shared" si="142"/>
        <v>0</v>
      </c>
      <c r="AP722" s="22">
        <f t="shared" si="143"/>
        <v>0</v>
      </c>
      <c r="BC722" s="22">
        <f t="shared" si="179"/>
        <v>0</v>
      </c>
      <c r="BD722" s="26" t="e">
        <f t="shared" si="180"/>
        <v>#DIV/0!</v>
      </c>
    </row>
    <row r="723" spans="1:56" ht="18" customHeight="1">
      <c r="A723" s="18" t="s">
        <v>7262</v>
      </c>
      <c r="B723" s="19">
        <v>724</v>
      </c>
      <c r="C723" s="18" t="str">
        <f t="shared" si="181"/>
        <v>FIP724</v>
      </c>
      <c r="E723" s="20"/>
      <c r="F723" s="20"/>
      <c r="M723" s="21"/>
      <c r="N723" s="21" t="str">
        <f t="shared" si="166"/>
        <v>A</v>
      </c>
      <c r="P723" s="18" t="str">
        <f>IFERROR(VLOOKUP(L723,[1]Sheet3!A:B,2,0),"")</f>
        <v/>
      </c>
      <c r="Q723" s="22"/>
      <c r="R723" s="22" t="s">
        <v>7271</v>
      </c>
      <c r="S723" s="22"/>
      <c r="T723" s="22"/>
      <c r="U723" s="22"/>
      <c r="V723" s="22"/>
      <c r="W723" s="22">
        <f t="shared" si="172"/>
        <v>0</v>
      </c>
      <c r="X723" s="22"/>
      <c r="Y723" s="22"/>
      <c r="Z723" s="22"/>
      <c r="AA723" s="22">
        <f t="shared" si="175"/>
        <v>0</v>
      </c>
      <c r="AB723" s="22">
        <f t="shared" si="149"/>
        <v>0</v>
      </c>
      <c r="AC723" s="22">
        <f t="shared" si="150"/>
        <v>0</v>
      </c>
      <c r="AD723" s="22">
        <f t="shared" si="176"/>
        <v>0</v>
      </c>
      <c r="AE723" s="22"/>
      <c r="AF723" s="22"/>
      <c r="AG723" s="22"/>
      <c r="AH723" s="22"/>
      <c r="AI723" s="22"/>
      <c r="AJ723" s="22">
        <f t="shared" si="178"/>
        <v>0</v>
      </c>
      <c r="AK723" s="22">
        <f t="shared" si="145"/>
        <v>0</v>
      </c>
      <c r="AL723" s="22">
        <f t="shared" si="146"/>
        <v>0</v>
      </c>
      <c r="AM723" s="22">
        <f t="array" ref="AM723">IF(P723="Mykare",(INDEX('[1]EMI &amp; Reimbursement'!Q:Q,MATCH(Finance!C723,'[1]EMI &amp; Reimbursement'!B:B,0),0)),0)</f>
        <v>0</v>
      </c>
      <c r="AN723" s="22">
        <f t="shared" si="141"/>
        <v>0</v>
      </c>
      <c r="AO723" s="22">
        <f t="shared" si="142"/>
        <v>0</v>
      </c>
      <c r="AP723" s="22">
        <f t="shared" si="143"/>
        <v>0</v>
      </c>
      <c r="BC723" s="22">
        <f t="shared" si="179"/>
        <v>0</v>
      </c>
      <c r="BD723" s="26" t="e">
        <f t="shared" si="180"/>
        <v>#DIV/0!</v>
      </c>
    </row>
    <row r="724" spans="1:56" ht="18" customHeight="1">
      <c r="A724" s="18" t="s">
        <v>7262</v>
      </c>
      <c r="B724" s="19">
        <v>725</v>
      </c>
      <c r="C724" s="18" t="str">
        <f t="shared" si="181"/>
        <v>FIP725</v>
      </c>
      <c r="E724" s="20"/>
      <c r="F724" s="20"/>
      <c r="M724" s="21"/>
      <c r="N724" s="21" t="str">
        <f t="shared" si="166"/>
        <v>A</v>
      </c>
      <c r="P724" s="18" t="str">
        <f>IFERROR(VLOOKUP(L724,[1]Sheet3!A:B,2,0),"")</f>
        <v/>
      </c>
      <c r="Q724" s="22"/>
      <c r="R724" s="22" t="s">
        <v>7271</v>
      </c>
      <c r="S724" s="22"/>
      <c r="T724" s="22"/>
      <c r="U724" s="22"/>
      <c r="V724" s="22"/>
      <c r="W724" s="22">
        <f t="shared" si="172"/>
        <v>0</v>
      </c>
      <c r="X724" s="22"/>
      <c r="Y724" s="22"/>
      <c r="Z724" s="22"/>
      <c r="AA724" s="22">
        <f t="shared" si="175"/>
        <v>0</v>
      </c>
      <c r="AB724" s="22">
        <f t="shared" si="149"/>
        <v>0</v>
      </c>
      <c r="AC724" s="22">
        <f t="shared" si="150"/>
        <v>0</v>
      </c>
      <c r="AD724" s="22">
        <f t="shared" si="176"/>
        <v>0</v>
      </c>
      <c r="AE724" s="22"/>
      <c r="AF724" s="22"/>
      <c r="AG724" s="22"/>
      <c r="AH724" s="22"/>
      <c r="AI724" s="22"/>
      <c r="AJ724" s="22">
        <f t="shared" si="178"/>
        <v>0</v>
      </c>
      <c r="AK724" s="22">
        <f t="shared" si="145"/>
        <v>0</v>
      </c>
      <c r="AL724" s="22">
        <f t="shared" si="146"/>
        <v>0</v>
      </c>
      <c r="AM724" s="22">
        <f t="array" ref="AM724">IF(P724="Mykare",(INDEX('[1]EMI &amp; Reimbursement'!Q:Q,MATCH(Finance!C724,'[1]EMI &amp; Reimbursement'!B:B,0),0)),0)</f>
        <v>0</v>
      </c>
      <c r="AN724" s="22">
        <f t="shared" si="141"/>
        <v>0</v>
      </c>
      <c r="AO724" s="22">
        <f t="shared" si="142"/>
        <v>0</v>
      </c>
      <c r="AP724" s="22">
        <f t="shared" si="143"/>
        <v>0</v>
      </c>
      <c r="BC724" s="22">
        <f t="shared" si="179"/>
        <v>0</v>
      </c>
      <c r="BD724" s="26" t="e">
        <f t="shared" si="180"/>
        <v>#DIV/0!</v>
      </c>
    </row>
    <row r="725" spans="1:56" ht="18" customHeight="1">
      <c r="A725" s="18" t="s">
        <v>7262</v>
      </c>
      <c r="B725" s="19">
        <v>726</v>
      </c>
      <c r="C725" s="18" t="str">
        <f t="shared" si="181"/>
        <v>FIP726</v>
      </c>
      <c r="E725" s="20"/>
      <c r="F725" s="20"/>
      <c r="M725" s="21"/>
      <c r="N725" s="21" t="str">
        <f t="shared" si="166"/>
        <v>A</v>
      </c>
      <c r="P725" s="18" t="str">
        <f>IFERROR(VLOOKUP(L725,[1]Sheet3!A:B,2,0),"")</f>
        <v/>
      </c>
      <c r="Q725" s="22"/>
      <c r="R725" s="22" t="s">
        <v>7271</v>
      </c>
      <c r="S725" s="22"/>
      <c r="T725" s="22"/>
      <c r="U725" s="22"/>
      <c r="V725" s="22"/>
      <c r="W725" s="22">
        <f t="shared" si="172"/>
        <v>0</v>
      </c>
      <c r="X725" s="22"/>
      <c r="Y725" s="22"/>
      <c r="Z725" s="22"/>
      <c r="AA725" s="22">
        <f t="shared" si="175"/>
        <v>0</v>
      </c>
      <c r="AB725" s="22">
        <f t="shared" si="149"/>
        <v>0</v>
      </c>
      <c r="AC725" s="22">
        <f t="shared" si="150"/>
        <v>0</v>
      </c>
      <c r="AD725" s="22">
        <f t="shared" si="176"/>
        <v>0</v>
      </c>
      <c r="AE725" s="22"/>
      <c r="AF725" s="22"/>
      <c r="AG725" s="22"/>
      <c r="AH725" s="22"/>
      <c r="AI725" s="22"/>
      <c r="AJ725" s="22">
        <f t="shared" si="178"/>
        <v>0</v>
      </c>
      <c r="AK725" s="22">
        <f t="shared" si="145"/>
        <v>0</v>
      </c>
      <c r="AL725" s="22">
        <f t="shared" si="146"/>
        <v>0</v>
      </c>
      <c r="AM725" s="22">
        <f t="array" ref="AM725">IF(P725="Mykare",(INDEX('[1]EMI &amp; Reimbursement'!Q:Q,MATCH(Finance!C725,'[1]EMI &amp; Reimbursement'!B:B,0),0)),0)</f>
        <v>0</v>
      </c>
      <c r="AN725" s="22">
        <f t="shared" si="141"/>
        <v>0</v>
      </c>
      <c r="AO725" s="22">
        <f t="shared" si="142"/>
        <v>0</v>
      </c>
      <c r="AP725" s="22">
        <f t="shared" si="143"/>
        <v>0</v>
      </c>
      <c r="BC725" s="22">
        <f t="shared" si="179"/>
        <v>0</v>
      </c>
      <c r="BD725" s="26" t="e">
        <f t="shared" si="180"/>
        <v>#DIV/0!</v>
      </c>
    </row>
    <row r="726" spans="1:56" ht="18" customHeight="1">
      <c r="A726" s="18" t="s">
        <v>7262</v>
      </c>
      <c r="B726" s="19">
        <v>727</v>
      </c>
      <c r="C726" s="18" t="str">
        <f t="shared" si="181"/>
        <v>FIP727</v>
      </c>
      <c r="E726" s="20"/>
      <c r="F726" s="20"/>
      <c r="M726" s="21"/>
      <c r="N726" s="21" t="str">
        <f t="shared" si="166"/>
        <v>A</v>
      </c>
      <c r="P726" s="18" t="str">
        <f>IFERROR(VLOOKUP(L726,[1]Sheet3!A:B,2,0),"")</f>
        <v/>
      </c>
      <c r="Q726" s="22"/>
      <c r="R726" s="22" t="s">
        <v>7271</v>
      </c>
      <c r="S726" s="22"/>
      <c r="T726" s="22"/>
      <c r="U726" s="22"/>
      <c r="V726" s="22"/>
      <c r="W726" s="22">
        <f t="shared" si="172"/>
        <v>0</v>
      </c>
      <c r="X726" s="22"/>
      <c r="Y726" s="22"/>
      <c r="Z726" s="22"/>
      <c r="AA726" s="22">
        <f t="shared" si="175"/>
        <v>0</v>
      </c>
      <c r="AB726" s="22">
        <f t="shared" si="149"/>
        <v>0</v>
      </c>
      <c r="AC726" s="22">
        <f t="shared" si="150"/>
        <v>0</v>
      </c>
      <c r="AD726" s="22">
        <f t="shared" si="176"/>
        <v>0</v>
      </c>
      <c r="AE726" s="22"/>
      <c r="AF726" s="22"/>
      <c r="AG726" s="22"/>
      <c r="AH726" s="22"/>
      <c r="AI726" s="22"/>
      <c r="AJ726" s="22">
        <f t="shared" si="178"/>
        <v>0</v>
      </c>
      <c r="AK726" s="22">
        <f t="shared" si="145"/>
        <v>0</v>
      </c>
      <c r="AL726" s="22">
        <f t="shared" si="146"/>
        <v>0</v>
      </c>
      <c r="AM726" s="22">
        <f t="array" ref="AM726">IF(P726="Mykare",(INDEX('[1]EMI &amp; Reimbursement'!Q:Q,MATCH(Finance!C726,'[1]EMI &amp; Reimbursement'!B:B,0),0)),0)</f>
        <v>0</v>
      </c>
      <c r="AN726" s="22">
        <f t="shared" si="141"/>
        <v>0</v>
      </c>
      <c r="AO726" s="22">
        <f t="shared" si="142"/>
        <v>0</v>
      </c>
      <c r="AP726" s="22">
        <f t="shared" si="143"/>
        <v>0</v>
      </c>
      <c r="BC726" s="22">
        <f t="shared" si="179"/>
        <v>0</v>
      </c>
      <c r="BD726" s="26" t="e">
        <f t="shared" si="180"/>
        <v>#DIV/0!</v>
      </c>
    </row>
    <row r="727" spans="1:56" ht="18" customHeight="1">
      <c r="A727" s="18" t="s">
        <v>7262</v>
      </c>
      <c r="B727" s="19">
        <v>728</v>
      </c>
      <c r="C727" s="18" t="str">
        <f t="shared" si="181"/>
        <v>FIP728</v>
      </c>
      <c r="E727" s="20"/>
      <c r="F727" s="20"/>
      <c r="M727" s="21"/>
      <c r="N727" s="21" t="str">
        <f t="shared" si="166"/>
        <v>A</v>
      </c>
      <c r="P727" s="18" t="str">
        <f>IFERROR(VLOOKUP(L727,[1]Sheet3!A:B,2,0),"")</f>
        <v/>
      </c>
      <c r="Q727" s="22"/>
      <c r="R727" s="22" t="s">
        <v>7271</v>
      </c>
      <c r="S727" s="22"/>
      <c r="T727" s="22"/>
      <c r="U727" s="22"/>
      <c r="V727" s="22"/>
      <c r="W727" s="22">
        <f t="shared" si="172"/>
        <v>0</v>
      </c>
      <c r="X727" s="22"/>
      <c r="Y727" s="22"/>
      <c r="Z727" s="22"/>
      <c r="AA727" s="22">
        <f t="shared" si="175"/>
        <v>0</v>
      </c>
      <c r="AB727" s="22">
        <f t="shared" si="149"/>
        <v>0</v>
      </c>
      <c r="AC727" s="22">
        <f t="shared" si="150"/>
        <v>0</v>
      </c>
      <c r="AD727" s="22">
        <f t="shared" si="176"/>
        <v>0</v>
      </c>
      <c r="AE727" s="22"/>
      <c r="AF727" s="22"/>
      <c r="AG727" s="22"/>
      <c r="AH727" s="22"/>
      <c r="AI727" s="22"/>
      <c r="AJ727" s="22">
        <f t="shared" si="178"/>
        <v>0</v>
      </c>
      <c r="AK727" s="22">
        <f t="shared" si="145"/>
        <v>0</v>
      </c>
      <c r="AL727" s="22">
        <f t="shared" si="146"/>
        <v>0</v>
      </c>
      <c r="AM727" s="22">
        <f t="array" ref="AM727">IF(P727="Mykare",(INDEX('[1]EMI &amp; Reimbursement'!Q:Q,MATCH(Finance!C727,'[1]EMI &amp; Reimbursement'!B:B,0),0)),0)</f>
        <v>0</v>
      </c>
      <c r="AN727" s="22">
        <f t="shared" si="141"/>
        <v>0</v>
      </c>
      <c r="AO727" s="22">
        <f t="shared" si="142"/>
        <v>0</v>
      </c>
      <c r="AP727" s="22">
        <f t="shared" si="143"/>
        <v>0</v>
      </c>
      <c r="BC727" s="22">
        <f t="shared" si="179"/>
        <v>0</v>
      </c>
      <c r="BD727" s="26" t="e">
        <f t="shared" si="180"/>
        <v>#DIV/0!</v>
      </c>
    </row>
    <row r="728" spans="1:56" ht="18" customHeight="1">
      <c r="A728" s="18" t="s">
        <v>7262</v>
      </c>
      <c r="B728" s="19">
        <v>729</v>
      </c>
      <c r="C728" s="18" t="str">
        <f t="shared" si="181"/>
        <v>FIP729</v>
      </c>
      <c r="E728" s="20"/>
      <c r="F728" s="20"/>
      <c r="M728" s="21"/>
      <c r="N728" s="21" t="str">
        <f t="shared" si="166"/>
        <v>A</v>
      </c>
      <c r="P728" s="18" t="str">
        <f>IFERROR(VLOOKUP(L728,[1]Sheet3!A:B,2,0),"")</f>
        <v/>
      </c>
      <c r="Q728" s="22"/>
      <c r="R728" s="22" t="s">
        <v>7271</v>
      </c>
      <c r="S728" s="22"/>
      <c r="T728" s="22"/>
      <c r="U728" s="22"/>
      <c r="V728" s="22"/>
      <c r="W728" s="22">
        <f t="shared" si="172"/>
        <v>0</v>
      </c>
      <c r="X728" s="22"/>
      <c r="Y728" s="22"/>
      <c r="Z728" s="22"/>
      <c r="AA728" s="22">
        <f t="shared" si="175"/>
        <v>0</v>
      </c>
      <c r="AB728" s="22">
        <f t="shared" si="149"/>
        <v>0</v>
      </c>
      <c r="AC728" s="22">
        <f t="shared" si="150"/>
        <v>0</v>
      </c>
      <c r="AD728" s="22">
        <f t="shared" si="176"/>
        <v>0</v>
      </c>
      <c r="AE728" s="22"/>
      <c r="AF728" s="22"/>
      <c r="AG728" s="22"/>
      <c r="AH728" s="22"/>
      <c r="AI728" s="22"/>
      <c r="AJ728" s="22">
        <f t="shared" si="178"/>
        <v>0</v>
      </c>
      <c r="AK728" s="22">
        <f t="shared" si="145"/>
        <v>0</v>
      </c>
      <c r="AL728" s="22">
        <f t="shared" si="146"/>
        <v>0</v>
      </c>
      <c r="AM728" s="22">
        <f t="array" ref="AM728">IF(P728="Mykare",(INDEX('[1]EMI &amp; Reimbursement'!Q:Q,MATCH(Finance!C728,'[1]EMI &amp; Reimbursement'!B:B,0),0)),0)</f>
        <v>0</v>
      </c>
      <c r="AN728" s="22">
        <f t="shared" si="141"/>
        <v>0</v>
      </c>
      <c r="AO728" s="22">
        <f t="shared" si="142"/>
        <v>0</v>
      </c>
      <c r="AP728" s="22">
        <f t="shared" si="143"/>
        <v>0</v>
      </c>
      <c r="BC728" s="22">
        <f t="shared" si="179"/>
        <v>0</v>
      </c>
      <c r="BD728" s="26" t="e">
        <f t="shared" si="180"/>
        <v>#DIV/0!</v>
      </c>
    </row>
    <row r="729" spans="1:56" ht="18" customHeight="1">
      <c r="A729" s="18" t="s">
        <v>7262</v>
      </c>
      <c r="B729" s="19">
        <v>730</v>
      </c>
      <c r="C729" s="18" t="str">
        <f t="shared" si="181"/>
        <v>FIP730</v>
      </c>
      <c r="E729" s="20"/>
      <c r="F729" s="20"/>
      <c r="M729" s="21"/>
      <c r="N729" s="21" t="str">
        <f t="shared" si="166"/>
        <v>A</v>
      </c>
      <c r="P729" s="18" t="str">
        <f>IFERROR(VLOOKUP(L729,[1]Sheet3!A:B,2,0),"")</f>
        <v/>
      </c>
      <c r="Q729" s="22"/>
      <c r="R729" s="22" t="s">
        <v>7271</v>
      </c>
      <c r="S729" s="22"/>
      <c r="T729" s="22"/>
      <c r="U729" s="22"/>
      <c r="V729" s="22"/>
      <c r="W729" s="22">
        <f t="shared" si="172"/>
        <v>0</v>
      </c>
      <c r="X729" s="22"/>
      <c r="Y729" s="22"/>
      <c r="Z729" s="22"/>
      <c r="AA729" s="22">
        <f t="shared" si="175"/>
        <v>0</v>
      </c>
      <c r="AB729" s="22">
        <f t="shared" si="149"/>
        <v>0</v>
      </c>
      <c r="AC729" s="22">
        <f t="shared" si="150"/>
        <v>0</v>
      </c>
      <c r="AD729" s="22">
        <f t="shared" si="176"/>
        <v>0</v>
      </c>
      <c r="AE729" s="22"/>
      <c r="AF729" s="22"/>
      <c r="AG729" s="22"/>
      <c r="AH729" s="22"/>
      <c r="AI729" s="22"/>
      <c r="AJ729" s="22">
        <f t="shared" si="178"/>
        <v>0</v>
      </c>
      <c r="AK729" s="22">
        <f t="shared" si="145"/>
        <v>0</v>
      </c>
      <c r="AL729" s="22">
        <f t="shared" si="146"/>
        <v>0</v>
      </c>
      <c r="AM729" s="22">
        <f t="array" ref="AM729">IF(P729="Mykare",(INDEX('[1]EMI &amp; Reimbursement'!Q:Q,MATCH(Finance!C729,'[1]EMI &amp; Reimbursement'!B:B,0),0)),0)</f>
        <v>0</v>
      </c>
      <c r="AN729" s="22">
        <f t="shared" si="141"/>
        <v>0</v>
      </c>
      <c r="AO729" s="22">
        <f t="shared" si="142"/>
        <v>0</v>
      </c>
      <c r="AP729" s="22">
        <f t="shared" si="143"/>
        <v>0</v>
      </c>
      <c r="BC729" s="22">
        <f t="shared" si="179"/>
        <v>0</v>
      </c>
      <c r="BD729" s="26" t="e">
        <f t="shared" si="180"/>
        <v>#DIV/0!</v>
      </c>
    </row>
    <row r="730" spans="1:56" ht="18" customHeight="1">
      <c r="A730" s="18" t="s">
        <v>7262</v>
      </c>
      <c r="B730" s="19">
        <v>731</v>
      </c>
      <c r="C730" s="18" t="str">
        <f t="shared" si="181"/>
        <v>FIP731</v>
      </c>
      <c r="E730" s="20"/>
      <c r="F730" s="20"/>
      <c r="M730" s="21"/>
      <c r="N730" s="21" t="str">
        <f t="shared" si="166"/>
        <v>A</v>
      </c>
      <c r="P730" s="18" t="str">
        <f>IFERROR(VLOOKUP(L730,[1]Sheet3!A:B,2,0),"")</f>
        <v/>
      </c>
      <c r="Q730" s="22"/>
      <c r="R730" s="22" t="s">
        <v>7271</v>
      </c>
      <c r="S730" s="22"/>
      <c r="T730" s="22"/>
      <c r="U730" s="22"/>
      <c r="V730" s="22"/>
      <c r="W730" s="22">
        <f t="shared" si="172"/>
        <v>0</v>
      </c>
      <c r="X730" s="22"/>
      <c r="Y730" s="22"/>
      <c r="Z730" s="22"/>
      <c r="AA730" s="22">
        <f t="shared" si="175"/>
        <v>0</v>
      </c>
      <c r="AB730" s="22">
        <f t="shared" si="149"/>
        <v>0</v>
      </c>
      <c r="AC730" s="22">
        <f t="shared" si="150"/>
        <v>0</v>
      </c>
      <c r="AD730" s="22">
        <f t="shared" si="176"/>
        <v>0</v>
      </c>
      <c r="AE730" s="22"/>
      <c r="AF730" s="22"/>
      <c r="AG730" s="22"/>
      <c r="AH730" s="22"/>
      <c r="AI730" s="22"/>
      <c r="AJ730" s="22">
        <f t="shared" si="178"/>
        <v>0</v>
      </c>
      <c r="AK730" s="22">
        <f t="shared" si="145"/>
        <v>0</v>
      </c>
      <c r="AL730" s="22">
        <f t="shared" si="146"/>
        <v>0</v>
      </c>
      <c r="AM730" s="22">
        <f t="array" ref="AM730">IF(P730="Mykare",(INDEX('[1]EMI &amp; Reimbursement'!Q:Q,MATCH(Finance!C730,'[1]EMI &amp; Reimbursement'!B:B,0),0)),0)</f>
        <v>0</v>
      </c>
      <c r="AN730" s="22">
        <f t="shared" si="141"/>
        <v>0</v>
      </c>
      <c r="AO730" s="22">
        <f t="shared" si="142"/>
        <v>0</v>
      </c>
      <c r="AP730" s="22">
        <f t="shared" si="143"/>
        <v>0</v>
      </c>
      <c r="BC730" s="22">
        <f t="shared" si="179"/>
        <v>0</v>
      </c>
      <c r="BD730" s="26" t="e">
        <f t="shared" si="180"/>
        <v>#DIV/0!</v>
      </c>
    </row>
    <row r="731" spans="1:56" ht="18" customHeight="1">
      <c r="A731" s="18" t="s">
        <v>7262</v>
      </c>
      <c r="B731" s="19">
        <v>732</v>
      </c>
      <c r="C731" s="18" t="str">
        <f t="shared" si="181"/>
        <v>FIP732</v>
      </c>
      <c r="E731" s="20"/>
      <c r="F731" s="20"/>
      <c r="M731" s="21"/>
      <c r="N731" s="21" t="str">
        <f t="shared" si="166"/>
        <v>A</v>
      </c>
      <c r="P731" s="18" t="str">
        <f>IFERROR(VLOOKUP(L731,[1]Sheet3!A:B,2,0),"")</f>
        <v/>
      </c>
      <c r="Q731" s="22"/>
      <c r="R731" s="22" t="s">
        <v>7271</v>
      </c>
      <c r="S731" s="22"/>
      <c r="T731" s="22"/>
      <c r="U731" s="22"/>
      <c r="V731" s="22"/>
      <c r="W731" s="22">
        <f t="shared" si="172"/>
        <v>0</v>
      </c>
      <c r="X731" s="22"/>
      <c r="Y731" s="22"/>
      <c r="Z731" s="22"/>
      <c r="AA731" s="22">
        <f t="shared" si="175"/>
        <v>0</v>
      </c>
      <c r="AB731" s="22">
        <f t="shared" si="149"/>
        <v>0</v>
      </c>
      <c r="AC731" s="22">
        <f t="shared" si="150"/>
        <v>0</v>
      </c>
      <c r="AD731" s="22">
        <f t="shared" si="176"/>
        <v>0</v>
      </c>
      <c r="AE731" s="22"/>
      <c r="AF731" s="22"/>
      <c r="AG731" s="22"/>
      <c r="AH731" s="22"/>
      <c r="AI731" s="22"/>
      <c r="AJ731" s="22">
        <f t="shared" si="178"/>
        <v>0</v>
      </c>
      <c r="AK731" s="22">
        <f t="shared" si="145"/>
        <v>0</v>
      </c>
      <c r="AL731" s="22">
        <f t="shared" si="146"/>
        <v>0</v>
      </c>
      <c r="AM731" s="22">
        <f t="array" ref="AM731">IF(P731="Mykare",(INDEX('[1]EMI &amp; Reimbursement'!Q:Q,MATCH(Finance!C731,'[1]EMI &amp; Reimbursement'!B:B,0),0)),0)</f>
        <v>0</v>
      </c>
      <c r="AN731" s="22">
        <f t="shared" si="141"/>
        <v>0</v>
      </c>
      <c r="AO731" s="22">
        <f t="shared" si="142"/>
        <v>0</v>
      </c>
      <c r="AP731" s="22">
        <f t="shared" si="143"/>
        <v>0</v>
      </c>
      <c r="BC731" s="22">
        <f t="shared" si="179"/>
        <v>0</v>
      </c>
      <c r="BD731" s="26" t="e">
        <f t="shared" si="180"/>
        <v>#DIV/0!</v>
      </c>
    </row>
    <row r="732" spans="1:56" ht="18" customHeight="1">
      <c r="A732" s="18" t="s">
        <v>7262</v>
      </c>
      <c r="B732" s="19">
        <v>733</v>
      </c>
      <c r="C732" s="18" t="str">
        <f t="shared" si="181"/>
        <v>FIP733</v>
      </c>
      <c r="E732" s="20"/>
      <c r="F732" s="20"/>
      <c r="M732" s="21"/>
      <c r="N732" s="21" t="str">
        <f t="shared" si="166"/>
        <v>A</v>
      </c>
      <c r="P732" s="18" t="str">
        <f>IFERROR(VLOOKUP(L732,[1]Sheet3!A:B,2,0),"")</f>
        <v/>
      </c>
      <c r="Q732" s="22"/>
      <c r="R732" s="22" t="s">
        <v>7271</v>
      </c>
      <c r="S732" s="22"/>
      <c r="T732" s="22"/>
      <c r="U732" s="22"/>
      <c r="V732" s="22"/>
      <c r="W732" s="22">
        <f t="shared" si="172"/>
        <v>0</v>
      </c>
      <c r="X732" s="22"/>
      <c r="Y732" s="22"/>
      <c r="Z732" s="22"/>
      <c r="AA732" s="22">
        <f t="shared" si="175"/>
        <v>0</v>
      </c>
      <c r="AB732" s="22">
        <f t="shared" si="149"/>
        <v>0</v>
      </c>
      <c r="AC732" s="22">
        <f t="shared" si="150"/>
        <v>0</v>
      </c>
      <c r="AD732" s="22">
        <f t="shared" si="176"/>
        <v>0</v>
      </c>
      <c r="AE732" s="22"/>
      <c r="AF732" s="22"/>
      <c r="AG732" s="22"/>
      <c r="AH732" s="22"/>
      <c r="AI732" s="22"/>
      <c r="AJ732" s="22">
        <f t="shared" si="178"/>
        <v>0</v>
      </c>
      <c r="AK732" s="22">
        <f t="shared" si="145"/>
        <v>0</v>
      </c>
      <c r="AL732" s="22">
        <f t="shared" si="146"/>
        <v>0</v>
      </c>
      <c r="AM732" s="22">
        <f t="array" ref="AM732">IF(P732="Mykare",(INDEX('[1]EMI &amp; Reimbursement'!Q:Q,MATCH(Finance!C732,'[1]EMI &amp; Reimbursement'!B:B,0),0)),0)</f>
        <v>0</v>
      </c>
      <c r="AN732" s="22">
        <f t="shared" si="141"/>
        <v>0</v>
      </c>
      <c r="AO732" s="22">
        <f t="shared" si="142"/>
        <v>0</v>
      </c>
      <c r="AP732" s="22">
        <f t="shared" si="143"/>
        <v>0</v>
      </c>
      <c r="BC732" s="22">
        <f t="shared" si="179"/>
        <v>0</v>
      </c>
      <c r="BD732" s="26" t="e">
        <f t="shared" si="180"/>
        <v>#DIV/0!</v>
      </c>
    </row>
    <row r="733" spans="1:56" ht="18" customHeight="1">
      <c r="A733" s="18" t="s">
        <v>7262</v>
      </c>
      <c r="B733" s="19">
        <v>734</v>
      </c>
      <c r="C733" s="18" t="str">
        <f t="shared" si="181"/>
        <v>FIP734</v>
      </c>
      <c r="E733" s="20"/>
      <c r="F733" s="20"/>
      <c r="M733" s="21"/>
      <c r="N733" s="21" t="str">
        <f t="shared" si="166"/>
        <v>A</v>
      </c>
      <c r="P733" s="18" t="str">
        <f>IFERROR(VLOOKUP(L733,[1]Sheet3!A:B,2,0),"")</f>
        <v/>
      </c>
      <c r="Q733" s="22"/>
      <c r="R733" s="22" t="s">
        <v>7271</v>
      </c>
      <c r="S733" s="22"/>
      <c r="T733" s="22"/>
      <c r="U733" s="22"/>
      <c r="V733" s="22"/>
      <c r="W733" s="22">
        <f t="shared" si="172"/>
        <v>0</v>
      </c>
      <c r="X733" s="22"/>
      <c r="Y733" s="22"/>
      <c r="Z733" s="22"/>
      <c r="AA733" s="22">
        <f t="shared" si="175"/>
        <v>0</v>
      </c>
      <c r="AB733" s="22">
        <f t="shared" si="149"/>
        <v>0</v>
      </c>
      <c r="AC733" s="22">
        <f t="shared" si="150"/>
        <v>0</v>
      </c>
      <c r="AD733" s="22">
        <f t="shared" si="176"/>
        <v>0</v>
      </c>
      <c r="AE733" s="22"/>
      <c r="AF733" s="22"/>
      <c r="AG733" s="22"/>
      <c r="AH733" s="22"/>
      <c r="AI733" s="22"/>
      <c r="AJ733" s="22">
        <f t="shared" si="178"/>
        <v>0</v>
      </c>
      <c r="AK733" s="22">
        <f t="shared" si="145"/>
        <v>0</v>
      </c>
      <c r="AL733" s="22">
        <f t="shared" si="146"/>
        <v>0</v>
      </c>
      <c r="AM733" s="22">
        <f t="array" ref="AM733">IF(P733="Mykare",(INDEX('[1]EMI &amp; Reimbursement'!Q:Q,MATCH(Finance!C733,'[1]EMI &amp; Reimbursement'!B:B,0),0)),0)</f>
        <v>0</v>
      </c>
      <c r="AN733" s="22">
        <f t="shared" si="141"/>
        <v>0</v>
      </c>
      <c r="AO733" s="22">
        <f t="shared" si="142"/>
        <v>0</v>
      </c>
      <c r="AP733" s="22">
        <f t="shared" si="143"/>
        <v>0</v>
      </c>
      <c r="BC733" s="22">
        <f t="shared" si="179"/>
        <v>0</v>
      </c>
      <c r="BD733" s="26" t="e">
        <f t="shared" si="180"/>
        <v>#DIV/0!</v>
      </c>
    </row>
    <row r="734" spans="1:56" ht="18" customHeight="1">
      <c r="A734" s="18" t="s">
        <v>7262</v>
      </c>
      <c r="B734" s="19">
        <v>735</v>
      </c>
      <c r="C734" s="18" t="str">
        <f t="shared" si="181"/>
        <v>FIP735</v>
      </c>
      <c r="E734" s="20"/>
      <c r="F734" s="20"/>
      <c r="M734" s="21"/>
      <c r="N734" s="21" t="str">
        <f t="shared" si="166"/>
        <v>A</v>
      </c>
      <c r="P734" s="18" t="str">
        <f>IFERROR(VLOOKUP(L734,[1]Sheet3!A:B,2,0),"")</f>
        <v/>
      </c>
      <c r="Q734" s="22"/>
      <c r="R734" s="22" t="s">
        <v>7271</v>
      </c>
      <c r="S734" s="22"/>
      <c r="T734" s="22"/>
      <c r="U734" s="22"/>
      <c r="V734" s="22"/>
      <c r="W734" s="22">
        <f t="shared" si="172"/>
        <v>0</v>
      </c>
      <c r="X734" s="22"/>
      <c r="Y734" s="22"/>
      <c r="Z734" s="22"/>
      <c r="AA734" s="22">
        <f t="shared" si="175"/>
        <v>0</v>
      </c>
      <c r="AB734" s="22">
        <f t="shared" si="149"/>
        <v>0</v>
      </c>
      <c r="AC734" s="22">
        <f t="shared" si="150"/>
        <v>0</v>
      </c>
      <c r="AD734" s="22">
        <f t="shared" si="176"/>
        <v>0</v>
      </c>
      <c r="AE734" s="22"/>
      <c r="AF734" s="22"/>
      <c r="AG734" s="22"/>
      <c r="AH734" s="22"/>
      <c r="AI734" s="22"/>
      <c r="AJ734" s="22">
        <f t="shared" si="178"/>
        <v>0</v>
      </c>
      <c r="AK734" s="22">
        <f t="shared" si="145"/>
        <v>0</v>
      </c>
      <c r="AL734" s="22">
        <f t="shared" si="146"/>
        <v>0</v>
      </c>
      <c r="AM734" s="22">
        <f t="array" ref="AM734">IF(P734="Mykare",(INDEX('[1]EMI &amp; Reimbursement'!Q:Q,MATCH(Finance!C734,'[1]EMI &amp; Reimbursement'!B:B,0),0)),0)</f>
        <v>0</v>
      </c>
      <c r="AN734" s="22">
        <f t="shared" si="141"/>
        <v>0</v>
      </c>
      <c r="AO734" s="22">
        <f t="shared" si="142"/>
        <v>0</v>
      </c>
      <c r="AP734" s="22">
        <f t="shared" si="143"/>
        <v>0</v>
      </c>
      <c r="BC734" s="22">
        <f t="shared" si="179"/>
        <v>0</v>
      </c>
      <c r="BD734" s="26" t="e">
        <f t="shared" si="180"/>
        <v>#DIV/0!</v>
      </c>
    </row>
    <row r="735" spans="1:56" ht="18" customHeight="1">
      <c r="A735" s="18" t="s">
        <v>7262</v>
      </c>
      <c r="B735" s="19">
        <v>736</v>
      </c>
      <c r="C735" s="18" t="str">
        <f t="shared" si="181"/>
        <v>FIP736</v>
      </c>
      <c r="E735" s="20"/>
      <c r="F735" s="20"/>
      <c r="M735" s="21"/>
      <c r="N735" s="21" t="str">
        <f t="shared" si="166"/>
        <v>A</v>
      </c>
      <c r="P735" s="18" t="str">
        <f>IFERROR(VLOOKUP(L735,[1]Sheet3!A:B,2,0),"")</f>
        <v/>
      </c>
      <c r="Q735" s="22"/>
      <c r="R735" s="22" t="s">
        <v>7271</v>
      </c>
      <c r="S735" s="22"/>
      <c r="T735" s="22"/>
      <c r="U735" s="22"/>
      <c r="V735" s="22"/>
      <c r="W735" s="22">
        <f t="shared" si="172"/>
        <v>0</v>
      </c>
      <c r="X735" s="22"/>
      <c r="Y735" s="22"/>
      <c r="Z735" s="22"/>
      <c r="AA735" s="22">
        <f t="shared" si="175"/>
        <v>0</v>
      </c>
      <c r="AB735" s="22">
        <f t="shared" si="149"/>
        <v>0</v>
      </c>
      <c r="AC735" s="22">
        <f t="shared" si="150"/>
        <v>0</v>
      </c>
      <c r="AD735" s="22">
        <f t="shared" si="176"/>
        <v>0</v>
      </c>
      <c r="AE735" s="22"/>
      <c r="AF735" s="22"/>
      <c r="AG735" s="22"/>
      <c r="AH735" s="22"/>
      <c r="AI735" s="22"/>
      <c r="AJ735" s="22">
        <f t="shared" si="178"/>
        <v>0</v>
      </c>
      <c r="AK735" s="22">
        <f t="shared" si="145"/>
        <v>0</v>
      </c>
      <c r="AL735" s="22">
        <f t="shared" si="146"/>
        <v>0</v>
      </c>
      <c r="AM735" s="22">
        <f t="array" ref="AM735">IF(P735="Mykare",(INDEX('[1]EMI &amp; Reimbursement'!Q:Q,MATCH(Finance!C735,'[1]EMI &amp; Reimbursement'!B:B,0),0)),0)</f>
        <v>0</v>
      </c>
      <c r="AN735" s="22">
        <f t="shared" si="141"/>
        <v>0</v>
      </c>
      <c r="AO735" s="22">
        <f t="shared" si="142"/>
        <v>0</v>
      </c>
      <c r="AP735" s="22">
        <f t="shared" si="143"/>
        <v>0</v>
      </c>
      <c r="BC735" s="22">
        <f t="shared" si="179"/>
        <v>0</v>
      </c>
      <c r="BD735" s="26" t="e">
        <f t="shared" si="180"/>
        <v>#DIV/0!</v>
      </c>
    </row>
    <row r="736" spans="1:56" ht="18" customHeight="1">
      <c r="A736" s="18" t="s">
        <v>7262</v>
      </c>
      <c r="B736" s="19">
        <v>737</v>
      </c>
      <c r="C736" s="18" t="str">
        <f t="shared" si="181"/>
        <v>FIP737</v>
      </c>
      <c r="E736" s="20"/>
      <c r="F736" s="20"/>
      <c r="M736" s="21"/>
      <c r="N736" s="21" t="str">
        <f t="shared" si="166"/>
        <v>A</v>
      </c>
      <c r="P736" s="18" t="str">
        <f>IFERROR(VLOOKUP(L736,[1]Sheet3!A:B,2,0),"")</f>
        <v/>
      </c>
      <c r="Q736" s="22"/>
      <c r="R736" s="22" t="s">
        <v>7271</v>
      </c>
      <c r="S736" s="22"/>
      <c r="T736" s="22"/>
      <c r="U736" s="22"/>
      <c r="V736" s="22"/>
      <c r="W736" s="22">
        <f t="shared" si="172"/>
        <v>0</v>
      </c>
      <c r="X736" s="22"/>
      <c r="Y736" s="22"/>
      <c r="Z736" s="22"/>
      <c r="AA736" s="22">
        <f t="shared" si="175"/>
        <v>0</v>
      </c>
      <c r="AB736" s="22">
        <f t="shared" si="149"/>
        <v>0</v>
      </c>
      <c r="AC736" s="22">
        <f t="shared" si="150"/>
        <v>0</v>
      </c>
      <c r="AD736" s="22">
        <f t="shared" si="176"/>
        <v>0</v>
      </c>
      <c r="AE736" s="22"/>
      <c r="AF736" s="22"/>
      <c r="AG736" s="22"/>
      <c r="AH736" s="22"/>
      <c r="AI736" s="22"/>
      <c r="AJ736" s="22">
        <f t="shared" si="178"/>
        <v>0</v>
      </c>
      <c r="AK736" s="22">
        <f t="shared" si="145"/>
        <v>0</v>
      </c>
      <c r="AL736" s="22">
        <f t="shared" si="146"/>
        <v>0</v>
      </c>
      <c r="AM736" s="22">
        <f t="array" ref="AM736">IF(P736="Mykare",(INDEX('[1]EMI &amp; Reimbursement'!Q:Q,MATCH(Finance!C736,'[1]EMI &amp; Reimbursement'!B:B,0),0)),0)</f>
        <v>0</v>
      </c>
      <c r="AN736" s="22">
        <f t="shared" si="141"/>
        <v>0</v>
      </c>
      <c r="AO736" s="22">
        <f t="shared" si="142"/>
        <v>0</v>
      </c>
      <c r="AP736" s="22">
        <f t="shared" si="143"/>
        <v>0</v>
      </c>
      <c r="BC736" s="22">
        <f t="shared" si="179"/>
        <v>0</v>
      </c>
      <c r="BD736" s="26" t="e">
        <f t="shared" si="180"/>
        <v>#DIV/0!</v>
      </c>
    </row>
    <row r="737" spans="1:56" ht="18" customHeight="1">
      <c r="A737" s="18" t="s">
        <v>7262</v>
      </c>
      <c r="B737" s="19">
        <v>738</v>
      </c>
      <c r="C737" s="18" t="str">
        <f t="shared" si="181"/>
        <v>FIP738</v>
      </c>
      <c r="E737" s="20"/>
      <c r="F737" s="20"/>
      <c r="M737" s="21"/>
      <c r="N737" s="21" t="str">
        <f t="shared" si="166"/>
        <v>A</v>
      </c>
      <c r="P737" s="18" t="str">
        <f>IFERROR(VLOOKUP(L737,[1]Sheet3!A:B,2,0),"")</f>
        <v/>
      </c>
      <c r="Q737" s="22"/>
      <c r="R737" s="22" t="s">
        <v>7271</v>
      </c>
      <c r="S737" s="22"/>
      <c r="T737" s="22"/>
      <c r="U737" s="22"/>
      <c r="V737" s="22"/>
      <c r="W737" s="22">
        <f t="shared" si="172"/>
        <v>0</v>
      </c>
      <c r="X737" s="22"/>
      <c r="Y737" s="22"/>
      <c r="Z737" s="22"/>
      <c r="AA737" s="22">
        <f t="shared" si="175"/>
        <v>0</v>
      </c>
      <c r="AB737" s="22">
        <f t="shared" si="149"/>
        <v>0</v>
      </c>
      <c r="AC737" s="22">
        <f t="shared" si="150"/>
        <v>0</v>
      </c>
      <c r="AD737" s="22">
        <f t="shared" si="176"/>
        <v>0</v>
      </c>
      <c r="AE737" s="22"/>
      <c r="AF737" s="22"/>
      <c r="AG737" s="22"/>
      <c r="AH737" s="22"/>
      <c r="AI737" s="22"/>
      <c r="AJ737" s="22">
        <f t="shared" si="178"/>
        <v>0</v>
      </c>
      <c r="AK737" s="22">
        <f t="shared" si="145"/>
        <v>0</v>
      </c>
      <c r="AL737" s="22">
        <f t="shared" si="146"/>
        <v>0</v>
      </c>
      <c r="AM737" s="22">
        <f t="array" ref="AM737">IF(P737="Mykare",(INDEX('[1]EMI &amp; Reimbursement'!Q:Q,MATCH(Finance!C737,'[1]EMI &amp; Reimbursement'!B:B,0),0)),0)</f>
        <v>0</v>
      </c>
      <c r="AN737" s="22">
        <f t="shared" si="141"/>
        <v>0</v>
      </c>
      <c r="AO737" s="22">
        <f t="shared" si="142"/>
        <v>0</v>
      </c>
      <c r="AP737" s="22">
        <f t="shared" si="143"/>
        <v>0</v>
      </c>
      <c r="BC737" s="22">
        <f t="shared" si="179"/>
        <v>0</v>
      </c>
      <c r="BD737" s="26" t="e">
        <f t="shared" si="180"/>
        <v>#DIV/0!</v>
      </c>
    </row>
    <row r="738" spans="1:56" ht="18" customHeight="1">
      <c r="A738" s="18" t="s">
        <v>7262</v>
      </c>
      <c r="B738" s="19">
        <v>739</v>
      </c>
      <c r="C738" s="18" t="str">
        <f t="shared" si="181"/>
        <v>FIP739</v>
      </c>
      <c r="E738" s="20"/>
      <c r="F738" s="20"/>
      <c r="M738" s="21"/>
      <c r="N738" s="21" t="str">
        <f t="shared" si="166"/>
        <v>A</v>
      </c>
      <c r="P738" s="18" t="str">
        <f>IFERROR(VLOOKUP(L738,[1]Sheet3!A:B,2,0),"")</f>
        <v/>
      </c>
      <c r="Q738" s="22"/>
      <c r="R738" s="22" t="s">
        <v>7271</v>
      </c>
      <c r="S738" s="22"/>
      <c r="T738" s="22"/>
      <c r="U738" s="22"/>
      <c r="V738" s="22"/>
      <c r="W738" s="22">
        <f t="shared" si="172"/>
        <v>0</v>
      </c>
      <c r="X738" s="22"/>
      <c r="Y738" s="22"/>
      <c r="Z738" s="22"/>
      <c r="AA738" s="22">
        <f t="shared" si="175"/>
        <v>0</v>
      </c>
      <c r="AB738" s="22">
        <f t="shared" si="149"/>
        <v>0</v>
      </c>
      <c r="AC738" s="22">
        <f t="shared" si="150"/>
        <v>0</v>
      </c>
      <c r="AD738" s="22">
        <f t="shared" si="176"/>
        <v>0</v>
      </c>
      <c r="AE738" s="22"/>
      <c r="AF738" s="22"/>
      <c r="AG738" s="22"/>
      <c r="AH738" s="22"/>
      <c r="AI738" s="22"/>
      <c r="AJ738" s="22">
        <f t="shared" si="178"/>
        <v>0</v>
      </c>
      <c r="AK738" s="22">
        <f t="shared" si="145"/>
        <v>0</v>
      </c>
      <c r="AL738" s="22">
        <f t="shared" si="146"/>
        <v>0</v>
      </c>
      <c r="AM738" s="22">
        <f t="array" ref="AM738">IF(P738="Mykare",(INDEX('[1]EMI &amp; Reimbursement'!Q:Q,MATCH(Finance!C738,'[1]EMI &amp; Reimbursement'!B:B,0),0)),0)</f>
        <v>0</v>
      </c>
      <c r="AN738" s="22">
        <f t="shared" si="141"/>
        <v>0</v>
      </c>
      <c r="AO738" s="22">
        <f t="shared" si="142"/>
        <v>0</v>
      </c>
      <c r="AP738" s="22">
        <f t="shared" si="143"/>
        <v>0</v>
      </c>
      <c r="BC738" s="22">
        <f t="shared" si="179"/>
        <v>0</v>
      </c>
      <c r="BD738" s="26" t="e">
        <f t="shared" si="180"/>
        <v>#DIV/0!</v>
      </c>
    </row>
    <row r="739" spans="1:56" ht="18" customHeight="1">
      <c r="A739" s="18" t="s">
        <v>7262</v>
      </c>
      <c r="B739" s="19">
        <v>740</v>
      </c>
      <c r="C739" s="18" t="str">
        <f t="shared" si="181"/>
        <v>FIP740</v>
      </c>
      <c r="E739" s="20"/>
      <c r="F739" s="20"/>
      <c r="M739" s="21"/>
      <c r="N739" s="21" t="str">
        <f t="shared" si="166"/>
        <v>A</v>
      </c>
      <c r="P739" s="18" t="str">
        <f>IFERROR(VLOOKUP(L739,[1]Sheet3!A:B,2,0),"")</f>
        <v/>
      </c>
      <c r="Q739" s="22"/>
      <c r="R739" s="22" t="s">
        <v>7271</v>
      </c>
      <c r="S739" s="22"/>
      <c r="T739" s="22"/>
      <c r="U739" s="22"/>
      <c r="V739" s="22"/>
      <c r="W739" s="22">
        <f t="shared" si="172"/>
        <v>0</v>
      </c>
      <c r="X739" s="22"/>
      <c r="Y739" s="22"/>
      <c r="Z739" s="22"/>
      <c r="AA739" s="22">
        <f t="shared" si="175"/>
        <v>0</v>
      </c>
      <c r="AB739" s="22">
        <f t="shared" si="149"/>
        <v>0</v>
      </c>
      <c r="AC739" s="22">
        <f t="shared" si="150"/>
        <v>0</v>
      </c>
      <c r="AD739" s="22">
        <f t="shared" si="176"/>
        <v>0</v>
      </c>
      <c r="AE739" s="22"/>
      <c r="AF739" s="22"/>
      <c r="AG739" s="22"/>
      <c r="AH739" s="22"/>
      <c r="AI739" s="22"/>
      <c r="AJ739" s="22">
        <f t="shared" si="178"/>
        <v>0</v>
      </c>
      <c r="AK739" s="22">
        <f t="shared" si="145"/>
        <v>0</v>
      </c>
      <c r="AL739" s="22">
        <f t="shared" si="146"/>
        <v>0</v>
      </c>
      <c r="AM739" s="22">
        <f t="array" ref="AM739">IF(P739="Mykare",(INDEX('[1]EMI &amp; Reimbursement'!Q:Q,MATCH(Finance!C739,'[1]EMI &amp; Reimbursement'!B:B,0),0)),0)</f>
        <v>0</v>
      </c>
      <c r="AN739" s="22">
        <f t="shared" si="141"/>
        <v>0</v>
      </c>
      <c r="AO739" s="22">
        <f t="shared" si="142"/>
        <v>0</v>
      </c>
      <c r="AP739" s="22">
        <f t="shared" si="143"/>
        <v>0</v>
      </c>
      <c r="BC739" s="22">
        <f t="shared" si="179"/>
        <v>0</v>
      </c>
      <c r="BD739" s="26" t="e">
        <f t="shared" si="180"/>
        <v>#DIV/0!</v>
      </c>
    </row>
    <row r="740" spans="1:56" ht="18" customHeight="1">
      <c r="A740" s="18" t="s">
        <v>7262</v>
      </c>
      <c r="B740" s="19">
        <v>741</v>
      </c>
      <c r="C740" s="18" t="str">
        <f t="shared" si="181"/>
        <v>FIP741</v>
      </c>
      <c r="E740" s="20"/>
      <c r="F740" s="20"/>
      <c r="M740" s="21"/>
      <c r="N740" s="21" t="str">
        <f t="shared" si="166"/>
        <v>A</v>
      </c>
      <c r="P740" s="18" t="str">
        <f>IFERROR(VLOOKUP(L740,[1]Sheet3!A:B,2,0),"")</f>
        <v/>
      </c>
      <c r="Q740" s="22"/>
      <c r="R740" s="22" t="s">
        <v>7271</v>
      </c>
      <c r="S740" s="22"/>
      <c r="T740" s="22"/>
      <c r="U740" s="22"/>
      <c r="V740" s="22"/>
      <c r="W740" s="22">
        <f t="shared" si="172"/>
        <v>0</v>
      </c>
      <c r="X740" s="22"/>
      <c r="Y740" s="22"/>
      <c r="Z740" s="22"/>
      <c r="AA740" s="22">
        <f t="shared" si="175"/>
        <v>0</v>
      </c>
      <c r="AB740" s="22">
        <f t="shared" si="149"/>
        <v>0</v>
      </c>
      <c r="AC740" s="22">
        <f t="shared" si="150"/>
        <v>0</v>
      </c>
      <c r="AD740" s="22">
        <f t="shared" si="176"/>
        <v>0</v>
      </c>
      <c r="AE740" s="22"/>
      <c r="AF740" s="22"/>
      <c r="AG740" s="22"/>
      <c r="AH740" s="22"/>
      <c r="AI740" s="22"/>
      <c r="AJ740" s="22">
        <f t="shared" si="178"/>
        <v>0</v>
      </c>
      <c r="AK740" s="22">
        <f t="shared" si="145"/>
        <v>0</v>
      </c>
      <c r="AL740" s="22">
        <f t="shared" si="146"/>
        <v>0</v>
      </c>
      <c r="AM740" s="22">
        <f t="array" ref="AM740">IF(P740="Mykare",(INDEX('[1]EMI &amp; Reimbursement'!Q:Q,MATCH(Finance!C740,'[1]EMI &amp; Reimbursement'!B:B,0),0)),0)</f>
        <v>0</v>
      </c>
      <c r="AN740" s="22">
        <f t="shared" si="141"/>
        <v>0</v>
      </c>
      <c r="AO740" s="22">
        <f t="shared" si="142"/>
        <v>0</v>
      </c>
      <c r="AP740" s="22">
        <f t="shared" si="143"/>
        <v>0</v>
      </c>
      <c r="BC740" s="22">
        <f t="shared" si="179"/>
        <v>0</v>
      </c>
      <c r="BD740" s="26" t="e">
        <f t="shared" si="180"/>
        <v>#DIV/0!</v>
      </c>
    </row>
    <row r="741" spans="1:56" ht="18" customHeight="1">
      <c r="A741" s="18" t="s">
        <v>7262</v>
      </c>
      <c r="B741" s="19">
        <v>742</v>
      </c>
      <c r="C741" s="18" t="str">
        <f t="shared" si="181"/>
        <v>FIP742</v>
      </c>
      <c r="E741" s="20"/>
      <c r="F741" s="20"/>
      <c r="M741" s="21"/>
      <c r="N741" s="21" t="str">
        <f t="shared" si="166"/>
        <v>A</v>
      </c>
      <c r="P741" s="18" t="str">
        <f>IFERROR(VLOOKUP(L741,[1]Sheet3!A:B,2,0),"")</f>
        <v/>
      </c>
      <c r="Q741" s="22"/>
      <c r="R741" s="22" t="s">
        <v>7271</v>
      </c>
      <c r="S741" s="22"/>
      <c r="T741" s="22"/>
      <c r="U741" s="22"/>
      <c r="V741" s="22"/>
      <c r="W741" s="22">
        <f t="shared" si="172"/>
        <v>0</v>
      </c>
      <c r="X741" s="22"/>
      <c r="Y741" s="22"/>
      <c r="Z741" s="22"/>
      <c r="AA741" s="22">
        <f t="shared" si="175"/>
        <v>0</v>
      </c>
      <c r="AB741" s="22">
        <f t="shared" si="149"/>
        <v>0</v>
      </c>
      <c r="AC741" s="22">
        <f t="shared" si="150"/>
        <v>0</v>
      </c>
      <c r="AD741" s="22">
        <f t="shared" si="176"/>
        <v>0</v>
      </c>
      <c r="AE741" s="22"/>
      <c r="AF741" s="22"/>
      <c r="AG741" s="22"/>
      <c r="AH741" s="22"/>
      <c r="AI741" s="22"/>
      <c r="AJ741" s="22">
        <f t="shared" si="178"/>
        <v>0</v>
      </c>
      <c r="AK741" s="22">
        <f t="shared" si="145"/>
        <v>0</v>
      </c>
      <c r="AL741" s="22">
        <f t="shared" si="146"/>
        <v>0</v>
      </c>
      <c r="AM741" s="22">
        <f t="array" ref="AM741">IF(P741="Mykare",(INDEX('[1]EMI &amp; Reimbursement'!Q:Q,MATCH(Finance!C741,'[1]EMI &amp; Reimbursement'!B:B,0),0)),0)</f>
        <v>0</v>
      </c>
      <c r="AN741" s="22">
        <f t="shared" si="141"/>
        <v>0</v>
      </c>
      <c r="AO741" s="22">
        <f t="shared" si="142"/>
        <v>0</v>
      </c>
      <c r="AP741" s="22">
        <f t="shared" si="143"/>
        <v>0</v>
      </c>
      <c r="BC741" s="22">
        <f t="shared" si="179"/>
        <v>0</v>
      </c>
      <c r="BD741" s="26" t="e">
        <f t="shared" si="180"/>
        <v>#DIV/0!</v>
      </c>
    </row>
    <row r="742" spans="1:56" ht="18" customHeight="1">
      <c r="A742" s="18" t="s">
        <v>7262</v>
      </c>
      <c r="B742" s="19">
        <v>743</v>
      </c>
      <c r="C742" s="18" t="str">
        <f t="shared" si="181"/>
        <v>FIP743</v>
      </c>
      <c r="E742" s="20"/>
      <c r="F742" s="20"/>
      <c r="M742" s="21"/>
      <c r="N742" s="21" t="str">
        <f t="shared" si="166"/>
        <v>A</v>
      </c>
      <c r="P742" s="18" t="str">
        <f>IFERROR(VLOOKUP(L742,[1]Sheet3!A:B,2,0),"")</f>
        <v/>
      </c>
      <c r="Q742" s="22"/>
      <c r="R742" s="22" t="s">
        <v>7271</v>
      </c>
      <c r="S742" s="22"/>
      <c r="T742" s="22"/>
      <c r="U742" s="22"/>
      <c r="V742" s="22"/>
      <c r="W742" s="22">
        <f t="shared" si="172"/>
        <v>0</v>
      </c>
      <c r="X742" s="22"/>
      <c r="Y742" s="22"/>
      <c r="Z742" s="22"/>
      <c r="AA742" s="22">
        <f t="shared" si="175"/>
        <v>0</v>
      </c>
      <c r="AB742" s="22">
        <f t="shared" si="149"/>
        <v>0</v>
      </c>
      <c r="AC742" s="22">
        <f t="shared" si="150"/>
        <v>0</v>
      </c>
      <c r="AD742" s="22">
        <f t="shared" si="176"/>
        <v>0</v>
      </c>
      <c r="AE742" s="22"/>
      <c r="AF742" s="22"/>
      <c r="AG742" s="22"/>
      <c r="AH742" s="22"/>
      <c r="AI742" s="22"/>
      <c r="AJ742" s="22">
        <f t="shared" si="178"/>
        <v>0</v>
      </c>
      <c r="AK742" s="22">
        <f t="shared" si="145"/>
        <v>0</v>
      </c>
      <c r="AL742" s="22">
        <f t="shared" si="146"/>
        <v>0</v>
      </c>
      <c r="AM742" s="22">
        <f t="array" ref="AM742">IF(P742="Mykare",(INDEX('[1]EMI &amp; Reimbursement'!Q:Q,MATCH(Finance!C742,'[1]EMI &amp; Reimbursement'!B:B,0),0)),0)</f>
        <v>0</v>
      </c>
      <c r="AN742" s="22">
        <f t="shared" si="141"/>
        <v>0</v>
      </c>
      <c r="AO742" s="22">
        <f t="shared" si="142"/>
        <v>0</v>
      </c>
      <c r="AP742" s="22">
        <f t="shared" si="143"/>
        <v>0</v>
      </c>
      <c r="BC742" s="22">
        <f t="shared" si="179"/>
        <v>0</v>
      </c>
      <c r="BD742" s="26" t="e">
        <f t="shared" si="180"/>
        <v>#DIV/0!</v>
      </c>
    </row>
    <row r="743" spans="1:56" ht="18" customHeight="1">
      <c r="A743" s="18" t="s">
        <v>7262</v>
      </c>
      <c r="B743" s="19">
        <v>744</v>
      </c>
      <c r="C743" s="18" t="str">
        <f t="shared" si="181"/>
        <v>FIP744</v>
      </c>
      <c r="E743" s="20"/>
      <c r="F743" s="20"/>
      <c r="M743" s="21"/>
      <c r="N743" s="21" t="str">
        <f t="shared" si="166"/>
        <v>A</v>
      </c>
      <c r="P743" s="18" t="str">
        <f>IFERROR(VLOOKUP(L743,[1]Sheet3!A:B,2,0),"")</f>
        <v/>
      </c>
      <c r="Q743" s="22"/>
      <c r="R743" s="22" t="s">
        <v>7271</v>
      </c>
      <c r="S743" s="22"/>
      <c r="T743" s="22"/>
      <c r="U743" s="22"/>
      <c r="V743" s="22"/>
      <c r="W743" s="22">
        <f t="shared" si="172"/>
        <v>0</v>
      </c>
      <c r="X743" s="22"/>
      <c r="Y743" s="22"/>
      <c r="Z743" s="22"/>
      <c r="AA743" s="22">
        <f t="shared" si="175"/>
        <v>0</v>
      </c>
      <c r="AB743" s="22">
        <f t="shared" si="149"/>
        <v>0</v>
      </c>
      <c r="AC743" s="22">
        <f t="shared" si="150"/>
        <v>0</v>
      </c>
      <c r="AD743" s="22">
        <f t="shared" si="176"/>
        <v>0</v>
      </c>
      <c r="AE743" s="22"/>
      <c r="AF743" s="22"/>
      <c r="AG743" s="22"/>
      <c r="AH743" s="22"/>
      <c r="AI743" s="22"/>
      <c r="AJ743" s="22">
        <f t="shared" si="178"/>
        <v>0</v>
      </c>
      <c r="AK743" s="22">
        <f t="shared" si="145"/>
        <v>0</v>
      </c>
      <c r="AL743" s="22">
        <f t="shared" si="146"/>
        <v>0</v>
      </c>
      <c r="AM743" s="22">
        <f t="array" ref="AM743">IF(P743="Mykare",(INDEX('[1]EMI &amp; Reimbursement'!Q:Q,MATCH(Finance!C743,'[1]EMI &amp; Reimbursement'!B:B,0),0)),0)</f>
        <v>0</v>
      </c>
      <c r="AN743" s="22">
        <f t="shared" si="141"/>
        <v>0</v>
      </c>
      <c r="AO743" s="22">
        <f t="shared" si="142"/>
        <v>0</v>
      </c>
      <c r="AP743" s="22">
        <f t="shared" si="143"/>
        <v>0</v>
      </c>
      <c r="BC743" s="22">
        <f t="shared" si="179"/>
        <v>0</v>
      </c>
      <c r="BD743" s="26" t="e">
        <f t="shared" si="180"/>
        <v>#DIV/0!</v>
      </c>
    </row>
    <row r="744" spans="1:56" ht="18" customHeight="1">
      <c r="A744" s="18" t="s">
        <v>7262</v>
      </c>
      <c r="B744" s="19">
        <v>745</v>
      </c>
      <c r="C744" s="18" t="str">
        <f t="shared" si="181"/>
        <v>FIP745</v>
      </c>
      <c r="E744" s="20"/>
      <c r="F744" s="20"/>
      <c r="M744" s="21"/>
      <c r="N744" s="21" t="str">
        <f t="shared" si="166"/>
        <v>A</v>
      </c>
      <c r="P744" s="18" t="str">
        <f>IFERROR(VLOOKUP(L744,[1]Sheet3!A:B,2,0),"")</f>
        <v/>
      </c>
      <c r="Q744" s="22"/>
      <c r="R744" s="22" t="s">
        <v>7271</v>
      </c>
      <c r="S744" s="22"/>
      <c r="T744" s="22"/>
      <c r="U744" s="22"/>
      <c r="V744" s="22"/>
      <c r="W744" s="22">
        <f t="shared" si="172"/>
        <v>0</v>
      </c>
      <c r="X744" s="22"/>
      <c r="Y744" s="22"/>
      <c r="Z744" s="22"/>
      <c r="AA744" s="22">
        <f t="shared" si="175"/>
        <v>0</v>
      </c>
      <c r="AB744" s="22">
        <f t="shared" si="149"/>
        <v>0</v>
      </c>
      <c r="AC744" s="22">
        <f t="shared" si="150"/>
        <v>0</v>
      </c>
      <c r="AD744" s="22">
        <f t="shared" si="176"/>
        <v>0</v>
      </c>
      <c r="AE744" s="22"/>
      <c r="AF744" s="22"/>
      <c r="AG744" s="22"/>
      <c r="AH744" s="22"/>
      <c r="AI744" s="22"/>
      <c r="AJ744" s="22">
        <f t="shared" si="178"/>
        <v>0</v>
      </c>
      <c r="AK744" s="22">
        <f t="shared" si="145"/>
        <v>0</v>
      </c>
      <c r="AL744" s="22">
        <f t="shared" si="146"/>
        <v>0</v>
      </c>
      <c r="AM744" s="22">
        <f t="array" ref="AM744">IF(P744="Mykare",(INDEX('[1]EMI &amp; Reimbursement'!Q:Q,MATCH(Finance!C744,'[1]EMI &amp; Reimbursement'!B:B,0),0)),0)</f>
        <v>0</v>
      </c>
      <c r="AN744" s="22">
        <f t="shared" si="141"/>
        <v>0</v>
      </c>
      <c r="AO744" s="22">
        <f t="shared" si="142"/>
        <v>0</v>
      </c>
      <c r="AP744" s="22">
        <f t="shared" si="143"/>
        <v>0</v>
      </c>
      <c r="BC744" s="22">
        <f t="shared" si="179"/>
        <v>0</v>
      </c>
      <c r="BD744" s="26" t="e">
        <f t="shared" si="180"/>
        <v>#DIV/0!</v>
      </c>
    </row>
    <row r="745" spans="1:56" ht="18" customHeight="1">
      <c r="A745" s="18" t="s">
        <v>7262</v>
      </c>
      <c r="B745" s="19">
        <v>746</v>
      </c>
      <c r="C745" s="18" t="str">
        <f t="shared" si="181"/>
        <v>FIP746</v>
      </c>
      <c r="E745" s="20"/>
      <c r="F745" s="20"/>
      <c r="M745" s="21"/>
      <c r="N745" s="21" t="str">
        <f t="shared" si="166"/>
        <v>A</v>
      </c>
      <c r="P745" s="18" t="str">
        <f>IFERROR(VLOOKUP(L745,[1]Sheet3!A:B,2,0),"")</f>
        <v/>
      </c>
      <c r="Q745" s="22"/>
      <c r="R745" s="22" t="s">
        <v>7271</v>
      </c>
      <c r="S745" s="22"/>
      <c r="T745" s="22"/>
      <c r="U745" s="22"/>
      <c r="V745" s="22"/>
      <c r="W745" s="22">
        <f t="shared" si="172"/>
        <v>0</v>
      </c>
      <c r="X745" s="22"/>
      <c r="Y745" s="22"/>
      <c r="Z745" s="22"/>
      <c r="AA745" s="22">
        <f t="shared" si="175"/>
        <v>0</v>
      </c>
      <c r="AB745" s="22">
        <f t="shared" si="149"/>
        <v>0</v>
      </c>
      <c r="AC745" s="22">
        <f t="shared" si="150"/>
        <v>0</v>
      </c>
      <c r="AD745" s="22">
        <f t="shared" si="176"/>
        <v>0</v>
      </c>
      <c r="AE745" s="22"/>
      <c r="AF745" s="22"/>
      <c r="AG745" s="22"/>
      <c r="AH745" s="22"/>
      <c r="AI745" s="22"/>
      <c r="AJ745" s="22">
        <f t="shared" si="178"/>
        <v>0</v>
      </c>
      <c r="AK745" s="22">
        <f t="shared" si="145"/>
        <v>0</v>
      </c>
      <c r="AL745" s="22">
        <f t="shared" si="146"/>
        <v>0</v>
      </c>
      <c r="AM745" s="22">
        <f t="array" ref="AM745">IF(P745="Mykare",(INDEX('[1]EMI &amp; Reimbursement'!Q:Q,MATCH(Finance!C745,'[1]EMI &amp; Reimbursement'!B:B,0),0)),0)</f>
        <v>0</v>
      </c>
      <c r="AN745" s="22">
        <f t="shared" si="141"/>
        <v>0</v>
      </c>
      <c r="AO745" s="22">
        <f t="shared" si="142"/>
        <v>0</v>
      </c>
      <c r="AP745" s="22">
        <f t="shared" si="143"/>
        <v>0</v>
      </c>
      <c r="BC745" s="22">
        <f t="shared" si="179"/>
        <v>0</v>
      </c>
      <c r="BD745" s="26" t="e">
        <f t="shared" si="180"/>
        <v>#DIV/0!</v>
      </c>
    </row>
    <row r="746" spans="1:56" ht="18" customHeight="1">
      <c r="A746" s="18" t="s">
        <v>7262</v>
      </c>
      <c r="B746" s="19">
        <v>747</v>
      </c>
      <c r="C746" s="18" t="str">
        <f t="shared" si="181"/>
        <v>FIP747</v>
      </c>
      <c r="E746" s="20"/>
      <c r="F746" s="20"/>
      <c r="M746" s="21"/>
      <c r="N746" s="21" t="str">
        <f t="shared" si="166"/>
        <v>A</v>
      </c>
      <c r="P746" s="18" t="str">
        <f>IFERROR(VLOOKUP(L746,[1]Sheet3!A:B,2,0),"")</f>
        <v/>
      </c>
      <c r="Q746" s="22"/>
      <c r="R746" s="22" t="s">
        <v>7271</v>
      </c>
      <c r="S746" s="22"/>
      <c r="T746" s="22"/>
      <c r="U746" s="22"/>
      <c r="V746" s="22"/>
      <c r="W746" s="22">
        <f t="shared" si="172"/>
        <v>0</v>
      </c>
      <c r="X746" s="22"/>
      <c r="Y746" s="22"/>
      <c r="Z746" s="22"/>
      <c r="AA746" s="22">
        <f t="shared" si="175"/>
        <v>0</v>
      </c>
      <c r="AB746" s="22">
        <f t="shared" si="149"/>
        <v>0</v>
      </c>
      <c r="AC746" s="22">
        <f t="shared" si="150"/>
        <v>0</v>
      </c>
      <c r="AD746" s="22">
        <f t="shared" si="176"/>
        <v>0</v>
      </c>
      <c r="AE746" s="22"/>
      <c r="AF746" s="22"/>
      <c r="AG746" s="22"/>
      <c r="AH746" s="22"/>
      <c r="AI746" s="22"/>
      <c r="AJ746" s="22">
        <f t="shared" si="178"/>
        <v>0</v>
      </c>
      <c r="AK746" s="22">
        <f t="shared" si="145"/>
        <v>0</v>
      </c>
      <c r="AL746" s="22">
        <f t="shared" si="146"/>
        <v>0</v>
      </c>
      <c r="AM746" s="22">
        <f t="array" ref="AM746">IF(P746="Mykare",(INDEX('[1]EMI &amp; Reimbursement'!Q:Q,MATCH(Finance!C746,'[1]EMI &amp; Reimbursement'!B:B,0),0)),0)</f>
        <v>0</v>
      </c>
      <c r="AN746" s="22">
        <f t="shared" si="141"/>
        <v>0</v>
      </c>
      <c r="AO746" s="22">
        <f t="shared" si="142"/>
        <v>0</v>
      </c>
      <c r="AP746" s="22">
        <f t="shared" si="143"/>
        <v>0</v>
      </c>
      <c r="BC746" s="22">
        <f t="shared" si="179"/>
        <v>0</v>
      </c>
      <c r="BD746" s="26" t="e">
        <f t="shared" si="180"/>
        <v>#DIV/0!</v>
      </c>
    </row>
    <row r="747" spans="1:56" ht="18" customHeight="1">
      <c r="A747" s="18" t="s">
        <v>7262</v>
      </c>
      <c r="B747" s="19">
        <v>748</v>
      </c>
      <c r="C747" s="18" t="str">
        <f t="shared" si="181"/>
        <v>FIP748</v>
      </c>
      <c r="E747" s="20"/>
      <c r="F747" s="20"/>
      <c r="M747" s="21"/>
      <c r="N747" s="21" t="str">
        <f t="shared" si="166"/>
        <v>A</v>
      </c>
      <c r="P747" s="18" t="str">
        <f>IFERROR(VLOOKUP(L747,[1]Sheet3!A:B,2,0),"")</f>
        <v/>
      </c>
      <c r="Q747" s="22"/>
      <c r="R747" s="22" t="s">
        <v>7271</v>
      </c>
      <c r="S747" s="22"/>
      <c r="T747" s="22"/>
      <c r="U747" s="22"/>
      <c r="V747" s="22"/>
      <c r="W747" s="22">
        <f t="shared" si="172"/>
        <v>0</v>
      </c>
      <c r="X747" s="22"/>
      <c r="Y747" s="22"/>
      <c r="Z747" s="22"/>
      <c r="AA747" s="22">
        <f t="shared" si="175"/>
        <v>0</v>
      </c>
      <c r="AB747" s="22">
        <f t="shared" si="149"/>
        <v>0</v>
      </c>
      <c r="AC747" s="22">
        <f t="shared" si="150"/>
        <v>0</v>
      </c>
      <c r="AD747" s="22">
        <f t="shared" si="176"/>
        <v>0</v>
      </c>
      <c r="AE747" s="22"/>
      <c r="AF747" s="22"/>
      <c r="AG747" s="22"/>
      <c r="AH747" s="22"/>
      <c r="AI747" s="22"/>
      <c r="AJ747" s="22">
        <f t="shared" si="178"/>
        <v>0</v>
      </c>
      <c r="AK747" s="22">
        <f t="shared" si="145"/>
        <v>0</v>
      </c>
      <c r="AL747" s="22">
        <f t="shared" si="146"/>
        <v>0</v>
      </c>
      <c r="AM747" s="22">
        <f t="array" ref="AM747">IF(P747="Mykare",(INDEX('[1]EMI &amp; Reimbursement'!Q:Q,MATCH(Finance!C747,'[1]EMI &amp; Reimbursement'!B:B,0),0)),0)</f>
        <v>0</v>
      </c>
      <c r="AN747" s="22">
        <f t="shared" si="141"/>
        <v>0</v>
      </c>
      <c r="AO747" s="22">
        <f t="shared" si="142"/>
        <v>0</v>
      </c>
      <c r="AP747" s="22">
        <f t="shared" si="143"/>
        <v>0</v>
      </c>
      <c r="BC747" s="22">
        <f t="shared" si="179"/>
        <v>0</v>
      </c>
      <c r="BD747" s="26" t="e">
        <f t="shared" si="180"/>
        <v>#DIV/0!</v>
      </c>
    </row>
    <row r="748" spans="1:56" ht="18" customHeight="1">
      <c r="A748" s="18" t="s">
        <v>7262</v>
      </c>
      <c r="B748" s="19">
        <v>749</v>
      </c>
      <c r="C748" s="18" t="str">
        <f t="shared" si="181"/>
        <v>FIP749</v>
      </c>
      <c r="E748" s="20"/>
      <c r="F748" s="20"/>
      <c r="M748" s="21"/>
      <c r="N748" s="21" t="str">
        <f t="shared" si="166"/>
        <v>A</v>
      </c>
      <c r="P748" s="18" t="str">
        <f>IFERROR(VLOOKUP(L748,[1]Sheet3!A:B,2,0),"")</f>
        <v/>
      </c>
      <c r="Q748" s="22"/>
      <c r="R748" s="22" t="s">
        <v>7271</v>
      </c>
      <c r="S748" s="22"/>
      <c r="T748" s="22"/>
      <c r="U748" s="22"/>
      <c r="V748" s="22"/>
      <c r="W748" s="22">
        <f t="shared" si="172"/>
        <v>0</v>
      </c>
      <c r="X748" s="22"/>
      <c r="Y748" s="22"/>
      <c r="Z748" s="22"/>
      <c r="AA748" s="22">
        <f t="shared" si="175"/>
        <v>0</v>
      </c>
      <c r="AB748" s="22">
        <f t="shared" si="149"/>
        <v>0</v>
      </c>
      <c r="AC748" s="22">
        <f t="shared" si="150"/>
        <v>0</v>
      </c>
      <c r="AD748" s="22">
        <f t="shared" si="176"/>
        <v>0</v>
      </c>
      <c r="AE748" s="22"/>
      <c r="AF748" s="22"/>
      <c r="AG748" s="22"/>
      <c r="AH748" s="22"/>
      <c r="AI748" s="22"/>
      <c r="AJ748" s="22">
        <f t="shared" si="178"/>
        <v>0</v>
      </c>
      <c r="AK748" s="22">
        <f t="shared" si="145"/>
        <v>0</v>
      </c>
      <c r="AL748" s="22">
        <f t="shared" si="146"/>
        <v>0</v>
      </c>
      <c r="AM748" s="22">
        <f t="array" ref="AM748">IF(P748="Mykare",(INDEX('[1]EMI &amp; Reimbursement'!Q:Q,MATCH(Finance!C748,'[1]EMI &amp; Reimbursement'!B:B,0),0)),0)</f>
        <v>0</v>
      </c>
      <c r="AN748" s="22">
        <f t="shared" si="141"/>
        <v>0</v>
      </c>
      <c r="AO748" s="22">
        <f t="shared" si="142"/>
        <v>0</v>
      </c>
      <c r="AP748" s="22">
        <f t="shared" si="143"/>
        <v>0</v>
      </c>
      <c r="BC748" s="22">
        <f t="shared" si="179"/>
        <v>0</v>
      </c>
      <c r="BD748" s="26" t="e">
        <f t="shared" si="180"/>
        <v>#DIV/0!</v>
      </c>
    </row>
    <row r="749" spans="1:56" ht="18" customHeight="1">
      <c r="A749" s="18" t="s">
        <v>7262</v>
      </c>
      <c r="B749" s="19">
        <v>750</v>
      </c>
      <c r="C749" s="18" t="str">
        <f t="shared" si="181"/>
        <v>FIP750</v>
      </c>
      <c r="E749" s="20"/>
      <c r="F749" s="20"/>
      <c r="M749" s="21"/>
      <c r="N749" s="21" t="str">
        <f t="shared" si="166"/>
        <v>A</v>
      </c>
      <c r="P749" s="18" t="str">
        <f>IFERROR(VLOOKUP(L749,[1]Sheet3!A:B,2,0),"")</f>
        <v/>
      </c>
      <c r="Q749" s="22"/>
      <c r="R749" s="22" t="s">
        <v>7271</v>
      </c>
      <c r="S749" s="22"/>
      <c r="T749" s="22"/>
      <c r="U749" s="22"/>
      <c r="V749" s="22"/>
      <c r="W749" s="22">
        <f t="shared" si="172"/>
        <v>0</v>
      </c>
      <c r="X749" s="22"/>
      <c r="Y749" s="22"/>
      <c r="Z749" s="22"/>
      <c r="AA749" s="22">
        <f t="shared" si="175"/>
        <v>0</v>
      </c>
      <c r="AB749" s="22">
        <f t="shared" si="149"/>
        <v>0</v>
      </c>
      <c r="AC749" s="22">
        <f t="shared" si="150"/>
        <v>0</v>
      </c>
      <c r="AD749" s="22">
        <f t="shared" si="176"/>
        <v>0</v>
      </c>
      <c r="AE749" s="22"/>
      <c r="AF749" s="22"/>
      <c r="AG749" s="22"/>
      <c r="AH749" s="22"/>
      <c r="AI749" s="22"/>
      <c r="AJ749" s="22">
        <f t="shared" si="178"/>
        <v>0</v>
      </c>
      <c r="AK749" s="22">
        <f t="shared" si="145"/>
        <v>0</v>
      </c>
      <c r="AL749" s="22">
        <f t="shared" si="146"/>
        <v>0</v>
      </c>
      <c r="AM749" s="22">
        <f t="array" ref="AM749">IF(P749="Mykare",(INDEX('[1]EMI &amp; Reimbursement'!Q:Q,MATCH(Finance!C749,'[1]EMI &amp; Reimbursement'!B:B,0),0)),0)</f>
        <v>0</v>
      </c>
      <c r="AN749" s="22">
        <f t="shared" si="141"/>
        <v>0</v>
      </c>
      <c r="AO749" s="22">
        <f t="shared" si="142"/>
        <v>0</v>
      </c>
      <c r="AP749" s="22">
        <f t="shared" si="143"/>
        <v>0</v>
      </c>
      <c r="BC749" s="22">
        <f t="shared" si="179"/>
        <v>0</v>
      </c>
      <c r="BD749" s="26" t="e">
        <f t="shared" si="180"/>
        <v>#DIV/0!</v>
      </c>
    </row>
    <row r="750" spans="1:56" ht="18" customHeight="1">
      <c r="A750" s="18" t="s">
        <v>7262</v>
      </c>
      <c r="B750" s="19">
        <v>751</v>
      </c>
      <c r="C750" s="18" t="str">
        <f t="shared" si="181"/>
        <v>FIP751</v>
      </c>
      <c r="E750" s="20"/>
      <c r="F750" s="20"/>
      <c r="M750" s="21"/>
      <c r="N750" s="21" t="str">
        <f t="shared" si="166"/>
        <v>A</v>
      </c>
      <c r="P750" s="18" t="str">
        <f>IFERROR(VLOOKUP(L750,[1]Sheet3!A:B,2,0),"")</f>
        <v/>
      </c>
      <c r="Q750" s="22"/>
      <c r="R750" s="22" t="s">
        <v>7271</v>
      </c>
      <c r="S750" s="22"/>
      <c r="T750" s="22"/>
      <c r="U750" s="22"/>
      <c r="V750" s="22"/>
      <c r="W750" s="22">
        <f t="shared" si="172"/>
        <v>0</v>
      </c>
      <c r="X750" s="22"/>
      <c r="Y750" s="22"/>
      <c r="Z750" s="22"/>
      <c r="AA750" s="22">
        <f t="shared" si="175"/>
        <v>0</v>
      </c>
      <c r="AB750" s="22">
        <f t="shared" si="149"/>
        <v>0</v>
      </c>
      <c r="AC750" s="22">
        <f t="shared" si="150"/>
        <v>0</v>
      </c>
      <c r="AD750" s="22">
        <f t="shared" si="176"/>
        <v>0</v>
      </c>
      <c r="AE750" s="22"/>
      <c r="AF750" s="22"/>
      <c r="AG750" s="22"/>
      <c r="AH750" s="22"/>
      <c r="AI750" s="22"/>
      <c r="AJ750" s="22">
        <f t="shared" si="178"/>
        <v>0</v>
      </c>
      <c r="AK750" s="22">
        <f t="shared" si="145"/>
        <v>0</v>
      </c>
      <c r="AL750" s="22">
        <f t="shared" si="146"/>
        <v>0</v>
      </c>
      <c r="AM750" s="22">
        <f t="array" ref="AM750">IF(P750="Mykare",(INDEX('[1]EMI &amp; Reimbursement'!Q:Q,MATCH(Finance!C750,'[1]EMI &amp; Reimbursement'!B:B,0),0)),0)</f>
        <v>0</v>
      </c>
      <c r="AN750" s="22">
        <f t="shared" si="141"/>
        <v>0</v>
      </c>
      <c r="AO750" s="22">
        <f t="shared" si="142"/>
        <v>0</v>
      </c>
      <c r="AP750" s="22">
        <f t="shared" si="143"/>
        <v>0</v>
      </c>
      <c r="BC750" s="22">
        <f t="shared" si="179"/>
        <v>0</v>
      </c>
      <c r="BD750" s="26" t="e">
        <f t="shared" si="180"/>
        <v>#DIV/0!</v>
      </c>
    </row>
    <row r="751" spans="1:56" ht="18" customHeight="1">
      <c r="A751" s="18" t="s">
        <v>7262</v>
      </c>
      <c r="B751" s="19">
        <v>752</v>
      </c>
      <c r="C751" s="18" t="str">
        <f t="shared" si="181"/>
        <v>FIP752</v>
      </c>
      <c r="E751" s="20"/>
      <c r="F751" s="20"/>
      <c r="M751" s="21"/>
      <c r="N751" s="21" t="str">
        <f t="shared" si="166"/>
        <v>A</v>
      </c>
      <c r="P751" s="18" t="str">
        <f>IFERROR(VLOOKUP(L751,[1]Sheet3!A:B,2,0),"")</f>
        <v/>
      </c>
      <c r="Q751" s="22"/>
      <c r="R751" s="22" t="s">
        <v>7271</v>
      </c>
      <c r="S751" s="22"/>
      <c r="T751" s="22"/>
      <c r="U751" s="22"/>
      <c r="V751" s="22"/>
      <c r="W751" s="22">
        <f t="shared" si="172"/>
        <v>0</v>
      </c>
      <c r="X751" s="22"/>
      <c r="Y751" s="22"/>
      <c r="Z751" s="22"/>
      <c r="AA751" s="22">
        <f t="shared" si="175"/>
        <v>0</v>
      </c>
      <c r="AB751" s="22">
        <f t="shared" si="149"/>
        <v>0</v>
      </c>
      <c r="AC751" s="22">
        <f t="shared" si="150"/>
        <v>0</v>
      </c>
      <c r="AD751" s="22">
        <f t="shared" si="176"/>
        <v>0</v>
      </c>
      <c r="AE751" s="22"/>
      <c r="AF751" s="22"/>
      <c r="AG751" s="22"/>
      <c r="AH751" s="22"/>
      <c r="AI751" s="22"/>
      <c r="AJ751" s="22">
        <f t="shared" si="178"/>
        <v>0</v>
      </c>
      <c r="AK751" s="22">
        <f t="shared" si="145"/>
        <v>0</v>
      </c>
      <c r="AL751" s="22">
        <f t="shared" si="146"/>
        <v>0</v>
      </c>
      <c r="AM751" s="22">
        <f t="array" ref="AM751">IF(P751="Mykare",(INDEX('[1]EMI &amp; Reimbursement'!Q:Q,MATCH(Finance!C751,'[1]EMI &amp; Reimbursement'!B:B,0),0)),0)</f>
        <v>0</v>
      </c>
      <c r="AN751" s="22">
        <f t="shared" si="141"/>
        <v>0</v>
      </c>
      <c r="AO751" s="22">
        <f t="shared" si="142"/>
        <v>0</v>
      </c>
      <c r="AP751" s="22">
        <f t="shared" si="143"/>
        <v>0</v>
      </c>
      <c r="BC751" s="22">
        <f t="shared" si="179"/>
        <v>0</v>
      </c>
      <c r="BD751" s="26" t="e">
        <f t="shared" si="180"/>
        <v>#DIV/0!</v>
      </c>
    </row>
    <row r="752" spans="1:56" ht="18" customHeight="1">
      <c r="A752" s="18" t="s">
        <v>7262</v>
      </c>
      <c r="B752" s="19">
        <v>753</v>
      </c>
      <c r="C752" s="18" t="str">
        <f t="shared" si="181"/>
        <v>FIP753</v>
      </c>
      <c r="E752" s="20"/>
      <c r="F752" s="20"/>
      <c r="M752" s="21"/>
      <c r="N752" s="21" t="str">
        <f t="shared" si="166"/>
        <v>A</v>
      </c>
      <c r="P752" s="18" t="str">
        <f>IFERROR(VLOOKUP(L752,[1]Sheet3!A:B,2,0),"")</f>
        <v/>
      </c>
      <c r="Q752" s="22"/>
      <c r="R752" s="22" t="s">
        <v>7271</v>
      </c>
      <c r="S752" s="22"/>
      <c r="T752" s="22"/>
      <c r="U752" s="22"/>
      <c r="V752" s="22"/>
      <c r="W752" s="22">
        <f t="shared" si="172"/>
        <v>0</v>
      </c>
      <c r="X752" s="22"/>
      <c r="Y752" s="22"/>
      <c r="Z752" s="22"/>
      <c r="AA752" s="22">
        <f t="shared" si="175"/>
        <v>0</v>
      </c>
      <c r="AB752" s="22">
        <f t="shared" si="149"/>
        <v>0</v>
      </c>
      <c r="AC752" s="22">
        <f t="shared" si="150"/>
        <v>0</v>
      </c>
      <c r="AD752" s="22">
        <f t="shared" si="176"/>
        <v>0</v>
      </c>
      <c r="AE752" s="22"/>
      <c r="AF752" s="22"/>
      <c r="AG752" s="22"/>
      <c r="AH752" s="22"/>
      <c r="AI752" s="22"/>
      <c r="AJ752" s="22">
        <f t="shared" si="178"/>
        <v>0</v>
      </c>
      <c r="AK752" s="22">
        <f t="shared" si="145"/>
        <v>0</v>
      </c>
      <c r="AL752" s="22">
        <f t="shared" si="146"/>
        <v>0</v>
      </c>
      <c r="AM752" s="22">
        <f t="array" ref="AM752">IF(P752="Mykare",(INDEX('[1]EMI &amp; Reimbursement'!Q:Q,MATCH(Finance!C752,'[1]EMI &amp; Reimbursement'!B:B,0),0)),0)</f>
        <v>0</v>
      </c>
      <c r="AN752" s="22">
        <f t="shared" si="141"/>
        <v>0</v>
      </c>
      <c r="AO752" s="22">
        <f t="shared" si="142"/>
        <v>0</v>
      </c>
      <c r="AP752" s="22">
        <f t="shared" si="143"/>
        <v>0</v>
      </c>
      <c r="BC752" s="22">
        <f t="shared" si="179"/>
        <v>0</v>
      </c>
      <c r="BD752" s="26" t="e">
        <f t="shared" si="180"/>
        <v>#DIV/0!</v>
      </c>
    </row>
    <row r="753" spans="1:56" ht="18" customHeight="1">
      <c r="A753" s="18" t="s">
        <v>7262</v>
      </c>
      <c r="B753" s="19">
        <v>754</v>
      </c>
      <c r="C753" s="18" t="str">
        <f t="shared" si="181"/>
        <v>FIP754</v>
      </c>
      <c r="E753" s="20"/>
      <c r="F753" s="20"/>
      <c r="M753" s="21"/>
      <c r="N753" s="21" t="str">
        <f t="shared" si="166"/>
        <v>A</v>
      </c>
      <c r="P753" s="18" t="str">
        <f>IFERROR(VLOOKUP(L753,[1]Sheet3!A:B,2,0),"")</f>
        <v/>
      </c>
      <c r="Q753" s="22"/>
      <c r="R753" s="22" t="s">
        <v>7271</v>
      </c>
      <c r="S753" s="22"/>
      <c r="T753" s="22"/>
      <c r="U753" s="22"/>
      <c r="V753" s="22"/>
      <c r="W753" s="22">
        <f t="shared" si="172"/>
        <v>0</v>
      </c>
      <c r="X753" s="22"/>
      <c r="Y753" s="22"/>
      <c r="Z753" s="22"/>
      <c r="AA753" s="22">
        <f t="shared" si="175"/>
        <v>0</v>
      </c>
      <c r="AB753" s="22">
        <f t="shared" si="149"/>
        <v>0</v>
      </c>
      <c r="AC753" s="22">
        <f t="shared" si="150"/>
        <v>0</v>
      </c>
      <c r="AD753" s="22">
        <f t="shared" si="176"/>
        <v>0</v>
      </c>
      <c r="AE753" s="22"/>
      <c r="AF753" s="22"/>
      <c r="AG753" s="22"/>
      <c r="AH753" s="22"/>
      <c r="AI753" s="22"/>
      <c r="AJ753" s="22">
        <f t="shared" si="178"/>
        <v>0</v>
      </c>
      <c r="AK753" s="22">
        <f t="shared" si="145"/>
        <v>0</v>
      </c>
      <c r="AL753" s="22">
        <f t="shared" si="146"/>
        <v>0</v>
      </c>
      <c r="AM753" s="22">
        <f t="array" ref="AM753">IF(P753="Mykare",(INDEX('[1]EMI &amp; Reimbursement'!Q:Q,MATCH(Finance!C753,'[1]EMI &amp; Reimbursement'!B:B,0),0)),0)</f>
        <v>0</v>
      </c>
      <c r="AN753" s="22">
        <f t="shared" ref="AN753:AN1004" si="182">IF(P753="Mykare",W753-AM753-AG753-U753-V753,0)</f>
        <v>0</v>
      </c>
      <c r="AO753" s="22">
        <f t="shared" ref="AO753:AO1004" si="183">IF(P753="Hospital",AD753,0)</f>
        <v>0</v>
      </c>
      <c r="AP753" s="22">
        <f t="shared" ref="AP753:AP1004" si="184">IF(P753="Mykare",W753-AD753,0)</f>
        <v>0</v>
      </c>
      <c r="BC753" s="22">
        <f t="shared" si="179"/>
        <v>0</v>
      </c>
      <c r="BD753" s="26" t="e">
        <f t="shared" si="180"/>
        <v>#DIV/0!</v>
      </c>
    </row>
    <row r="754" spans="1:56" ht="18" customHeight="1">
      <c r="A754" s="18" t="s">
        <v>7262</v>
      </c>
      <c r="B754" s="19">
        <v>755</v>
      </c>
      <c r="C754" s="18" t="str">
        <f t="shared" si="181"/>
        <v>FIP755</v>
      </c>
      <c r="E754" s="20"/>
      <c r="F754" s="20"/>
      <c r="M754" s="21"/>
      <c r="N754" s="21" t="str">
        <f t="shared" si="166"/>
        <v>A</v>
      </c>
      <c r="P754" s="18" t="str">
        <f>IFERROR(VLOOKUP(L754,[1]Sheet3!A:B,2,0),"")</f>
        <v/>
      </c>
      <c r="Q754" s="22"/>
      <c r="R754" s="22" t="s">
        <v>7271</v>
      </c>
      <c r="S754" s="22"/>
      <c r="T754" s="22"/>
      <c r="U754" s="22"/>
      <c r="V754" s="22"/>
      <c r="W754" s="22">
        <f t="shared" si="172"/>
        <v>0</v>
      </c>
      <c r="X754" s="22"/>
      <c r="Y754" s="22"/>
      <c r="Z754" s="22"/>
      <c r="AA754" s="22">
        <f t="shared" si="175"/>
        <v>0</v>
      </c>
      <c r="AB754" s="22">
        <f t="shared" si="149"/>
        <v>0</v>
      </c>
      <c r="AC754" s="22">
        <f t="shared" si="150"/>
        <v>0</v>
      </c>
      <c r="AD754" s="22">
        <f t="shared" si="176"/>
        <v>0</v>
      </c>
      <c r="AE754" s="22"/>
      <c r="AF754" s="22"/>
      <c r="AG754" s="22"/>
      <c r="AH754" s="22"/>
      <c r="AI754" s="22"/>
      <c r="AJ754" s="22">
        <f t="shared" si="178"/>
        <v>0</v>
      </c>
      <c r="AK754" s="22">
        <f t="shared" si="145"/>
        <v>0</v>
      </c>
      <c r="AL754" s="22">
        <f t="shared" si="146"/>
        <v>0</v>
      </c>
      <c r="AM754" s="22">
        <f t="array" ref="AM754">IF(P754="Mykare",(INDEX('[1]EMI &amp; Reimbursement'!Q:Q,MATCH(Finance!C754,'[1]EMI &amp; Reimbursement'!B:B,0),0)),0)</f>
        <v>0</v>
      </c>
      <c r="AN754" s="22">
        <f t="shared" si="182"/>
        <v>0</v>
      </c>
      <c r="AO754" s="22">
        <f t="shared" si="183"/>
        <v>0</v>
      </c>
      <c r="AP754" s="22">
        <f t="shared" si="184"/>
        <v>0</v>
      </c>
      <c r="BC754" s="22">
        <f t="shared" si="179"/>
        <v>0</v>
      </c>
      <c r="BD754" s="26" t="e">
        <f t="shared" si="180"/>
        <v>#DIV/0!</v>
      </c>
    </row>
    <row r="755" spans="1:56" ht="18" customHeight="1">
      <c r="A755" s="18" t="s">
        <v>7262</v>
      </c>
      <c r="B755" s="19"/>
      <c r="C755" s="18" t="str">
        <f t="shared" si="181"/>
        <v>FIP</v>
      </c>
      <c r="E755" s="20"/>
      <c r="F755" s="20"/>
      <c r="M755" s="21"/>
      <c r="N755" s="21" t="str">
        <f t="shared" si="166"/>
        <v>A</v>
      </c>
      <c r="P755" s="18" t="str">
        <f>IFERROR(VLOOKUP(L755,[1]Sheet3!A:B,2,0),"")</f>
        <v/>
      </c>
      <c r="Q755" s="22"/>
      <c r="R755" s="22" t="s">
        <v>7271</v>
      </c>
      <c r="S755" s="22"/>
      <c r="T755" s="22"/>
      <c r="U755" s="22"/>
      <c r="V755" s="22"/>
      <c r="W755" s="22">
        <f t="shared" si="172"/>
        <v>0</v>
      </c>
      <c r="X755" s="22"/>
      <c r="Y755" s="22"/>
      <c r="Z755" s="22"/>
      <c r="AA755" s="22">
        <f t="shared" si="175"/>
        <v>0</v>
      </c>
      <c r="AB755" s="22">
        <f t="shared" si="149"/>
        <v>0</v>
      </c>
      <c r="AC755" s="22">
        <f t="shared" si="150"/>
        <v>0</v>
      </c>
      <c r="AD755" s="22">
        <f t="shared" si="176"/>
        <v>0</v>
      </c>
      <c r="AE755" s="22"/>
      <c r="AF755" s="22"/>
      <c r="AG755" s="22"/>
      <c r="AH755" s="22"/>
      <c r="AI755" s="22"/>
      <c r="AJ755" s="22">
        <f t="shared" si="178"/>
        <v>0</v>
      </c>
      <c r="AK755" s="22">
        <f t="shared" si="145"/>
        <v>0</v>
      </c>
      <c r="AL755" s="22">
        <f t="shared" si="146"/>
        <v>0</v>
      </c>
      <c r="AM755" s="22">
        <f t="array" ref="AM755">IF(P755="Mykare",(INDEX('[1]EMI &amp; Reimbursement'!Q:Q,MATCH(Finance!C755,'[1]EMI &amp; Reimbursement'!B:B,0),0)),0)</f>
        <v>0</v>
      </c>
      <c r="AN755" s="22">
        <f t="shared" si="182"/>
        <v>0</v>
      </c>
      <c r="AO755" s="22">
        <f t="shared" si="183"/>
        <v>0</v>
      </c>
      <c r="AP755" s="22">
        <f t="shared" si="184"/>
        <v>0</v>
      </c>
      <c r="BC755" s="22">
        <f t="shared" si="179"/>
        <v>0</v>
      </c>
      <c r="BD755" s="26" t="e">
        <f t="shared" si="180"/>
        <v>#DIV/0!</v>
      </c>
    </row>
    <row r="756" spans="1:56" ht="18" customHeight="1">
      <c r="A756" s="18" t="s">
        <v>7262</v>
      </c>
      <c r="B756" s="19"/>
      <c r="C756" s="18" t="str">
        <f t="shared" si="181"/>
        <v>FIP</v>
      </c>
      <c r="E756" s="20"/>
      <c r="F756" s="20"/>
      <c r="M756" s="21"/>
      <c r="N756" s="21" t="str">
        <f t="shared" si="166"/>
        <v>A</v>
      </c>
      <c r="P756" s="18" t="str">
        <f>IFERROR(VLOOKUP(L756,[1]Sheet3!A:B,2,0),"")</f>
        <v/>
      </c>
      <c r="Q756" s="22"/>
      <c r="R756" s="22" t="s">
        <v>7271</v>
      </c>
      <c r="S756" s="22"/>
      <c r="T756" s="22"/>
      <c r="U756" s="22"/>
      <c r="V756" s="22"/>
      <c r="W756" s="22">
        <f t="shared" si="172"/>
        <v>0</v>
      </c>
      <c r="X756" s="22"/>
      <c r="Y756" s="22"/>
      <c r="Z756" s="22"/>
      <c r="AA756" s="22">
        <f t="shared" si="175"/>
        <v>0</v>
      </c>
      <c r="AB756" s="22">
        <f t="shared" si="149"/>
        <v>0</v>
      </c>
      <c r="AC756" s="22">
        <f t="shared" si="150"/>
        <v>0</v>
      </c>
      <c r="AD756" s="22">
        <f t="shared" si="176"/>
        <v>0</v>
      </c>
      <c r="AE756" s="22"/>
      <c r="AF756" s="22"/>
      <c r="AG756" s="22"/>
      <c r="AH756" s="22"/>
      <c r="AI756" s="22"/>
      <c r="AJ756" s="22">
        <f t="shared" si="178"/>
        <v>0</v>
      </c>
      <c r="AK756" s="22">
        <f t="shared" si="145"/>
        <v>0</v>
      </c>
      <c r="AL756" s="22">
        <f t="shared" si="146"/>
        <v>0</v>
      </c>
      <c r="AM756" s="22">
        <f t="array" ref="AM756">IF(P756="Mykare",(INDEX('[1]EMI &amp; Reimbursement'!Q:Q,MATCH(Finance!C756,'[1]EMI &amp; Reimbursement'!B:B,0),0)),0)</f>
        <v>0</v>
      </c>
      <c r="AN756" s="22">
        <f t="shared" si="182"/>
        <v>0</v>
      </c>
      <c r="AO756" s="22">
        <f t="shared" si="183"/>
        <v>0</v>
      </c>
      <c r="AP756" s="22">
        <f t="shared" si="184"/>
        <v>0</v>
      </c>
      <c r="BC756" s="22">
        <f t="shared" si="179"/>
        <v>0</v>
      </c>
      <c r="BD756" s="26" t="e">
        <f t="shared" si="180"/>
        <v>#DIV/0!</v>
      </c>
    </row>
    <row r="757" spans="1:56" ht="18" customHeight="1">
      <c r="A757" s="18" t="s">
        <v>7262</v>
      </c>
      <c r="B757" s="19"/>
      <c r="C757" s="18" t="str">
        <f t="shared" si="181"/>
        <v>FIP</v>
      </c>
      <c r="E757" s="20"/>
      <c r="F757" s="20"/>
      <c r="M757" s="21"/>
      <c r="N757" s="21" t="str">
        <f t="shared" si="166"/>
        <v>A</v>
      </c>
      <c r="P757" s="18" t="str">
        <f>IFERROR(VLOOKUP(L757,[1]Sheet3!A:B,2,0),"")</f>
        <v/>
      </c>
      <c r="Q757" s="22"/>
      <c r="R757" s="22" t="s">
        <v>7271</v>
      </c>
      <c r="S757" s="22"/>
      <c r="T757" s="22"/>
      <c r="U757" s="22"/>
      <c r="V757" s="22"/>
      <c r="W757" s="22">
        <f t="shared" si="172"/>
        <v>0</v>
      </c>
      <c r="X757" s="22"/>
      <c r="Y757" s="22"/>
      <c r="Z757" s="22"/>
      <c r="AA757" s="22">
        <f t="shared" si="175"/>
        <v>0</v>
      </c>
      <c r="AB757" s="22">
        <f t="shared" si="149"/>
        <v>0</v>
      </c>
      <c r="AC757" s="22">
        <f t="shared" si="150"/>
        <v>0</v>
      </c>
      <c r="AD757" s="22">
        <f t="shared" si="176"/>
        <v>0</v>
      </c>
      <c r="AE757" s="22"/>
      <c r="AF757" s="22"/>
      <c r="AG757" s="22"/>
      <c r="AH757" s="22"/>
      <c r="AI757" s="22"/>
      <c r="AJ757" s="22">
        <f t="shared" si="178"/>
        <v>0</v>
      </c>
      <c r="AK757" s="22">
        <f t="shared" si="145"/>
        <v>0</v>
      </c>
      <c r="AL757" s="22">
        <f t="shared" si="146"/>
        <v>0</v>
      </c>
      <c r="AM757" s="22">
        <f t="array" ref="AM757">IF(P757="Mykare",(INDEX('[1]EMI &amp; Reimbursement'!Q:Q,MATCH(Finance!C757,'[1]EMI &amp; Reimbursement'!B:B,0),0)),0)</f>
        <v>0</v>
      </c>
      <c r="AN757" s="22">
        <f t="shared" si="182"/>
        <v>0</v>
      </c>
      <c r="AO757" s="22">
        <f t="shared" si="183"/>
        <v>0</v>
      </c>
      <c r="AP757" s="22">
        <f t="shared" si="184"/>
        <v>0</v>
      </c>
      <c r="BC757" s="22">
        <f t="shared" si="179"/>
        <v>0</v>
      </c>
      <c r="BD757" s="26" t="e">
        <f t="shared" si="180"/>
        <v>#DIV/0!</v>
      </c>
    </row>
    <row r="758" spans="1:56" ht="18" customHeight="1">
      <c r="A758" s="18" t="s">
        <v>7262</v>
      </c>
      <c r="B758" s="19"/>
      <c r="C758" s="18" t="str">
        <f t="shared" si="181"/>
        <v>FIP</v>
      </c>
      <c r="E758" s="20"/>
      <c r="F758" s="20"/>
      <c r="M758" s="21"/>
      <c r="N758" s="21" t="str">
        <f t="shared" si="166"/>
        <v>A</v>
      </c>
      <c r="P758" s="18" t="str">
        <f>IFERROR(VLOOKUP(L758,[1]Sheet3!A:B,2,0),"")</f>
        <v/>
      </c>
      <c r="Q758" s="22"/>
      <c r="R758" s="22" t="s">
        <v>7271</v>
      </c>
      <c r="S758" s="22"/>
      <c r="T758" s="22"/>
      <c r="U758" s="22"/>
      <c r="V758" s="22"/>
      <c r="W758" s="22">
        <f t="shared" si="172"/>
        <v>0</v>
      </c>
      <c r="X758" s="22"/>
      <c r="Y758" s="22"/>
      <c r="Z758" s="22"/>
      <c r="AA758" s="22">
        <f t="shared" si="175"/>
        <v>0</v>
      </c>
      <c r="AB758" s="22">
        <f t="shared" si="149"/>
        <v>0</v>
      </c>
      <c r="AC758" s="22">
        <f t="shared" si="150"/>
        <v>0</v>
      </c>
      <c r="AD758" s="22">
        <f t="shared" si="176"/>
        <v>0</v>
      </c>
      <c r="AE758" s="22"/>
      <c r="AF758" s="22"/>
      <c r="AG758" s="22"/>
      <c r="AH758" s="22"/>
      <c r="AI758" s="22"/>
      <c r="AJ758" s="22">
        <f t="shared" si="178"/>
        <v>0</v>
      </c>
      <c r="AK758" s="22">
        <f t="shared" si="145"/>
        <v>0</v>
      </c>
      <c r="AL758" s="22">
        <f t="shared" si="146"/>
        <v>0</v>
      </c>
      <c r="AM758" s="22">
        <f t="array" ref="AM758">IF(P758="Mykare",(INDEX('[1]EMI &amp; Reimbursement'!Q:Q,MATCH(Finance!C758,'[1]EMI &amp; Reimbursement'!B:B,0),0)),0)</f>
        <v>0</v>
      </c>
      <c r="AN758" s="22">
        <f t="shared" si="182"/>
        <v>0</v>
      </c>
      <c r="AO758" s="22">
        <f t="shared" si="183"/>
        <v>0</v>
      </c>
      <c r="AP758" s="22">
        <f t="shared" si="184"/>
        <v>0</v>
      </c>
      <c r="BC758" s="22">
        <f t="shared" si="179"/>
        <v>0</v>
      </c>
      <c r="BD758" s="26" t="e">
        <f t="shared" si="180"/>
        <v>#DIV/0!</v>
      </c>
    </row>
    <row r="759" spans="1:56" ht="18" customHeight="1">
      <c r="A759" s="18" t="s">
        <v>7262</v>
      </c>
      <c r="B759" s="19"/>
      <c r="C759" s="18" t="str">
        <f t="shared" si="181"/>
        <v>FIP</v>
      </c>
      <c r="E759" s="20"/>
      <c r="F759" s="20"/>
      <c r="M759" s="21"/>
      <c r="N759" s="21" t="str">
        <f t="shared" si="166"/>
        <v>A</v>
      </c>
      <c r="P759" s="18" t="str">
        <f>IFERROR(VLOOKUP(L759,[1]Sheet3!A:B,2,0),"")</f>
        <v/>
      </c>
      <c r="Q759" s="22"/>
      <c r="R759" s="22" t="s">
        <v>7271</v>
      </c>
      <c r="S759" s="22"/>
      <c r="T759" s="22"/>
      <c r="U759" s="22"/>
      <c r="V759" s="22"/>
      <c r="W759" s="22">
        <f t="shared" si="172"/>
        <v>0</v>
      </c>
      <c r="X759" s="22"/>
      <c r="Y759" s="22"/>
      <c r="Z759" s="22"/>
      <c r="AA759" s="22">
        <f t="shared" si="175"/>
        <v>0</v>
      </c>
      <c r="AB759" s="22">
        <f t="shared" si="149"/>
        <v>0</v>
      </c>
      <c r="AC759" s="22">
        <f t="shared" si="150"/>
        <v>0</v>
      </c>
      <c r="AD759" s="22">
        <f t="shared" si="176"/>
        <v>0</v>
      </c>
      <c r="AE759" s="22"/>
      <c r="AF759" s="22"/>
      <c r="AG759" s="22"/>
      <c r="AH759" s="22"/>
      <c r="AI759" s="22"/>
      <c r="AJ759" s="22">
        <f t="shared" si="178"/>
        <v>0</v>
      </c>
      <c r="AK759" s="22">
        <f t="shared" si="145"/>
        <v>0</v>
      </c>
      <c r="AL759" s="22">
        <f t="shared" si="146"/>
        <v>0</v>
      </c>
      <c r="AM759" s="22">
        <f t="array" ref="AM759">IF(P759="Mykare",(INDEX('[1]EMI &amp; Reimbursement'!Q:Q,MATCH(Finance!C759,'[1]EMI &amp; Reimbursement'!B:B,0),0)),0)</f>
        <v>0</v>
      </c>
      <c r="AN759" s="22">
        <f t="shared" si="182"/>
        <v>0</v>
      </c>
      <c r="AO759" s="22">
        <f t="shared" si="183"/>
        <v>0</v>
      </c>
      <c r="AP759" s="22">
        <f t="shared" si="184"/>
        <v>0</v>
      </c>
      <c r="BC759" s="22">
        <f t="shared" si="179"/>
        <v>0</v>
      </c>
      <c r="BD759" s="26" t="e">
        <f t="shared" si="180"/>
        <v>#DIV/0!</v>
      </c>
    </row>
    <row r="760" spans="1:56" ht="18" customHeight="1">
      <c r="A760" s="18" t="s">
        <v>7262</v>
      </c>
      <c r="B760" s="19"/>
      <c r="C760" s="18" t="str">
        <f t="shared" si="181"/>
        <v>FIP</v>
      </c>
      <c r="E760" s="20"/>
      <c r="F760" s="20"/>
      <c r="M760" s="21"/>
      <c r="N760" s="21" t="str">
        <f t="shared" si="166"/>
        <v>A</v>
      </c>
      <c r="P760" s="18" t="str">
        <f>IFERROR(VLOOKUP(L760,[1]Sheet3!A:B,2,0),"")</f>
        <v/>
      </c>
      <c r="Q760" s="22"/>
      <c r="R760" s="22" t="s">
        <v>7271</v>
      </c>
      <c r="S760" s="22"/>
      <c r="T760" s="22"/>
      <c r="U760" s="22"/>
      <c r="V760" s="22"/>
      <c r="W760" s="22">
        <f t="shared" si="172"/>
        <v>0</v>
      </c>
      <c r="X760" s="22"/>
      <c r="Y760" s="22"/>
      <c r="Z760" s="22"/>
      <c r="AA760" s="22">
        <f t="shared" si="175"/>
        <v>0</v>
      </c>
      <c r="AB760" s="22">
        <f t="shared" si="149"/>
        <v>0</v>
      </c>
      <c r="AC760" s="22">
        <f t="shared" si="150"/>
        <v>0</v>
      </c>
      <c r="AD760" s="22">
        <f t="shared" si="176"/>
        <v>0</v>
      </c>
      <c r="AE760" s="22"/>
      <c r="AF760" s="22"/>
      <c r="AG760" s="22"/>
      <c r="AH760" s="22"/>
      <c r="AI760" s="22"/>
      <c r="AJ760" s="22">
        <f t="shared" si="178"/>
        <v>0</v>
      </c>
      <c r="AK760" s="22">
        <f t="shared" si="145"/>
        <v>0</v>
      </c>
      <c r="AL760" s="22">
        <f t="shared" si="146"/>
        <v>0</v>
      </c>
      <c r="AM760" s="22">
        <f t="array" ref="AM760">IF(P760="Mykare",(INDEX('[1]EMI &amp; Reimbursement'!Q:Q,MATCH(Finance!C760,'[1]EMI &amp; Reimbursement'!B:B,0),0)),0)</f>
        <v>0</v>
      </c>
      <c r="AN760" s="22">
        <f t="shared" si="182"/>
        <v>0</v>
      </c>
      <c r="AO760" s="22">
        <f t="shared" si="183"/>
        <v>0</v>
      </c>
      <c r="AP760" s="22">
        <f t="shared" si="184"/>
        <v>0</v>
      </c>
      <c r="BC760" s="22">
        <f t="shared" si="179"/>
        <v>0</v>
      </c>
      <c r="BD760" s="26" t="e">
        <f t="shared" si="180"/>
        <v>#DIV/0!</v>
      </c>
    </row>
    <row r="761" spans="1:56" ht="18" customHeight="1">
      <c r="A761" s="18" t="s">
        <v>7262</v>
      </c>
      <c r="B761" s="19"/>
      <c r="C761" s="18" t="str">
        <f t="shared" si="181"/>
        <v>FIP</v>
      </c>
      <c r="E761" s="20"/>
      <c r="F761" s="20"/>
      <c r="M761" s="21"/>
      <c r="N761" s="21" t="str">
        <f t="shared" si="166"/>
        <v>A</v>
      </c>
      <c r="P761" s="18" t="str">
        <f>IFERROR(VLOOKUP(L761,[1]Sheet3!A:B,2,0),"")</f>
        <v/>
      </c>
      <c r="Q761" s="22"/>
      <c r="R761" s="22" t="s">
        <v>7271</v>
      </c>
      <c r="S761" s="22"/>
      <c r="T761" s="22"/>
      <c r="U761" s="22"/>
      <c r="V761" s="22"/>
      <c r="W761" s="22">
        <f t="shared" si="172"/>
        <v>0</v>
      </c>
      <c r="X761" s="22"/>
      <c r="Y761" s="22"/>
      <c r="Z761" s="22"/>
      <c r="AA761" s="22">
        <f t="shared" si="175"/>
        <v>0</v>
      </c>
      <c r="AB761" s="22">
        <f t="shared" si="149"/>
        <v>0</v>
      </c>
      <c r="AC761" s="22">
        <f t="shared" si="150"/>
        <v>0</v>
      </c>
      <c r="AD761" s="22">
        <f t="shared" si="176"/>
        <v>0</v>
      </c>
      <c r="AE761" s="22"/>
      <c r="AF761" s="22"/>
      <c r="AG761" s="22"/>
      <c r="AH761" s="22"/>
      <c r="AI761" s="22"/>
      <c r="AJ761" s="22">
        <f t="shared" si="178"/>
        <v>0</v>
      </c>
      <c r="AK761" s="22">
        <f t="shared" si="145"/>
        <v>0</v>
      </c>
      <c r="AL761" s="22">
        <f t="shared" si="146"/>
        <v>0</v>
      </c>
      <c r="AM761" s="22">
        <f t="array" ref="AM761">IF(P761="Mykare",(INDEX('[1]EMI &amp; Reimbursement'!Q:Q,MATCH(Finance!C761,'[1]EMI &amp; Reimbursement'!B:B,0),0)),0)</f>
        <v>0</v>
      </c>
      <c r="AN761" s="22">
        <f t="shared" si="182"/>
        <v>0</v>
      </c>
      <c r="AO761" s="22">
        <f t="shared" si="183"/>
        <v>0</v>
      </c>
      <c r="AP761" s="22">
        <f t="shared" si="184"/>
        <v>0</v>
      </c>
      <c r="BC761" s="22">
        <f t="shared" si="179"/>
        <v>0</v>
      </c>
      <c r="BD761" s="26" t="e">
        <f t="shared" si="180"/>
        <v>#DIV/0!</v>
      </c>
    </row>
    <row r="762" spans="1:56" ht="18" customHeight="1">
      <c r="A762" s="18" t="s">
        <v>7262</v>
      </c>
      <c r="B762" s="19"/>
      <c r="C762" s="18" t="str">
        <f t="shared" si="181"/>
        <v>FIP</v>
      </c>
      <c r="E762" s="20"/>
      <c r="F762" s="20"/>
      <c r="M762" s="21"/>
      <c r="N762" s="21" t="str">
        <f t="shared" si="166"/>
        <v>A</v>
      </c>
      <c r="P762" s="18" t="str">
        <f>IFERROR(VLOOKUP(L762,[1]Sheet3!A:B,2,0),"")</f>
        <v/>
      </c>
      <c r="Q762" s="22"/>
      <c r="R762" s="22" t="s">
        <v>7271</v>
      </c>
      <c r="S762" s="22"/>
      <c r="T762" s="22"/>
      <c r="U762" s="22"/>
      <c r="V762" s="22"/>
      <c r="W762" s="22">
        <f t="shared" si="172"/>
        <v>0</v>
      </c>
      <c r="X762" s="22"/>
      <c r="Y762" s="22"/>
      <c r="Z762" s="22"/>
      <c r="AA762" s="22">
        <f t="shared" si="175"/>
        <v>0</v>
      </c>
      <c r="AB762" s="22">
        <f t="shared" si="149"/>
        <v>0</v>
      </c>
      <c r="AC762" s="22">
        <f t="shared" si="150"/>
        <v>0</v>
      </c>
      <c r="AD762" s="22">
        <f t="shared" si="176"/>
        <v>0</v>
      </c>
      <c r="AE762" s="22"/>
      <c r="AF762" s="22"/>
      <c r="AG762" s="22"/>
      <c r="AH762" s="22"/>
      <c r="AI762" s="22"/>
      <c r="AJ762" s="22">
        <f t="shared" si="178"/>
        <v>0</v>
      </c>
      <c r="AK762" s="22">
        <f t="shared" si="145"/>
        <v>0</v>
      </c>
      <c r="AL762" s="22">
        <f t="shared" si="146"/>
        <v>0</v>
      </c>
      <c r="AM762" s="22">
        <f t="array" ref="AM762">IF(P762="Mykare",(INDEX('[1]EMI &amp; Reimbursement'!Q:Q,MATCH(Finance!C762,'[1]EMI &amp; Reimbursement'!B:B,0),0)),0)</f>
        <v>0</v>
      </c>
      <c r="AN762" s="22">
        <f t="shared" si="182"/>
        <v>0</v>
      </c>
      <c r="AO762" s="22">
        <f t="shared" si="183"/>
        <v>0</v>
      </c>
      <c r="AP762" s="22">
        <f t="shared" si="184"/>
        <v>0</v>
      </c>
      <c r="BC762" s="22">
        <f t="shared" si="179"/>
        <v>0</v>
      </c>
      <c r="BD762" s="26" t="e">
        <f t="shared" si="180"/>
        <v>#DIV/0!</v>
      </c>
    </row>
    <row r="763" spans="1:56" ht="18" customHeight="1">
      <c r="A763" s="18" t="s">
        <v>7262</v>
      </c>
      <c r="B763" s="19"/>
      <c r="C763" s="18" t="str">
        <f t="shared" si="181"/>
        <v>FIP</v>
      </c>
      <c r="E763" s="20"/>
      <c r="F763" s="20"/>
      <c r="M763" s="21"/>
      <c r="N763" s="21" t="str">
        <f t="shared" si="166"/>
        <v>A</v>
      </c>
      <c r="P763" s="18" t="str">
        <f>IFERROR(VLOOKUP(L763,[1]Sheet3!A:B,2,0),"")</f>
        <v/>
      </c>
      <c r="Q763" s="22"/>
      <c r="R763" s="22" t="s">
        <v>7271</v>
      </c>
      <c r="S763" s="22"/>
      <c r="T763" s="22"/>
      <c r="U763" s="22"/>
      <c r="V763" s="22"/>
      <c r="W763" s="22">
        <f t="shared" si="172"/>
        <v>0</v>
      </c>
      <c r="X763" s="22"/>
      <c r="Y763" s="22"/>
      <c r="Z763" s="22"/>
      <c r="AA763" s="22">
        <f t="shared" si="175"/>
        <v>0</v>
      </c>
      <c r="AB763" s="22">
        <f t="shared" si="149"/>
        <v>0</v>
      </c>
      <c r="AC763" s="22">
        <f t="shared" si="150"/>
        <v>0</v>
      </c>
      <c r="AD763" s="22">
        <f t="shared" si="176"/>
        <v>0</v>
      </c>
      <c r="AE763" s="22"/>
      <c r="AF763" s="22"/>
      <c r="AG763" s="22"/>
      <c r="AH763" s="22"/>
      <c r="AI763" s="22"/>
      <c r="AJ763" s="22">
        <f t="shared" si="178"/>
        <v>0</v>
      </c>
      <c r="AK763" s="22">
        <f t="shared" si="145"/>
        <v>0</v>
      </c>
      <c r="AL763" s="22">
        <f t="shared" si="146"/>
        <v>0</v>
      </c>
      <c r="AM763" s="22">
        <f t="array" ref="AM763">IF(P763="Mykare",(INDEX('[1]EMI &amp; Reimbursement'!Q:Q,MATCH(Finance!C763,'[1]EMI &amp; Reimbursement'!B:B,0),0)),0)</f>
        <v>0</v>
      </c>
      <c r="AN763" s="22">
        <f t="shared" si="182"/>
        <v>0</v>
      </c>
      <c r="AO763" s="22">
        <f t="shared" si="183"/>
        <v>0</v>
      </c>
      <c r="AP763" s="22">
        <f t="shared" si="184"/>
        <v>0</v>
      </c>
      <c r="BC763" s="22">
        <f t="shared" si="179"/>
        <v>0</v>
      </c>
      <c r="BD763" s="26" t="e">
        <f t="shared" si="180"/>
        <v>#DIV/0!</v>
      </c>
    </row>
    <row r="764" spans="1:56" ht="18" customHeight="1">
      <c r="A764" s="18" t="s">
        <v>7262</v>
      </c>
      <c r="B764" s="19"/>
      <c r="C764" s="18" t="str">
        <f t="shared" si="181"/>
        <v>FIP</v>
      </c>
      <c r="E764" s="20"/>
      <c r="F764" s="20"/>
      <c r="M764" s="21"/>
      <c r="N764" s="21" t="str">
        <f t="shared" si="166"/>
        <v>A</v>
      </c>
      <c r="P764" s="18" t="str">
        <f>IFERROR(VLOOKUP(L764,[1]Sheet3!A:B,2,0),"")</f>
        <v/>
      </c>
      <c r="Q764" s="22"/>
      <c r="R764" s="22" t="s">
        <v>7271</v>
      </c>
      <c r="S764" s="22"/>
      <c r="T764" s="22"/>
      <c r="U764" s="22"/>
      <c r="V764" s="22"/>
      <c r="W764" s="22">
        <f t="shared" si="172"/>
        <v>0</v>
      </c>
      <c r="X764" s="22"/>
      <c r="Y764" s="22"/>
      <c r="Z764" s="22"/>
      <c r="AA764" s="22">
        <f t="shared" si="175"/>
        <v>0</v>
      </c>
      <c r="AB764" s="22">
        <f t="shared" si="149"/>
        <v>0</v>
      </c>
      <c r="AC764" s="22">
        <f t="shared" si="150"/>
        <v>0</v>
      </c>
      <c r="AD764" s="22">
        <f t="shared" si="176"/>
        <v>0</v>
      </c>
      <c r="AE764" s="22"/>
      <c r="AF764" s="22"/>
      <c r="AG764" s="22"/>
      <c r="AH764" s="22"/>
      <c r="AI764" s="22"/>
      <c r="AJ764" s="22">
        <f t="shared" si="178"/>
        <v>0</v>
      </c>
      <c r="AK764" s="22">
        <f t="shared" si="145"/>
        <v>0</v>
      </c>
      <c r="AL764" s="22">
        <f t="shared" si="146"/>
        <v>0</v>
      </c>
      <c r="AM764" s="22">
        <f t="array" ref="AM764">IF(P764="Mykare",(INDEX('[1]EMI &amp; Reimbursement'!Q:Q,MATCH(Finance!C764,'[1]EMI &amp; Reimbursement'!B:B,0),0)),0)</f>
        <v>0</v>
      </c>
      <c r="AN764" s="22">
        <f t="shared" si="182"/>
        <v>0</v>
      </c>
      <c r="AO764" s="22">
        <f t="shared" si="183"/>
        <v>0</v>
      </c>
      <c r="AP764" s="22">
        <f t="shared" si="184"/>
        <v>0</v>
      </c>
      <c r="BC764" s="22">
        <f t="shared" si="179"/>
        <v>0</v>
      </c>
      <c r="BD764" s="26" t="e">
        <f t="shared" si="180"/>
        <v>#DIV/0!</v>
      </c>
    </row>
    <row r="765" spans="1:56" ht="18" customHeight="1">
      <c r="A765" s="18" t="s">
        <v>7262</v>
      </c>
      <c r="B765" s="19"/>
      <c r="C765" s="18" t="str">
        <f t="shared" si="181"/>
        <v>FIP</v>
      </c>
      <c r="E765" s="20"/>
      <c r="F765" s="20"/>
      <c r="M765" s="21"/>
      <c r="N765" s="21" t="str">
        <f t="shared" si="166"/>
        <v>A</v>
      </c>
      <c r="P765" s="18" t="str">
        <f>IFERROR(VLOOKUP(L765,[1]Sheet3!A:B,2,0),"")</f>
        <v/>
      </c>
      <c r="Q765" s="22"/>
      <c r="R765" s="22" t="s">
        <v>7271</v>
      </c>
      <c r="S765" s="22"/>
      <c r="T765" s="22"/>
      <c r="U765" s="22"/>
      <c r="V765" s="22"/>
      <c r="W765" s="22">
        <f t="shared" si="172"/>
        <v>0</v>
      </c>
      <c r="X765" s="22"/>
      <c r="Y765" s="22"/>
      <c r="Z765" s="22"/>
      <c r="AA765" s="22">
        <f t="shared" si="175"/>
        <v>0</v>
      </c>
      <c r="AB765" s="22">
        <f t="shared" si="149"/>
        <v>0</v>
      </c>
      <c r="AC765" s="22">
        <f t="shared" si="150"/>
        <v>0</v>
      </c>
      <c r="AD765" s="22">
        <f t="shared" si="176"/>
        <v>0</v>
      </c>
      <c r="AE765" s="22"/>
      <c r="AF765" s="22"/>
      <c r="AG765" s="22"/>
      <c r="AH765" s="22"/>
      <c r="AI765" s="22"/>
      <c r="AJ765" s="22">
        <f t="shared" si="178"/>
        <v>0</v>
      </c>
      <c r="AK765" s="22">
        <f t="shared" si="145"/>
        <v>0</v>
      </c>
      <c r="AL765" s="22">
        <f t="shared" si="146"/>
        <v>0</v>
      </c>
      <c r="AM765" s="22">
        <f t="array" ref="AM765">IF(P765="Mykare",(INDEX('[1]EMI &amp; Reimbursement'!Q:Q,MATCH(Finance!C765,'[1]EMI &amp; Reimbursement'!B:B,0),0)),0)</f>
        <v>0</v>
      </c>
      <c r="AN765" s="22">
        <f t="shared" si="182"/>
        <v>0</v>
      </c>
      <c r="AO765" s="22">
        <f t="shared" si="183"/>
        <v>0</v>
      </c>
      <c r="AP765" s="22">
        <f t="shared" si="184"/>
        <v>0</v>
      </c>
      <c r="BC765" s="22">
        <f t="shared" si="179"/>
        <v>0</v>
      </c>
      <c r="BD765" s="26" t="e">
        <f t="shared" si="180"/>
        <v>#DIV/0!</v>
      </c>
    </row>
    <row r="766" spans="1:56" ht="18" customHeight="1">
      <c r="A766" s="18" t="s">
        <v>7262</v>
      </c>
      <c r="B766" s="19"/>
      <c r="C766" s="18" t="str">
        <f t="shared" si="181"/>
        <v>FIP</v>
      </c>
      <c r="E766" s="20"/>
      <c r="F766" s="20"/>
      <c r="M766" s="21"/>
      <c r="N766" s="21" t="str">
        <f t="shared" si="166"/>
        <v>A</v>
      </c>
      <c r="P766" s="18" t="str">
        <f>IFERROR(VLOOKUP(L766,[1]Sheet3!A:B,2,0),"")</f>
        <v/>
      </c>
      <c r="Q766" s="22"/>
      <c r="R766" s="22" t="s">
        <v>7271</v>
      </c>
      <c r="S766" s="22"/>
      <c r="T766" s="22"/>
      <c r="U766" s="22"/>
      <c r="V766" s="22"/>
      <c r="W766" s="22">
        <f t="shared" si="172"/>
        <v>0</v>
      </c>
      <c r="X766" s="22"/>
      <c r="Y766" s="22"/>
      <c r="Z766" s="22"/>
      <c r="AA766" s="22">
        <f t="shared" si="175"/>
        <v>0</v>
      </c>
      <c r="AB766" s="22">
        <f t="shared" si="149"/>
        <v>0</v>
      </c>
      <c r="AC766" s="22">
        <f t="shared" si="150"/>
        <v>0</v>
      </c>
      <c r="AD766" s="22">
        <f t="shared" si="176"/>
        <v>0</v>
      </c>
      <c r="AE766" s="22"/>
      <c r="AF766" s="22"/>
      <c r="AG766" s="22"/>
      <c r="AH766" s="22"/>
      <c r="AI766" s="22"/>
      <c r="AJ766" s="22">
        <f t="shared" si="178"/>
        <v>0</v>
      </c>
      <c r="AK766" s="22">
        <f t="shared" si="145"/>
        <v>0</v>
      </c>
      <c r="AL766" s="22">
        <f t="shared" si="146"/>
        <v>0</v>
      </c>
      <c r="AM766" s="22">
        <f t="array" ref="AM766">IF(P766="Mykare",(INDEX('[1]EMI &amp; Reimbursement'!Q:Q,MATCH(Finance!C766,'[1]EMI &amp; Reimbursement'!B:B,0),0)),0)</f>
        <v>0</v>
      </c>
      <c r="AN766" s="22">
        <f t="shared" si="182"/>
        <v>0</v>
      </c>
      <c r="AO766" s="22">
        <f t="shared" si="183"/>
        <v>0</v>
      </c>
      <c r="AP766" s="22">
        <f t="shared" si="184"/>
        <v>0</v>
      </c>
      <c r="BC766" s="22">
        <f t="shared" si="179"/>
        <v>0</v>
      </c>
      <c r="BD766" s="26" t="e">
        <f t="shared" si="180"/>
        <v>#DIV/0!</v>
      </c>
    </row>
    <row r="767" spans="1:56" ht="18" customHeight="1">
      <c r="A767" s="18" t="s">
        <v>7262</v>
      </c>
      <c r="B767" s="19"/>
      <c r="C767" s="18" t="str">
        <f t="shared" si="181"/>
        <v>FIP</v>
      </c>
      <c r="E767" s="20"/>
      <c r="F767" s="20"/>
      <c r="M767" s="21"/>
      <c r="N767" s="21" t="str">
        <f t="shared" si="166"/>
        <v>A</v>
      </c>
      <c r="P767" s="18" t="str">
        <f>IFERROR(VLOOKUP(L767,[1]Sheet3!A:B,2,0),"")</f>
        <v/>
      </c>
      <c r="Q767" s="22"/>
      <c r="R767" s="22" t="s">
        <v>7271</v>
      </c>
      <c r="S767" s="22"/>
      <c r="T767" s="22"/>
      <c r="U767" s="22"/>
      <c r="V767" s="22"/>
      <c r="W767" s="22">
        <f t="shared" si="172"/>
        <v>0</v>
      </c>
      <c r="X767" s="22"/>
      <c r="Y767" s="22"/>
      <c r="Z767" s="22"/>
      <c r="AA767" s="22">
        <f t="shared" si="175"/>
        <v>0</v>
      </c>
      <c r="AB767" s="22">
        <f t="shared" si="149"/>
        <v>0</v>
      </c>
      <c r="AC767" s="22">
        <f t="shared" si="150"/>
        <v>0</v>
      </c>
      <c r="AD767" s="22">
        <f t="shared" si="176"/>
        <v>0</v>
      </c>
      <c r="AE767" s="22"/>
      <c r="AF767" s="22"/>
      <c r="AG767" s="22"/>
      <c r="AH767" s="22"/>
      <c r="AI767" s="22"/>
      <c r="AJ767" s="22">
        <f t="shared" si="178"/>
        <v>0</v>
      </c>
      <c r="AK767" s="22">
        <f t="shared" ref="AK767:AK1004" si="185">SUM(AE767:AJ767)</f>
        <v>0</v>
      </c>
      <c r="AL767" s="22">
        <f t="shared" ref="AL767:AL1004" si="186">AD767-AK767</f>
        <v>0</v>
      </c>
      <c r="AM767" s="22">
        <f t="array" ref="AM767">IF(P767="Mykare",(INDEX('[1]EMI &amp; Reimbursement'!Q:Q,MATCH(Finance!C767,'[1]EMI &amp; Reimbursement'!B:B,0),0)),0)</f>
        <v>0</v>
      </c>
      <c r="AN767" s="22">
        <f t="shared" si="182"/>
        <v>0</v>
      </c>
      <c r="AO767" s="22">
        <f t="shared" si="183"/>
        <v>0</v>
      </c>
      <c r="AP767" s="22">
        <f t="shared" si="184"/>
        <v>0</v>
      </c>
      <c r="BC767" s="22">
        <f t="shared" si="179"/>
        <v>0</v>
      </c>
      <c r="BD767" s="26" t="e">
        <f t="shared" si="180"/>
        <v>#DIV/0!</v>
      </c>
    </row>
    <row r="768" spans="1:56" ht="18" customHeight="1">
      <c r="A768" s="18" t="s">
        <v>7262</v>
      </c>
      <c r="B768" s="19"/>
      <c r="C768" s="18" t="str">
        <f t="shared" si="181"/>
        <v>FIP</v>
      </c>
      <c r="E768" s="20"/>
      <c r="F768" s="20"/>
      <c r="M768" s="21"/>
      <c r="N768" s="21" t="str">
        <f t="shared" si="166"/>
        <v>A</v>
      </c>
      <c r="P768" s="18" t="str">
        <f>IFERROR(VLOOKUP(L768,[1]Sheet3!A:B,2,0),"")</f>
        <v/>
      </c>
      <c r="Q768" s="22"/>
      <c r="R768" s="22" t="s">
        <v>7271</v>
      </c>
      <c r="S768" s="22"/>
      <c r="T768" s="22"/>
      <c r="U768" s="22"/>
      <c r="V768" s="22"/>
      <c r="W768" s="22">
        <f t="shared" si="172"/>
        <v>0</v>
      </c>
      <c r="X768" s="22"/>
      <c r="Y768" s="22"/>
      <c r="Z768" s="22"/>
      <c r="AA768" s="22">
        <f t="shared" si="175"/>
        <v>0</v>
      </c>
      <c r="AB768" s="22">
        <f t="shared" si="149"/>
        <v>0</v>
      </c>
      <c r="AC768" s="22">
        <f t="shared" si="150"/>
        <v>0</v>
      </c>
      <c r="AD768" s="22">
        <f t="shared" si="176"/>
        <v>0</v>
      </c>
      <c r="AE768" s="22"/>
      <c r="AF768" s="22"/>
      <c r="AG768" s="22"/>
      <c r="AH768" s="22"/>
      <c r="AI768" s="22"/>
      <c r="AJ768" s="22">
        <f t="shared" si="178"/>
        <v>0</v>
      </c>
      <c r="AK768" s="22">
        <f t="shared" si="185"/>
        <v>0</v>
      </c>
      <c r="AL768" s="22">
        <f t="shared" si="186"/>
        <v>0</v>
      </c>
      <c r="AM768" s="22">
        <f t="array" ref="AM768">IF(P768="Mykare",(INDEX('[1]EMI &amp; Reimbursement'!Q:Q,MATCH(Finance!C768,'[1]EMI &amp; Reimbursement'!B:B,0),0)),0)</f>
        <v>0</v>
      </c>
      <c r="AN768" s="22">
        <f t="shared" si="182"/>
        <v>0</v>
      </c>
      <c r="AO768" s="22">
        <f t="shared" si="183"/>
        <v>0</v>
      </c>
      <c r="AP768" s="22">
        <f t="shared" si="184"/>
        <v>0</v>
      </c>
      <c r="BC768" s="22">
        <f t="shared" si="179"/>
        <v>0</v>
      </c>
      <c r="BD768" s="26" t="e">
        <f t="shared" si="180"/>
        <v>#DIV/0!</v>
      </c>
    </row>
    <row r="769" spans="1:56" ht="18" customHeight="1">
      <c r="A769" s="18" t="s">
        <v>7262</v>
      </c>
      <c r="B769" s="19"/>
      <c r="C769" s="18" t="str">
        <f t="shared" si="181"/>
        <v>FIP</v>
      </c>
      <c r="E769" s="20"/>
      <c r="F769" s="20"/>
      <c r="M769" s="21"/>
      <c r="N769" s="21" t="str">
        <f t="shared" si="166"/>
        <v>A</v>
      </c>
      <c r="P769" s="18" t="str">
        <f>IFERROR(VLOOKUP(L769,[1]Sheet3!A:B,2,0),"")</f>
        <v/>
      </c>
      <c r="Q769" s="22"/>
      <c r="R769" s="22" t="s">
        <v>7271</v>
      </c>
      <c r="S769" s="22"/>
      <c r="T769" s="22"/>
      <c r="U769" s="22"/>
      <c r="V769" s="22"/>
      <c r="W769" s="22">
        <f t="shared" si="172"/>
        <v>0</v>
      </c>
      <c r="X769" s="22"/>
      <c r="Y769" s="22"/>
      <c r="Z769" s="22"/>
      <c r="AA769" s="22">
        <f t="shared" si="175"/>
        <v>0</v>
      </c>
      <c r="AB769" s="22">
        <f t="shared" si="149"/>
        <v>0</v>
      </c>
      <c r="AC769" s="22">
        <f t="shared" si="150"/>
        <v>0</v>
      </c>
      <c r="AD769" s="22">
        <f t="shared" si="176"/>
        <v>0</v>
      </c>
      <c r="AE769" s="22"/>
      <c r="AF769" s="22"/>
      <c r="AG769" s="22"/>
      <c r="AH769" s="22"/>
      <c r="AI769" s="22"/>
      <c r="AJ769" s="22">
        <f t="shared" si="178"/>
        <v>0</v>
      </c>
      <c r="AK769" s="22">
        <f t="shared" si="185"/>
        <v>0</v>
      </c>
      <c r="AL769" s="22">
        <f t="shared" si="186"/>
        <v>0</v>
      </c>
      <c r="AM769" s="22">
        <f t="array" ref="AM769">IF(P769="Mykare",(INDEX('[1]EMI &amp; Reimbursement'!Q:Q,MATCH(Finance!C769,'[1]EMI &amp; Reimbursement'!B:B,0),0)),0)</f>
        <v>0</v>
      </c>
      <c r="AN769" s="22">
        <f t="shared" si="182"/>
        <v>0</v>
      </c>
      <c r="AO769" s="22">
        <f t="shared" si="183"/>
        <v>0</v>
      </c>
      <c r="AP769" s="22">
        <f t="shared" si="184"/>
        <v>0</v>
      </c>
      <c r="BC769" s="22">
        <f t="shared" si="179"/>
        <v>0</v>
      </c>
      <c r="BD769" s="26" t="e">
        <f t="shared" si="180"/>
        <v>#DIV/0!</v>
      </c>
    </row>
    <row r="770" spans="1:56" ht="18" customHeight="1">
      <c r="A770" s="18" t="s">
        <v>7262</v>
      </c>
      <c r="B770" s="19"/>
      <c r="C770" s="18" t="str">
        <f t="shared" si="181"/>
        <v>FIP</v>
      </c>
      <c r="E770" s="20"/>
      <c r="F770" s="20"/>
      <c r="M770" s="21"/>
      <c r="N770" s="21" t="str">
        <f t="shared" si="166"/>
        <v>A</v>
      </c>
      <c r="P770" s="18" t="str">
        <f>IFERROR(VLOOKUP(L770,[1]Sheet3!A:B,2,0),"")</f>
        <v/>
      </c>
      <c r="Q770" s="22"/>
      <c r="R770" s="22" t="s">
        <v>7271</v>
      </c>
      <c r="S770" s="22"/>
      <c r="T770" s="22"/>
      <c r="U770" s="22"/>
      <c r="V770" s="22"/>
      <c r="W770" s="22">
        <f t="shared" si="172"/>
        <v>0</v>
      </c>
      <c r="X770" s="22"/>
      <c r="Y770" s="22"/>
      <c r="Z770" s="22"/>
      <c r="AA770" s="22">
        <f t="shared" si="175"/>
        <v>0</v>
      </c>
      <c r="AB770" s="22">
        <f t="shared" si="149"/>
        <v>0</v>
      </c>
      <c r="AC770" s="22">
        <f t="shared" si="150"/>
        <v>0</v>
      </c>
      <c r="AD770" s="22">
        <f t="shared" si="176"/>
        <v>0</v>
      </c>
      <c r="AE770" s="22"/>
      <c r="AF770" s="22"/>
      <c r="AG770" s="22"/>
      <c r="AH770" s="22"/>
      <c r="AI770" s="22"/>
      <c r="AJ770" s="22">
        <f t="shared" si="178"/>
        <v>0</v>
      </c>
      <c r="AK770" s="22">
        <f t="shared" si="185"/>
        <v>0</v>
      </c>
      <c r="AL770" s="22">
        <f t="shared" si="186"/>
        <v>0</v>
      </c>
      <c r="AM770" s="22">
        <f t="array" ref="AM770">IF(P770="Mykare",(INDEX('[1]EMI &amp; Reimbursement'!Q:Q,MATCH(Finance!C770,'[1]EMI &amp; Reimbursement'!B:B,0),0)),0)</f>
        <v>0</v>
      </c>
      <c r="AN770" s="22">
        <f t="shared" si="182"/>
        <v>0</v>
      </c>
      <c r="AO770" s="22">
        <f t="shared" si="183"/>
        <v>0</v>
      </c>
      <c r="AP770" s="22">
        <f t="shared" si="184"/>
        <v>0</v>
      </c>
      <c r="BC770" s="22">
        <f t="shared" si="179"/>
        <v>0</v>
      </c>
      <c r="BD770" s="26" t="e">
        <f t="shared" si="180"/>
        <v>#DIV/0!</v>
      </c>
    </row>
    <row r="771" spans="1:56" ht="18" customHeight="1">
      <c r="A771" s="18" t="s">
        <v>7262</v>
      </c>
      <c r="B771" s="19"/>
      <c r="C771" s="18" t="str">
        <f t="shared" si="181"/>
        <v>FIP</v>
      </c>
      <c r="E771" s="20"/>
      <c r="F771" s="20"/>
      <c r="M771" s="21"/>
      <c r="N771" s="21" t="str">
        <f t="shared" si="166"/>
        <v>A</v>
      </c>
      <c r="P771" s="18" t="str">
        <f>IFERROR(VLOOKUP(L771,[1]Sheet3!A:B,2,0),"")</f>
        <v/>
      </c>
      <c r="Q771" s="22"/>
      <c r="R771" s="22" t="s">
        <v>7271</v>
      </c>
      <c r="S771" s="22"/>
      <c r="T771" s="22"/>
      <c r="U771" s="22"/>
      <c r="V771" s="22"/>
      <c r="W771" s="22">
        <f t="shared" si="172"/>
        <v>0</v>
      </c>
      <c r="X771" s="22"/>
      <c r="Y771" s="22"/>
      <c r="Z771" s="22"/>
      <c r="AA771" s="22">
        <f t="shared" si="175"/>
        <v>0</v>
      </c>
      <c r="AB771" s="22">
        <f t="shared" si="149"/>
        <v>0</v>
      </c>
      <c r="AC771" s="22">
        <f t="shared" si="150"/>
        <v>0</v>
      </c>
      <c r="AD771" s="22">
        <f t="shared" si="176"/>
        <v>0</v>
      </c>
      <c r="AE771" s="22"/>
      <c r="AF771" s="22"/>
      <c r="AG771" s="22"/>
      <c r="AH771" s="22"/>
      <c r="AI771" s="22"/>
      <c r="AJ771" s="22">
        <f t="shared" si="178"/>
        <v>0</v>
      </c>
      <c r="AK771" s="22">
        <f t="shared" si="185"/>
        <v>0</v>
      </c>
      <c r="AL771" s="22">
        <f t="shared" si="186"/>
        <v>0</v>
      </c>
      <c r="AM771" s="22">
        <f t="array" ref="AM771">IF(P771="Mykare",(INDEX('[1]EMI &amp; Reimbursement'!Q:Q,MATCH(Finance!C771,'[1]EMI &amp; Reimbursement'!B:B,0),0)),0)</f>
        <v>0</v>
      </c>
      <c r="AN771" s="22">
        <f t="shared" si="182"/>
        <v>0</v>
      </c>
      <c r="AO771" s="22">
        <f t="shared" si="183"/>
        <v>0</v>
      </c>
      <c r="AP771" s="22">
        <f t="shared" si="184"/>
        <v>0</v>
      </c>
      <c r="BC771" s="22">
        <f t="shared" si="179"/>
        <v>0</v>
      </c>
      <c r="BD771" s="26" t="e">
        <f t="shared" si="180"/>
        <v>#DIV/0!</v>
      </c>
    </row>
    <row r="772" spans="1:56" ht="18" customHeight="1">
      <c r="A772" s="18" t="s">
        <v>7262</v>
      </c>
      <c r="B772" s="19"/>
      <c r="C772" s="18" t="str">
        <f t="shared" si="181"/>
        <v>FIP</v>
      </c>
      <c r="E772" s="20"/>
      <c r="F772" s="20"/>
      <c r="M772" s="21"/>
      <c r="N772" s="21" t="str">
        <f t="shared" si="166"/>
        <v>A</v>
      </c>
      <c r="P772" s="18" t="str">
        <f>IFERROR(VLOOKUP(L772,[1]Sheet3!A:B,2,0),"")</f>
        <v/>
      </c>
      <c r="Q772" s="22"/>
      <c r="R772" s="22" t="s">
        <v>7271</v>
      </c>
      <c r="S772" s="22"/>
      <c r="T772" s="22"/>
      <c r="U772" s="22"/>
      <c r="V772" s="22"/>
      <c r="W772" s="22">
        <f t="shared" si="172"/>
        <v>0</v>
      </c>
      <c r="X772" s="22"/>
      <c r="Y772" s="22"/>
      <c r="Z772" s="22"/>
      <c r="AA772" s="22">
        <f t="shared" si="175"/>
        <v>0</v>
      </c>
      <c r="AB772" s="22">
        <f t="shared" si="149"/>
        <v>0</v>
      </c>
      <c r="AC772" s="22">
        <f t="shared" si="150"/>
        <v>0</v>
      </c>
      <c r="AD772" s="22">
        <f t="shared" si="176"/>
        <v>0</v>
      </c>
      <c r="AE772" s="22"/>
      <c r="AF772" s="22"/>
      <c r="AG772" s="22"/>
      <c r="AH772" s="22"/>
      <c r="AI772" s="22"/>
      <c r="AJ772" s="22">
        <f t="shared" si="178"/>
        <v>0</v>
      </c>
      <c r="AK772" s="22">
        <f t="shared" si="185"/>
        <v>0</v>
      </c>
      <c r="AL772" s="22">
        <f t="shared" si="186"/>
        <v>0</v>
      </c>
      <c r="AM772" s="22">
        <f t="array" ref="AM772">IF(P772="Mykare",(INDEX('[1]EMI &amp; Reimbursement'!Q:Q,MATCH(Finance!C772,'[1]EMI &amp; Reimbursement'!B:B,0),0)),0)</f>
        <v>0</v>
      </c>
      <c r="AN772" s="22">
        <f t="shared" si="182"/>
        <v>0</v>
      </c>
      <c r="AO772" s="22">
        <f t="shared" si="183"/>
        <v>0</v>
      </c>
      <c r="AP772" s="22">
        <f t="shared" si="184"/>
        <v>0</v>
      </c>
      <c r="BC772" s="22">
        <f t="shared" si="179"/>
        <v>0</v>
      </c>
      <c r="BD772" s="26" t="e">
        <f t="shared" si="180"/>
        <v>#DIV/0!</v>
      </c>
    </row>
    <row r="773" spans="1:56" ht="18" customHeight="1">
      <c r="A773" s="18" t="s">
        <v>7262</v>
      </c>
      <c r="B773" s="19"/>
      <c r="C773" s="18" t="str">
        <f t="shared" si="181"/>
        <v>FIP</v>
      </c>
      <c r="E773" s="20"/>
      <c r="F773" s="20"/>
      <c r="M773" s="21"/>
      <c r="N773" s="21" t="str">
        <f t="shared" si="166"/>
        <v>A</v>
      </c>
      <c r="P773" s="18" t="str">
        <f>IFERROR(VLOOKUP(L773,[1]Sheet3!A:B,2,0),"")</f>
        <v/>
      </c>
      <c r="Q773" s="22"/>
      <c r="R773" s="22" t="s">
        <v>7271</v>
      </c>
      <c r="S773" s="22"/>
      <c r="T773" s="22"/>
      <c r="U773" s="22"/>
      <c r="V773" s="22"/>
      <c r="W773" s="22">
        <f t="shared" si="172"/>
        <v>0</v>
      </c>
      <c r="X773" s="22"/>
      <c r="Y773" s="22"/>
      <c r="Z773" s="22"/>
      <c r="AA773" s="22">
        <f t="shared" si="175"/>
        <v>0</v>
      </c>
      <c r="AB773" s="22">
        <f t="shared" si="149"/>
        <v>0</v>
      </c>
      <c r="AC773" s="22">
        <f t="shared" si="150"/>
        <v>0</v>
      </c>
      <c r="AD773" s="22">
        <f t="shared" si="176"/>
        <v>0</v>
      </c>
      <c r="AE773" s="22"/>
      <c r="AF773" s="22"/>
      <c r="AG773" s="22"/>
      <c r="AH773" s="22"/>
      <c r="AI773" s="22"/>
      <c r="AJ773" s="22">
        <f t="shared" si="178"/>
        <v>0</v>
      </c>
      <c r="AK773" s="22">
        <f t="shared" si="185"/>
        <v>0</v>
      </c>
      <c r="AL773" s="22">
        <f t="shared" si="186"/>
        <v>0</v>
      </c>
      <c r="AM773" s="22">
        <f t="array" ref="AM773">IF(P773="Mykare",(INDEX('[1]EMI &amp; Reimbursement'!Q:Q,MATCH(Finance!C773,'[1]EMI &amp; Reimbursement'!B:B,0),0)),0)</f>
        <v>0</v>
      </c>
      <c r="AN773" s="22">
        <f t="shared" si="182"/>
        <v>0</v>
      </c>
      <c r="AO773" s="22">
        <f t="shared" si="183"/>
        <v>0</v>
      </c>
      <c r="AP773" s="22">
        <f t="shared" si="184"/>
        <v>0</v>
      </c>
      <c r="BC773" s="22">
        <f t="shared" si="179"/>
        <v>0</v>
      </c>
      <c r="BD773" s="26" t="e">
        <f t="shared" si="180"/>
        <v>#DIV/0!</v>
      </c>
    </row>
    <row r="774" spans="1:56" ht="18" customHeight="1">
      <c r="A774" s="18" t="s">
        <v>7262</v>
      </c>
      <c r="B774" s="19"/>
      <c r="C774" s="18" t="str">
        <f t="shared" si="181"/>
        <v>FIP</v>
      </c>
      <c r="E774" s="20"/>
      <c r="F774" s="20"/>
      <c r="M774" s="21"/>
      <c r="N774" s="21" t="str">
        <f t="shared" si="166"/>
        <v>A</v>
      </c>
      <c r="P774" s="18" t="str">
        <f>IFERROR(VLOOKUP(L774,[1]Sheet3!A:B,2,0),"")</f>
        <v/>
      </c>
      <c r="Q774" s="22"/>
      <c r="R774" s="22" t="s">
        <v>7271</v>
      </c>
      <c r="S774" s="22"/>
      <c r="T774" s="22"/>
      <c r="U774" s="22"/>
      <c r="V774" s="22"/>
      <c r="W774" s="22">
        <f t="shared" si="172"/>
        <v>0</v>
      </c>
      <c r="X774" s="22"/>
      <c r="Y774" s="22"/>
      <c r="Z774" s="22"/>
      <c r="AA774" s="22">
        <f t="shared" si="175"/>
        <v>0</v>
      </c>
      <c r="AB774" s="22">
        <f t="shared" si="149"/>
        <v>0</v>
      </c>
      <c r="AC774" s="22">
        <f t="shared" si="150"/>
        <v>0</v>
      </c>
      <c r="AD774" s="22">
        <f t="shared" si="176"/>
        <v>0</v>
      </c>
      <c r="AE774" s="22"/>
      <c r="AF774" s="22"/>
      <c r="AG774" s="22"/>
      <c r="AH774" s="22"/>
      <c r="AI774" s="22"/>
      <c r="AJ774" s="22">
        <f t="shared" si="178"/>
        <v>0</v>
      </c>
      <c r="AK774" s="22">
        <f t="shared" si="185"/>
        <v>0</v>
      </c>
      <c r="AL774" s="22">
        <f t="shared" si="186"/>
        <v>0</v>
      </c>
      <c r="AM774" s="22">
        <f t="array" ref="AM774">IF(P774="Mykare",(INDEX('[1]EMI &amp; Reimbursement'!Q:Q,MATCH(Finance!C774,'[1]EMI &amp; Reimbursement'!B:B,0),0)),0)</f>
        <v>0</v>
      </c>
      <c r="AN774" s="22">
        <f t="shared" si="182"/>
        <v>0</v>
      </c>
      <c r="AO774" s="22">
        <f t="shared" si="183"/>
        <v>0</v>
      </c>
      <c r="AP774" s="22">
        <f t="shared" si="184"/>
        <v>0</v>
      </c>
      <c r="BC774" s="22">
        <f t="shared" si="179"/>
        <v>0</v>
      </c>
      <c r="BD774" s="26" t="e">
        <f t="shared" si="180"/>
        <v>#DIV/0!</v>
      </c>
    </row>
    <row r="775" spans="1:56" ht="18" customHeight="1">
      <c r="A775" s="18" t="s">
        <v>7262</v>
      </c>
      <c r="B775" s="19"/>
      <c r="C775" s="18" t="str">
        <f t="shared" si="181"/>
        <v>FIP</v>
      </c>
      <c r="E775" s="20"/>
      <c r="F775" s="20"/>
      <c r="M775" s="21"/>
      <c r="N775" s="21" t="str">
        <f t="shared" si="166"/>
        <v>A</v>
      </c>
      <c r="P775" s="18" t="str">
        <f>IFERROR(VLOOKUP(L775,[1]Sheet3!A:B,2,0),"")</f>
        <v/>
      </c>
      <c r="Q775" s="22"/>
      <c r="R775" s="22" t="s">
        <v>7271</v>
      </c>
      <c r="S775" s="22"/>
      <c r="T775" s="22"/>
      <c r="U775" s="22"/>
      <c r="V775" s="22"/>
      <c r="W775" s="22">
        <f t="shared" si="172"/>
        <v>0</v>
      </c>
      <c r="X775" s="22"/>
      <c r="Y775" s="22"/>
      <c r="Z775" s="22"/>
      <c r="AA775" s="22">
        <f t="shared" si="175"/>
        <v>0</v>
      </c>
      <c r="AB775" s="22">
        <f t="shared" si="149"/>
        <v>0</v>
      </c>
      <c r="AC775" s="22">
        <f t="shared" si="150"/>
        <v>0</v>
      </c>
      <c r="AD775" s="22">
        <f t="shared" si="176"/>
        <v>0</v>
      </c>
      <c r="AE775" s="22"/>
      <c r="AF775" s="22"/>
      <c r="AG775" s="22"/>
      <c r="AH775" s="22"/>
      <c r="AI775" s="22"/>
      <c r="AJ775" s="22">
        <f t="shared" si="178"/>
        <v>0</v>
      </c>
      <c r="AK775" s="22">
        <f t="shared" si="185"/>
        <v>0</v>
      </c>
      <c r="AL775" s="22">
        <f t="shared" si="186"/>
        <v>0</v>
      </c>
      <c r="AM775" s="22">
        <f t="array" ref="AM775">IF(P775="Mykare",(INDEX('[1]EMI &amp; Reimbursement'!Q:Q,MATCH(Finance!C775,'[1]EMI &amp; Reimbursement'!B:B,0),0)),0)</f>
        <v>0</v>
      </c>
      <c r="AN775" s="22">
        <f t="shared" si="182"/>
        <v>0</v>
      </c>
      <c r="AO775" s="22">
        <f t="shared" si="183"/>
        <v>0</v>
      </c>
      <c r="AP775" s="22">
        <f t="shared" si="184"/>
        <v>0</v>
      </c>
      <c r="BC775" s="22">
        <f t="shared" si="179"/>
        <v>0</v>
      </c>
      <c r="BD775" s="26" t="e">
        <f t="shared" si="180"/>
        <v>#DIV/0!</v>
      </c>
    </row>
    <row r="776" spans="1:56" ht="18" customHeight="1">
      <c r="A776" s="18" t="s">
        <v>7262</v>
      </c>
      <c r="B776" s="19"/>
      <c r="C776" s="18" t="str">
        <f t="shared" si="181"/>
        <v>FIP</v>
      </c>
      <c r="E776" s="20"/>
      <c r="F776" s="20"/>
      <c r="M776" s="21"/>
      <c r="N776" s="21" t="str">
        <f t="shared" si="166"/>
        <v>A</v>
      </c>
      <c r="P776" s="18" t="str">
        <f>IFERROR(VLOOKUP(L776,[1]Sheet3!A:B,2,0),"")</f>
        <v/>
      </c>
      <c r="Q776" s="22"/>
      <c r="R776" s="22" t="s">
        <v>7271</v>
      </c>
      <c r="S776" s="22"/>
      <c r="T776" s="22"/>
      <c r="U776" s="22"/>
      <c r="V776" s="22"/>
      <c r="W776" s="22">
        <f t="shared" si="172"/>
        <v>0</v>
      </c>
      <c r="X776" s="22"/>
      <c r="Y776" s="22"/>
      <c r="Z776" s="22"/>
      <c r="AA776" s="22">
        <f t="shared" si="175"/>
        <v>0</v>
      </c>
      <c r="AB776" s="22">
        <f t="shared" si="149"/>
        <v>0</v>
      </c>
      <c r="AC776" s="22">
        <f t="shared" si="150"/>
        <v>0</v>
      </c>
      <c r="AD776" s="22">
        <f t="shared" si="176"/>
        <v>0</v>
      </c>
      <c r="AE776" s="22"/>
      <c r="AF776" s="22"/>
      <c r="AG776" s="22"/>
      <c r="AH776" s="22"/>
      <c r="AI776" s="22"/>
      <c r="AJ776" s="22">
        <f t="shared" si="178"/>
        <v>0</v>
      </c>
      <c r="AK776" s="22">
        <f t="shared" si="185"/>
        <v>0</v>
      </c>
      <c r="AL776" s="22">
        <f t="shared" si="186"/>
        <v>0</v>
      </c>
      <c r="AM776" s="22">
        <f t="array" ref="AM776">IF(P776="Mykare",(INDEX('[1]EMI &amp; Reimbursement'!Q:Q,MATCH(Finance!C776,'[1]EMI &amp; Reimbursement'!B:B,0),0)),0)</f>
        <v>0</v>
      </c>
      <c r="AN776" s="22">
        <f t="shared" si="182"/>
        <v>0</v>
      </c>
      <c r="AO776" s="22">
        <f t="shared" si="183"/>
        <v>0</v>
      </c>
      <c r="AP776" s="22">
        <f t="shared" si="184"/>
        <v>0</v>
      </c>
      <c r="BC776" s="22">
        <f t="shared" si="179"/>
        <v>0</v>
      </c>
      <c r="BD776" s="26" t="e">
        <f t="shared" si="180"/>
        <v>#DIV/0!</v>
      </c>
    </row>
    <row r="777" spans="1:56" ht="18" customHeight="1">
      <c r="A777" s="18" t="s">
        <v>7262</v>
      </c>
      <c r="B777" s="19"/>
      <c r="C777" s="18" t="str">
        <f t="shared" si="181"/>
        <v>FIP</v>
      </c>
      <c r="E777" s="20"/>
      <c r="F777" s="20"/>
      <c r="M777" s="21"/>
      <c r="N777" s="21" t="str">
        <f t="shared" si="166"/>
        <v>A</v>
      </c>
      <c r="P777" s="18" t="str">
        <f>IFERROR(VLOOKUP(L777,[1]Sheet3!A:B,2,0),"")</f>
        <v/>
      </c>
      <c r="Q777" s="22"/>
      <c r="R777" s="22" t="s">
        <v>7271</v>
      </c>
      <c r="S777" s="22"/>
      <c r="T777" s="22"/>
      <c r="U777" s="22"/>
      <c r="V777" s="22"/>
      <c r="W777" s="22">
        <f t="shared" si="172"/>
        <v>0</v>
      </c>
      <c r="X777" s="22"/>
      <c r="Y777" s="22"/>
      <c r="Z777" s="22"/>
      <c r="AA777" s="22">
        <f t="shared" si="175"/>
        <v>0</v>
      </c>
      <c r="AB777" s="22">
        <f t="shared" si="149"/>
        <v>0</v>
      </c>
      <c r="AC777" s="22">
        <f t="shared" si="150"/>
        <v>0</v>
      </c>
      <c r="AD777" s="22">
        <f t="shared" si="176"/>
        <v>0</v>
      </c>
      <c r="AE777" s="22"/>
      <c r="AF777" s="22"/>
      <c r="AG777" s="22"/>
      <c r="AH777" s="22"/>
      <c r="AI777" s="22"/>
      <c r="AJ777" s="22">
        <f t="shared" si="178"/>
        <v>0</v>
      </c>
      <c r="AK777" s="22">
        <f t="shared" si="185"/>
        <v>0</v>
      </c>
      <c r="AL777" s="22">
        <f t="shared" si="186"/>
        <v>0</v>
      </c>
      <c r="AM777" s="22">
        <f t="array" ref="AM777">IF(P777="Mykare",(INDEX('[1]EMI &amp; Reimbursement'!Q:Q,MATCH(Finance!C777,'[1]EMI &amp; Reimbursement'!B:B,0),0)),0)</f>
        <v>0</v>
      </c>
      <c r="AN777" s="22">
        <f t="shared" si="182"/>
        <v>0</v>
      </c>
      <c r="AO777" s="22">
        <f t="shared" si="183"/>
        <v>0</v>
      </c>
      <c r="AP777" s="22">
        <f t="shared" si="184"/>
        <v>0</v>
      </c>
      <c r="BC777" s="22">
        <f t="shared" si="179"/>
        <v>0</v>
      </c>
      <c r="BD777" s="26" t="e">
        <f t="shared" si="180"/>
        <v>#DIV/0!</v>
      </c>
    </row>
    <row r="778" spans="1:56" ht="18" customHeight="1">
      <c r="A778" s="18" t="s">
        <v>7262</v>
      </c>
      <c r="B778" s="19"/>
      <c r="C778" s="18" t="str">
        <f t="shared" si="181"/>
        <v>FIP</v>
      </c>
      <c r="E778" s="20"/>
      <c r="F778" s="20"/>
      <c r="M778" s="21"/>
      <c r="N778" s="21" t="str">
        <f t="shared" si="166"/>
        <v>A</v>
      </c>
      <c r="P778" s="18" t="str">
        <f>IFERROR(VLOOKUP(L778,[1]Sheet3!A:B,2,0),"")</f>
        <v/>
      </c>
      <c r="Q778" s="22"/>
      <c r="R778" s="22" t="s">
        <v>7271</v>
      </c>
      <c r="S778" s="22"/>
      <c r="T778" s="22"/>
      <c r="U778" s="22"/>
      <c r="V778" s="22"/>
      <c r="W778" s="22">
        <f t="shared" si="172"/>
        <v>0</v>
      </c>
      <c r="X778" s="22"/>
      <c r="Y778" s="22"/>
      <c r="Z778" s="22"/>
      <c r="AA778" s="22">
        <f t="shared" si="175"/>
        <v>0</v>
      </c>
      <c r="AB778" s="22">
        <f t="shared" si="149"/>
        <v>0</v>
      </c>
      <c r="AC778" s="22">
        <f t="shared" si="150"/>
        <v>0</v>
      </c>
      <c r="AD778" s="22">
        <f t="shared" si="176"/>
        <v>0</v>
      </c>
      <c r="AE778" s="22"/>
      <c r="AF778" s="22"/>
      <c r="AG778" s="22"/>
      <c r="AH778" s="22"/>
      <c r="AI778" s="22"/>
      <c r="AJ778" s="22">
        <f t="shared" si="178"/>
        <v>0</v>
      </c>
      <c r="AK778" s="22">
        <f t="shared" si="185"/>
        <v>0</v>
      </c>
      <c r="AL778" s="22">
        <f t="shared" si="186"/>
        <v>0</v>
      </c>
      <c r="AM778" s="22">
        <f t="array" ref="AM778">IF(P778="Mykare",(INDEX('[1]EMI &amp; Reimbursement'!Q:Q,MATCH(Finance!C778,'[1]EMI &amp; Reimbursement'!B:B,0),0)),0)</f>
        <v>0</v>
      </c>
      <c r="AN778" s="22">
        <f t="shared" si="182"/>
        <v>0</v>
      </c>
      <c r="AO778" s="22">
        <f t="shared" si="183"/>
        <v>0</v>
      </c>
      <c r="AP778" s="22">
        <f t="shared" si="184"/>
        <v>0</v>
      </c>
      <c r="BC778" s="22">
        <f t="shared" si="179"/>
        <v>0</v>
      </c>
      <c r="BD778" s="26" t="e">
        <f t="shared" si="180"/>
        <v>#DIV/0!</v>
      </c>
    </row>
    <row r="779" spans="1:56" ht="18" customHeight="1">
      <c r="A779" s="18" t="s">
        <v>7262</v>
      </c>
      <c r="B779" s="19"/>
      <c r="C779" s="18" t="str">
        <f t="shared" si="181"/>
        <v>FIP</v>
      </c>
      <c r="E779" s="20"/>
      <c r="F779" s="20"/>
      <c r="M779" s="21"/>
      <c r="N779" s="21" t="str">
        <f t="shared" si="166"/>
        <v>A</v>
      </c>
      <c r="P779" s="18" t="str">
        <f>IFERROR(VLOOKUP(L779,[1]Sheet3!A:B,2,0),"")</f>
        <v/>
      </c>
      <c r="Q779" s="22"/>
      <c r="R779" s="22" t="s">
        <v>7271</v>
      </c>
      <c r="S779" s="22"/>
      <c r="T779" s="22"/>
      <c r="U779" s="22"/>
      <c r="V779" s="22"/>
      <c r="W779" s="22">
        <f t="shared" si="172"/>
        <v>0</v>
      </c>
      <c r="X779" s="22"/>
      <c r="Y779" s="22"/>
      <c r="Z779" s="22"/>
      <c r="AA779" s="22">
        <f t="shared" si="175"/>
        <v>0</v>
      </c>
      <c r="AB779" s="22">
        <f t="shared" si="149"/>
        <v>0</v>
      </c>
      <c r="AC779" s="22">
        <f t="shared" si="150"/>
        <v>0</v>
      </c>
      <c r="AD779" s="22">
        <f t="shared" si="176"/>
        <v>0</v>
      </c>
      <c r="AE779" s="22"/>
      <c r="AF779" s="22"/>
      <c r="AG779" s="22"/>
      <c r="AH779" s="22"/>
      <c r="AI779" s="22"/>
      <c r="AJ779" s="22">
        <f t="shared" si="178"/>
        <v>0</v>
      </c>
      <c r="AK779" s="22">
        <f t="shared" si="185"/>
        <v>0</v>
      </c>
      <c r="AL779" s="22">
        <f t="shared" si="186"/>
        <v>0</v>
      </c>
      <c r="AM779" s="22">
        <f t="array" ref="AM779">IF(P779="Mykare",(INDEX('[1]EMI &amp; Reimbursement'!Q:Q,MATCH(Finance!C779,'[1]EMI &amp; Reimbursement'!B:B,0),0)),0)</f>
        <v>0</v>
      </c>
      <c r="AN779" s="22">
        <f t="shared" si="182"/>
        <v>0</v>
      </c>
      <c r="AO779" s="22">
        <f t="shared" si="183"/>
        <v>0</v>
      </c>
      <c r="AP779" s="22">
        <f t="shared" si="184"/>
        <v>0</v>
      </c>
      <c r="BC779" s="22">
        <f t="shared" si="179"/>
        <v>0</v>
      </c>
      <c r="BD779" s="26" t="e">
        <f t="shared" si="180"/>
        <v>#DIV/0!</v>
      </c>
    </row>
    <row r="780" spans="1:56" ht="18" customHeight="1">
      <c r="A780" s="18" t="s">
        <v>7262</v>
      </c>
      <c r="B780" s="19"/>
      <c r="C780" s="18" t="str">
        <f t="shared" si="181"/>
        <v>FIP</v>
      </c>
      <c r="E780" s="20"/>
      <c r="F780" s="20"/>
      <c r="M780" s="21"/>
      <c r="N780" s="21" t="str">
        <f t="shared" si="166"/>
        <v>A</v>
      </c>
      <c r="P780" s="18" t="str">
        <f>IFERROR(VLOOKUP(L780,[1]Sheet3!A:B,2,0),"")</f>
        <v/>
      </c>
      <c r="Q780" s="22"/>
      <c r="R780" s="22" t="s">
        <v>7271</v>
      </c>
      <c r="S780" s="22"/>
      <c r="T780" s="22"/>
      <c r="U780" s="22"/>
      <c r="V780" s="22"/>
      <c r="W780" s="22">
        <f t="shared" si="172"/>
        <v>0</v>
      </c>
      <c r="X780" s="22"/>
      <c r="Y780" s="22"/>
      <c r="Z780" s="22"/>
      <c r="AA780" s="22">
        <f t="shared" si="175"/>
        <v>0</v>
      </c>
      <c r="AB780" s="22">
        <f t="shared" si="149"/>
        <v>0</v>
      </c>
      <c r="AC780" s="22">
        <f t="shared" si="150"/>
        <v>0</v>
      </c>
      <c r="AD780" s="22">
        <f t="shared" si="176"/>
        <v>0</v>
      </c>
      <c r="AE780" s="22"/>
      <c r="AF780" s="22"/>
      <c r="AG780" s="22"/>
      <c r="AH780" s="22"/>
      <c r="AI780" s="22"/>
      <c r="AJ780" s="22">
        <f t="shared" si="178"/>
        <v>0</v>
      </c>
      <c r="AK780" s="22">
        <f t="shared" si="185"/>
        <v>0</v>
      </c>
      <c r="AL780" s="22">
        <f t="shared" si="186"/>
        <v>0</v>
      </c>
      <c r="AM780" s="22">
        <f t="array" ref="AM780">IF(P780="Mykare",(INDEX('[1]EMI &amp; Reimbursement'!Q:Q,MATCH(Finance!C780,'[1]EMI &amp; Reimbursement'!B:B,0),0)),0)</f>
        <v>0</v>
      </c>
      <c r="AN780" s="22">
        <f t="shared" si="182"/>
        <v>0</v>
      </c>
      <c r="AO780" s="22">
        <f t="shared" si="183"/>
        <v>0</v>
      </c>
      <c r="AP780" s="22">
        <f t="shared" si="184"/>
        <v>0</v>
      </c>
      <c r="BC780" s="22">
        <f t="shared" si="179"/>
        <v>0</v>
      </c>
      <c r="BD780" s="26" t="e">
        <f t="shared" si="180"/>
        <v>#DIV/0!</v>
      </c>
    </row>
    <row r="781" spans="1:56" ht="18" customHeight="1">
      <c r="A781" s="18" t="s">
        <v>7262</v>
      </c>
      <c r="B781" s="19"/>
      <c r="C781" s="18" t="str">
        <f t="shared" si="181"/>
        <v>FIP</v>
      </c>
      <c r="E781" s="20"/>
      <c r="F781" s="20"/>
      <c r="M781" s="21"/>
      <c r="N781" s="21" t="str">
        <f t="shared" si="166"/>
        <v>A</v>
      </c>
      <c r="P781" s="18" t="str">
        <f>IFERROR(VLOOKUP(L781,[1]Sheet3!A:B,2,0),"")</f>
        <v/>
      </c>
      <c r="Q781" s="22"/>
      <c r="R781" s="22" t="s">
        <v>7271</v>
      </c>
      <c r="S781" s="22"/>
      <c r="T781" s="22"/>
      <c r="U781" s="22"/>
      <c r="V781" s="22"/>
      <c r="W781" s="22">
        <f t="shared" si="172"/>
        <v>0</v>
      </c>
      <c r="X781" s="22"/>
      <c r="Y781" s="22"/>
      <c r="Z781" s="22"/>
      <c r="AA781" s="22">
        <f t="shared" si="175"/>
        <v>0</v>
      </c>
      <c r="AB781" s="22">
        <f t="shared" si="149"/>
        <v>0</v>
      </c>
      <c r="AC781" s="22">
        <f t="shared" si="150"/>
        <v>0</v>
      </c>
      <c r="AD781" s="22">
        <f t="shared" si="176"/>
        <v>0</v>
      </c>
      <c r="AE781" s="22"/>
      <c r="AF781" s="22"/>
      <c r="AG781" s="22"/>
      <c r="AH781" s="22"/>
      <c r="AI781" s="22"/>
      <c r="AJ781" s="22">
        <f t="shared" si="178"/>
        <v>0</v>
      </c>
      <c r="AK781" s="22">
        <f t="shared" si="185"/>
        <v>0</v>
      </c>
      <c r="AL781" s="22">
        <f t="shared" si="186"/>
        <v>0</v>
      </c>
      <c r="AM781" s="22">
        <f t="array" ref="AM781">IF(P781="Mykare",(INDEX('[1]EMI &amp; Reimbursement'!Q:Q,MATCH(Finance!C781,'[1]EMI &amp; Reimbursement'!B:B,0),0)),0)</f>
        <v>0</v>
      </c>
      <c r="AN781" s="22">
        <f t="shared" si="182"/>
        <v>0</v>
      </c>
      <c r="AO781" s="22">
        <f t="shared" si="183"/>
        <v>0</v>
      </c>
      <c r="AP781" s="22">
        <f t="shared" si="184"/>
        <v>0</v>
      </c>
      <c r="BC781" s="22">
        <f t="shared" si="179"/>
        <v>0</v>
      </c>
      <c r="BD781" s="26" t="e">
        <f t="shared" si="180"/>
        <v>#DIV/0!</v>
      </c>
    </row>
    <row r="782" spans="1:56" ht="18" customHeight="1">
      <c r="A782" s="18" t="s">
        <v>7262</v>
      </c>
      <c r="B782" s="19"/>
      <c r="C782" s="18" t="str">
        <f t="shared" si="181"/>
        <v>FIP</v>
      </c>
      <c r="E782" s="20"/>
      <c r="F782" s="20"/>
      <c r="M782" s="21"/>
      <c r="N782" s="21" t="str">
        <f t="shared" si="166"/>
        <v>A</v>
      </c>
      <c r="P782" s="18" t="str">
        <f>IFERROR(VLOOKUP(L782,[1]Sheet3!A:B,2,0),"")</f>
        <v/>
      </c>
      <c r="Q782" s="22"/>
      <c r="R782" s="22" t="s">
        <v>7271</v>
      </c>
      <c r="S782" s="22"/>
      <c r="T782" s="22"/>
      <c r="U782" s="22"/>
      <c r="V782" s="22"/>
      <c r="W782" s="22">
        <f t="shared" si="172"/>
        <v>0</v>
      </c>
      <c r="X782" s="22"/>
      <c r="Y782" s="22"/>
      <c r="Z782" s="22"/>
      <c r="AA782" s="22">
        <f t="shared" si="175"/>
        <v>0</v>
      </c>
      <c r="AB782" s="22">
        <f t="shared" si="149"/>
        <v>0</v>
      </c>
      <c r="AC782" s="22">
        <f t="shared" si="150"/>
        <v>0</v>
      </c>
      <c r="AD782" s="22">
        <f t="shared" si="176"/>
        <v>0</v>
      </c>
      <c r="AE782" s="22"/>
      <c r="AF782" s="22"/>
      <c r="AG782" s="22"/>
      <c r="AH782" s="22"/>
      <c r="AI782" s="22"/>
      <c r="AJ782" s="22">
        <f t="shared" si="178"/>
        <v>0</v>
      </c>
      <c r="AK782" s="22">
        <f t="shared" si="185"/>
        <v>0</v>
      </c>
      <c r="AL782" s="22">
        <f t="shared" si="186"/>
        <v>0</v>
      </c>
      <c r="AM782" s="22">
        <f t="array" ref="AM782">IF(P782="Mykare",(INDEX('[1]EMI &amp; Reimbursement'!Q:Q,MATCH(Finance!C782,'[1]EMI &amp; Reimbursement'!B:B,0),0)),0)</f>
        <v>0</v>
      </c>
      <c r="AN782" s="22">
        <f t="shared" si="182"/>
        <v>0</v>
      </c>
      <c r="AO782" s="22">
        <f t="shared" si="183"/>
        <v>0</v>
      </c>
      <c r="AP782" s="22">
        <f t="shared" si="184"/>
        <v>0</v>
      </c>
      <c r="BC782" s="22">
        <f t="shared" si="179"/>
        <v>0</v>
      </c>
      <c r="BD782" s="26" t="e">
        <f t="shared" si="180"/>
        <v>#DIV/0!</v>
      </c>
    </row>
    <row r="783" spans="1:56" ht="18" customHeight="1">
      <c r="A783" s="18" t="s">
        <v>7262</v>
      </c>
      <c r="B783" s="19"/>
      <c r="C783" s="18" t="str">
        <f t="shared" si="181"/>
        <v>FIP</v>
      </c>
      <c r="E783" s="20"/>
      <c r="F783" s="20"/>
      <c r="M783" s="21"/>
      <c r="N783" s="21" t="str">
        <f t="shared" si="166"/>
        <v>A</v>
      </c>
      <c r="P783" s="18" t="str">
        <f>IFERROR(VLOOKUP(L783,[1]Sheet3!A:B,2,0),"")</f>
        <v/>
      </c>
      <c r="Q783" s="22"/>
      <c r="R783" s="22" t="s">
        <v>7271</v>
      </c>
      <c r="S783" s="22"/>
      <c r="T783" s="22"/>
      <c r="U783" s="22"/>
      <c r="V783" s="22"/>
      <c r="W783" s="22">
        <f t="shared" si="172"/>
        <v>0</v>
      </c>
      <c r="X783" s="22"/>
      <c r="Y783" s="22"/>
      <c r="Z783" s="22"/>
      <c r="AA783" s="22">
        <f t="shared" si="175"/>
        <v>0</v>
      </c>
      <c r="AB783" s="22">
        <f t="shared" si="149"/>
        <v>0</v>
      </c>
      <c r="AC783" s="22">
        <f t="shared" si="150"/>
        <v>0</v>
      </c>
      <c r="AD783" s="22">
        <f t="shared" si="176"/>
        <v>0</v>
      </c>
      <c r="AE783" s="22"/>
      <c r="AF783" s="22"/>
      <c r="AG783" s="22"/>
      <c r="AH783" s="22"/>
      <c r="AI783" s="22"/>
      <c r="AJ783" s="22">
        <f t="shared" si="178"/>
        <v>0</v>
      </c>
      <c r="AK783" s="22">
        <f t="shared" si="185"/>
        <v>0</v>
      </c>
      <c r="AL783" s="22">
        <f t="shared" si="186"/>
        <v>0</v>
      </c>
      <c r="AM783" s="22">
        <f t="array" ref="AM783">IF(P783="Mykare",(INDEX('[1]EMI &amp; Reimbursement'!Q:Q,MATCH(Finance!C783,'[1]EMI &amp; Reimbursement'!B:B,0),0)),0)</f>
        <v>0</v>
      </c>
      <c r="AN783" s="22">
        <f t="shared" si="182"/>
        <v>0</v>
      </c>
      <c r="AO783" s="22">
        <f t="shared" si="183"/>
        <v>0</v>
      </c>
      <c r="AP783" s="22">
        <f t="shared" si="184"/>
        <v>0</v>
      </c>
      <c r="BC783" s="22">
        <f t="shared" si="179"/>
        <v>0</v>
      </c>
      <c r="BD783" s="26" t="e">
        <f t="shared" si="180"/>
        <v>#DIV/0!</v>
      </c>
    </row>
    <row r="784" spans="1:56" ht="18" customHeight="1">
      <c r="A784" s="18" t="s">
        <v>7262</v>
      </c>
      <c r="B784" s="19"/>
      <c r="C784" s="18" t="str">
        <f t="shared" si="181"/>
        <v>FIP</v>
      </c>
      <c r="E784" s="20"/>
      <c r="F784" s="20"/>
      <c r="M784" s="21"/>
      <c r="N784" s="21" t="str">
        <f t="shared" si="166"/>
        <v>A</v>
      </c>
      <c r="P784" s="18" t="str">
        <f>IFERROR(VLOOKUP(L784,[1]Sheet3!A:B,2,0),"")</f>
        <v/>
      </c>
      <c r="Q784" s="22"/>
      <c r="R784" s="22" t="s">
        <v>7271</v>
      </c>
      <c r="S784" s="22"/>
      <c r="T784" s="22"/>
      <c r="U784" s="22"/>
      <c r="V784" s="22"/>
      <c r="W784" s="22">
        <f t="shared" si="172"/>
        <v>0</v>
      </c>
      <c r="X784" s="22"/>
      <c r="Y784" s="22"/>
      <c r="Z784" s="22"/>
      <c r="AA784" s="22">
        <f t="shared" si="175"/>
        <v>0</v>
      </c>
      <c r="AB784" s="22">
        <f t="shared" si="149"/>
        <v>0</v>
      </c>
      <c r="AC784" s="22">
        <f t="shared" si="150"/>
        <v>0</v>
      </c>
      <c r="AD784" s="22">
        <f t="shared" si="176"/>
        <v>0</v>
      </c>
      <c r="AE784" s="22"/>
      <c r="AF784" s="22"/>
      <c r="AG784" s="22"/>
      <c r="AH784" s="22"/>
      <c r="AI784" s="22"/>
      <c r="AJ784" s="22">
        <f t="shared" si="178"/>
        <v>0</v>
      </c>
      <c r="AK784" s="22">
        <f t="shared" si="185"/>
        <v>0</v>
      </c>
      <c r="AL784" s="22">
        <f t="shared" si="186"/>
        <v>0</v>
      </c>
      <c r="AM784" s="22">
        <f t="array" ref="AM784">IF(P784="Mykare",(INDEX('[1]EMI &amp; Reimbursement'!Q:Q,MATCH(Finance!C784,'[1]EMI &amp; Reimbursement'!B:B,0),0)),0)</f>
        <v>0</v>
      </c>
      <c r="AN784" s="22">
        <f t="shared" si="182"/>
        <v>0</v>
      </c>
      <c r="AO784" s="22">
        <f t="shared" si="183"/>
        <v>0</v>
      </c>
      <c r="AP784" s="22">
        <f t="shared" si="184"/>
        <v>0</v>
      </c>
      <c r="BC784" s="22">
        <f t="shared" si="179"/>
        <v>0</v>
      </c>
      <c r="BD784" s="26" t="e">
        <f t="shared" si="180"/>
        <v>#DIV/0!</v>
      </c>
    </row>
    <row r="785" spans="1:56" ht="18" customHeight="1">
      <c r="A785" s="18" t="s">
        <v>7262</v>
      </c>
      <c r="B785" s="19"/>
      <c r="C785" s="18" t="str">
        <f t="shared" si="181"/>
        <v>FIP</v>
      </c>
      <c r="E785" s="20"/>
      <c r="F785" s="20"/>
      <c r="M785" s="21"/>
      <c r="N785" s="21" t="str">
        <f t="shared" si="166"/>
        <v>A</v>
      </c>
      <c r="P785" s="18" t="str">
        <f>IFERROR(VLOOKUP(L785,[1]Sheet3!A:B,2,0),"")</f>
        <v/>
      </c>
      <c r="Q785" s="22"/>
      <c r="R785" s="22" t="s">
        <v>7271</v>
      </c>
      <c r="S785" s="22"/>
      <c r="T785" s="22"/>
      <c r="U785" s="22"/>
      <c r="V785" s="22"/>
      <c r="W785" s="22">
        <f t="shared" si="172"/>
        <v>0</v>
      </c>
      <c r="X785" s="22"/>
      <c r="Y785" s="22"/>
      <c r="Z785" s="22"/>
      <c r="AA785" s="22">
        <f t="shared" si="175"/>
        <v>0</v>
      </c>
      <c r="AB785" s="22">
        <f t="shared" si="149"/>
        <v>0</v>
      </c>
      <c r="AC785" s="22">
        <f t="shared" si="150"/>
        <v>0</v>
      </c>
      <c r="AD785" s="22">
        <f t="shared" si="176"/>
        <v>0</v>
      </c>
      <c r="AE785" s="22"/>
      <c r="AF785" s="22"/>
      <c r="AG785" s="22"/>
      <c r="AH785" s="22"/>
      <c r="AI785" s="22"/>
      <c r="AJ785" s="22">
        <f t="shared" si="178"/>
        <v>0</v>
      </c>
      <c r="AK785" s="22">
        <f t="shared" si="185"/>
        <v>0</v>
      </c>
      <c r="AL785" s="22">
        <f t="shared" si="186"/>
        <v>0</v>
      </c>
      <c r="AM785" s="22">
        <f t="array" ref="AM785">IF(P785="Mykare",(INDEX('[1]EMI &amp; Reimbursement'!Q:Q,MATCH(Finance!C785,'[1]EMI &amp; Reimbursement'!B:B,0),0)),0)</f>
        <v>0</v>
      </c>
      <c r="AN785" s="22">
        <f t="shared" si="182"/>
        <v>0</v>
      </c>
      <c r="AO785" s="22">
        <f t="shared" si="183"/>
        <v>0</v>
      </c>
      <c r="AP785" s="22">
        <f t="shared" si="184"/>
        <v>0</v>
      </c>
      <c r="BC785" s="22">
        <f t="shared" si="179"/>
        <v>0</v>
      </c>
      <c r="BD785" s="26" t="e">
        <f t="shared" si="180"/>
        <v>#DIV/0!</v>
      </c>
    </row>
    <row r="786" spans="1:56" ht="18" customHeight="1">
      <c r="A786" s="18" t="s">
        <v>7262</v>
      </c>
      <c r="B786" s="19"/>
      <c r="C786" s="18" t="str">
        <f t="shared" si="181"/>
        <v>FIP</v>
      </c>
      <c r="E786" s="20"/>
      <c r="F786" s="20"/>
      <c r="M786" s="21"/>
      <c r="N786" s="21" t="str">
        <f t="shared" si="166"/>
        <v>A</v>
      </c>
      <c r="P786" s="18" t="str">
        <f>IFERROR(VLOOKUP(L786,[1]Sheet3!A:B,2,0),"")</f>
        <v/>
      </c>
      <c r="Q786" s="22"/>
      <c r="R786" s="22" t="s">
        <v>7271</v>
      </c>
      <c r="S786" s="22"/>
      <c r="T786" s="22"/>
      <c r="U786" s="22"/>
      <c r="V786" s="22"/>
      <c r="W786" s="22">
        <f t="shared" si="172"/>
        <v>0</v>
      </c>
      <c r="X786" s="22"/>
      <c r="Y786" s="22"/>
      <c r="Z786" s="22"/>
      <c r="AA786" s="22">
        <f t="shared" si="175"/>
        <v>0</v>
      </c>
      <c r="AB786" s="22">
        <f t="shared" si="149"/>
        <v>0</v>
      </c>
      <c r="AC786" s="22">
        <f t="shared" si="150"/>
        <v>0</v>
      </c>
      <c r="AD786" s="22">
        <f t="shared" si="176"/>
        <v>0</v>
      </c>
      <c r="AE786" s="22"/>
      <c r="AF786" s="22"/>
      <c r="AG786" s="22"/>
      <c r="AH786" s="22"/>
      <c r="AI786" s="22"/>
      <c r="AJ786" s="22">
        <f t="shared" si="178"/>
        <v>0</v>
      </c>
      <c r="AK786" s="22">
        <f t="shared" si="185"/>
        <v>0</v>
      </c>
      <c r="AL786" s="22">
        <f t="shared" si="186"/>
        <v>0</v>
      </c>
      <c r="AM786" s="22">
        <f t="array" ref="AM786">IF(P786="Mykare",(INDEX('[1]EMI &amp; Reimbursement'!Q:Q,MATCH(Finance!C786,'[1]EMI &amp; Reimbursement'!B:B,0),0)),0)</f>
        <v>0</v>
      </c>
      <c r="AN786" s="22">
        <f t="shared" si="182"/>
        <v>0</v>
      </c>
      <c r="AO786" s="22">
        <f t="shared" si="183"/>
        <v>0</v>
      </c>
      <c r="AP786" s="22">
        <f t="shared" si="184"/>
        <v>0</v>
      </c>
      <c r="BC786" s="22">
        <f t="shared" si="179"/>
        <v>0</v>
      </c>
      <c r="BD786" s="26" t="e">
        <f t="shared" si="180"/>
        <v>#DIV/0!</v>
      </c>
    </row>
    <row r="787" spans="1:56" ht="18" customHeight="1">
      <c r="A787" s="18" t="s">
        <v>7262</v>
      </c>
      <c r="B787" s="19"/>
      <c r="C787" s="18" t="str">
        <f t="shared" si="181"/>
        <v>FIP</v>
      </c>
      <c r="E787" s="20"/>
      <c r="F787" s="20"/>
      <c r="M787" s="21"/>
      <c r="N787" s="21" t="str">
        <f t="shared" si="166"/>
        <v>A</v>
      </c>
      <c r="P787" s="18" t="str">
        <f>IFERROR(VLOOKUP(L787,[1]Sheet3!A:B,2,0),"")</f>
        <v/>
      </c>
      <c r="Q787" s="22"/>
      <c r="R787" s="22" t="s">
        <v>7271</v>
      </c>
      <c r="S787" s="22"/>
      <c r="T787" s="22"/>
      <c r="U787" s="22"/>
      <c r="V787" s="22"/>
      <c r="W787" s="22">
        <f t="shared" si="172"/>
        <v>0</v>
      </c>
      <c r="X787" s="22"/>
      <c r="Y787" s="22"/>
      <c r="Z787" s="22"/>
      <c r="AA787" s="22">
        <f t="shared" si="175"/>
        <v>0</v>
      </c>
      <c r="AB787" s="22">
        <f t="shared" si="149"/>
        <v>0</v>
      </c>
      <c r="AC787" s="22">
        <f t="shared" si="150"/>
        <v>0</v>
      </c>
      <c r="AD787" s="22">
        <f t="shared" si="176"/>
        <v>0</v>
      </c>
      <c r="AE787" s="22"/>
      <c r="AF787" s="22"/>
      <c r="AG787" s="22"/>
      <c r="AH787" s="22"/>
      <c r="AI787" s="22"/>
      <c r="AJ787" s="22">
        <f t="shared" si="178"/>
        <v>0</v>
      </c>
      <c r="AK787" s="22">
        <f t="shared" si="185"/>
        <v>0</v>
      </c>
      <c r="AL787" s="22">
        <f t="shared" si="186"/>
        <v>0</v>
      </c>
      <c r="AM787" s="22">
        <f t="array" ref="AM787">IF(P787="Mykare",(INDEX('[1]EMI &amp; Reimbursement'!Q:Q,MATCH(Finance!C787,'[1]EMI &amp; Reimbursement'!B:B,0),0)),0)</f>
        <v>0</v>
      </c>
      <c r="AN787" s="22">
        <f t="shared" si="182"/>
        <v>0</v>
      </c>
      <c r="AO787" s="22">
        <f t="shared" si="183"/>
        <v>0</v>
      </c>
      <c r="AP787" s="22">
        <f t="shared" si="184"/>
        <v>0</v>
      </c>
      <c r="BC787" s="22">
        <f t="shared" si="179"/>
        <v>0</v>
      </c>
      <c r="BD787" s="26" t="e">
        <f t="shared" si="180"/>
        <v>#DIV/0!</v>
      </c>
    </row>
    <row r="788" spans="1:56" ht="18" customHeight="1">
      <c r="A788" s="18" t="s">
        <v>7262</v>
      </c>
      <c r="B788" s="19"/>
      <c r="C788" s="18" t="str">
        <f t="shared" si="181"/>
        <v>FIP</v>
      </c>
      <c r="E788" s="20"/>
      <c r="F788" s="20"/>
      <c r="M788" s="21"/>
      <c r="N788" s="21" t="str">
        <f t="shared" si="166"/>
        <v>A</v>
      </c>
      <c r="P788" s="18" t="str">
        <f>IFERROR(VLOOKUP(L788,[1]Sheet3!A:B,2,0),"")</f>
        <v/>
      </c>
      <c r="Q788" s="22"/>
      <c r="R788" s="22" t="s">
        <v>7271</v>
      </c>
      <c r="S788" s="22"/>
      <c r="T788" s="22"/>
      <c r="U788" s="22"/>
      <c r="V788" s="22"/>
      <c r="W788" s="22">
        <f t="shared" si="172"/>
        <v>0</v>
      </c>
      <c r="X788" s="22"/>
      <c r="Y788" s="22"/>
      <c r="Z788" s="22"/>
      <c r="AA788" s="22">
        <f t="shared" si="175"/>
        <v>0</v>
      </c>
      <c r="AB788" s="22">
        <f t="shared" si="149"/>
        <v>0</v>
      </c>
      <c r="AC788" s="22">
        <f t="shared" si="150"/>
        <v>0</v>
      </c>
      <c r="AD788" s="22">
        <f t="shared" si="176"/>
        <v>0</v>
      </c>
      <c r="AE788" s="22"/>
      <c r="AF788" s="22"/>
      <c r="AG788" s="22"/>
      <c r="AH788" s="22"/>
      <c r="AI788" s="22"/>
      <c r="AJ788" s="22">
        <f t="shared" si="178"/>
        <v>0</v>
      </c>
      <c r="AK788" s="22">
        <f t="shared" si="185"/>
        <v>0</v>
      </c>
      <c r="AL788" s="22">
        <f t="shared" si="186"/>
        <v>0</v>
      </c>
      <c r="AM788" s="22">
        <f t="array" ref="AM788">IF(P788="Mykare",(INDEX('[1]EMI &amp; Reimbursement'!Q:Q,MATCH(Finance!C788,'[1]EMI &amp; Reimbursement'!B:B,0),0)),0)</f>
        <v>0</v>
      </c>
      <c r="AN788" s="22">
        <f t="shared" si="182"/>
        <v>0</v>
      </c>
      <c r="AO788" s="22">
        <f t="shared" si="183"/>
        <v>0</v>
      </c>
      <c r="AP788" s="22">
        <f t="shared" si="184"/>
        <v>0</v>
      </c>
      <c r="BC788" s="22">
        <f t="shared" si="179"/>
        <v>0</v>
      </c>
      <c r="BD788" s="26" t="e">
        <f t="shared" si="180"/>
        <v>#DIV/0!</v>
      </c>
    </row>
    <row r="789" spans="1:56" ht="18" customHeight="1">
      <c r="A789" s="18" t="s">
        <v>7262</v>
      </c>
      <c r="B789" s="19"/>
      <c r="C789" s="18" t="str">
        <f t="shared" si="181"/>
        <v>FIP</v>
      </c>
      <c r="E789" s="20"/>
      <c r="F789" s="20"/>
      <c r="M789" s="21"/>
      <c r="N789" s="21" t="str">
        <f t="shared" si="166"/>
        <v>A</v>
      </c>
      <c r="P789" s="18" t="str">
        <f>IFERROR(VLOOKUP(L789,[1]Sheet3!A:B,2,0),"")</f>
        <v/>
      </c>
      <c r="Q789" s="22"/>
      <c r="R789" s="22" t="s">
        <v>7271</v>
      </c>
      <c r="S789" s="22"/>
      <c r="T789" s="22"/>
      <c r="U789" s="22"/>
      <c r="V789" s="22"/>
      <c r="W789" s="22">
        <f t="shared" si="172"/>
        <v>0</v>
      </c>
      <c r="X789" s="22"/>
      <c r="Y789" s="22"/>
      <c r="Z789" s="22"/>
      <c r="AA789" s="22">
        <f t="shared" si="175"/>
        <v>0</v>
      </c>
      <c r="AB789" s="22">
        <f t="shared" si="149"/>
        <v>0</v>
      </c>
      <c r="AC789" s="22">
        <f t="shared" si="150"/>
        <v>0</v>
      </c>
      <c r="AD789" s="22">
        <f t="shared" si="176"/>
        <v>0</v>
      </c>
      <c r="AE789" s="22"/>
      <c r="AF789" s="22"/>
      <c r="AG789" s="22"/>
      <c r="AH789" s="22"/>
      <c r="AI789" s="22"/>
      <c r="AJ789" s="22">
        <f t="shared" si="178"/>
        <v>0</v>
      </c>
      <c r="AK789" s="22">
        <f t="shared" si="185"/>
        <v>0</v>
      </c>
      <c r="AL789" s="22">
        <f t="shared" si="186"/>
        <v>0</v>
      </c>
      <c r="AM789" s="22">
        <f t="array" ref="AM789">IF(P789="Mykare",(INDEX('[1]EMI &amp; Reimbursement'!Q:Q,MATCH(Finance!C789,'[1]EMI &amp; Reimbursement'!B:B,0),0)),0)</f>
        <v>0</v>
      </c>
      <c r="AN789" s="22">
        <f t="shared" si="182"/>
        <v>0</v>
      </c>
      <c r="AO789" s="22">
        <f t="shared" si="183"/>
        <v>0</v>
      </c>
      <c r="AP789" s="22">
        <f t="shared" si="184"/>
        <v>0</v>
      </c>
      <c r="BC789" s="22">
        <f t="shared" si="179"/>
        <v>0</v>
      </c>
      <c r="BD789" s="26" t="e">
        <f t="shared" si="180"/>
        <v>#DIV/0!</v>
      </c>
    </row>
    <row r="790" spans="1:56" ht="18" customHeight="1">
      <c r="A790" s="18" t="s">
        <v>7262</v>
      </c>
      <c r="B790" s="19"/>
      <c r="C790" s="18" t="str">
        <f t="shared" si="181"/>
        <v>FIP</v>
      </c>
      <c r="E790" s="20"/>
      <c r="F790" s="20"/>
      <c r="M790" s="21"/>
      <c r="N790" s="21" t="str">
        <f t="shared" si="166"/>
        <v>A</v>
      </c>
      <c r="P790" s="18" t="str">
        <f>IFERROR(VLOOKUP(L790,[1]Sheet3!A:B,2,0),"")</f>
        <v/>
      </c>
      <c r="Q790" s="22"/>
      <c r="R790" s="22" t="s">
        <v>7271</v>
      </c>
      <c r="S790" s="22"/>
      <c r="T790" s="22"/>
      <c r="U790" s="22"/>
      <c r="V790" s="22"/>
      <c r="W790" s="22">
        <f t="shared" si="172"/>
        <v>0</v>
      </c>
      <c r="X790" s="22"/>
      <c r="Y790" s="22"/>
      <c r="Z790" s="22"/>
      <c r="AA790" s="22">
        <f t="shared" si="175"/>
        <v>0</v>
      </c>
      <c r="AB790" s="22">
        <f t="shared" si="149"/>
        <v>0</v>
      </c>
      <c r="AC790" s="22">
        <f t="shared" si="150"/>
        <v>0</v>
      </c>
      <c r="AD790" s="22">
        <f t="shared" si="176"/>
        <v>0</v>
      </c>
      <c r="AE790" s="22"/>
      <c r="AF790" s="22"/>
      <c r="AG790" s="22"/>
      <c r="AH790" s="22"/>
      <c r="AI790" s="22"/>
      <c r="AJ790" s="22">
        <f t="shared" si="178"/>
        <v>0</v>
      </c>
      <c r="AK790" s="22">
        <f t="shared" si="185"/>
        <v>0</v>
      </c>
      <c r="AL790" s="22">
        <f t="shared" si="186"/>
        <v>0</v>
      </c>
      <c r="AM790" s="22">
        <f t="array" ref="AM790">IF(P790="Mykare",(INDEX('[1]EMI &amp; Reimbursement'!Q:Q,MATCH(Finance!C790,'[1]EMI &amp; Reimbursement'!B:B,0),0)),0)</f>
        <v>0</v>
      </c>
      <c r="AN790" s="22">
        <f t="shared" si="182"/>
        <v>0</v>
      </c>
      <c r="AO790" s="22">
        <f t="shared" si="183"/>
        <v>0</v>
      </c>
      <c r="AP790" s="22">
        <f t="shared" si="184"/>
        <v>0</v>
      </c>
      <c r="BC790" s="22">
        <f t="shared" si="179"/>
        <v>0</v>
      </c>
      <c r="BD790" s="26" t="e">
        <f t="shared" si="180"/>
        <v>#DIV/0!</v>
      </c>
    </row>
    <row r="791" spans="1:56" ht="18" customHeight="1">
      <c r="A791" s="18" t="s">
        <v>7262</v>
      </c>
      <c r="B791" s="19"/>
      <c r="C791" s="18" t="str">
        <f t="shared" si="181"/>
        <v>FIP</v>
      </c>
      <c r="E791" s="20"/>
      <c r="F791" s="20"/>
      <c r="M791" s="21"/>
      <c r="N791" s="21" t="str">
        <f t="shared" si="166"/>
        <v>A</v>
      </c>
      <c r="P791" s="18" t="str">
        <f>IFERROR(VLOOKUP(L791,[1]Sheet3!A:B,2,0),"")</f>
        <v/>
      </c>
      <c r="Q791" s="22"/>
      <c r="R791" s="22" t="s">
        <v>7271</v>
      </c>
      <c r="S791" s="22"/>
      <c r="T791" s="22"/>
      <c r="U791" s="22"/>
      <c r="V791" s="22"/>
      <c r="W791" s="22">
        <f t="shared" si="172"/>
        <v>0</v>
      </c>
      <c r="X791" s="22"/>
      <c r="Y791" s="22"/>
      <c r="Z791" s="22"/>
      <c r="AA791" s="22">
        <f t="shared" si="175"/>
        <v>0</v>
      </c>
      <c r="AB791" s="22">
        <f t="shared" si="149"/>
        <v>0</v>
      </c>
      <c r="AC791" s="22">
        <f t="shared" si="150"/>
        <v>0</v>
      </c>
      <c r="AD791" s="22">
        <f t="shared" si="176"/>
        <v>0</v>
      </c>
      <c r="AE791" s="22"/>
      <c r="AF791" s="22"/>
      <c r="AG791" s="22"/>
      <c r="AH791" s="22"/>
      <c r="AI791" s="22"/>
      <c r="AJ791" s="22">
        <f t="shared" si="178"/>
        <v>0</v>
      </c>
      <c r="AK791" s="22">
        <f t="shared" si="185"/>
        <v>0</v>
      </c>
      <c r="AL791" s="22">
        <f t="shared" si="186"/>
        <v>0</v>
      </c>
      <c r="AM791" s="22">
        <f t="array" ref="AM791">IF(P791="Mykare",(INDEX('[1]EMI &amp; Reimbursement'!Q:Q,MATCH(Finance!C791,'[1]EMI &amp; Reimbursement'!B:B,0),0)),0)</f>
        <v>0</v>
      </c>
      <c r="AN791" s="22">
        <f t="shared" si="182"/>
        <v>0</v>
      </c>
      <c r="AO791" s="22">
        <f t="shared" si="183"/>
        <v>0</v>
      </c>
      <c r="AP791" s="22">
        <f t="shared" si="184"/>
        <v>0</v>
      </c>
      <c r="BC791" s="22">
        <f t="shared" si="179"/>
        <v>0</v>
      </c>
      <c r="BD791" s="26" t="e">
        <f t="shared" si="180"/>
        <v>#DIV/0!</v>
      </c>
    </row>
    <row r="792" spans="1:56" ht="18" customHeight="1">
      <c r="A792" s="18" t="s">
        <v>7262</v>
      </c>
      <c r="B792" s="19"/>
      <c r="C792" s="18" t="str">
        <f t="shared" si="181"/>
        <v>FIP</v>
      </c>
      <c r="E792" s="20"/>
      <c r="F792" s="20"/>
      <c r="M792" s="21"/>
      <c r="N792" s="21" t="str">
        <f t="shared" si="166"/>
        <v>A</v>
      </c>
      <c r="P792" s="18" t="str">
        <f>IFERROR(VLOOKUP(L792,[1]Sheet3!A:B,2,0),"")</f>
        <v/>
      </c>
      <c r="Q792" s="22"/>
      <c r="R792" s="22" t="s">
        <v>7271</v>
      </c>
      <c r="S792" s="22"/>
      <c r="T792" s="22"/>
      <c r="U792" s="22"/>
      <c r="V792" s="22"/>
      <c r="W792" s="22">
        <f t="shared" si="172"/>
        <v>0</v>
      </c>
      <c r="X792" s="22"/>
      <c r="Y792" s="22"/>
      <c r="Z792" s="22"/>
      <c r="AA792" s="22">
        <f t="shared" si="175"/>
        <v>0</v>
      </c>
      <c r="AB792" s="22">
        <f t="shared" ref="AB792:AB1004" si="187">AD792/118*100</f>
        <v>0</v>
      </c>
      <c r="AC792" s="22">
        <f t="shared" ref="AC792:AC1004" si="188">AD792/118*18</f>
        <v>0</v>
      </c>
      <c r="AD792" s="22">
        <f t="shared" si="176"/>
        <v>0</v>
      </c>
      <c r="AE792" s="22"/>
      <c r="AF792" s="22"/>
      <c r="AG792" s="22"/>
      <c r="AH792" s="22"/>
      <c r="AI792" s="22"/>
      <c r="AJ792" s="22">
        <f t="shared" si="178"/>
        <v>0</v>
      </c>
      <c r="AK792" s="22">
        <f t="shared" si="185"/>
        <v>0</v>
      </c>
      <c r="AL792" s="22">
        <f t="shared" si="186"/>
        <v>0</v>
      </c>
      <c r="AM792" s="22">
        <f t="array" ref="AM792">IF(P792="Mykare",(INDEX('[1]EMI &amp; Reimbursement'!Q:Q,MATCH(Finance!C792,'[1]EMI &amp; Reimbursement'!B:B,0),0)),0)</f>
        <v>0</v>
      </c>
      <c r="AN792" s="22">
        <f t="shared" si="182"/>
        <v>0</v>
      </c>
      <c r="AO792" s="22">
        <f t="shared" si="183"/>
        <v>0</v>
      </c>
      <c r="AP792" s="22">
        <f t="shared" si="184"/>
        <v>0</v>
      </c>
      <c r="BC792" s="22">
        <f t="shared" si="179"/>
        <v>0</v>
      </c>
      <c r="BD792" s="26" t="e">
        <f t="shared" si="180"/>
        <v>#DIV/0!</v>
      </c>
    </row>
    <row r="793" spans="1:56" ht="18" customHeight="1">
      <c r="A793" s="18" t="s">
        <v>7262</v>
      </c>
      <c r="B793" s="19"/>
      <c r="C793" s="18" t="str">
        <f t="shared" si="181"/>
        <v>FIP</v>
      </c>
      <c r="E793" s="20"/>
      <c r="F793" s="20"/>
      <c r="M793" s="21"/>
      <c r="N793" s="21" t="str">
        <f t="shared" si="166"/>
        <v>A</v>
      </c>
      <c r="P793" s="18" t="str">
        <f>IFERROR(VLOOKUP(L793,[1]Sheet3!A:B,2,0),"")</f>
        <v/>
      </c>
      <c r="Q793" s="22"/>
      <c r="R793" s="22" t="s">
        <v>7271</v>
      </c>
      <c r="S793" s="22"/>
      <c r="T793" s="22"/>
      <c r="U793" s="22"/>
      <c r="V793" s="22"/>
      <c r="W793" s="22">
        <f t="shared" si="172"/>
        <v>0</v>
      </c>
      <c r="X793" s="22"/>
      <c r="Y793" s="22"/>
      <c r="Z793" s="22"/>
      <c r="AA793" s="22">
        <f t="shared" si="175"/>
        <v>0</v>
      </c>
      <c r="AB793" s="22">
        <f t="shared" si="187"/>
        <v>0</v>
      </c>
      <c r="AC793" s="22">
        <f t="shared" si="188"/>
        <v>0</v>
      </c>
      <c r="AD793" s="22">
        <f t="shared" si="176"/>
        <v>0</v>
      </c>
      <c r="AE793" s="22"/>
      <c r="AF793" s="22"/>
      <c r="AG793" s="22"/>
      <c r="AH793" s="22"/>
      <c r="AI793" s="22"/>
      <c r="AJ793" s="22">
        <f t="shared" si="178"/>
        <v>0</v>
      </c>
      <c r="AK793" s="22">
        <f t="shared" si="185"/>
        <v>0</v>
      </c>
      <c r="AL793" s="22">
        <f t="shared" si="186"/>
        <v>0</v>
      </c>
      <c r="AM793" s="22">
        <f t="array" ref="AM793">IF(P793="Mykare",(INDEX('[1]EMI &amp; Reimbursement'!Q:Q,MATCH(Finance!C793,'[1]EMI &amp; Reimbursement'!B:B,0),0)),0)</f>
        <v>0</v>
      </c>
      <c r="AN793" s="22">
        <f t="shared" si="182"/>
        <v>0</v>
      </c>
      <c r="AO793" s="22">
        <f t="shared" si="183"/>
        <v>0</v>
      </c>
      <c r="AP793" s="22">
        <f t="shared" si="184"/>
        <v>0</v>
      </c>
      <c r="BC793" s="22">
        <f t="shared" si="179"/>
        <v>0</v>
      </c>
      <c r="BD793" s="26" t="e">
        <f t="shared" si="180"/>
        <v>#DIV/0!</v>
      </c>
    </row>
    <row r="794" spans="1:56" ht="18" customHeight="1">
      <c r="A794" s="18" t="s">
        <v>7262</v>
      </c>
      <c r="B794" s="19"/>
      <c r="C794" s="18" t="str">
        <f t="shared" si="181"/>
        <v>FIP</v>
      </c>
      <c r="E794" s="20"/>
      <c r="F794" s="20"/>
      <c r="M794" s="21"/>
      <c r="N794" s="21" t="str">
        <f t="shared" si="166"/>
        <v>A</v>
      </c>
      <c r="P794" s="18" t="str">
        <f>IFERROR(VLOOKUP(L794,[1]Sheet3!A:B,2,0),"")</f>
        <v/>
      </c>
      <c r="Q794" s="22"/>
      <c r="R794" s="22" t="s">
        <v>7271</v>
      </c>
      <c r="S794" s="22"/>
      <c r="T794" s="22"/>
      <c r="U794" s="22"/>
      <c r="V794" s="22"/>
      <c r="W794" s="22">
        <f t="shared" si="172"/>
        <v>0</v>
      </c>
      <c r="X794" s="22"/>
      <c r="Y794" s="22"/>
      <c r="Z794" s="22"/>
      <c r="AA794" s="22">
        <f t="shared" si="175"/>
        <v>0</v>
      </c>
      <c r="AB794" s="22">
        <f t="shared" si="187"/>
        <v>0</v>
      </c>
      <c r="AC794" s="22">
        <f t="shared" si="188"/>
        <v>0</v>
      </c>
      <c r="AD794" s="22">
        <f t="shared" si="176"/>
        <v>0</v>
      </c>
      <c r="AE794" s="22"/>
      <c r="AF794" s="22"/>
      <c r="AG794" s="22"/>
      <c r="AH794" s="22"/>
      <c r="AI794" s="22"/>
      <c r="AJ794" s="22">
        <f t="shared" si="178"/>
        <v>0</v>
      </c>
      <c r="AK794" s="22">
        <f t="shared" si="185"/>
        <v>0</v>
      </c>
      <c r="AL794" s="22">
        <f t="shared" si="186"/>
        <v>0</v>
      </c>
      <c r="AM794" s="22">
        <f t="array" ref="AM794">IF(P794="Mykare",(INDEX('[1]EMI &amp; Reimbursement'!Q:Q,MATCH(Finance!C794,'[1]EMI &amp; Reimbursement'!B:B,0),0)),0)</f>
        <v>0</v>
      </c>
      <c r="AN794" s="22">
        <f t="shared" si="182"/>
        <v>0</v>
      </c>
      <c r="AO794" s="22">
        <f t="shared" si="183"/>
        <v>0</v>
      </c>
      <c r="AP794" s="22">
        <f t="shared" si="184"/>
        <v>0</v>
      </c>
      <c r="BC794" s="22">
        <f t="shared" si="179"/>
        <v>0</v>
      </c>
      <c r="BD794" s="26" t="e">
        <f t="shared" si="180"/>
        <v>#DIV/0!</v>
      </c>
    </row>
    <row r="795" spans="1:56" ht="18" customHeight="1">
      <c r="A795" s="18" t="s">
        <v>7262</v>
      </c>
      <c r="B795" s="19"/>
      <c r="C795" s="18" t="str">
        <f t="shared" si="181"/>
        <v>FIP</v>
      </c>
      <c r="E795" s="20"/>
      <c r="F795" s="20"/>
      <c r="M795" s="21"/>
      <c r="N795" s="21" t="str">
        <f t="shared" si="166"/>
        <v>A</v>
      </c>
      <c r="P795" s="18" t="str">
        <f>IFERROR(VLOOKUP(L795,[1]Sheet3!A:B,2,0),"")</f>
        <v/>
      </c>
      <c r="Q795" s="22"/>
      <c r="R795" s="22" t="s">
        <v>7271</v>
      </c>
      <c r="S795" s="22"/>
      <c r="T795" s="22"/>
      <c r="U795" s="22"/>
      <c r="V795" s="22"/>
      <c r="W795" s="22">
        <f t="shared" si="172"/>
        <v>0</v>
      </c>
      <c r="X795" s="22"/>
      <c r="Y795" s="22"/>
      <c r="Z795" s="22"/>
      <c r="AA795" s="22">
        <f t="shared" si="175"/>
        <v>0</v>
      </c>
      <c r="AB795" s="22">
        <f t="shared" si="187"/>
        <v>0</v>
      </c>
      <c r="AC795" s="22">
        <f t="shared" si="188"/>
        <v>0</v>
      </c>
      <c r="AD795" s="22">
        <f t="shared" si="176"/>
        <v>0</v>
      </c>
      <c r="AE795" s="22"/>
      <c r="AF795" s="22"/>
      <c r="AG795" s="22"/>
      <c r="AH795" s="22"/>
      <c r="AI795" s="22"/>
      <c r="AJ795" s="22">
        <f t="shared" si="178"/>
        <v>0</v>
      </c>
      <c r="AK795" s="22">
        <f t="shared" si="185"/>
        <v>0</v>
      </c>
      <c r="AL795" s="22">
        <f t="shared" si="186"/>
        <v>0</v>
      </c>
      <c r="AM795" s="22">
        <f t="array" ref="AM795">IF(P795="Mykare",(INDEX('[1]EMI &amp; Reimbursement'!Q:Q,MATCH(Finance!C795,'[1]EMI &amp; Reimbursement'!B:B,0),0)),0)</f>
        <v>0</v>
      </c>
      <c r="AN795" s="22">
        <f t="shared" si="182"/>
        <v>0</v>
      </c>
      <c r="AO795" s="22">
        <f t="shared" si="183"/>
        <v>0</v>
      </c>
      <c r="AP795" s="22">
        <f t="shared" si="184"/>
        <v>0</v>
      </c>
      <c r="BC795" s="22">
        <f t="shared" si="179"/>
        <v>0</v>
      </c>
      <c r="BD795" s="26" t="e">
        <f t="shared" si="180"/>
        <v>#DIV/0!</v>
      </c>
    </row>
    <row r="796" spans="1:56" ht="18" customHeight="1">
      <c r="A796" s="18" t="s">
        <v>7262</v>
      </c>
      <c r="B796" s="19"/>
      <c r="C796" s="18" t="str">
        <f t="shared" si="181"/>
        <v>FIP</v>
      </c>
      <c r="E796" s="20"/>
      <c r="F796" s="20"/>
      <c r="M796" s="21"/>
      <c r="N796" s="21" t="str">
        <f t="shared" si="166"/>
        <v>A</v>
      </c>
      <c r="P796" s="18" t="str">
        <f>IFERROR(VLOOKUP(L796,[1]Sheet3!A:B,2,0),"")</f>
        <v/>
      </c>
      <c r="Q796" s="22"/>
      <c r="R796" s="22" t="s">
        <v>7271</v>
      </c>
      <c r="S796" s="22"/>
      <c r="T796" s="22"/>
      <c r="U796" s="22"/>
      <c r="V796" s="22"/>
      <c r="W796" s="22">
        <f t="shared" si="172"/>
        <v>0</v>
      </c>
      <c r="X796" s="22"/>
      <c r="Y796" s="22"/>
      <c r="Z796" s="22"/>
      <c r="AA796" s="22">
        <f t="shared" si="175"/>
        <v>0</v>
      </c>
      <c r="AB796" s="22">
        <f t="shared" si="187"/>
        <v>0</v>
      </c>
      <c r="AC796" s="22">
        <f t="shared" si="188"/>
        <v>0</v>
      </c>
      <c r="AD796" s="22">
        <f t="shared" si="176"/>
        <v>0</v>
      </c>
      <c r="AE796" s="22"/>
      <c r="AF796" s="22"/>
      <c r="AG796" s="22"/>
      <c r="AH796" s="22"/>
      <c r="AI796" s="22"/>
      <c r="AJ796" s="22">
        <f t="shared" si="178"/>
        <v>0</v>
      </c>
      <c r="AK796" s="22">
        <f t="shared" si="185"/>
        <v>0</v>
      </c>
      <c r="AL796" s="22">
        <f t="shared" si="186"/>
        <v>0</v>
      </c>
      <c r="AM796" s="22">
        <f t="array" ref="AM796">IF(P796="Mykare",(INDEX('[1]EMI &amp; Reimbursement'!Q:Q,MATCH(Finance!C796,'[1]EMI &amp; Reimbursement'!B:B,0),0)),0)</f>
        <v>0</v>
      </c>
      <c r="AN796" s="22">
        <f t="shared" si="182"/>
        <v>0</v>
      </c>
      <c r="AO796" s="22">
        <f t="shared" si="183"/>
        <v>0</v>
      </c>
      <c r="AP796" s="22">
        <f t="shared" si="184"/>
        <v>0</v>
      </c>
      <c r="BC796" s="22">
        <f t="shared" si="179"/>
        <v>0</v>
      </c>
      <c r="BD796" s="26" t="e">
        <f t="shared" si="180"/>
        <v>#DIV/0!</v>
      </c>
    </row>
    <row r="797" spans="1:56" ht="18" customHeight="1">
      <c r="A797" s="18" t="s">
        <v>7262</v>
      </c>
      <c r="B797" s="19"/>
      <c r="C797" s="18" t="str">
        <f t="shared" si="181"/>
        <v>FIP</v>
      </c>
      <c r="E797" s="20"/>
      <c r="F797" s="20"/>
      <c r="M797" s="21"/>
      <c r="N797" s="21" t="str">
        <f t="shared" si="166"/>
        <v>A</v>
      </c>
      <c r="P797" s="18" t="str">
        <f>IFERROR(VLOOKUP(L797,[1]Sheet3!A:B,2,0),"")</f>
        <v/>
      </c>
      <c r="Q797" s="22"/>
      <c r="R797" s="22" t="s">
        <v>7271</v>
      </c>
      <c r="S797" s="22"/>
      <c r="T797" s="22"/>
      <c r="U797" s="22"/>
      <c r="V797" s="22"/>
      <c r="W797" s="22">
        <f t="shared" si="172"/>
        <v>0</v>
      </c>
      <c r="X797" s="22"/>
      <c r="Y797" s="22"/>
      <c r="Z797" s="22"/>
      <c r="AA797" s="22">
        <f t="shared" si="175"/>
        <v>0</v>
      </c>
      <c r="AB797" s="22">
        <f t="shared" si="187"/>
        <v>0</v>
      </c>
      <c r="AC797" s="22">
        <f t="shared" si="188"/>
        <v>0</v>
      </c>
      <c r="AD797" s="22">
        <f t="shared" si="176"/>
        <v>0</v>
      </c>
      <c r="AE797" s="22"/>
      <c r="AF797" s="22"/>
      <c r="AG797" s="22"/>
      <c r="AH797" s="22"/>
      <c r="AI797" s="22"/>
      <c r="AJ797" s="22">
        <f t="shared" si="178"/>
        <v>0</v>
      </c>
      <c r="AK797" s="22">
        <f t="shared" si="185"/>
        <v>0</v>
      </c>
      <c r="AL797" s="22">
        <f t="shared" si="186"/>
        <v>0</v>
      </c>
      <c r="AM797" s="22">
        <f t="array" ref="AM797">IF(P797="Mykare",(INDEX('[1]EMI &amp; Reimbursement'!Q:Q,MATCH(Finance!C797,'[1]EMI &amp; Reimbursement'!B:B,0),0)),0)</f>
        <v>0</v>
      </c>
      <c r="AN797" s="22">
        <f t="shared" si="182"/>
        <v>0</v>
      </c>
      <c r="AO797" s="22">
        <f t="shared" si="183"/>
        <v>0</v>
      </c>
      <c r="AP797" s="22">
        <f t="shared" si="184"/>
        <v>0</v>
      </c>
      <c r="BC797" s="22">
        <f t="shared" si="179"/>
        <v>0</v>
      </c>
      <c r="BD797" s="26" t="e">
        <f t="shared" si="180"/>
        <v>#DIV/0!</v>
      </c>
    </row>
    <row r="798" spans="1:56" ht="18" customHeight="1">
      <c r="A798" s="18" t="s">
        <v>7262</v>
      </c>
      <c r="B798" s="19"/>
      <c r="C798" s="18" t="str">
        <f t="shared" si="181"/>
        <v>FIP</v>
      </c>
      <c r="E798" s="20"/>
      <c r="F798" s="20"/>
      <c r="M798" s="21"/>
      <c r="N798" s="21" t="str">
        <f t="shared" si="166"/>
        <v>A</v>
      </c>
      <c r="P798" s="18" t="str">
        <f>IFERROR(VLOOKUP(L798,[1]Sheet3!A:B,2,0),"")</f>
        <v/>
      </c>
      <c r="Q798" s="22"/>
      <c r="R798" s="22" t="s">
        <v>7271</v>
      </c>
      <c r="S798" s="22"/>
      <c r="T798" s="22"/>
      <c r="U798" s="22"/>
      <c r="V798" s="22"/>
      <c r="W798" s="22">
        <f t="shared" si="172"/>
        <v>0</v>
      </c>
      <c r="X798" s="22"/>
      <c r="Y798" s="22"/>
      <c r="Z798" s="22"/>
      <c r="AA798" s="22">
        <f t="shared" si="175"/>
        <v>0</v>
      </c>
      <c r="AB798" s="22">
        <f t="shared" si="187"/>
        <v>0</v>
      </c>
      <c r="AC798" s="22">
        <f t="shared" si="188"/>
        <v>0</v>
      </c>
      <c r="AD798" s="22">
        <f t="shared" si="176"/>
        <v>0</v>
      </c>
      <c r="AE798" s="22"/>
      <c r="AF798" s="22"/>
      <c r="AG798" s="22"/>
      <c r="AH798" s="22"/>
      <c r="AI798" s="22"/>
      <c r="AJ798" s="22">
        <f t="shared" si="178"/>
        <v>0</v>
      </c>
      <c r="AK798" s="22">
        <f t="shared" si="185"/>
        <v>0</v>
      </c>
      <c r="AL798" s="22">
        <f t="shared" si="186"/>
        <v>0</v>
      </c>
      <c r="AM798" s="22">
        <f t="array" ref="AM798">IF(P798="Mykare",(INDEX('[1]EMI &amp; Reimbursement'!Q:Q,MATCH(Finance!C798,'[1]EMI &amp; Reimbursement'!B:B,0),0)),0)</f>
        <v>0</v>
      </c>
      <c r="AN798" s="22">
        <f t="shared" si="182"/>
        <v>0</v>
      </c>
      <c r="AO798" s="22">
        <f t="shared" si="183"/>
        <v>0</v>
      </c>
      <c r="AP798" s="22">
        <f t="shared" si="184"/>
        <v>0</v>
      </c>
      <c r="BC798" s="22">
        <f t="shared" si="179"/>
        <v>0</v>
      </c>
      <c r="BD798" s="26" t="e">
        <f t="shared" si="180"/>
        <v>#DIV/0!</v>
      </c>
    </row>
    <row r="799" spans="1:56" ht="18" customHeight="1">
      <c r="A799" s="18" t="s">
        <v>7262</v>
      </c>
      <c r="B799" s="19"/>
      <c r="C799" s="18" t="str">
        <f t="shared" si="181"/>
        <v>FIP</v>
      </c>
      <c r="E799" s="20"/>
      <c r="F799" s="20"/>
      <c r="M799" s="21"/>
      <c r="N799" s="21" t="str">
        <f t="shared" si="166"/>
        <v>A</v>
      </c>
      <c r="P799" s="18" t="str">
        <f>IFERROR(VLOOKUP(L799,[1]Sheet3!A:B,2,0),"")</f>
        <v/>
      </c>
      <c r="Q799" s="22"/>
      <c r="R799" s="22" t="s">
        <v>7271</v>
      </c>
      <c r="S799" s="22"/>
      <c r="T799" s="22"/>
      <c r="U799" s="22"/>
      <c r="V799" s="22"/>
      <c r="W799" s="22">
        <f t="shared" si="172"/>
        <v>0</v>
      </c>
      <c r="X799" s="22"/>
      <c r="Y799" s="22"/>
      <c r="Z799" s="22"/>
      <c r="AA799" s="22">
        <f t="shared" si="175"/>
        <v>0</v>
      </c>
      <c r="AB799" s="22">
        <f t="shared" si="187"/>
        <v>0</v>
      </c>
      <c r="AC799" s="22">
        <f t="shared" si="188"/>
        <v>0</v>
      </c>
      <c r="AD799" s="22">
        <f t="shared" si="176"/>
        <v>0</v>
      </c>
      <c r="AE799" s="22"/>
      <c r="AF799" s="22"/>
      <c r="AG799" s="22"/>
      <c r="AH799" s="22"/>
      <c r="AI799" s="22"/>
      <c r="AJ799" s="22">
        <f t="shared" si="178"/>
        <v>0</v>
      </c>
      <c r="AK799" s="22">
        <f t="shared" si="185"/>
        <v>0</v>
      </c>
      <c r="AL799" s="22">
        <f t="shared" si="186"/>
        <v>0</v>
      </c>
      <c r="AM799" s="22">
        <f t="array" ref="AM799">IF(P799="Mykare",(INDEX('[1]EMI &amp; Reimbursement'!Q:Q,MATCH(Finance!C799,'[1]EMI &amp; Reimbursement'!B:B,0),0)),0)</f>
        <v>0</v>
      </c>
      <c r="AN799" s="22">
        <f t="shared" si="182"/>
        <v>0</v>
      </c>
      <c r="AO799" s="22">
        <f t="shared" si="183"/>
        <v>0</v>
      </c>
      <c r="AP799" s="22">
        <f t="shared" si="184"/>
        <v>0</v>
      </c>
      <c r="BC799" s="22">
        <f t="shared" si="179"/>
        <v>0</v>
      </c>
      <c r="BD799" s="26" t="e">
        <f t="shared" si="180"/>
        <v>#DIV/0!</v>
      </c>
    </row>
    <row r="800" spans="1:56" ht="18" customHeight="1">
      <c r="A800" s="18" t="s">
        <v>7262</v>
      </c>
      <c r="B800" s="19"/>
      <c r="C800" s="18" t="str">
        <f t="shared" si="181"/>
        <v>FIP</v>
      </c>
      <c r="E800" s="20"/>
      <c r="F800" s="20"/>
      <c r="M800" s="21"/>
      <c r="N800" s="21" t="str">
        <f t="shared" si="166"/>
        <v>A</v>
      </c>
      <c r="P800" s="18" t="str">
        <f>IFERROR(VLOOKUP(L800,[1]Sheet3!A:B,2,0),"")</f>
        <v/>
      </c>
      <c r="Q800" s="22"/>
      <c r="R800" s="22" t="s">
        <v>7271</v>
      </c>
      <c r="S800" s="22"/>
      <c r="T800" s="22"/>
      <c r="U800" s="22"/>
      <c r="V800" s="22"/>
      <c r="W800" s="22">
        <f t="shared" si="172"/>
        <v>0</v>
      </c>
      <c r="X800" s="22"/>
      <c r="Y800" s="22"/>
      <c r="Z800" s="22"/>
      <c r="AA800" s="22">
        <f t="shared" si="175"/>
        <v>0</v>
      </c>
      <c r="AB800" s="22">
        <f t="shared" si="187"/>
        <v>0</v>
      </c>
      <c r="AC800" s="22">
        <f t="shared" si="188"/>
        <v>0</v>
      </c>
      <c r="AD800" s="22">
        <f t="shared" si="176"/>
        <v>0</v>
      </c>
      <c r="AE800" s="22"/>
      <c r="AF800" s="22"/>
      <c r="AG800" s="22"/>
      <c r="AH800" s="22"/>
      <c r="AI800" s="22"/>
      <c r="AJ800" s="22">
        <f t="shared" si="178"/>
        <v>0</v>
      </c>
      <c r="AK800" s="22">
        <f t="shared" si="185"/>
        <v>0</v>
      </c>
      <c r="AL800" s="22">
        <f t="shared" si="186"/>
        <v>0</v>
      </c>
      <c r="AM800" s="22">
        <f t="array" ref="AM800">IF(P800="Mykare",(INDEX('[1]EMI &amp; Reimbursement'!Q:Q,MATCH(Finance!C800,'[1]EMI &amp; Reimbursement'!B:B,0),0)),0)</f>
        <v>0</v>
      </c>
      <c r="AN800" s="22">
        <f t="shared" si="182"/>
        <v>0</v>
      </c>
      <c r="AO800" s="22">
        <f t="shared" si="183"/>
        <v>0</v>
      </c>
      <c r="AP800" s="22">
        <f t="shared" si="184"/>
        <v>0</v>
      </c>
      <c r="BC800" s="22">
        <f t="shared" si="179"/>
        <v>0</v>
      </c>
      <c r="BD800" s="26" t="e">
        <f t="shared" si="180"/>
        <v>#DIV/0!</v>
      </c>
    </row>
    <row r="801" spans="1:56" ht="18" customHeight="1">
      <c r="A801" s="18" t="s">
        <v>7262</v>
      </c>
      <c r="B801" s="19"/>
      <c r="C801" s="18" t="str">
        <f t="shared" si="181"/>
        <v>FIP</v>
      </c>
      <c r="E801" s="20"/>
      <c r="F801" s="20"/>
      <c r="M801" s="21"/>
      <c r="N801" s="21" t="str">
        <f t="shared" si="166"/>
        <v>A</v>
      </c>
      <c r="P801" s="18" t="str">
        <f>IFERROR(VLOOKUP(L801,[1]Sheet3!A:B,2,0),"")</f>
        <v/>
      </c>
      <c r="Q801" s="22"/>
      <c r="R801" s="22" t="s">
        <v>7271</v>
      </c>
      <c r="S801" s="22"/>
      <c r="T801" s="22"/>
      <c r="U801" s="22"/>
      <c r="V801" s="22"/>
      <c r="W801" s="22">
        <f t="shared" si="172"/>
        <v>0</v>
      </c>
      <c r="X801" s="22"/>
      <c r="Y801" s="22"/>
      <c r="Z801" s="22"/>
      <c r="AA801" s="22">
        <f t="shared" si="175"/>
        <v>0</v>
      </c>
      <c r="AB801" s="22">
        <f t="shared" si="187"/>
        <v>0</v>
      </c>
      <c r="AC801" s="22">
        <f t="shared" si="188"/>
        <v>0</v>
      </c>
      <c r="AD801" s="22">
        <f t="shared" si="176"/>
        <v>0</v>
      </c>
      <c r="AE801" s="22"/>
      <c r="AF801" s="22"/>
      <c r="AG801" s="22"/>
      <c r="AH801" s="22"/>
      <c r="AI801" s="22"/>
      <c r="AJ801" s="22">
        <f t="shared" si="178"/>
        <v>0</v>
      </c>
      <c r="AK801" s="22">
        <f t="shared" si="185"/>
        <v>0</v>
      </c>
      <c r="AL801" s="22">
        <f t="shared" si="186"/>
        <v>0</v>
      </c>
      <c r="AM801" s="22">
        <f t="array" ref="AM801">IF(P801="Mykare",(INDEX('[1]EMI &amp; Reimbursement'!Q:Q,MATCH(Finance!C801,'[1]EMI &amp; Reimbursement'!B:B,0),0)),0)</f>
        <v>0</v>
      </c>
      <c r="AN801" s="22">
        <f t="shared" si="182"/>
        <v>0</v>
      </c>
      <c r="AO801" s="22">
        <f t="shared" si="183"/>
        <v>0</v>
      </c>
      <c r="AP801" s="22">
        <f t="shared" si="184"/>
        <v>0</v>
      </c>
      <c r="BC801" s="22">
        <f t="shared" si="179"/>
        <v>0</v>
      </c>
      <c r="BD801" s="26" t="e">
        <f t="shared" si="180"/>
        <v>#DIV/0!</v>
      </c>
    </row>
    <row r="802" spans="1:56" ht="18" customHeight="1">
      <c r="A802" s="18" t="s">
        <v>7262</v>
      </c>
      <c r="B802" s="19"/>
      <c r="C802" s="18" t="str">
        <f t="shared" si="181"/>
        <v>FIP</v>
      </c>
      <c r="E802" s="20"/>
      <c r="F802" s="20"/>
      <c r="M802" s="21"/>
      <c r="N802" s="21" t="str">
        <f t="shared" si="166"/>
        <v>A</v>
      </c>
      <c r="P802" s="18" t="str">
        <f>IFERROR(VLOOKUP(L802,[1]Sheet3!A:B,2,0),"")</f>
        <v/>
      </c>
      <c r="Q802" s="22"/>
      <c r="R802" s="22" t="s">
        <v>7271</v>
      </c>
      <c r="S802" s="22"/>
      <c r="T802" s="22"/>
      <c r="U802" s="22"/>
      <c r="V802" s="22"/>
      <c r="W802" s="22">
        <f t="shared" si="172"/>
        <v>0</v>
      </c>
      <c r="X802" s="22"/>
      <c r="Y802" s="22"/>
      <c r="Z802" s="22"/>
      <c r="AA802" s="22">
        <f t="shared" si="175"/>
        <v>0</v>
      </c>
      <c r="AB802" s="22">
        <f t="shared" si="187"/>
        <v>0</v>
      </c>
      <c r="AC802" s="22">
        <f t="shared" si="188"/>
        <v>0</v>
      </c>
      <c r="AD802" s="22">
        <f t="shared" si="176"/>
        <v>0</v>
      </c>
      <c r="AE802" s="22"/>
      <c r="AF802" s="22"/>
      <c r="AG802" s="22"/>
      <c r="AH802" s="22"/>
      <c r="AI802" s="22"/>
      <c r="AJ802" s="22">
        <f t="shared" si="178"/>
        <v>0</v>
      </c>
      <c r="AK802" s="22">
        <f t="shared" si="185"/>
        <v>0</v>
      </c>
      <c r="AL802" s="22">
        <f t="shared" si="186"/>
        <v>0</v>
      </c>
      <c r="AM802" s="22">
        <f t="array" ref="AM802">IF(P802="Mykare",(INDEX('[1]EMI &amp; Reimbursement'!Q:Q,MATCH(Finance!C802,'[1]EMI &amp; Reimbursement'!B:B,0),0)),0)</f>
        <v>0</v>
      </c>
      <c r="AN802" s="22">
        <f t="shared" si="182"/>
        <v>0</v>
      </c>
      <c r="AO802" s="22">
        <f t="shared" si="183"/>
        <v>0</v>
      </c>
      <c r="AP802" s="22">
        <f t="shared" si="184"/>
        <v>0</v>
      </c>
      <c r="BC802" s="22">
        <f t="shared" si="179"/>
        <v>0</v>
      </c>
      <c r="BD802" s="26" t="e">
        <f t="shared" si="180"/>
        <v>#DIV/0!</v>
      </c>
    </row>
    <row r="803" spans="1:56" ht="18" customHeight="1">
      <c r="A803" s="18" t="s">
        <v>7262</v>
      </c>
      <c r="B803" s="19"/>
      <c r="C803" s="18" t="str">
        <f t="shared" si="181"/>
        <v>FIP</v>
      </c>
      <c r="E803" s="20"/>
      <c r="F803" s="20"/>
      <c r="M803" s="21"/>
      <c r="N803" s="21" t="str">
        <f t="shared" si="166"/>
        <v>A</v>
      </c>
      <c r="P803" s="18" t="str">
        <f>IFERROR(VLOOKUP(L803,[1]Sheet3!A:B,2,0),"")</f>
        <v/>
      </c>
      <c r="Q803" s="22"/>
      <c r="R803" s="22" t="s">
        <v>7271</v>
      </c>
      <c r="S803" s="22"/>
      <c r="T803" s="22"/>
      <c r="U803" s="22"/>
      <c r="V803" s="22"/>
      <c r="W803" s="22">
        <f t="shared" si="172"/>
        <v>0</v>
      </c>
      <c r="X803" s="22"/>
      <c r="Y803" s="22"/>
      <c r="Z803" s="22"/>
      <c r="AA803" s="22">
        <f t="shared" si="175"/>
        <v>0</v>
      </c>
      <c r="AB803" s="22">
        <f t="shared" si="187"/>
        <v>0</v>
      </c>
      <c r="AC803" s="22">
        <f t="shared" si="188"/>
        <v>0</v>
      </c>
      <c r="AD803" s="22">
        <f t="shared" si="176"/>
        <v>0</v>
      </c>
      <c r="AE803" s="22"/>
      <c r="AF803" s="22"/>
      <c r="AG803" s="22"/>
      <c r="AH803" s="22"/>
      <c r="AI803" s="22"/>
      <c r="AJ803" s="22">
        <f t="shared" si="178"/>
        <v>0</v>
      </c>
      <c r="AK803" s="22">
        <f t="shared" si="185"/>
        <v>0</v>
      </c>
      <c r="AL803" s="22">
        <f t="shared" si="186"/>
        <v>0</v>
      </c>
      <c r="AM803" s="22">
        <f t="array" ref="AM803">IF(P803="Mykare",(INDEX('[1]EMI &amp; Reimbursement'!Q:Q,MATCH(Finance!C803,'[1]EMI &amp; Reimbursement'!B:B,0),0)),0)</f>
        <v>0</v>
      </c>
      <c r="AN803" s="22">
        <f t="shared" si="182"/>
        <v>0</v>
      </c>
      <c r="AO803" s="22">
        <f t="shared" si="183"/>
        <v>0</v>
      </c>
      <c r="AP803" s="22">
        <f t="shared" si="184"/>
        <v>0</v>
      </c>
      <c r="BC803" s="22">
        <f t="shared" si="179"/>
        <v>0</v>
      </c>
      <c r="BD803" s="26" t="e">
        <f t="shared" si="180"/>
        <v>#DIV/0!</v>
      </c>
    </row>
    <row r="804" spans="1:56" ht="18" customHeight="1">
      <c r="A804" s="18" t="s">
        <v>7262</v>
      </c>
      <c r="B804" s="19"/>
      <c r="C804" s="18" t="str">
        <f t="shared" si="181"/>
        <v>FIP</v>
      </c>
      <c r="E804" s="20"/>
      <c r="F804" s="20"/>
      <c r="M804" s="21"/>
      <c r="N804" s="21" t="str">
        <f t="shared" si="166"/>
        <v>A</v>
      </c>
      <c r="P804" s="18" t="str">
        <f>IFERROR(VLOOKUP(L804,[1]Sheet3!A:B,2,0),"")</f>
        <v/>
      </c>
      <c r="Q804" s="22"/>
      <c r="R804" s="22" t="s">
        <v>7271</v>
      </c>
      <c r="S804" s="22"/>
      <c r="T804" s="22"/>
      <c r="U804" s="22"/>
      <c r="V804" s="22"/>
      <c r="W804" s="22">
        <f t="shared" si="172"/>
        <v>0</v>
      </c>
      <c r="X804" s="22"/>
      <c r="Y804" s="22"/>
      <c r="Z804" s="22"/>
      <c r="AA804" s="22">
        <f t="shared" si="175"/>
        <v>0</v>
      </c>
      <c r="AB804" s="22">
        <f t="shared" si="187"/>
        <v>0</v>
      </c>
      <c r="AC804" s="22">
        <f t="shared" si="188"/>
        <v>0</v>
      </c>
      <c r="AD804" s="22">
        <f t="shared" si="176"/>
        <v>0</v>
      </c>
      <c r="AE804" s="22"/>
      <c r="AF804" s="22"/>
      <c r="AG804" s="22"/>
      <c r="AH804" s="22"/>
      <c r="AI804" s="22"/>
      <c r="AJ804" s="22">
        <f t="shared" si="178"/>
        <v>0</v>
      </c>
      <c r="AK804" s="22">
        <f t="shared" si="185"/>
        <v>0</v>
      </c>
      <c r="AL804" s="22">
        <f t="shared" si="186"/>
        <v>0</v>
      </c>
      <c r="AM804" s="22">
        <f t="array" ref="AM804">IF(P804="Mykare",(INDEX('[1]EMI &amp; Reimbursement'!Q:Q,MATCH(Finance!C804,'[1]EMI &amp; Reimbursement'!B:B,0),0)),0)</f>
        <v>0</v>
      </c>
      <c r="AN804" s="22">
        <f t="shared" si="182"/>
        <v>0</v>
      </c>
      <c r="AO804" s="22">
        <f t="shared" si="183"/>
        <v>0</v>
      </c>
      <c r="AP804" s="22">
        <f t="shared" si="184"/>
        <v>0</v>
      </c>
      <c r="BC804" s="22">
        <f t="shared" si="179"/>
        <v>0</v>
      </c>
      <c r="BD804" s="26" t="e">
        <f t="shared" si="180"/>
        <v>#DIV/0!</v>
      </c>
    </row>
    <row r="805" spans="1:56" ht="18" customHeight="1">
      <c r="A805" s="18" t="s">
        <v>7262</v>
      </c>
      <c r="B805" s="19"/>
      <c r="C805" s="18" t="str">
        <f t="shared" si="181"/>
        <v>FIP</v>
      </c>
      <c r="E805" s="20"/>
      <c r="F805" s="20"/>
      <c r="M805" s="21"/>
      <c r="N805" s="21" t="str">
        <f t="shared" si="166"/>
        <v>A</v>
      </c>
      <c r="P805" s="18" t="str">
        <f>IFERROR(VLOOKUP(L805,[1]Sheet3!A:B,2,0),"")</f>
        <v/>
      </c>
      <c r="Q805" s="22"/>
      <c r="R805" s="22" t="s">
        <v>7271</v>
      </c>
      <c r="S805" s="22"/>
      <c r="T805" s="22"/>
      <c r="U805" s="22"/>
      <c r="V805" s="22"/>
      <c r="W805" s="22">
        <f t="shared" si="172"/>
        <v>0</v>
      </c>
      <c r="X805" s="22"/>
      <c r="Y805" s="22"/>
      <c r="Z805" s="22"/>
      <c r="AA805" s="22">
        <f t="shared" si="175"/>
        <v>0</v>
      </c>
      <c r="AB805" s="22">
        <f t="shared" si="187"/>
        <v>0</v>
      </c>
      <c r="AC805" s="22">
        <f t="shared" si="188"/>
        <v>0</v>
      </c>
      <c r="AD805" s="22">
        <f t="shared" si="176"/>
        <v>0</v>
      </c>
      <c r="AE805" s="22"/>
      <c r="AF805" s="22"/>
      <c r="AG805" s="22"/>
      <c r="AH805" s="22"/>
      <c r="AI805" s="22"/>
      <c r="AJ805" s="22">
        <f t="shared" si="178"/>
        <v>0</v>
      </c>
      <c r="AK805" s="22">
        <f t="shared" si="185"/>
        <v>0</v>
      </c>
      <c r="AL805" s="22">
        <f t="shared" si="186"/>
        <v>0</v>
      </c>
      <c r="AM805" s="22">
        <f t="array" ref="AM805">IF(P805="Mykare",(INDEX('[1]EMI &amp; Reimbursement'!Q:Q,MATCH(Finance!C805,'[1]EMI &amp; Reimbursement'!B:B,0),0)),0)</f>
        <v>0</v>
      </c>
      <c r="AN805" s="22">
        <f t="shared" si="182"/>
        <v>0</v>
      </c>
      <c r="AO805" s="22">
        <f t="shared" si="183"/>
        <v>0</v>
      </c>
      <c r="AP805" s="22">
        <f t="shared" si="184"/>
        <v>0</v>
      </c>
      <c r="BC805" s="22">
        <f t="shared" si="179"/>
        <v>0</v>
      </c>
      <c r="BD805" s="26" t="e">
        <f t="shared" si="180"/>
        <v>#DIV/0!</v>
      </c>
    </row>
    <row r="806" spans="1:56" ht="18" customHeight="1">
      <c r="A806" s="18" t="s">
        <v>7262</v>
      </c>
      <c r="B806" s="19"/>
      <c r="C806" s="18" t="str">
        <f t="shared" si="181"/>
        <v>FIP</v>
      </c>
      <c r="E806" s="20"/>
      <c r="F806" s="20"/>
      <c r="M806" s="21"/>
      <c r="N806" s="21" t="str">
        <f t="shared" si="166"/>
        <v>A</v>
      </c>
      <c r="P806" s="18" t="str">
        <f>IFERROR(VLOOKUP(L806,[1]Sheet3!A:B,2,0),"")</f>
        <v/>
      </c>
      <c r="Q806" s="22"/>
      <c r="R806" s="22" t="s">
        <v>7271</v>
      </c>
      <c r="S806" s="22"/>
      <c r="T806" s="22"/>
      <c r="U806" s="22"/>
      <c r="V806" s="22"/>
      <c r="W806" s="22">
        <f t="shared" si="172"/>
        <v>0</v>
      </c>
      <c r="X806" s="22"/>
      <c r="Y806" s="22"/>
      <c r="Z806" s="22"/>
      <c r="AA806" s="22">
        <f t="shared" si="175"/>
        <v>0</v>
      </c>
      <c r="AB806" s="22">
        <f t="shared" si="187"/>
        <v>0</v>
      </c>
      <c r="AC806" s="22">
        <f t="shared" si="188"/>
        <v>0</v>
      </c>
      <c r="AD806" s="22">
        <f t="shared" si="176"/>
        <v>0</v>
      </c>
      <c r="AE806" s="22"/>
      <c r="AF806" s="22"/>
      <c r="AG806" s="22"/>
      <c r="AH806" s="22"/>
      <c r="AI806" s="22"/>
      <c r="AJ806" s="22">
        <f t="shared" si="178"/>
        <v>0</v>
      </c>
      <c r="AK806" s="22">
        <f t="shared" si="185"/>
        <v>0</v>
      </c>
      <c r="AL806" s="22">
        <f t="shared" si="186"/>
        <v>0</v>
      </c>
      <c r="AM806" s="22">
        <f t="array" ref="AM806">IF(P806="Mykare",(INDEX('[1]EMI &amp; Reimbursement'!Q:Q,MATCH(Finance!C806,'[1]EMI &amp; Reimbursement'!B:B,0),0)),0)</f>
        <v>0</v>
      </c>
      <c r="AN806" s="22">
        <f t="shared" si="182"/>
        <v>0</v>
      </c>
      <c r="AO806" s="22">
        <f t="shared" si="183"/>
        <v>0</v>
      </c>
      <c r="AP806" s="22">
        <f t="shared" si="184"/>
        <v>0</v>
      </c>
      <c r="BC806" s="22">
        <f t="shared" si="179"/>
        <v>0</v>
      </c>
      <c r="BD806" s="26" t="e">
        <f t="shared" si="180"/>
        <v>#DIV/0!</v>
      </c>
    </row>
    <row r="807" spans="1:56" ht="18" customHeight="1">
      <c r="A807" s="18" t="s">
        <v>7262</v>
      </c>
      <c r="B807" s="19"/>
      <c r="C807" s="18" t="str">
        <f t="shared" si="181"/>
        <v>FIP</v>
      </c>
      <c r="E807" s="20"/>
      <c r="F807" s="20"/>
      <c r="M807" s="21"/>
      <c r="N807" s="21" t="str">
        <f t="shared" si="166"/>
        <v>A</v>
      </c>
      <c r="P807" s="18" t="str">
        <f>IFERROR(VLOOKUP(L807,[1]Sheet3!A:B,2,0),"")</f>
        <v/>
      </c>
      <c r="Q807" s="22"/>
      <c r="R807" s="22" t="s">
        <v>7271</v>
      </c>
      <c r="S807" s="22"/>
      <c r="T807" s="22"/>
      <c r="U807" s="22"/>
      <c r="V807" s="22"/>
      <c r="W807" s="22">
        <f t="shared" si="172"/>
        <v>0</v>
      </c>
      <c r="X807" s="22"/>
      <c r="Y807" s="22"/>
      <c r="Z807" s="22"/>
      <c r="AA807" s="22">
        <f t="shared" si="175"/>
        <v>0</v>
      </c>
      <c r="AB807" s="22">
        <f t="shared" si="187"/>
        <v>0</v>
      </c>
      <c r="AC807" s="22">
        <f t="shared" si="188"/>
        <v>0</v>
      </c>
      <c r="AD807" s="22">
        <f t="shared" si="176"/>
        <v>0</v>
      </c>
      <c r="AE807" s="22"/>
      <c r="AF807" s="22"/>
      <c r="AG807" s="22"/>
      <c r="AH807" s="22"/>
      <c r="AI807" s="22"/>
      <c r="AJ807" s="22">
        <f t="shared" si="178"/>
        <v>0</v>
      </c>
      <c r="AK807" s="22">
        <f t="shared" si="185"/>
        <v>0</v>
      </c>
      <c r="AL807" s="22">
        <f t="shared" si="186"/>
        <v>0</v>
      </c>
      <c r="AM807" s="22">
        <f t="array" ref="AM807">IF(P807="Mykare",(INDEX('[1]EMI &amp; Reimbursement'!Q:Q,MATCH(Finance!C807,'[1]EMI &amp; Reimbursement'!B:B,0),0)),0)</f>
        <v>0</v>
      </c>
      <c r="AN807" s="22">
        <f t="shared" si="182"/>
        <v>0</v>
      </c>
      <c r="AO807" s="22">
        <f t="shared" si="183"/>
        <v>0</v>
      </c>
      <c r="AP807" s="22">
        <f t="shared" si="184"/>
        <v>0</v>
      </c>
      <c r="BC807" s="22">
        <f t="shared" si="179"/>
        <v>0</v>
      </c>
      <c r="BD807" s="26" t="e">
        <f t="shared" si="180"/>
        <v>#DIV/0!</v>
      </c>
    </row>
    <row r="808" spans="1:56" ht="18" customHeight="1">
      <c r="A808" s="18" t="s">
        <v>7262</v>
      </c>
      <c r="B808" s="19"/>
      <c r="C808" s="18" t="str">
        <f t="shared" si="181"/>
        <v>FIP</v>
      </c>
      <c r="E808" s="20"/>
      <c r="F808" s="20"/>
      <c r="M808" s="21"/>
      <c r="N808" s="21" t="str">
        <f t="shared" si="166"/>
        <v>A</v>
      </c>
      <c r="P808" s="18" t="str">
        <f>IFERROR(VLOOKUP(L808,[1]Sheet3!A:B,2,0),"")</f>
        <v/>
      </c>
      <c r="Q808" s="22"/>
      <c r="R808" s="22" t="s">
        <v>7271</v>
      </c>
      <c r="S808" s="22"/>
      <c r="T808" s="22"/>
      <c r="U808" s="22"/>
      <c r="V808" s="22"/>
      <c r="W808" s="22">
        <f t="shared" si="172"/>
        <v>0</v>
      </c>
      <c r="X808" s="22"/>
      <c r="Y808" s="22"/>
      <c r="Z808" s="22"/>
      <c r="AA808" s="22">
        <f t="shared" si="175"/>
        <v>0</v>
      </c>
      <c r="AB808" s="22">
        <f t="shared" si="187"/>
        <v>0</v>
      </c>
      <c r="AC808" s="22">
        <f t="shared" si="188"/>
        <v>0</v>
      </c>
      <c r="AD808" s="22">
        <f t="shared" si="176"/>
        <v>0</v>
      </c>
      <c r="AE808" s="22"/>
      <c r="AF808" s="22"/>
      <c r="AG808" s="22"/>
      <c r="AH808" s="22"/>
      <c r="AI808" s="22"/>
      <c r="AJ808" s="22">
        <f t="shared" si="178"/>
        <v>0</v>
      </c>
      <c r="AK808" s="22">
        <f t="shared" si="185"/>
        <v>0</v>
      </c>
      <c r="AL808" s="22">
        <f t="shared" si="186"/>
        <v>0</v>
      </c>
      <c r="AM808" s="22">
        <f t="array" ref="AM808">IF(P808="Mykare",(INDEX('[1]EMI &amp; Reimbursement'!Q:Q,MATCH(Finance!C808,'[1]EMI &amp; Reimbursement'!B:B,0),0)),0)</f>
        <v>0</v>
      </c>
      <c r="AN808" s="22">
        <f t="shared" si="182"/>
        <v>0</v>
      </c>
      <c r="AO808" s="22">
        <f t="shared" si="183"/>
        <v>0</v>
      </c>
      <c r="AP808" s="22">
        <f t="shared" si="184"/>
        <v>0</v>
      </c>
      <c r="BC808" s="22">
        <f t="shared" si="179"/>
        <v>0</v>
      </c>
      <c r="BD808" s="26" t="e">
        <f t="shared" si="180"/>
        <v>#DIV/0!</v>
      </c>
    </row>
    <row r="809" spans="1:56" ht="18" customHeight="1">
      <c r="A809" s="18" t="s">
        <v>7262</v>
      </c>
      <c r="B809" s="19"/>
      <c r="C809" s="18" t="str">
        <f t="shared" si="181"/>
        <v>FIP</v>
      </c>
      <c r="E809" s="20"/>
      <c r="F809" s="20"/>
      <c r="M809" s="21"/>
      <c r="N809" s="21" t="str">
        <f t="shared" si="166"/>
        <v>A</v>
      </c>
      <c r="P809" s="18" t="str">
        <f>IFERROR(VLOOKUP(L809,[1]Sheet3!A:B,2,0),"")</f>
        <v/>
      </c>
      <c r="Q809" s="22"/>
      <c r="R809" s="22" t="s">
        <v>7271</v>
      </c>
      <c r="S809" s="22"/>
      <c r="T809" s="22"/>
      <c r="U809" s="22"/>
      <c r="V809" s="22"/>
      <c r="W809" s="22">
        <f t="shared" si="172"/>
        <v>0</v>
      </c>
      <c r="X809" s="22"/>
      <c r="Y809" s="22"/>
      <c r="Z809" s="22"/>
      <c r="AA809" s="22">
        <f t="shared" si="175"/>
        <v>0</v>
      </c>
      <c r="AB809" s="22">
        <f t="shared" si="187"/>
        <v>0</v>
      </c>
      <c r="AC809" s="22">
        <f t="shared" si="188"/>
        <v>0</v>
      </c>
      <c r="AD809" s="22">
        <f t="shared" si="176"/>
        <v>0</v>
      </c>
      <c r="AE809" s="22"/>
      <c r="AF809" s="22"/>
      <c r="AG809" s="22"/>
      <c r="AH809" s="22"/>
      <c r="AI809" s="22"/>
      <c r="AJ809" s="22">
        <f t="shared" si="178"/>
        <v>0</v>
      </c>
      <c r="AK809" s="22">
        <f t="shared" si="185"/>
        <v>0</v>
      </c>
      <c r="AL809" s="22">
        <f t="shared" si="186"/>
        <v>0</v>
      </c>
      <c r="AM809" s="22">
        <f t="array" ref="AM809">IF(P809="Mykare",(INDEX('[1]EMI &amp; Reimbursement'!Q:Q,MATCH(Finance!C809,'[1]EMI &amp; Reimbursement'!B:B,0),0)),0)</f>
        <v>0</v>
      </c>
      <c r="AN809" s="22">
        <f t="shared" si="182"/>
        <v>0</v>
      </c>
      <c r="AO809" s="22">
        <f t="shared" si="183"/>
        <v>0</v>
      </c>
      <c r="AP809" s="22">
        <f t="shared" si="184"/>
        <v>0</v>
      </c>
      <c r="BC809" s="22">
        <f t="shared" si="179"/>
        <v>0</v>
      </c>
      <c r="BD809" s="26" t="e">
        <f t="shared" si="180"/>
        <v>#DIV/0!</v>
      </c>
    </row>
    <row r="810" spans="1:56" ht="18" customHeight="1">
      <c r="A810" s="18" t="s">
        <v>7262</v>
      </c>
      <c r="B810" s="19"/>
      <c r="C810" s="18" t="str">
        <f t="shared" si="181"/>
        <v>FIP</v>
      </c>
      <c r="E810" s="20"/>
      <c r="F810" s="20"/>
      <c r="M810" s="21"/>
      <c r="N810" s="21" t="str">
        <f t="shared" si="166"/>
        <v>A</v>
      </c>
      <c r="P810" s="18" t="str">
        <f>IFERROR(VLOOKUP(L810,[1]Sheet3!A:B,2,0),"")</f>
        <v/>
      </c>
      <c r="Q810" s="22"/>
      <c r="R810" s="22" t="s">
        <v>7271</v>
      </c>
      <c r="S810" s="22"/>
      <c r="T810" s="22"/>
      <c r="U810" s="22"/>
      <c r="V810" s="22"/>
      <c r="W810" s="22">
        <f t="shared" si="172"/>
        <v>0</v>
      </c>
      <c r="X810" s="22"/>
      <c r="Y810" s="22"/>
      <c r="Z810" s="22"/>
      <c r="AA810" s="22">
        <f t="shared" si="175"/>
        <v>0</v>
      </c>
      <c r="AB810" s="22">
        <f t="shared" si="187"/>
        <v>0</v>
      </c>
      <c r="AC810" s="22">
        <f t="shared" si="188"/>
        <v>0</v>
      </c>
      <c r="AD810" s="22">
        <f t="shared" si="176"/>
        <v>0</v>
      </c>
      <c r="AE810" s="22"/>
      <c r="AF810" s="22"/>
      <c r="AG810" s="22"/>
      <c r="AH810" s="22"/>
      <c r="AI810" s="22"/>
      <c r="AJ810" s="22">
        <f t="shared" si="178"/>
        <v>0</v>
      </c>
      <c r="AK810" s="22">
        <f t="shared" si="185"/>
        <v>0</v>
      </c>
      <c r="AL810" s="22">
        <f t="shared" si="186"/>
        <v>0</v>
      </c>
      <c r="AM810" s="22">
        <f t="array" ref="AM810">IF(P810="Mykare",(INDEX('[1]EMI &amp; Reimbursement'!Q:Q,MATCH(Finance!C810,'[1]EMI &amp; Reimbursement'!B:B,0),0)),0)</f>
        <v>0</v>
      </c>
      <c r="AN810" s="22">
        <f t="shared" si="182"/>
        <v>0</v>
      </c>
      <c r="AO810" s="22">
        <f t="shared" si="183"/>
        <v>0</v>
      </c>
      <c r="AP810" s="22">
        <f t="shared" si="184"/>
        <v>0</v>
      </c>
      <c r="BC810" s="22">
        <f t="shared" si="179"/>
        <v>0</v>
      </c>
      <c r="BD810" s="26" t="e">
        <f t="shared" si="180"/>
        <v>#DIV/0!</v>
      </c>
    </row>
    <row r="811" spans="1:56" ht="18" customHeight="1">
      <c r="A811" s="18" t="s">
        <v>7262</v>
      </c>
      <c r="B811" s="19"/>
      <c r="C811" s="18" t="str">
        <f t="shared" si="181"/>
        <v>FIP</v>
      </c>
      <c r="E811" s="20"/>
      <c r="F811" s="20"/>
      <c r="M811" s="21"/>
      <c r="N811" s="21" t="str">
        <f t="shared" si="166"/>
        <v>A</v>
      </c>
      <c r="P811" s="18" t="str">
        <f>IFERROR(VLOOKUP(L811,[1]Sheet3!A:B,2,0),"")</f>
        <v/>
      </c>
      <c r="Q811" s="22"/>
      <c r="R811" s="22" t="s">
        <v>7271</v>
      </c>
      <c r="S811" s="22"/>
      <c r="T811" s="22"/>
      <c r="U811" s="22"/>
      <c r="V811" s="22"/>
      <c r="W811" s="22">
        <f t="shared" si="172"/>
        <v>0</v>
      </c>
      <c r="X811" s="22"/>
      <c r="Y811" s="22"/>
      <c r="Z811" s="22"/>
      <c r="AA811" s="22">
        <f t="shared" si="175"/>
        <v>0</v>
      </c>
      <c r="AB811" s="22">
        <f t="shared" si="187"/>
        <v>0</v>
      </c>
      <c r="AC811" s="22">
        <f t="shared" si="188"/>
        <v>0</v>
      </c>
      <c r="AD811" s="22">
        <f t="shared" si="176"/>
        <v>0</v>
      </c>
      <c r="AE811" s="22"/>
      <c r="AF811" s="22"/>
      <c r="AG811" s="22"/>
      <c r="AH811" s="22"/>
      <c r="AI811" s="22"/>
      <c r="AJ811" s="22">
        <f t="shared" si="178"/>
        <v>0</v>
      </c>
      <c r="AK811" s="22">
        <f t="shared" si="185"/>
        <v>0</v>
      </c>
      <c r="AL811" s="22">
        <f t="shared" si="186"/>
        <v>0</v>
      </c>
      <c r="AM811" s="22">
        <f t="array" ref="AM811">IF(P811="Mykare",(INDEX('[1]EMI &amp; Reimbursement'!Q:Q,MATCH(Finance!C811,'[1]EMI &amp; Reimbursement'!B:B,0),0)),0)</f>
        <v>0</v>
      </c>
      <c r="AN811" s="22">
        <f t="shared" si="182"/>
        <v>0</v>
      </c>
      <c r="AO811" s="22">
        <f t="shared" si="183"/>
        <v>0</v>
      </c>
      <c r="AP811" s="22">
        <f t="shared" si="184"/>
        <v>0</v>
      </c>
      <c r="BC811" s="22">
        <f t="shared" si="179"/>
        <v>0</v>
      </c>
      <c r="BD811" s="26" t="e">
        <f t="shared" si="180"/>
        <v>#DIV/0!</v>
      </c>
    </row>
    <row r="812" spans="1:56" ht="18" customHeight="1">
      <c r="A812" s="18" t="s">
        <v>7262</v>
      </c>
      <c r="B812" s="19"/>
      <c r="C812" s="18" t="str">
        <f t="shared" si="181"/>
        <v>FIP</v>
      </c>
      <c r="E812" s="20"/>
      <c r="F812" s="20"/>
      <c r="M812" s="21"/>
      <c r="N812" s="21" t="str">
        <f t="shared" si="166"/>
        <v>A</v>
      </c>
      <c r="P812" s="18" t="str">
        <f>IFERROR(VLOOKUP(L812,[1]Sheet3!A:B,2,0),"")</f>
        <v/>
      </c>
      <c r="Q812" s="22"/>
      <c r="R812" s="22" t="s">
        <v>7271</v>
      </c>
      <c r="S812" s="22"/>
      <c r="T812" s="22"/>
      <c r="U812" s="22"/>
      <c r="V812" s="22"/>
      <c r="W812" s="22">
        <f t="shared" si="172"/>
        <v>0</v>
      </c>
      <c r="X812" s="22"/>
      <c r="Y812" s="22"/>
      <c r="Z812" s="22"/>
      <c r="AA812" s="22">
        <f t="shared" si="175"/>
        <v>0</v>
      </c>
      <c r="AB812" s="22">
        <f t="shared" si="187"/>
        <v>0</v>
      </c>
      <c r="AC812" s="22">
        <f t="shared" si="188"/>
        <v>0</v>
      </c>
      <c r="AD812" s="22">
        <f t="shared" si="176"/>
        <v>0</v>
      </c>
      <c r="AE812" s="22"/>
      <c r="AF812" s="22"/>
      <c r="AG812" s="22"/>
      <c r="AH812" s="22"/>
      <c r="AI812" s="22"/>
      <c r="AJ812" s="22">
        <f t="shared" si="178"/>
        <v>0</v>
      </c>
      <c r="AK812" s="22">
        <f t="shared" si="185"/>
        <v>0</v>
      </c>
      <c r="AL812" s="22">
        <f t="shared" si="186"/>
        <v>0</v>
      </c>
      <c r="AM812" s="22">
        <f t="array" ref="AM812">IF(P812="Mykare",(INDEX('[1]EMI &amp; Reimbursement'!Q:Q,MATCH(Finance!C812,'[1]EMI &amp; Reimbursement'!B:B,0),0)),0)</f>
        <v>0</v>
      </c>
      <c r="AN812" s="22">
        <f t="shared" si="182"/>
        <v>0</v>
      </c>
      <c r="AO812" s="22">
        <f t="shared" si="183"/>
        <v>0</v>
      </c>
      <c r="AP812" s="22">
        <f t="shared" si="184"/>
        <v>0</v>
      </c>
      <c r="BC812" s="22">
        <f t="shared" si="179"/>
        <v>0</v>
      </c>
      <c r="BD812" s="26" t="e">
        <f t="shared" si="180"/>
        <v>#DIV/0!</v>
      </c>
    </row>
    <row r="813" spans="1:56" ht="18" customHeight="1">
      <c r="A813" s="18" t="s">
        <v>7262</v>
      </c>
      <c r="B813" s="19"/>
      <c r="C813" s="18" t="str">
        <f t="shared" si="181"/>
        <v>FIP</v>
      </c>
      <c r="E813" s="20"/>
      <c r="F813" s="20"/>
      <c r="M813" s="21"/>
      <c r="N813" s="21" t="str">
        <f t="shared" si="166"/>
        <v>A</v>
      </c>
      <c r="P813" s="18" t="str">
        <f>IFERROR(VLOOKUP(L813,[1]Sheet3!A:B,2,0),"")</f>
        <v/>
      </c>
      <c r="Q813" s="22"/>
      <c r="R813" s="22" t="s">
        <v>7271</v>
      </c>
      <c r="S813" s="22"/>
      <c r="T813" s="22"/>
      <c r="U813" s="22"/>
      <c r="V813" s="22"/>
      <c r="W813" s="22">
        <f t="shared" si="172"/>
        <v>0</v>
      </c>
      <c r="X813" s="22"/>
      <c r="Y813" s="22"/>
      <c r="Z813" s="22"/>
      <c r="AA813" s="22">
        <f t="shared" si="175"/>
        <v>0</v>
      </c>
      <c r="AB813" s="22">
        <f t="shared" si="187"/>
        <v>0</v>
      </c>
      <c r="AC813" s="22">
        <f t="shared" si="188"/>
        <v>0</v>
      </c>
      <c r="AD813" s="22">
        <f t="shared" si="176"/>
        <v>0</v>
      </c>
      <c r="AE813" s="22"/>
      <c r="AF813" s="22"/>
      <c r="AG813" s="22"/>
      <c r="AH813" s="22"/>
      <c r="AI813" s="22"/>
      <c r="AJ813" s="22">
        <f t="shared" si="178"/>
        <v>0</v>
      </c>
      <c r="AK813" s="22">
        <f t="shared" si="185"/>
        <v>0</v>
      </c>
      <c r="AL813" s="22">
        <f t="shared" si="186"/>
        <v>0</v>
      </c>
      <c r="AM813" s="22">
        <f t="array" ref="AM813">IF(P813="Mykare",(INDEX('[1]EMI &amp; Reimbursement'!Q:Q,MATCH(Finance!C813,'[1]EMI &amp; Reimbursement'!B:B,0),0)),0)</f>
        <v>0</v>
      </c>
      <c r="AN813" s="22">
        <f t="shared" si="182"/>
        <v>0</v>
      </c>
      <c r="AO813" s="22">
        <f t="shared" si="183"/>
        <v>0</v>
      </c>
      <c r="AP813" s="22">
        <f t="shared" si="184"/>
        <v>0</v>
      </c>
      <c r="BC813" s="22">
        <f t="shared" si="179"/>
        <v>0</v>
      </c>
      <c r="BD813" s="26" t="e">
        <f t="shared" si="180"/>
        <v>#DIV/0!</v>
      </c>
    </row>
    <row r="814" spans="1:56" ht="18" customHeight="1">
      <c r="A814" s="18" t="s">
        <v>7262</v>
      </c>
      <c r="B814" s="19"/>
      <c r="C814" s="18" t="str">
        <f t="shared" si="181"/>
        <v>FIP</v>
      </c>
      <c r="E814" s="20"/>
      <c r="F814" s="20"/>
      <c r="M814" s="21"/>
      <c r="N814" s="21" t="str">
        <f t="shared" si="166"/>
        <v>A</v>
      </c>
      <c r="P814" s="18" t="str">
        <f>IFERROR(VLOOKUP(L814,[1]Sheet3!A:B,2,0),"")</f>
        <v/>
      </c>
      <c r="Q814" s="22"/>
      <c r="R814" s="22" t="s">
        <v>7271</v>
      </c>
      <c r="S814" s="22"/>
      <c r="T814" s="22"/>
      <c r="U814" s="22"/>
      <c r="V814" s="22"/>
      <c r="W814" s="22">
        <f t="shared" si="172"/>
        <v>0</v>
      </c>
      <c r="X814" s="22"/>
      <c r="Y814" s="22"/>
      <c r="Z814" s="22"/>
      <c r="AA814" s="22">
        <f t="shared" si="175"/>
        <v>0</v>
      </c>
      <c r="AB814" s="22">
        <f t="shared" si="187"/>
        <v>0</v>
      </c>
      <c r="AC814" s="22">
        <f t="shared" si="188"/>
        <v>0</v>
      </c>
      <c r="AD814" s="22">
        <f t="shared" si="176"/>
        <v>0</v>
      </c>
      <c r="AE814" s="22"/>
      <c r="AF814" s="22"/>
      <c r="AG814" s="22"/>
      <c r="AH814" s="22"/>
      <c r="AI814" s="22"/>
      <c r="AJ814" s="22">
        <f t="shared" si="178"/>
        <v>0</v>
      </c>
      <c r="AK814" s="22">
        <f t="shared" si="185"/>
        <v>0</v>
      </c>
      <c r="AL814" s="22">
        <f t="shared" si="186"/>
        <v>0</v>
      </c>
      <c r="AM814" s="22">
        <f t="array" ref="AM814">IF(P814="Mykare",(INDEX('[1]EMI &amp; Reimbursement'!Q:Q,MATCH(Finance!C814,'[1]EMI &amp; Reimbursement'!B:B,0),0)),0)</f>
        <v>0</v>
      </c>
      <c r="AN814" s="22">
        <f t="shared" si="182"/>
        <v>0</v>
      </c>
      <c r="AO814" s="22">
        <f t="shared" si="183"/>
        <v>0</v>
      </c>
      <c r="AP814" s="22">
        <f t="shared" si="184"/>
        <v>0</v>
      </c>
      <c r="BC814" s="22">
        <f t="shared" si="179"/>
        <v>0</v>
      </c>
      <c r="BD814" s="26" t="e">
        <f t="shared" si="180"/>
        <v>#DIV/0!</v>
      </c>
    </row>
    <row r="815" spans="1:56" ht="18" customHeight="1">
      <c r="A815" s="18" t="s">
        <v>7262</v>
      </c>
      <c r="B815" s="19"/>
      <c r="C815" s="18" t="str">
        <f t="shared" si="181"/>
        <v>FIP</v>
      </c>
      <c r="E815" s="20"/>
      <c r="F815" s="20"/>
      <c r="M815" s="21"/>
      <c r="N815" s="21" t="str">
        <f t="shared" si="166"/>
        <v>A</v>
      </c>
      <c r="P815" s="18" t="str">
        <f>IFERROR(VLOOKUP(L815,[1]Sheet3!A:B,2,0),"")</f>
        <v/>
      </c>
      <c r="Q815" s="22"/>
      <c r="R815" s="22" t="s">
        <v>7271</v>
      </c>
      <c r="S815" s="22"/>
      <c r="T815" s="22"/>
      <c r="U815" s="22"/>
      <c r="V815" s="22"/>
      <c r="W815" s="22">
        <f t="shared" si="172"/>
        <v>0</v>
      </c>
      <c r="X815" s="22"/>
      <c r="Y815" s="22"/>
      <c r="Z815" s="22"/>
      <c r="AA815" s="22">
        <f t="shared" si="175"/>
        <v>0</v>
      </c>
      <c r="AB815" s="22">
        <f t="shared" si="187"/>
        <v>0</v>
      </c>
      <c r="AC815" s="22">
        <f t="shared" si="188"/>
        <v>0</v>
      </c>
      <c r="AD815" s="22">
        <f t="shared" si="176"/>
        <v>0</v>
      </c>
      <c r="AE815" s="22"/>
      <c r="AF815" s="22"/>
      <c r="AG815" s="22"/>
      <c r="AH815" s="22"/>
      <c r="AI815" s="22"/>
      <c r="AJ815" s="22">
        <f t="shared" si="178"/>
        <v>0</v>
      </c>
      <c r="AK815" s="22">
        <f t="shared" si="185"/>
        <v>0</v>
      </c>
      <c r="AL815" s="22">
        <f t="shared" si="186"/>
        <v>0</v>
      </c>
      <c r="AM815" s="22">
        <f t="array" ref="AM815">IF(P815="Mykare",(INDEX('[1]EMI &amp; Reimbursement'!Q:Q,MATCH(Finance!C815,'[1]EMI &amp; Reimbursement'!B:B,0),0)),0)</f>
        <v>0</v>
      </c>
      <c r="AN815" s="22">
        <f t="shared" si="182"/>
        <v>0</v>
      </c>
      <c r="AO815" s="22">
        <f t="shared" si="183"/>
        <v>0</v>
      </c>
      <c r="AP815" s="22">
        <f t="shared" si="184"/>
        <v>0</v>
      </c>
      <c r="BC815" s="22">
        <f t="shared" si="179"/>
        <v>0</v>
      </c>
      <c r="BD815" s="26" t="e">
        <f t="shared" si="180"/>
        <v>#DIV/0!</v>
      </c>
    </row>
    <row r="816" spans="1:56" ht="18" customHeight="1">
      <c r="A816" s="18" t="s">
        <v>7262</v>
      </c>
      <c r="B816" s="19"/>
      <c r="C816" s="18" t="str">
        <f t="shared" si="181"/>
        <v>FIP</v>
      </c>
      <c r="E816" s="20"/>
      <c r="F816" s="20"/>
      <c r="M816" s="21"/>
      <c r="N816" s="21" t="str">
        <f t="shared" si="166"/>
        <v>A</v>
      </c>
      <c r="P816" s="18" t="str">
        <f>IFERROR(VLOOKUP(L816,[1]Sheet3!A:B,2,0),"")</f>
        <v/>
      </c>
      <c r="Q816" s="22"/>
      <c r="R816" s="22" t="s">
        <v>7271</v>
      </c>
      <c r="S816" s="22"/>
      <c r="T816" s="22"/>
      <c r="U816" s="22"/>
      <c r="V816" s="22"/>
      <c r="W816" s="22">
        <f t="shared" si="172"/>
        <v>0</v>
      </c>
      <c r="X816" s="22"/>
      <c r="Y816" s="22"/>
      <c r="Z816" s="22"/>
      <c r="AA816" s="22">
        <f t="shared" si="175"/>
        <v>0</v>
      </c>
      <c r="AB816" s="22">
        <f t="shared" si="187"/>
        <v>0</v>
      </c>
      <c r="AC816" s="22">
        <f t="shared" si="188"/>
        <v>0</v>
      </c>
      <c r="AD816" s="22">
        <f t="shared" si="176"/>
        <v>0</v>
      </c>
      <c r="AE816" s="22"/>
      <c r="AF816" s="22"/>
      <c r="AG816" s="22"/>
      <c r="AH816" s="22"/>
      <c r="AI816" s="22"/>
      <c r="AJ816" s="22">
        <f t="shared" si="178"/>
        <v>0</v>
      </c>
      <c r="AK816" s="22">
        <f t="shared" si="185"/>
        <v>0</v>
      </c>
      <c r="AL816" s="22">
        <f t="shared" si="186"/>
        <v>0</v>
      </c>
      <c r="AM816" s="22">
        <f t="array" ref="AM816">IF(P816="Mykare",(INDEX('[1]EMI &amp; Reimbursement'!Q:Q,MATCH(Finance!C816,'[1]EMI &amp; Reimbursement'!B:B,0),0)),0)</f>
        <v>0</v>
      </c>
      <c r="AN816" s="22">
        <f t="shared" si="182"/>
        <v>0</v>
      </c>
      <c r="AO816" s="22">
        <f t="shared" si="183"/>
        <v>0</v>
      </c>
      <c r="AP816" s="22">
        <f t="shared" si="184"/>
        <v>0</v>
      </c>
      <c r="BC816" s="22">
        <f t="shared" si="179"/>
        <v>0</v>
      </c>
      <c r="BD816" s="26" t="e">
        <f t="shared" si="180"/>
        <v>#DIV/0!</v>
      </c>
    </row>
    <row r="817" spans="1:56" ht="18" customHeight="1">
      <c r="A817" s="18" t="s">
        <v>7262</v>
      </c>
      <c r="B817" s="19"/>
      <c r="C817" s="18" t="str">
        <f t="shared" si="181"/>
        <v>FIP</v>
      </c>
      <c r="E817" s="20"/>
      <c r="F817" s="20"/>
      <c r="M817" s="21"/>
      <c r="N817" s="21" t="str">
        <f t="shared" si="166"/>
        <v>A</v>
      </c>
      <c r="P817" s="18" t="str">
        <f>IFERROR(VLOOKUP(L817,[1]Sheet3!A:B,2,0),"")</f>
        <v/>
      </c>
      <c r="Q817" s="22"/>
      <c r="R817" s="22" t="s">
        <v>7271</v>
      </c>
      <c r="S817" s="22"/>
      <c r="T817" s="22"/>
      <c r="U817" s="22"/>
      <c r="V817" s="22"/>
      <c r="W817" s="22">
        <f t="shared" si="172"/>
        <v>0</v>
      </c>
      <c r="X817" s="22"/>
      <c r="Y817" s="22"/>
      <c r="Z817" s="22"/>
      <c r="AA817" s="22">
        <f t="shared" si="175"/>
        <v>0</v>
      </c>
      <c r="AB817" s="22">
        <f t="shared" si="187"/>
        <v>0</v>
      </c>
      <c r="AC817" s="22">
        <f t="shared" si="188"/>
        <v>0</v>
      </c>
      <c r="AD817" s="22">
        <f t="shared" si="176"/>
        <v>0</v>
      </c>
      <c r="AE817" s="22"/>
      <c r="AF817" s="22"/>
      <c r="AG817" s="22"/>
      <c r="AH817" s="22"/>
      <c r="AI817" s="22"/>
      <c r="AJ817" s="22">
        <f t="shared" si="178"/>
        <v>0</v>
      </c>
      <c r="AK817" s="22">
        <f t="shared" si="185"/>
        <v>0</v>
      </c>
      <c r="AL817" s="22">
        <f t="shared" si="186"/>
        <v>0</v>
      </c>
      <c r="AM817" s="22">
        <f t="array" ref="AM817">IF(P817="Mykare",(INDEX('[1]EMI &amp; Reimbursement'!Q:Q,MATCH(Finance!C817,'[1]EMI &amp; Reimbursement'!B:B,0),0)),0)</f>
        <v>0</v>
      </c>
      <c r="AN817" s="22">
        <f t="shared" si="182"/>
        <v>0</v>
      </c>
      <c r="AO817" s="22">
        <f t="shared" si="183"/>
        <v>0</v>
      </c>
      <c r="AP817" s="22">
        <f t="shared" si="184"/>
        <v>0</v>
      </c>
      <c r="BC817" s="22">
        <f t="shared" si="179"/>
        <v>0</v>
      </c>
      <c r="BD817" s="26" t="e">
        <f t="shared" si="180"/>
        <v>#DIV/0!</v>
      </c>
    </row>
    <row r="818" spans="1:56" ht="18" customHeight="1">
      <c r="A818" s="18" t="s">
        <v>7262</v>
      </c>
      <c r="B818" s="19"/>
      <c r="C818" s="18" t="str">
        <f t="shared" si="181"/>
        <v>FIP</v>
      </c>
      <c r="E818" s="20"/>
      <c r="F818" s="20"/>
      <c r="M818" s="21"/>
      <c r="N818" s="21" t="str">
        <f t="shared" si="166"/>
        <v>A</v>
      </c>
      <c r="P818" s="18" t="str">
        <f>IFERROR(VLOOKUP(L818,[1]Sheet3!A:B,2,0),"")</f>
        <v/>
      </c>
      <c r="Q818" s="22"/>
      <c r="R818" s="22" t="s">
        <v>7271</v>
      </c>
      <c r="S818" s="22"/>
      <c r="T818" s="22"/>
      <c r="U818" s="22"/>
      <c r="V818" s="22"/>
      <c r="W818" s="22">
        <f t="shared" si="172"/>
        <v>0</v>
      </c>
      <c r="X818" s="22"/>
      <c r="Y818" s="22"/>
      <c r="Z818" s="22"/>
      <c r="AA818" s="22">
        <f t="shared" si="175"/>
        <v>0</v>
      </c>
      <c r="AB818" s="22">
        <f t="shared" si="187"/>
        <v>0</v>
      </c>
      <c r="AC818" s="22">
        <f t="shared" si="188"/>
        <v>0</v>
      </c>
      <c r="AD818" s="22">
        <f t="shared" si="176"/>
        <v>0</v>
      </c>
      <c r="AE818" s="22"/>
      <c r="AF818" s="22"/>
      <c r="AG818" s="22"/>
      <c r="AH818" s="22"/>
      <c r="AI818" s="22"/>
      <c r="AJ818" s="22">
        <f t="shared" si="178"/>
        <v>0</v>
      </c>
      <c r="AK818" s="22">
        <f t="shared" si="185"/>
        <v>0</v>
      </c>
      <c r="AL818" s="22">
        <f t="shared" si="186"/>
        <v>0</v>
      </c>
      <c r="AM818" s="22">
        <f t="array" ref="AM818">IF(P818="Mykare",(INDEX('[1]EMI &amp; Reimbursement'!Q:Q,MATCH(Finance!C818,'[1]EMI &amp; Reimbursement'!B:B,0),0)),0)</f>
        <v>0</v>
      </c>
      <c r="AN818" s="22">
        <f t="shared" si="182"/>
        <v>0</v>
      </c>
      <c r="AO818" s="22">
        <f t="shared" si="183"/>
        <v>0</v>
      </c>
      <c r="AP818" s="22">
        <f t="shared" si="184"/>
        <v>0</v>
      </c>
      <c r="BC818" s="22">
        <f t="shared" si="179"/>
        <v>0</v>
      </c>
      <c r="BD818" s="26" t="e">
        <f t="shared" si="180"/>
        <v>#DIV/0!</v>
      </c>
    </row>
    <row r="819" spans="1:56" ht="18" customHeight="1">
      <c r="A819" s="18" t="s">
        <v>7262</v>
      </c>
      <c r="B819" s="19"/>
      <c r="C819" s="18" t="str">
        <f t="shared" si="181"/>
        <v>FIP</v>
      </c>
      <c r="E819" s="20"/>
      <c r="F819" s="20"/>
      <c r="M819" s="21"/>
      <c r="N819" s="21" t="str">
        <f t="shared" si="166"/>
        <v>A</v>
      </c>
      <c r="P819" s="18" t="str">
        <f>IFERROR(VLOOKUP(L819,[1]Sheet3!A:B,2,0),"")</f>
        <v/>
      </c>
      <c r="Q819" s="22"/>
      <c r="R819" s="22" t="s">
        <v>7271</v>
      </c>
      <c r="S819" s="22"/>
      <c r="T819" s="22"/>
      <c r="U819" s="22"/>
      <c r="V819" s="22"/>
      <c r="W819" s="22">
        <f t="shared" si="172"/>
        <v>0</v>
      </c>
      <c r="X819" s="22"/>
      <c r="Y819" s="22"/>
      <c r="Z819" s="22"/>
      <c r="AA819" s="22">
        <f t="shared" si="175"/>
        <v>0</v>
      </c>
      <c r="AB819" s="22">
        <f t="shared" si="187"/>
        <v>0</v>
      </c>
      <c r="AC819" s="22">
        <f t="shared" si="188"/>
        <v>0</v>
      </c>
      <c r="AD819" s="22">
        <f t="shared" si="176"/>
        <v>0</v>
      </c>
      <c r="AE819" s="22"/>
      <c r="AF819" s="22"/>
      <c r="AG819" s="22"/>
      <c r="AH819" s="22"/>
      <c r="AI819" s="22"/>
      <c r="AJ819" s="22">
        <f t="shared" si="178"/>
        <v>0</v>
      </c>
      <c r="AK819" s="22">
        <f t="shared" si="185"/>
        <v>0</v>
      </c>
      <c r="AL819" s="22">
        <f t="shared" si="186"/>
        <v>0</v>
      </c>
      <c r="AM819" s="22">
        <f t="array" ref="AM819">IF(P819="Mykare",(INDEX('[1]EMI &amp; Reimbursement'!Q:Q,MATCH(Finance!C819,'[1]EMI &amp; Reimbursement'!B:B,0),0)),0)</f>
        <v>0</v>
      </c>
      <c r="AN819" s="22">
        <f t="shared" si="182"/>
        <v>0</v>
      </c>
      <c r="AO819" s="22">
        <f t="shared" si="183"/>
        <v>0</v>
      </c>
      <c r="AP819" s="22">
        <f t="shared" si="184"/>
        <v>0</v>
      </c>
      <c r="BC819" s="22">
        <f t="shared" si="179"/>
        <v>0</v>
      </c>
      <c r="BD819" s="26" t="e">
        <f t="shared" si="180"/>
        <v>#DIV/0!</v>
      </c>
    </row>
    <row r="820" spans="1:56" ht="18" customHeight="1">
      <c r="A820" s="18" t="s">
        <v>7262</v>
      </c>
      <c r="B820" s="19"/>
      <c r="C820" s="18" t="str">
        <f t="shared" si="181"/>
        <v>FIP</v>
      </c>
      <c r="E820" s="20"/>
      <c r="F820" s="20"/>
      <c r="M820" s="21"/>
      <c r="N820" s="21" t="str">
        <f t="shared" si="166"/>
        <v>A</v>
      </c>
      <c r="P820" s="18" t="str">
        <f>IFERROR(VLOOKUP(L820,[1]Sheet3!A:B,2,0),"")</f>
        <v/>
      </c>
      <c r="Q820" s="22"/>
      <c r="R820" s="22" t="s">
        <v>7271</v>
      </c>
      <c r="S820" s="22"/>
      <c r="T820" s="22"/>
      <c r="U820" s="22"/>
      <c r="V820" s="22"/>
      <c r="W820" s="22">
        <f t="shared" si="172"/>
        <v>0</v>
      </c>
      <c r="X820" s="22"/>
      <c r="Y820" s="22"/>
      <c r="Z820" s="22"/>
      <c r="AA820" s="22">
        <f t="shared" si="175"/>
        <v>0</v>
      </c>
      <c r="AB820" s="22">
        <f t="shared" si="187"/>
        <v>0</v>
      </c>
      <c r="AC820" s="22">
        <f t="shared" si="188"/>
        <v>0</v>
      </c>
      <c r="AD820" s="22">
        <f t="shared" si="176"/>
        <v>0</v>
      </c>
      <c r="AE820" s="22"/>
      <c r="AF820" s="22"/>
      <c r="AG820" s="22"/>
      <c r="AH820" s="22"/>
      <c r="AI820" s="22"/>
      <c r="AJ820" s="22">
        <f t="shared" si="178"/>
        <v>0</v>
      </c>
      <c r="AK820" s="22">
        <f t="shared" si="185"/>
        <v>0</v>
      </c>
      <c r="AL820" s="22">
        <f t="shared" si="186"/>
        <v>0</v>
      </c>
      <c r="AM820" s="22">
        <f t="array" ref="AM820">IF(P820="Mykare",(INDEX('[1]EMI &amp; Reimbursement'!Q:Q,MATCH(Finance!C820,'[1]EMI &amp; Reimbursement'!B:B,0),0)),0)</f>
        <v>0</v>
      </c>
      <c r="AN820" s="22">
        <f t="shared" si="182"/>
        <v>0</v>
      </c>
      <c r="AO820" s="22">
        <f t="shared" si="183"/>
        <v>0</v>
      </c>
      <c r="AP820" s="22">
        <f t="shared" si="184"/>
        <v>0</v>
      </c>
      <c r="BC820" s="22">
        <f t="shared" si="179"/>
        <v>0</v>
      </c>
      <c r="BD820" s="26" t="e">
        <f t="shared" si="180"/>
        <v>#DIV/0!</v>
      </c>
    </row>
    <row r="821" spans="1:56" ht="18" customHeight="1">
      <c r="A821" s="18" t="s">
        <v>7262</v>
      </c>
      <c r="B821" s="19"/>
      <c r="C821" s="18" t="str">
        <f t="shared" si="181"/>
        <v>FIP</v>
      </c>
      <c r="E821" s="20"/>
      <c r="F821" s="20"/>
      <c r="M821" s="21"/>
      <c r="N821" s="21" t="str">
        <f t="shared" si="166"/>
        <v>A</v>
      </c>
      <c r="P821" s="18" t="str">
        <f>IFERROR(VLOOKUP(L821,[1]Sheet3!A:B,2,0),"")</f>
        <v/>
      </c>
      <c r="Q821" s="22"/>
      <c r="R821" s="22" t="s">
        <v>7271</v>
      </c>
      <c r="S821" s="22"/>
      <c r="T821" s="22"/>
      <c r="U821" s="22"/>
      <c r="V821" s="22"/>
      <c r="W821" s="22">
        <f t="shared" si="172"/>
        <v>0</v>
      </c>
      <c r="X821" s="22"/>
      <c r="Y821" s="22"/>
      <c r="Z821" s="22"/>
      <c r="AA821" s="22">
        <f t="shared" si="175"/>
        <v>0</v>
      </c>
      <c r="AB821" s="22">
        <f t="shared" si="187"/>
        <v>0</v>
      </c>
      <c r="AC821" s="22">
        <f t="shared" si="188"/>
        <v>0</v>
      </c>
      <c r="AD821" s="22">
        <f t="shared" si="176"/>
        <v>0</v>
      </c>
      <c r="AE821" s="22"/>
      <c r="AF821" s="22"/>
      <c r="AG821" s="22"/>
      <c r="AH821" s="22"/>
      <c r="AI821" s="22"/>
      <c r="AJ821" s="22">
        <f t="shared" si="178"/>
        <v>0</v>
      </c>
      <c r="AK821" s="22">
        <f t="shared" si="185"/>
        <v>0</v>
      </c>
      <c r="AL821" s="22">
        <f t="shared" si="186"/>
        <v>0</v>
      </c>
      <c r="AM821" s="22">
        <f t="array" ref="AM821">IF(P821="Mykare",(INDEX('[1]EMI &amp; Reimbursement'!Q:Q,MATCH(Finance!C821,'[1]EMI &amp; Reimbursement'!B:B,0),0)),0)</f>
        <v>0</v>
      </c>
      <c r="AN821" s="22">
        <f t="shared" si="182"/>
        <v>0</v>
      </c>
      <c r="AO821" s="22">
        <f t="shared" si="183"/>
        <v>0</v>
      </c>
      <c r="AP821" s="22">
        <f t="shared" si="184"/>
        <v>0</v>
      </c>
      <c r="BC821" s="22">
        <f t="shared" si="179"/>
        <v>0</v>
      </c>
      <c r="BD821" s="26" t="e">
        <f t="shared" si="180"/>
        <v>#DIV/0!</v>
      </c>
    </row>
    <row r="822" spans="1:56" ht="18" customHeight="1">
      <c r="A822" s="18" t="s">
        <v>7262</v>
      </c>
      <c r="B822" s="19"/>
      <c r="C822" s="18" t="str">
        <f t="shared" si="181"/>
        <v>FIP</v>
      </c>
      <c r="E822" s="20"/>
      <c r="F822" s="20"/>
      <c r="M822" s="21"/>
      <c r="N822" s="21" t="str">
        <f t="shared" si="166"/>
        <v>A</v>
      </c>
      <c r="P822" s="18" t="str">
        <f>IFERROR(VLOOKUP(L822,[1]Sheet3!A:B,2,0),"")</f>
        <v/>
      </c>
      <c r="Q822" s="22"/>
      <c r="R822" s="22" t="s">
        <v>7271</v>
      </c>
      <c r="S822" s="22"/>
      <c r="T822" s="22"/>
      <c r="U822" s="22"/>
      <c r="V822" s="22"/>
      <c r="W822" s="22">
        <f t="shared" si="172"/>
        <v>0</v>
      </c>
      <c r="X822" s="22"/>
      <c r="Y822" s="22"/>
      <c r="Z822" s="22"/>
      <c r="AA822" s="22">
        <f t="shared" si="175"/>
        <v>0</v>
      </c>
      <c r="AB822" s="22">
        <f t="shared" si="187"/>
        <v>0</v>
      </c>
      <c r="AC822" s="22">
        <f t="shared" si="188"/>
        <v>0</v>
      </c>
      <c r="AD822" s="22">
        <f t="shared" si="176"/>
        <v>0</v>
      </c>
      <c r="AE822" s="22"/>
      <c r="AF822" s="22"/>
      <c r="AG822" s="22"/>
      <c r="AH822" s="22"/>
      <c r="AI822" s="22"/>
      <c r="AJ822" s="22">
        <f t="shared" si="178"/>
        <v>0</v>
      </c>
      <c r="AK822" s="22">
        <f t="shared" si="185"/>
        <v>0</v>
      </c>
      <c r="AL822" s="22">
        <f t="shared" si="186"/>
        <v>0</v>
      </c>
      <c r="AM822" s="22">
        <f t="array" ref="AM822">IF(P822="Mykare",(INDEX('[1]EMI &amp; Reimbursement'!Q:Q,MATCH(Finance!C822,'[1]EMI &amp; Reimbursement'!B:B,0),0)),0)</f>
        <v>0</v>
      </c>
      <c r="AN822" s="22">
        <f t="shared" si="182"/>
        <v>0</v>
      </c>
      <c r="AO822" s="22">
        <f t="shared" si="183"/>
        <v>0</v>
      </c>
      <c r="AP822" s="22">
        <f t="shared" si="184"/>
        <v>0</v>
      </c>
      <c r="BC822" s="22">
        <f t="shared" si="179"/>
        <v>0</v>
      </c>
      <c r="BD822" s="26" t="e">
        <f t="shared" si="180"/>
        <v>#DIV/0!</v>
      </c>
    </row>
    <row r="823" spans="1:56" ht="18" customHeight="1">
      <c r="A823" s="18" t="s">
        <v>7262</v>
      </c>
      <c r="B823" s="19"/>
      <c r="C823" s="18" t="str">
        <f t="shared" si="181"/>
        <v>FIP</v>
      </c>
      <c r="E823" s="20"/>
      <c r="F823" s="20"/>
      <c r="M823" s="21"/>
      <c r="N823" s="21" t="str">
        <f t="shared" si="166"/>
        <v>A</v>
      </c>
      <c r="P823" s="18" t="str">
        <f>IFERROR(VLOOKUP(L823,[1]Sheet3!A:B,2,0),"")</f>
        <v/>
      </c>
      <c r="Q823" s="22"/>
      <c r="R823" s="22" t="s">
        <v>7271</v>
      </c>
      <c r="S823" s="22"/>
      <c r="T823" s="22"/>
      <c r="U823" s="22"/>
      <c r="V823" s="22"/>
      <c r="W823" s="22">
        <f t="shared" si="172"/>
        <v>0</v>
      </c>
      <c r="X823" s="22"/>
      <c r="Y823" s="22"/>
      <c r="Z823" s="22"/>
      <c r="AA823" s="22">
        <f t="shared" si="175"/>
        <v>0</v>
      </c>
      <c r="AB823" s="22">
        <f t="shared" si="187"/>
        <v>0</v>
      </c>
      <c r="AC823" s="22">
        <f t="shared" si="188"/>
        <v>0</v>
      </c>
      <c r="AD823" s="22">
        <f t="shared" si="176"/>
        <v>0</v>
      </c>
      <c r="AE823" s="22"/>
      <c r="AF823" s="22"/>
      <c r="AG823" s="22"/>
      <c r="AH823" s="22"/>
      <c r="AI823" s="22"/>
      <c r="AJ823" s="22">
        <f t="shared" si="178"/>
        <v>0</v>
      </c>
      <c r="AK823" s="22">
        <f t="shared" si="185"/>
        <v>0</v>
      </c>
      <c r="AL823" s="22">
        <f t="shared" si="186"/>
        <v>0</v>
      </c>
      <c r="AM823" s="22">
        <f t="array" ref="AM823">IF(P823="Mykare",(INDEX('[1]EMI &amp; Reimbursement'!Q:Q,MATCH(Finance!C823,'[1]EMI &amp; Reimbursement'!B:B,0),0)),0)</f>
        <v>0</v>
      </c>
      <c r="AN823" s="22">
        <f t="shared" si="182"/>
        <v>0</v>
      </c>
      <c r="AO823" s="22">
        <f t="shared" si="183"/>
        <v>0</v>
      </c>
      <c r="AP823" s="22">
        <f t="shared" si="184"/>
        <v>0</v>
      </c>
      <c r="BC823" s="22">
        <f t="shared" si="179"/>
        <v>0</v>
      </c>
      <c r="BD823" s="26" t="e">
        <f t="shared" si="180"/>
        <v>#DIV/0!</v>
      </c>
    </row>
    <row r="824" spans="1:56" ht="18" customHeight="1">
      <c r="A824" s="18" t="s">
        <v>7262</v>
      </c>
      <c r="B824" s="19"/>
      <c r="C824" s="18" t="str">
        <f t="shared" si="181"/>
        <v>FIP</v>
      </c>
      <c r="E824" s="20"/>
      <c r="F824" s="20"/>
      <c r="M824" s="21"/>
      <c r="N824" s="21" t="str">
        <f t="shared" si="166"/>
        <v>A</v>
      </c>
      <c r="P824" s="18" t="str">
        <f>IFERROR(VLOOKUP(L824,[1]Sheet3!A:B,2,0),"")</f>
        <v/>
      </c>
      <c r="Q824" s="22"/>
      <c r="R824" s="22" t="s">
        <v>7271</v>
      </c>
      <c r="S824" s="22"/>
      <c r="T824" s="22"/>
      <c r="U824" s="22"/>
      <c r="V824" s="22"/>
      <c r="W824" s="22">
        <f t="shared" si="172"/>
        <v>0</v>
      </c>
      <c r="X824" s="22"/>
      <c r="Y824" s="22"/>
      <c r="Z824" s="22"/>
      <c r="AA824" s="22">
        <f t="shared" si="175"/>
        <v>0</v>
      </c>
      <c r="AB824" s="22">
        <f t="shared" si="187"/>
        <v>0</v>
      </c>
      <c r="AC824" s="22">
        <f t="shared" si="188"/>
        <v>0</v>
      </c>
      <c r="AD824" s="22">
        <f t="shared" si="176"/>
        <v>0</v>
      </c>
      <c r="AE824" s="22"/>
      <c r="AF824" s="22"/>
      <c r="AG824" s="22"/>
      <c r="AH824" s="22"/>
      <c r="AI824" s="22"/>
      <c r="AJ824" s="22">
        <f t="shared" si="178"/>
        <v>0</v>
      </c>
      <c r="AK824" s="22">
        <f t="shared" si="185"/>
        <v>0</v>
      </c>
      <c r="AL824" s="22">
        <f t="shared" si="186"/>
        <v>0</v>
      </c>
      <c r="AM824" s="22">
        <f t="array" ref="AM824">IF(P824="Mykare",(INDEX('[1]EMI &amp; Reimbursement'!Q:Q,MATCH(Finance!C824,'[1]EMI &amp; Reimbursement'!B:B,0),0)),0)</f>
        <v>0</v>
      </c>
      <c r="AN824" s="22">
        <f t="shared" si="182"/>
        <v>0</v>
      </c>
      <c r="AO824" s="22">
        <f t="shared" si="183"/>
        <v>0</v>
      </c>
      <c r="AP824" s="22">
        <f t="shared" si="184"/>
        <v>0</v>
      </c>
      <c r="BC824" s="22">
        <f t="shared" si="179"/>
        <v>0</v>
      </c>
      <c r="BD824" s="26" t="e">
        <f t="shared" si="180"/>
        <v>#DIV/0!</v>
      </c>
    </row>
    <row r="825" spans="1:56" ht="18" customHeight="1">
      <c r="A825" s="18" t="s">
        <v>7262</v>
      </c>
      <c r="B825" s="19"/>
      <c r="C825" s="18" t="str">
        <f t="shared" si="181"/>
        <v>FIP</v>
      </c>
      <c r="E825" s="20"/>
      <c r="F825" s="20"/>
      <c r="M825" s="21"/>
      <c r="N825" s="21" t="str">
        <f t="shared" si="166"/>
        <v>A</v>
      </c>
      <c r="P825" s="18" t="str">
        <f>IFERROR(VLOOKUP(L825,[1]Sheet3!A:B,2,0),"")</f>
        <v/>
      </c>
      <c r="Q825" s="22"/>
      <c r="R825" s="22" t="s">
        <v>7271</v>
      </c>
      <c r="S825" s="22"/>
      <c r="T825" s="22"/>
      <c r="U825" s="22"/>
      <c r="V825" s="22"/>
      <c r="W825" s="22">
        <f t="shared" si="172"/>
        <v>0</v>
      </c>
      <c r="X825" s="22"/>
      <c r="Y825" s="22"/>
      <c r="Z825" s="22"/>
      <c r="AA825" s="22">
        <f t="shared" si="175"/>
        <v>0</v>
      </c>
      <c r="AB825" s="22">
        <f t="shared" si="187"/>
        <v>0</v>
      </c>
      <c r="AC825" s="22">
        <f t="shared" si="188"/>
        <v>0</v>
      </c>
      <c r="AD825" s="22">
        <f t="shared" si="176"/>
        <v>0</v>
      </c>
      <c r="AE825" s="22"/>
      <c r="AF825" s="22"/>
      <c r="AG825" s="22"/>
      <c r="AH825" s="22"/>
      <c r="AI825" s="22"/>
      <c r="AJ825" s="22">
        <f t="shared" si="178"/>
        <v>0</v>
      </c>
      <c r="AK825" s="22">
        <f t="shared" si="185"/>
        <v>0</v>
      </c>
      <c r="AL825" s="22">
        <f t="shared" si="186"/>
        <v>0</v>
      </c>
      <c r="AM825" s="22">
        <f t="array" ref="AM825">IF(P825="Mykare",(INDEX('[1]EMI &amp; Reimbursement'!Q:Q,MATCH(Finance!C825,'[1]EMI &amp; Reimbursement'!B:B,0),0)),0)</f>
        <v>0</v>
      </c>
      <c r="AN825" s="22">
        <f t="shared" si="182"/>
        <v>0</v>
      </c>
      <c r="AO825" s="22">
        <f t="shared" si="183"/>
        <v>0</v>
      </c>
      <c r="AP825" s="22">
        <f t="shared" si="184"/>
        <v>0</v>
      </c>
      <c r="BC825" s="22">
        <f t="shared" si="179"/>
        <v>0</v>
      </c>
      <c r="BD825" s="26" t="e">
        <f t="shared" si="180"/>
        <v>#DIV/0!</v>
      </c>
    </row>
    <row r="826" spans="1:56" ht="18" customHeight="1">
      <c r="A826" s="18" t="s">
        <v>7262</v>
      </c>
      <c r="B826" s="19"/>
      <c r="C826" s="18" t="str">
        <f t="shared" si="181"/>
        <v>FIP</v>
      </c>
      <c r="E826" s="20"/>
      <c r="F826" s="20"/>
      <c r="M826" s="21"/>
      <c r="N826" s="21" t="str">
        <f t="shared" si="166"/>
        <v>A</v>
      </c>
      <c r="P826" s="18" t="str">
        <f>IFERROR(VLOOKUP(L826,[1]Sheet3!A:B,2,0),"")</f>
        <v/>
      </c>
      <c r="Q826" s="22"/>
      <c r="R826" s="22" t="s">
        <v>7271</v>
      </c>
      <c r="S826" s="22"/>
      <c r="T826" s="22"/>
      <c r="U826" s="22"/>
      <c r="V826" s="22"/>
      <c r="W826" s="22">
        <f t="shared" si="172"/>
        <v>0</v>
      </c>
      <c r="X826" s="22"/>
      <c r="Y826" s="22"/>
      <c r="Z826" s="22"/>
      <c r="AA826" s="22">
        <f t="shared" si="175"/>
        <v>0</v>
      </c>
      <c r="AB826" s="22">
        <f t="shared" si="187"/>
        <v>0</v>
      </c>
      <c r="AC826" s="22">
        <f t="shared" si="188"/>
        <v>0</v>
      </c>
      <c r="AD826" s="22">
        <f t="shared" si="176"/>
        <v>0</v>
      </c>
      <c r="AE826" s="22"/>
      <c r="AF826" s="22"/>
      <c r="AG826" s="22"/>
      <c r="AH826" s="22"/>
      <c r="AI826" s="22"/>
      <c r="AJ826" s="22">
        <f t="shared" si="178"/>
        <v>0</v>
      </c>
      <c r="AK826" s="22">
        <f t="shared" si="185"/>
        <v>0</v>
      </c>
      <c r="AL826" s="22">
        <f t="shared" si="186"/>
        <v>0</v>
      </c>
      <c r="AM826" s="22">
        <f t="array" ref="AM826">IF(P826="Mykare",(INDEX('[1]EMI &amp; Reimbursement'!Q:Q,MATCH(Finance!C826,'[1]EMI &amp; Reimbursement'!B:B,0),0)),0)</f>
        <v>0</v>
      </c>
      <c r="AN826" s="22">
        <f t="shared" si="182"/>
        <v>0</v>
      </c>
      <c r="AO826" s="22">
        <f t="shared" si="183"/>
        <v>0</v>
      </c>
      <c r="AP826" s="22">
        <f t="shared" si="184"/>
        <v>0</v>
      </c>
      <c r="BC826" s="22">
        <f t="shared" si="179"/>
        <v>0</v>
      </c>
      <c r="BD826" s="26" t="e">
        <f t="shared" si="180"/>
        <v>#DIV/0!</v>
      </c>
    </row>
    <row r="827" spans="1:56" ht="18" customHeight="1">
      <c r="A827" s="18" t="s">
        <v>7262</v>
      </c>
      <c r="B827" s="19"/>
      <c r="C827" s="18" t="str">
        <f t="shared" si="181"/>
        <v>FIP</v>
      </c>
      <c r="E827" s="20"/>
      <c r="F827" s="20"/>
      <c r="M827" s="21"/>
      <c r="N827" s="21" t="str">
        <f t="shared" si="166"/>
        <v>A</v>
      </c>
      <c r="P827" s="18" t="str">
        <f>IFERROR(VLOOKUP(L827,[1]Sheet3!A:B,2,0),"")</f>
        <v/>
      </c>
      <c r="Q827" s="22"/>
      <c r="R827" s="22" t="s">
        <v>7271</v>
      </c>
      <c r="S827" s="22"/>
      <c r="T827" s="22"/>
      <c r="U827" s="22"/>
      <c r="V827" s="22"/>
      <c r="W827" s="22">
        <f t="shared" si="172"/>
        <v>0</v>
      </c>
      <c r="X827" s="22"/>
      <c r="Y827" s="22"/>
      <c r="Z827" s="22"/>
      <c r="AA827" s="22">
        <f t="shared" si="175"/>
        <v>0</v>
      </c>
      <c r="AB827" s="22">
        <f t="shared" si="187"/>
        <v>0</v>
      </c>
      <c r="AC827" s="22">
        <f t="shared" si="188"/>
        <v>0</v>
      </c>
      <c r="AD827" s="22">
        <f t="shared" si="176"/>
        <v>0</v>
      </c>
      <c r="AE827" s="22"/>
      <c r="AF827" s="22"/>
      <c r="AG827" s="22"/>
      <c r="AH827" s="22"/>
      <c r="AI827" s="22"/>
      <c r="AJ827" s="22">
        <f t="shared" si="178"/>
        <v>0</v>
      </c>
      <c r="AK827" s="22">
        <f t="shared" si="185"/>
        <v>0</v>
      </c>
      <c r="AL827" s="22">
        <f t="shared" si="186"/>
        <v>0</v>
      </c>
      <c r="AM827" s="22">
        <f t="array" ref="AM827">IF(P827="Mykare",(INDEX('[1]EMI &amp; Reimbursement'!Q:Q,MATCH(Finance!C827,'[1]EMI &amp; Reimbursement'!B:B,0),0)),0)</f>
        <v>0</v>
      </c>
      <c r="AN827" s="22">
        <f t="shared" si="182"/>
        <v>0</v>
      </c>
      <c r="AO827" s="22">
        <f t="shared" si="183"/>
        <v>0</v>
      </c>
      <c r="AP827" s="22">
        <f t="shared" si="184"/>
        <v>0</v>
      </c>
      <c r="BC827" s="22">
        <f t="shared" si="179"/>
        <v>0</v>
      </c>
      <c r="BD827" s="26" t="e">
        <f t="shared" si="180"/>
        <v>#DIV/0!</v>
      </c>
    </row>
    <row r="828" spans="1:56" ht="18" customHeight="1">
      <c r="A828" s="18" t="s">
        <v>7262</v>
      </c>
      <c r="B828" s="19"/>
      <c r="C828" s="18" t="str">
        <f t="shared" si="181"/>
        <v>FIP</v>
      </c>
      <c r="E828" s="20"/>
      <c r="F828" s="20"/>
      <c r="M828" s="21"/>
      <c r="N828" s="21" t="str">
        <f t="shared" si="166"/>
        <v>A</v>
      </c>
      <c r="P828" s="18" t="str">
        <f>IFERROR(VLOOKUP(L828,[1]Sheet3!A:B,2,0),"")</f>
        <v/>
      </c>
      <c r="Q828" s="22"/>
      <c r="R828" s="22" t="s">
        <v>7271</v>
      </c>
      <c r="S828" s="22"/>
      <c r="T828" s="22"/>
      <c r="U828" s="22"/>
      <c r="V828" s="22"/>
      <c r="W828" s="22">
        <f t="shared" si="172"/>
        <v>0</v>
      </c>
      <c r="X828" s="22"/>
      <c r="Y828" s="22"/>
      <c r="Z828" s="22"/>
      <c r="AA828" s="22">
        <f t="shared" si="175"/>
        <v>0</v>
      </c>
      <c r="AB828" s="22">
        <f t="shared" si="187"/>
        <v>0</v>
      </c>
      <c r="AC828" s="22">
        <f t="shared" si="188"/>
        <v>0</v>
      </c>
      <c r="AD828" s="22">
        <f t="shared" si="176"/>
        <v>0</v>
      </c>
      <c r="AE828" s="22"/>
      <c r="AF828" s="22"/>
      <c r="AG828" s="22"/>
      <c r="AH828" s="22"/>
      <c r="AI828" s="22"/>
      <c r="AJ828" s="22">
        <f t="shared" si="178"/>
        <v>0</v>
      </c>
      <c r="AK828" s="22">
        <f t="shared" si="185"/>
        <v>0</v>
      </c>
      <c r="AL828" s="22">
        <f t="shared" si="186"/>
        <v>0</v>
      </c>
      <c r="AM828" s="22">
        <f t="array" ref="AM828">IF(P828="Mykare",(INDEX('[1]EMI &amp; Reimbursement'!Q:Q,MATCH(Finance!C828,'[1]EMI &amp; Reimbursement'!B:B,0),0)),0)</f>
        <v>0</v>
      </c>
      <c r="AN828" s="22">
        <f t="shared" si="182"/>
        <v>0</v>
      </c>
      <c r="AO828" s="22">
        <f t="shared" si="183"/>
        <v>0</v>
      </c>
      <c r="AP828" s="22">
        <f t="shared" si="184"/>
        <v>0</v>
      </c>
      <c r="BC828" s="22">
        <f t="shared" si="179"/>
        <v>0</v>
      </c>
      <c r="BD828" s="26" t="e">
        <f t="shared" si="180"/>
        <v>#DIV/0!</v>
      </c>
    </row>
    <row r="829" spans="1:56" ht="18" customHeight="1">
      <c r="A829" s="18" t="s">
        <v>7262</v>
      </c>
      <c r="B829" s="19"/>
      <c r="C829" s="18" t="str">
        <f t="shared" si="181"/>
        <v>FIP</v>
      </c>
      <c r="E829" s="20"/>
      <c r="F829" s="20"/>
      <c r="M829" s="21"/>
      <c r="N829" s="21" t="str">
        <f t="shared" si="166"/>
        <v>A</v>
      </c>
      <c r="P829" s="18" t="str">
        <f>IFERROR(VLOOKUP(L829,[1]Sheet3!A:B,2,0),"")</f>
        <v/>
      </c>
      <c r="Q829" s="22"/>
      <c r="R829" s="22" t="s">
        <v>7271</v>
      </c>
      <c r="S829" s="22"/>
      <c r="T829" s="22"/>
      <c r="U829" s="22"/>
      <c r="V829" s="22"/>
      <c r="W829" s="22">
        <f t="shared" si="172"/>
        <v>0</v>
      </c>
      <c r="X829" s="22"/>
      <c r="Y829" s="22"/>
      <c r="Z829" s="22"/>
      <c r="AA829" s="22">
        <f t="shared" si="175"/>
        <v>0</v>
      </c>
      <c r="AB829" s="22">
        <f t="shared" si="187"/>
        <v>0</v>
      </c>
      <c r="AC829" s="22">
        <f t="shared" si="188"/>
        <v>0</v>
      </c>
      <c r="AD829" s="22">
        <f t="shared" si="176"/>
        <v>0</v>
      </c>
      <c r="AE829" s="22"/>
      <c r="AF829" s="22"/>
      <c r="AG829" s="22"/>
      <c r="AH829" s="22"/>
      <c r="AI829" s="22"/>
      <c r="AJ829" s="22">
        <f t="shared" si="178"/>
        <v>0</v>
      </c>
      <c r="AK829" s="22">
        <f t="shared" si="185"/>
        <v>0</v>
      </c>
      <c r="AL829" s="22">
        <f t="shared" si="186"/>
        <v>0</v>
      </c>
      <c r="AM829" s="22">
        <f t="array" ref="AM829">IF(P829="Mykare",(INDEX('[1]EMI &amp; Reimbursement'!Q:Q,MATCH(Finance!C829,'[1]EMI &amp; Reimbursement'!B:B,0),0)),0)</f>
        <v>0</v>
      </c>
      <c r="AN829" s="22">
        <f t="shared" si="182"/>
        <v>0</v>
      </c>
      <c r="AO829" s="22">
        <f t="shared" si="183"/>
        <v>0</v>
      </c>
      <c r="AP829" s="22">
        <f t="shared" si="184"/>
        <v>0</v>
      </c>
      <c r="BC829" s="22">
        <f t="shared" si="179"/>
        <v>0</v>
      </c>
      <c r="BD829" s="26" t="e">
        <f t="shared" si="180"/>
        <v>#DIV/0!</v>
      </c>
    </row>
    <row r="830" spans="1:56" ht="18" customHeight="1">
      <c r="A830" s="18" t="s">
        <v>7262</v>
      </c>
      <c r="B830" s="19"/>
      <c r="C830" s="18" t="str">
        <f t="shared" si="181"/>
        <v>FIP</v>
      </c>
      <c r="E830" s="20"/>
      <c r="F830" s="20"/>
      <c r="M830" s="21"/>
      <c r="N830" s="21" t="str">
        <f t="shared" si="166"/>
        <v>A</v>
      </c>
      <c r="P830" s="18" t="str">
        <f>IFERROR(VLOOKUP(L830,[1]Sheet3!A:B,2,0),"")</f>
        <v/>
      </c>
      <c r="Q830" s="22"/>
      <c r="R830" s="22" t="s">
        <v>7271</v>
      </c>
      <c r="S830" s="22"/>
      <c r="T830" s="22"/>
      <c r="U830" s="22"/>
      <c r="V830" s="22"/>
      <c r="W830" s="22">
        <f t="shared" si="172"/>
        <v>0</v>
      </c>
      <c r="X830" s="22"/>
      <c r="Y830" s="22"/>
      <c r="Z830" s="22"/>
      <c r="AA830" s="22">
        <f t="shared" si="175"/>
        <v>0</v>
      </c>
      <c r="AB830" s="22">
        <f t="shared" si="187"/>
        <v>0</v>
      </c>
      <c r="AC830" s="22">
        <f t="shared" si="188"/>
        <v>0</v>
      </c>
      <c r="AD830" s="22">
        <f t="shared" si="176"/>
        <v>0</v>
      </c>
      <c r="AE830" s="22"/>
      <c r="AF830" s="22"/>
      <c r="AG830" s="22"/>
      <c r="AH830" s="22"/>
      <c r="AI830" s="22"/>
      <c r="AJ830" s="22">
        <f t="shared" si="178"/>
        <v>0</v>
      </c>
      <c r="AK830" s="22">
        <f t="shared" si="185"/>
        <v>0</v>
      </c>
      <c r="AL830" s="22">
        <f t="shared" si="186"/>
        <v>0</v>
      </c>
      <c r="AM830" s="22">
        <f t="array" ref="AM830">IF(P830="Mykare",(INDEX('[1]EMI &amp; Reimbursement'!Q:Q,MATCH(Finance!C830,'[1]EMI &amp; Reimbursement'!B:B,0),0)),0)</f>
        <v>0</v>
      </c>
      <c r="AN830" s="22">
        <f t="shared" si="182"/>
        <v>0</v>
      </c>
      <c r="AO830" s="22">
        <f t="shared" si="183"/>
        <v>0</v>
      </c>
      <c r="AP830" s="22">
        <f t="shared" si="184"/>
        <v>0</v>
      </c>
      <c r="BC830" s="22">
        <f t="shared" si="179"/>
        <v>0</v>
      </c>
      <c r="BD830" s="26" t="e">
        <f t="shared" si="180"/>
        <v>#DIV/0!</v>
      </c>
    </row>
    <row r="831" spans="1:56" ht="18" customHeight="1">
      <c r="A831" s="18" t="s">
        <v>7262</v>
      </c>
      <c r="B831" s="19"/>
      <c r="C831" s="18" t="str">
        <f t="shared" si="181"/>
        <v>FIP</v>
      </c>
      <c r="E831" s="20"/>
      <c r="F831" s="20"/>
      <c r="M831" s="21"/>
      <c r="N831" s="21" t="str">
        <f t="shared" si="166"/>
        <v>A</v>
      </c>
      <c r="P831" s="18" t="str">
        <f>IFERROR(VLOOKUP(L831,[1]Sheet3!A:B,2,0),"")</f>
        <v/>
      </c>
      <c r="Q831" s="22"/>
      <c r="R831" s="22" t="s">
        <v>7271</v>
      </c>
      <c r="S831" s="22"/>
      <c r="T831" s="22"/>
      <c r="U831" s="22"/>
      <c r="V831" s="22"/>
      <c r="W831" s="22">
        <f t="shared" si="172"/>
        <v>0</v>
      </c>
      <c r="X831" s="22"/>
      <c r="Y831" s="22"/>
      <c r="Z831" s="22"/>
      <c r="AA831" s="22">
        <f t="shared" si="175"/>
        <v>0</v>
      </c>
      <c r="AB831" s="22">
        <f t="shared" si="187"/>
        <v>0</v>
      </c>
      <c r="AC831" s="22">
        <f t="shared" si="188"/>
        <v>0</v>
      </c>
      <c r="AD831" s="22">
        <f t="shared" si="176"/>
        <v>0</v>
      </c>
      <c r="AE831" s="22"/>
      <c r="AF831" s="22"/>
      <c r="AG831" s="22"/>
      <c r="AH831" s="22"/>
      <c r="AI831" s="22"/>
      <c r="AJ831" s="22">
        <f t="shared" si="178"/>
        <v>0</v>
      </c>
      <c r="AK831" s="22">
        <f t="shared" si="185"/>
        <v>0</v>
      </c>
      <c r="AL831" s="22">
        <f t="shared" si="186"/>
        <v>0</v>
      </c>
      <c r="AM831" s="22">
        <f t="array" ref="AM831">IF(P831="Mykare",(INDEX('[1]EMI &amp; Reimbursement'!Q:Q,MATCH(Finance!C831,'[1]EMI &amp; Reimbursement'!B:B,0),0)),0)</f>
        <v>0</v>
      </c>
      <c r="AN831" s="22">
        <f t="shared" si="182"/>
        <v>0</v>
      </c>
      <c r="AO831" s="22">
        <f t="shared" si="183"/>
        <v>0</v>
      </c>
      <c r="AP831" s="22">
        <f t="shared" si="184"/>
        <v>0</v>
      </c>
      <c r="BC831" s="22">
        <f t="shared" si="179"/>
        <v>0</v>
      </c>
      <c r="BD831" s="26" t="e">
        <f t="shared" si="180"/>
        <v>#DIV/0!</v>
      </c>
    </row>
    <row r="832" spans="1:56" ht="18" customHeight="1">
      <c r="A832" s="18" t="s">
        <v>7262</v>
      </c>
      <c r="B832" s="19"/>
      <c r="C832" s="18" t="str">
        <f t="shared" si="181"/>
        <v>FIP</v>
      </c>
      <c r="E832" s="20"/>
      <c r="F832" s="20"/>
      <c r="M832" s="21"/>
      <c r="N832" s="21" t="str">
        <f t="shared" si="166"/>
        <v>A</v>
      </c>
      <c r="P832" s="18" t="str">
        <f>IFERROR(VLOOKUP(L832,[1]Sheet3!A:B,2,0),"")</f>
        <v/>
      </c>
      <c r="Q832" s="22"/>
      <c r="R832" s="22" t="s">
        <v>7271</v>
      </c>
      <c r="S832" s="22"/>
      <c r="T832" s="22"/>
      <c r="U832" s="22"/>
      <c r="V832" s="22"/>
      <c r="W832" s="22">
        <f t="shared" si="172"/>
        <v>0</v>
      </c>
      <c r="X832" s="22"/>
      <c r="Y832" s="22"/>
      <c r="Z832" s="22"/>
      <c r="AA832" s="22">
        <f t="shared" si="175"/>
        <v>0</v>
      </c>
      <c r="AB832" s="22">
        <f t="shared" si="187"/>
        <v>0</v>
      </c>
      <c r="AC832" s="22">
        <f t="shared" si="188"/>
        <v>0</v>
      </c>
      <c r="AD832" s="22">
        <f t="shared" si="176"/>
        <v>0</v>
      </c>
      <c r="AE832" s="22"/>
      <c r="AF832" s="22"/>
      <c r="AG832" s="22"/>
      <c r="AH832" s="22"/>
      <c r="AI832" s="22"/>
      <c r="AJ832" s="22">
        <f t="shared" si="178"/>
        <v>0</v>
      </c>
      <c r="AK832" s="22">
        <f t="shared" si="185"/>
        <v>0</v>
      </c>
      <c r="AL832" s="22">
        <f t="shared" si="186"/>
        <v>0</v>
      </c>
      <c r="AM832" s="22">
        <f t="array" ref="AM832">IF(P832="Mykare",(INDEX('[1]EMI &amp; Reimbursement'!Q:Q,MATCH(Finance!C832,'[1]EMI &amp; Reimbursement'!B:B,0),0)),0)</f>
        <v>0</v>
      </c>
      <c r="AN832" s="22">
        <f t="shared" si="182"/>
        <v>0</v>
      </c>
      <c r="AO832" s="22">
        <f t="shared" si="183"/>
        <v>0</v>
      </c>
      <c r="AP832" s="22">
        <f t="shared" si="184"/>
        <v>0</v>
      </c>
      <c r="BC832" s="22">
        <f t="shared" si="179"/>
        <v>0</v>
      </c>
      <c r="BD832" s="26" t="e">
        <f t="shared" si="180"/>
        <v>#DIV/0!</v>
      </c>
    </row>
    <row r="833" spans="1:56" ht="18" customHeight="1">
      <c r="A833" s="18" t="s">
        <v>7262</v>
      </c>
      <c r="B833" s="19"/>
      <c r="C833" s="18" t="str">
        <f t="shared" si="181"/>
        <v>FIP</v>
      </c>
      <c r="E833" s="20"/>
      <c r="F833" s="20"/>
      <c r="M833" s="21"/>
      <c r="N833" s="21" t="str">
        <f t="shared" si="166"/>
        <v>A</v>
      </c>
      <c r="P833" s="18" t="str">
        <f>IFERROR(VLOOKUP(L833,[1]Sheet3!A:B,2,0),"")</f>
        <v/>
      </c>
      <c r="Q833" s="22"/>
      <c r="R833" s="22" t="s">
        <v>7271</v>
      </c>
      <c r="S833" s="22"/>
      <c r="T833" s="22"/>
      <c r="U833" s="22"/>
      <c r="V833" s="22"/>
      <c r="W833" s="22">
        <f t="shared" si="172"/>
        <v>0</v>
      </c>
      <c r="X833" s="22"/>
      <c r="Y833" s="22"/>
      <c r="Z833" s="22"/>
      <c r="AA833" s="22">
        <f t="shared" si="175"/>
        <v>0</v>
      </c>
      <c r="AB833" s="22">
        <f t="shared" si="187"/>
        <v>0</v>
      </c>
      <c r="AC833" s="22">
        <f t="shared" si="188"/>
        <v>0</v>
      </c>
      <c r="AD833" s="22">
        <f t="shared" si="176"/>
        <v>0</v>
      </c>
      <c r="AE833" s="22"/>
      <c r="AF833" s="22"/>
      <c r="AG833" s="22"/>
      <c r="AH833" s="22"/>
      <c r="AI833" s="22"/>
      <c r="AJ833" s="22">
        <f t="shared" si="178"/>
        <v>0</v>
      </c>
      <c r="AK833" s="22">
        <f t="shared" si="185"/>
        <v>0</v>
      </c>
      <c r="AL833" s="22">
        <f t="shared" si="186"/>
        <v>0</v>
      </c>
      <c r="AM833" s="22">
        <f t="array" ref="AM833">IF(P833="Mykare",(INDEX('[1]EMI &amp; Reimbursement'!Q:Q,MATCH(Finance!C833,'[1]EMI &amp; Reimbursement'!B:B,0),0)),0)</f>
        <v>0</v>
      </c>
      <c r="AN833" s="22">
        <f t="shared" si="182"/>
        <v>0</v>
      </c>
      <c r="AO833" s="22">
        <f t="shared" si="183"/>
        <v>0</v>
      </c>
      <c r="AP833" s="22">
        <f t="shared" si="184"/>
        <v>0</v>
      </c>
      <c r="BC833" s="22">
        <f t="shared" si="179"/>
        <v>0</v>
      </c>
      <c r="BD833" s="26" t="e">
        <f t="shared" si="180"/>
        <v>#DIV/0!</v>
      </c>
    </row>
    <row r="834" spans="1:56" ht="18" customHeight="1">
      <c r="A834" s="18" t="s">
        <v>7262</v>
      </c>
      <c r="B834" s="19"/>
      <c r="C834" s="18" t="str">
        <f t="shared" si="181"/>
        <v>FIP</v>
      </c>
      <c r="E834" s="20"/>
      <c r="F834" s="20"/>
      <c r="M834" s="21"/>
      <c r="N834" s="21" t="str">
        <f t="shared" si="166"/>
        <v>A</v>
      </c>
      <c r="P834" s="18" t="str">
        <f>IFERROR(VLOOKUP(L834,[1]Sheet3!A:B,2,0),"")</f>
        <v/>
      </c>
      <c r="Q834" s="22"/>
      <c r="R834" s="22" t="s">
        <v>7271</v>
      </c>
      <c r="S834" s="22"/>
      <c r="T834" s="22"/>
      <c r="U834" s="22"/>
      <c r="V834" s="22"/>
      <c r="W834" s="22">
        <f t="shared" si="172"/>
        <v>0</v>
      </c>
      <c r="X834" s="22"/>
      <c r="Y834" s="22"/>
      <c r="Z834" s="22"/>
      <c r="AA834" s="22">
        <f t="shared" si="175"/>
        <v>0</v>
      </c>
      <c r="AB834" s="22">
        <f t="shared" si="187"/>
        <v>0</v>
      </c>
      <c r="AC834" s="22">
        <f t="shared" si="188"/>
        <v>0</v>
      </c>
      <c r="AD834" s="22">
        <f t="shared" si="176"/>
        <v>0</v>
      </c>
      <c r="AE834" s="22"/>
      <c r="AF834" s="22"/>
      <c r="AG834" s="22"/>
      <c r="AH834" s="22"/>
      <c r="AI834" s="22"/>
      <c r="AJ834" s="22">
        <f t="shared" si="178"/>
        <v>0</v>
      </c>
      <c r="AK834" s="22">
        <f t="shared" si="185"/>
        <v>0</v>
      </c>
      <c r="AL834" s="22">
        <f t="shared" si="186"/>
        <v>0</v>
      </c>
      <c r="AM834" s="22">
        <f t="array" ref="AM834">IF(P834="Mykare",(INDEX('[1]EMI &amp; Reimbursement'!Q:Q,MATCH(Finance!C834,'[1]EMI &amp; Reimbursement'!B:B,0),0)),0)</f>
        <v>0</v>
      </c>
      <c r="AN834" s="22">
        <f t="shared" si="182"/>
        <v>0</v>
      </c>
      <c r="AO834" s="22">
        <f t="shared" si="183"/>
        <v>0</v>
      </c>
      <c r="AP834" s="22">
        <f t="shared" si="184"/>
        <v>0</v>
      </c>
      <c r="BC834" s="22">
        <f t="shared" si="179"/>
        <v>0</v>
      </c>
      <c r="BD834" s="26" t="e">
        <f t="shared" si="180"/>
        <v>#DIV/0!</v>
      </c>
    </row>
    <row r="835" spans="1:56" ht="18" customHeight="1">
      <c r="A835" s="18" t="s">
        <v>7262</v>
      </c>
      <c r="B835" s="19"/>
      <c r="C835" s="18" t="str">
        <f t="shared" si="181"/>
        <v>FIP</v>
      </c>
      <c r="E835" s="20"/>
      <c r="F835" s="20"/>
      <c r="M835" s="21"/>
      <c r="N835" s="21" t="str">
        <f t="shared" si="166"/>
        <v>A</v>
      </c>
      <c r="P835" s="18" t="str">
        <f>IFERROR(VLOOKUP(L835,[1]Sheet3!A:B,2,0),"")</f>
        <v/>
      </c>
      <c r="Q835" s="22"/>
      <c r="R835" s="22" t="s">
        <v>7271</v>
      </c>
      <c r="S835" s="22"/>
      <c r="T835" s="22"/>
      <c r="U835" s="22"/>
      <c r="V835" s="22"/>
      <c r="W835" s="22">
        <f t="shared" si="172"/>
        <v>0</v>
      </c>
      <c r="X835" s="22"/>
      <c r="Y835" s="22"/>
      <c r="Z835" s="22"/>
      <c r="AA835" s="22">
        <f t="shared" si="175"/>
        <v>0</v>
      </c>
      <c r="AB835" s="22">
        <f t="shared" si="187"/>
        <v>0</v>
      </c>
      <c r="AC835" s="22">
        <f t="shared" si="188"/>
        <v>0</v>
      </c>
      <c r="AD835" s="22">
        <f t="shared" si="176"/>
        <v>0</v>
      </c>
      <c r="AE835" s="22"/>
      <c r="AF835" s="22"/>
      <c r="AG835" s="22"/>
      <c r="AH835" s="22"/>
      <c r="AI835" s="22"/>
      <c r="AJ835" s="22">
        <f t="shared" si="178"/>
        <v>0</v>
      </c>
      <c r="AK835" s="22">
        <f t="shared" si="185"/>
        <v>0</v>
      </c>
      <c r="AL835" s="22">
        <f t="shared" si="186"/>
        <v>0</v>
      </c>
      <c r="AM835" s="22">
        <f t="array" ref="AM835">IF(P835="Mykare",(INDEX('[1]EMI &amp; Reimbursement'!Q:Q,MATCH(Finance!C835,'[1]EMI &amp; Reimbursement'!B:B,0),0)),0)</f>
        <v>0</v>
      </c>
      <c r="AN835" s="22">
        <f t="shared" si="182"/>
        <v>0</v>
      </c>
      <c r="AO835" s="22">
        <f t="shared" si="183"/>
        <v>0</v>
      </c>
      <c r="AP835" s="22">
        <f t="shared" si="184"/>
        <v>0</v>
      </c>
      <c r="BC835" s="22">
        <f t="shared" si="179"/>
        <v>0</v>
      </c>
      <c r="BD835" s="26" t="e">
        <f t="shared" si="180"/>
        <v>#DIV/0!</v>
      </c>
    </row>
    <row r="836" spans="1:56" ht="18" customHeight="1">
      <c r="A836" s="18" t="s">
        <v>7262</v>
      </c>
      <c r="B836" s="19"/>
      <c r="C836" s="18" t="str">
        <f t="shared" si="181"/>
        <v>FIP</v>
      </c>
      <c r="E836" s="20"/>
      <c r="F836" s="20"/>
      <c r="M836" s="21"/>
      <c r="N836" s="21" t="str">
        <f t="shared" si="166"/>
        <v>A</v>
      </c>
      <c r="P836" s="18" t="str">
        <f>IFERROR(VLOOKUP(L836,[1]Sheet3!A:B,2,0),"")</f>
        <v/>
      </c>
      <c r="Q836" s="22"/>
      <c r="R836" s="22" t="s">
        <v>7271</v>
      </c>
      <c r="S836" s="22"/>
      <c r="T836" s="22"/>
      <c r="U836" s="22"/>
      <c r="V836" s="22"/>
      <c r="W836" s="22">
        <f t="shared" si="172"/>
        <v>0</v>
      </c>
      <c r="X836" s="22"/>
      <c r="Y836" s="22"/>
      <c r="Z836" s="22"/>
      <c r="AA836" s="22">
        <f t="shared" si="175"/>
        <v>0</v>
      </c>
      <c r="AB836" s="22">
        <f t="shared" si="187"/>
        <v>0</v>
      </c>
      <c r="AC836" s="22">
        <f t="shared" si="188"/>
        <v>0</v>
      </c>
      <c r="AD836" s="22">
        <f t="shared" si="176"/>
        <v>0</v>
      </c>
      <c r="AE836" s="22"/>
      <c r="AF836" s="22"/>
      <c r="AG836" s="22"/>
      <c r="AH836" s="22"/>
      <c r="AI836" s="22"/>
      <c r="AJ836" s="22">
        <f t="shared" si="178"/>
        <v>0</v>
      </c>
      <c r="AK836" s="22">
        <f t="shared" si="185"/>
        <v>0</v>
      </c>
      <c r="AL836" s="22">
        <f t="shared" si="186"/>
        <v>0</v>
      </c>
      <c r="AM836" s="22">
        <f t="array" ref="AM836">IF(P836="Mykare",(INDEX('[1]EMI &amp; Reimbursement'!Q:Q,MATCH(Finance!C836,'[1]EMI &amp; Reimbursement'!B:B,0),0)),0)</f>
        <v>0</v>
      </c>
      <c r="AN836" s="22">
        <f t="shared" si="182"/>
        <v>0</v>
      </c>
      <c r="AO836" s="22">
        <f t="shared" si="183"/>
        <v>0</v>
      </c>
      <c r="AP836" s="22">
        <f t="shared" si="184"/>
        <v>0</v>
      </c>
      <c r="BC836" s="22">
        <f t="shared" si="179"/>
        <v>0</v>
      </c>
      <c r="BD836" s="26" t="e">
        <f t="shared" si="180"/>
        <v>#DIV/0!</v>
      </c>
    </row>
    <row r="837" spans="1:56" ht="18" customHeight="1">
      <c r="A837" s="18" t="s">
        <v>7262</v>
      </c>
      <c r="B837" s="19"/>
      <c r="C837" s="18" t="str">
        <f t="shared" si="181"/>
        <v>FIP</v>
      </c>
      <c r="E837" s="20"/>
      <c r="F837" s="20"/>
      <c r="M837" s="21"/>
      <c r="N837" s="21" t="str">
        <f t="shared" si="166"/>
        <v>A</v>
      </c>
      <c r="P837" s="18" t="str">
        <f>IFERROR(VLOOKUP(L837,[1]Sheet3!A:B,2,0),"")</f>
        <v/>
      </c>
      <c r="Q837" s="22"/>
      <c r="R837" s="22" t="s">
        <v>7271</v>
      </c>
      <c r="S837" s="22"/>
      <c r="T837" s="22"/>
      <c r="U837" s="22"/>
      <c r="V837" s="22"/>
      <c r="W837" s="22">
        <f t="shared" si="172"/>
        <v>0</v>
      </c>
      <c r="X837" s="22"/>
      <c r="Y837" s="22"/>
      <c r="Z837" s="22"/>
      <c r="AA837" s="22">
        <f t="shared" si="175"/>
        <v>0</v>
      </c>
      <c r="AB837" s="22">
        <f t="shared" si="187"/>
        <v>0</v>
      </c>
      <c r="AC837" s="22">
        <f t="shared" si="188"/>
        <v>0</v>
      </c>
      <c r="AD837" s="22">
        <f t="shared" si="176"/>
        <v>0</v>
      </c>
      <c r="AE837" s="22"/>
      <c r="AF837" s="22"/>
      <c r="AG837" s="22"/>
      <c r="AH837" s="22"/>
      <c r="AI837" s="22"/>
      <c r="AJ837" s="22">
        <f t="shared" si="178"/>
        <v>0</v>
      </c>
      <c r="AK837" s="22">
        <f t="shared" si="185"/>
        <v>0</v>
      </c>
      <c r="AL837" s="22">
        <f t="shared" si="186"/>
        <v>0</v>
      </c>
      <c r="AM837" s="22">
        <f t="array" ref="AM837">IF(P837="Mykare",(INDEX('[1]EMI &amp; Reimbursement'!Q:Q,MATCH(Finance!C837,'[1]EMI &amp; Reimbursement'!B:B,0),0)),0)</f>
        <v>0</v>
      </c>
      <c r="AN837" s="22">
        <f t="shared" si="182"/>
        <v>0</v>
      </c>
      <c r="AO837" s="22">
        <f t="shared" si="183"/>
        <v>0</v>
      </c>
      <c r="AP837" s="22">
        <f t="shared" si="184"/>
        <v>0</v>
      </c>
      <c r="BC837" s="22">
        <f t="shared" si="179"/>
        <v>0</v>
      </c>
      <c r="BD837" s="26" t="e">
        <f t="shared" si="180"/>
        <v>#DIV/0!</v>
      </c>
    </row>
    <row r="838" spans="1:56" ht="18" customHeight="1">
      <c r="A838" s="18" t="s">
        <v>7262</v>
      </c>
      <c r="B838" s="19"/>
      <c r="C838" s="18" t="str">
        <f t="shared" si="181"/>
        <v>FIP</v>
      </c>
      <c r="E838" s="20"/>
      <c r="F838" s="20"/>
      <c r="M838" s="21"/>
      <c r="N838" s="21" t="str">
        <f t="shared" si="166"/>
        <v>A</v>
      </c>
      <c r="P838" s="18" t="str">
        <f>IFERROR(VLOOKUP(L838,[1]Sheet3!A:B,2,0),"")</f>
        <v/>
      </c>
      <c r="Q838" s="22"/>
      <c r="R838" s="22" t="s">
        <v>7271</v>
      </c>
      <c r="S838" s="22"/>
      <c r="T838" s="22"/>
      <c r="U838" s="22"/>
      <c r="V838" s="22"/>
      <c r="W838" s="22">
        <f t="shared" si="172"/>
        <v>0</v>
      </c>
      <c r="X838" s="22"/>
      <c r="Y838" s="22"/>
      <c r="Z838" s="22"/>
      <c r="AA838" s="22">
        <f t="shared" si="175"/>
        <v>0</v>
      </c>
      <c r="AB838" s="22">
        <f t="shared" si="187"/>
        <v>0</v>
      </c>
      <c r="AC838" s="22">
        <f t="shared" si="188"/>
        <v>0</v>
      </c>
      <c r="AD838" s="22">
        <f t="shared" si="176"/>
        <v>0</v>
      </c>
      <c r="AE838" s="22"/>
      <c r="AF838" s="22"/>
      <c r="AG838" s="22"/>
      <c r="AH838" s="22"/>
      <c r="AI838" s="22"/>
      <c r="AJ838" s="22">
        <f t="shared" si="178"/>
        <v>0</v>
      </c>
      <c r="AK838" s="22">
        <f t="shared" si="185"/>
        <v>0</v>
      </c>
      <c r="AL838" s="22">
        <f t="shared" si="186"/>
        <v>0</v>
      </c>
      <c r="AM838" s="22">
        <f t="array" ref="AM838">IF(P838="Mykare",(INDEX('[1]EMI &amp; Reimbursement'!Q:Q,MATCH(Finance!C838,'[1]EMI &amp; Reimbursement'!B:B,0),0)),0)</f>
        <v>0</v>
      </c>
      <c r="AN838" s="22">
        <f t="shared" si="182"/>
        <v>0</v>
      </c>
      <c r="AO838" s="22">
        <f t="shared" si="183"/>
        <v>0</v>
      </c>
      <c r="AP838" s="22">
        <f t="shared" si="184"/>
        <v>0</v>
      </c>
      <c r="BC838" s="22">
        <f t="shared" si="179"/>
        <v>0</v>
      </c>
      <c r="BD838" s="26" t="e">
        <f t="shared" si="180"/>
        <v>#DIV/0!</v>
      </c>
    </row>
    <row r="839" spans="1:56" ht="18" customHeight="1">
      <c r="A839" s="18" t="s">
        <v>7262</v>
      </c>
      <c r="B839" s="19"/>
      <c r="C839" s="18" t="str">
        <f t="shared" si="181"/>
        <v>FIP</v>
      </c>
      <c r="E839" s="20"/>
      <c r="F839" s="20"/>
      <c r="M839" s="21"/>
      <c r="N839" s="21" t="str">
        <f t="shared" si="166"/>
        <v>A</v>
      </c>
      <c r="P839" s="18" t="str">
        <f>IFERROR(VLOOKUP(L839,[1]Sheet3!A:B,2,0),"")</f>
        <v/>
      </c>
      <c r="Q839" s="22"/>
      <c r="R839" s="22" t="s">
        <v>7271</v>
      </c>
      <c r="S839" s="22"/>
      <c r="T839" s="22"/>
      <c r="U839" s="22"/>
      <c r="V839" s="22"/>
      <c r="W839" s="22">
        <f t="shared" si="172"/>
        <v>0</v>
      </c>
      <c r="X839" s="22"/>
      <c r="Y839" s="22"/>
      <c r="Z839" s="22"/>
      <c r="AA839" s="22">
        <f t="shared" si="175"/>
        <v>0</v>
      </c>
      <c r="AB839" s="22">
        <f t="shared" si="187"/>
        <v>0</v>
      </c>
      <c r="AC839" s="22">
        <f t="shared" si="188"/>
        <v>0</v>
      </c>
      <c r="AD839" s="22">
        <f t="shared" si="176"/>
        <v>0</v>
      </c>
      <c r="AE839" s="22"/>
      <c r="AF839" s="22"/>
      <c r="AG839" s="22"/>
      <c r="AH839" s="22"/>
      <c r="AI839" s="22"/>
      <c r="AJ839" s="22">
        <f t="shared" si="178"/>
        <v>0</v>
      </c>
      <c r="AK839" s="22">
        <f t="shared" si="185"/>
        <v>0</v>
      </c>
      <c r="AL839" s="22">
        <f t="shared" si="186"/>
        <v>0</v>
      </c>
      <c r="AM839" s="22">
        <f t="array" ref="AM839">IF(P839="Mykare",(INDEX('[1]EMI &amp; Reimbursement'!Q:Q,MATCH(Finance!C839,'[1]EMI &amp; Reimbursement'!B:B,0),0)),0)</f>
        <v>0</v>
      </c>
      <c r="AN839" s="22">
        <f t="shared" si="182"/>
        <v>0</v>
      </c>
      <c r="AO839" s="22">
        <f t="shared" si="183"/>
        <v>0</v>
      </c>
      <c r="AP839" s="22">
        <f t="shared" si="184"/>
        <v>0</v>
      </c>
      <c r="BC839" s="22">
        <f t="shared" si="179"/>
        <v>0</v>
      </c>
      <c r="BD839" s="26" t="e">
        <f t="shared" si="180"/>
        <v>#DIV/0!</v>
      </c>
    </row>
    <row r="840" spans="1:56" ht="18" customHeight="1">
      <c r="A840" s="18" t="s">
        <v>7262</v>
      </c>
      <c r="B840" s="19"/>
      <c r="C840" s="18" t="str">
        <f t="shared" si="181"/>
        <v>FIP</v>
      </c>
      <c r="E840" s="20"/>
      <c r="F840" s="20"/>
      <c r="M840" s="21"/>
      <c r="N840" s="21" t="str">
        <f t="shared" si="166"/>
        <v>A</v>
      </c>
      <c r="P840" s="18" t="str">
        <f>IFERROR(VLOOKUP(L840,[1]Sheet3!A:B,2,0),"")</f>
        <v/>
      </c>
      <c r="Q840" s="22"/>
      <c r="R840" s="22" t="s">
        <v>7271</v>
      </c>
      <c r="S840" s="22"/>
      <c r="T840" s="22"/>
      <c r="U840" s="22"/>
      <c r="V840" s="22"/>
      <c r="W840" s="22">
        <f t="shared" si="172"/>
        <v>0</v>
      </c>
      <c r="X840" s="22"/>
      <c r="Y840" s="22"/>
      <c r="Z840" s="22"/>
      <c r="AA840" s="22">
        <f t="shared" si="175"/>
        <v>0</v>
      </c>
      <c r="AB840" s="22">
        <f t="shared" si="187"/>
        <v>0</v>
      </c>
      <c r="AC840" s="22">
        <f t="shared" si="188"/>
        <v>0</v>
      </c>
      <c r="AD840" s="22">
        <f t="shared" si="176"/>
        <v>0</v>
      </c>
      <c r="AE840" s="22"/>
      <c r="AF840" s="22"/>
      <c r="AG840" s="22"/>
      <c r="AH840" s="22"/>
      <c r="AI840" s="22"/>
      <c r="AJ840" s="22">
        <f t="shared" si="178"/>
        <v>0</v>
      </c>
      <c r="AK840" s="22">
        <f t="shared" si="185"/>
        <v>0</v>
      </c>
      <c r="AL840" s="22">
        <f t="shared" si="186"/>
        <v>0</v>
      </c>
      <c r="AM840" s="22">
        <f t="array" ref="AM840">IF(P840="Mykare",(INDEX('[1]EMI &amp; Reimbursement'!Q:Q,MATCH(Finance!C840,'[1]EMI &amp; Reimbursement'!B:B,0),0)),0)</f>
        <v>0</v>
      </c>
      <c r="AN840" s="22">
        <f t="shared" si="182"/>
        <v>0</v>
      </c>
      <c r="AO840" s="22">
        <f t="shared" si="183"/>
        <v>0</v>
      </c>
      <c r="AP840" s="22">
        <f t="shared" si="184"/>
        <v>0</v>
      </c>
      <c r="BC840" s="22">
        <f t="shared" si="179"/>
        <v>0</v>
      </c>
      <c r="BD840" s="26" t="e">
        <f t="shared" si="180"/>
        <v>#DIV/0!</v>
      </c>
    </row>
    <row r="841" spans="1:56" ht="18" customHeight="1">
      <c r="A841" s="18" t="s">
        <v>7262</v>
      </c>
      <c r="B841" s="19"/>
      <c r="C841" s="18" t="str">
        <f t="shared" si="181"/>
        <v>FIP</v>
      </c>
      <c r="E841" s="20"/>
      <c r="F841" s="20"/>
      <c r="M841" s="21"/>
      <c r="N841" s="21" t="str">
        <f t="shared" si="166"/>
        <v>A</v>
      </c>
      <c r="P841" s="18" t="str">
        <f>IFERROR(VLOOKUP(L841,[1]Sheet3!A:B,2,0),"")</f>
        <v/>
      </c>
      <c r="Q841" s="22"/>
      <c r="R841" s="22" t="s">
        <v>7271</v>
      </c>
      <c r="S841" s="22"/>
      <c r="T841" s="22"/>
      <c r="U841" s="22"/>
      <c r="V841" s="22"/>
      <c r="W841" s="22">
        <f t="shared" si="172"/>
        <v>0</v>
      </c>
      <c r="X841" s="22"/>
      <c r="Y841" s="22"/>
      <c r="Z841" s="22"/>
      <c r="AA841" s="22">
        <f t="shared" si="175"/>
        <v>0</v>
      </c>
      <c r="AB841" s="22">
        <f t="shared" si="187"/>
        <v>0</v>
      </c>
      <c r="AC841" s="22">
        <f t="shared" si="188"/>
        <v>0</v>
      </c>
      <c r="AD841" s="22">
        <f t="shared" si="176"/>
        <v>0</v>
      </c>
      <c r="AE841" s="22"/>
      <c r="AF841" s="22"/>
      <c r="AG841" s="22"/>
      <c r="AH841" s="22"/>
      <c r="AI841" s="22"/>
      <c r="AJ841" s="22">
        <f t="shared" si="178"/>
        <v>0</v>
      </c>
      <c r="AK841" s="22">
        <f t="shared" si="185"/>
        <v>0</v>
      </c>
      <c r="AL841" s="22">
        <f t="shared" si="186"/>
        <v>0</v>
      </c>
      <c r="AM841" s="22">
        <f t="array" ref="AM841">IF(P841="Mykare",(INDEX('[1]EMI &amp; Reimbursement'!Q:Q,MATCH(Finance!C841,'[1]EMI &amp; Reimbursement'!B:B,0),0)),0)</f>
        <v>0</v>
      </c>
      <c r="AN841" s="22">
        <f t="shared" si="182"/>
        <v>0</v>
      </c>
      <c r="AO841" s="22">
        <f t="shared" si="183"/>
        <v>0</v>
      </c>
      <c r="AP841" s="22">
        <f t="shared" si="184"/>
        <v>0</v>
      </c>
      <c r="BC841" s="22">
        <f t="shared" si="179"/>
        <v>0</v>
      </c>
      <c r="BD841" s="26" t="e">
        <f t="shared" si="180"/>
        <v>#DIV/0!</v>
      </c>
    </row>
    <row r="842" spans="1:56" ht="18" customHeight="1">
      <c r="A842" s="18" t="s">
        <v>7262</v>
      </c>
      <c r="B842" s="19"/>
      <c r="C842" s="18" t="str">
        <f t="shared" si="181"/>
        <v>FIP</v>
      </c>
      <c r="E842" s="20"/>
      <c r="F842" s="20"/>
      <c r="M842" s="21"/>
      <c r="N842" s="21" t="str">
        <f t="shared" si="166"/>
        <v>A</v>
      </c>
      <c r="P842" s="18" t="str">
        <f>IFERROR(VLOOKUP(L842,[1]Sheet3!A:B,2,0),"")</f>
        <v/>
      </c>
      <c r="Q842" s="22"/>
      <c r="R842" s="22" t="s">
        <v>7271</v>
      </c>
      <c r="S842" s="22"/>
      <c r="T842" s="22"/>
      <c r="U842" s="22"/>
      <c r="V842" s="22"/>
      <c r="W842" s="22">
        <f t="shared" si="172"/>
        <v>0</v>
      </c>
      <c r="X842" s="22"/>
      <c r="Y842" s="22"/>
      <c r="Z842" s="22"/>
      <c r="AA842" s="22">
        <f t="shared" si="175"/>
        <v>0</v>
      </c>
      <c r="AB842" s="22">
        <f t="shared" si="187"/>
        <v>0</v>
      </c>
      <c r="AC842" s="22">
        <f t="shared" si="188"/>
        <v>0</v>
      </c>
      <c r="AD842" s="22">
        <f t="shared" si="176"/>
        <v>0</v>
      </c>
      <c r="AE842" s="22"/>
      <c r="AF842" s="22"/>
      <c r="AG842" s="22"/>
      <c r="AH842" s="22"/>
      <c r="AI842" s="22"/>
      <c r="AJ842" s="22">
        <f t="shared" si="178"/>
        <v>0</v>
      </c>
      <c r="AK842" s="22">
        <f t="shared" si="185"/>
        <v>0</v>
      </c>
      <c r="AL842" s="22">
        <f t="shared" si="186"/>
        <v>0</v>
      </c>
      <c r="AM842" s="22">
        <f t="array" ref="AM842">IF(P842="Mykare",(INDEX('[1]EMI &amp; Reimbursement'!Q:Q,MATCH(Finance!C842,'[1]EMI &amp; Reimbursement'!B:B,0),0)),0)</f>
        <v>0</v>
      </c>
      <c r="AN842" s="22">
        <f t="shared" si="182"/>
        <v>0</v>
      </c>
      <c r="AO842" s="22">
        <f t="shared" si="183"/>
        <v>0</v>
      </c>
      <c r="AP842" s="22">
        <f t="shared" si="184"/>
        <v>0</v>
      </c>
      <c r="BC842" s="22">
        <f t="shared" si="179"/>
        <v>0</v>
      </c>
      <c r="BD842" s="26" t="e">
        <f t="shared" si="180"/>
        <v>#DIV/0!</v>
      </c>
    </row>
    <row r="843" spans="1:56" ht="18" customHeight="1">
      <c r="A843" s="18" t="s">
        <v>7262</v>
      </c>
      <c r="B843" s="19"/>
      <c r="C843" s="18" t="str">
        <f t="shared" si="181"/>
        <v>FIP</v>
      </c>
      <c r="E843" s="20"/>
      <c r="F843" s="20"/>
      <c r="M843" s="21"/>
      <c r="N843" s="21" t="str">
        <f t="shared" si="166"/>
        <v>A</v>
      </c>
      <c r="P843" s="18" t="str">
        <f>IFERROR(VLOOKUP(L843,[1]Sheet3!A:B,2,0),"")</f>
        <v/>
      </c>
      <c r="Q843" s="22"/>
      <c r="R843" s="22" t="s">
        <v>7271</v>
      </c>
      <c r="S843" s="22"/>
      <c r="T843" s="22"/>
      <c r="U843" s="22"/>
      <c r="V843" s="22"/>
      <c r="W843" s="22">
        <f t="shared" si="172"/>
        <v>0</v>
      </c>
      <c r="X843" s="22"/>
      <c r="Y843" s="22"/>
      <c r="Z843" s="22"/>
      <c r="AA843" s="22">
        <f t="shared" si="175"/>
        <v>0</v>
      </c>
      <c r="AB843" s="22">
        <f t="shared" si="187"/>
        <v>0</v>
      </c>
      <c r="AC843" s="22">
        <f t="shared" si="188"/>
        <v>0</v>
      </c>
      <c r="AD843" s="22">
        <f t="shared" si="176"/>
        <v>0</v>
      </c>
      <c r="AE843" s="22"/>
      <c r="AF843" s="22"/>
      <c r="AG843" s="22"/>
      <c r="AH843" s="22"/>
      <c r="AI843" s="22"/>
      <c r="AJ843" s="22">
        <f t="shared" si="178"/>
        <v>0</v>
      </c>
      <c r="AK843" s="22">
        <f t="shared" si="185"/>
        <v>0</v>
      </c>
      <c r="AL843" s="22">
        <f t="shared" si="186"/>
        <v>0</v>
      </c>
      <c r="AM843" s="22">
        <f t="array" ref="AM843">IF(P843="Mykare",(INDEX('[1]EMI &amp; Reimbursement'!Q:Q,MATCH(Finance!C843,'[1]EMI &amp; Reimbursement'!B:B,0),0)),0)</f>
        <v>0</v>
      </c>
      <c r="AN843" s="22">
        <f t="shared" si="182"/>
        <v>0</v>
      </c>
      <c r="AO843" s="22">
        <f t="shared" si="183"/>
        <v>0</v>
      </c>
      <c r="AP843" s="22">
        <f t="shared" si="184"/>
        <v>0</v>
      </c>
      <c r="BC843" s="22">
        <f t="shared" si="179"/>
        <v>0</v>
      </c>
      <c r="BD843" s="26" t="e">
        <f t="shared" si="180"/>
        <v>#DIV/0!</v>
      </c>
    </row>
    <row r="844" spans="1:56" ht="18" customHeight="1">
      <c r="A844" s="18" t="s">
        <v>7262</v>
      </c>
      <c r="B844" s="19"/>
      <c r="C844" s="18" t="str">
        <f t="shared" si="181"/>
        <v>FIP</v>
      </c>
      <c r="E844" s="20"/>
      <c r="F844" s="20"/>
      <c r="M844" s="21"/>
      <c r="N844" s="21" t="str">
        <f t="shared" si="166"/>
        <v>A</v>
      </c>
      <c r="P844" s="18" t="str">
        <f>IFERROR(VLOOKUP(L844,[1]Sheet3!A:B,2,0),"")</f>
        <v/>
      </c>
      <c r="Q844" s="22"/>
      <c r="R844" s="22" t="s">
        <v>7271</v>
      </c>
      <c r="S844" s="22"/>
      <c r="T844" s="22"/>
      <c r="U844" s="22"/>
      <c r="V844" s="22"/>
      <c r="W844" s="22">
        <f t="shared" si="172"/>
        <v>0</v>
      </c>
      <c r="X844" s="22"/>
      <c r="Y844" s="22"/>
      <c r="Z844" s="22"/>
      <c r="AA844" s="22">
        <f t="shared" si="175"/>
        <v>0</v>
      </c>
      <c r="AB844" s="22">
        <f t="shared" si="187"/>
        <v>0</v>
      </c>
      <c r="AC844" s="22">
        <f t="shared" si="188"/>
        <v>0</v>
      </c>
      <c r="AD844" s="22">
        <f t="shared" si="176"/>
        <v>0</v>
      </c>
      <c r="AE844" s="22"/>
      <c r="AF844" s="22"/>
      <c r="AG844" s="22"/>
      <c r="AH844" s="22"/>
      <c r="AI844" s="22"/>
      <c r="AJ844" s="22">
        <f t="shared" si="178"/>
        <v>0</v>
      </c>
      <c r="AK844" s="22">
        <f t="shared" si="185"/>
        <v>0</v>
      </c>
      <c r="AL844" s="22">
        <f t="shared" si="186"/>
        <v>0</v>
      </c>
      <c r="AM844" s="22">
        <f t="array" ref="AM844">IF(P844="Mykare",(INDEX('[1]EMI &amp; Reimbursement'!Q:Q,MATCH(Finance!C844,'[1]EMI &amp; Reimbursement'!B:B,0),0)),0)</f>
        <v>0</v>
      </c>
      <c r="AN844" s="22">
        <f t="shared" si="182"/>
        <v>0</v>
      </c>
      <c r="AO844" s="22">
        <f t="shared" si="183"/>
        <v>0</v>
      </c>
      <c r="AP844" s="22">
        <f t="shared" si="184"/>
        <v>0</v>
      </c>
      <c r="BC844" s="22">
        <f t="shared" si="179"/>
        <v>0</v>
      </c>
      <c r="BD844" s="26" t="e">
        <f t="shared" si="180"/>
        <v>#DIV/0!</v>
      </c>
    </row>
    <row r="845" spans="1:56" ht="18" customHeight="1">
      <c r="A845" s="18" t="s">
        <v>7262</v>
      </c>
      <c r="B845" s="19"/>
      <c r="C845" s="18" t="str">
        <f t="shared" si="181"/>
        <v>FIP</v>
      </c>
      <c r="E845" s="20"/>
      <c r="F845" s="20"/>
      <c r="M845" s="21"/>
      <c r="N845" s="21" t="str">
        <f t="shared" si="166"/>
        <v>A</v>
      </c>
      <c r="P845" s="18" t="str">
        <f>IFERROR(VLOOKUP(L845,[1]Sheet3!A:B,2,0),"")</f>
        <v/>
      </c>
      <c r="Q845" s="22"/>
      <c r="R845" s="22" t="s">
        <v>7271</v>
      </c>
      <c r="S845" s="22"/>
      <c r="T845" s="22"/>
      <c r="U845" s="22"/>
      <c r="V845" s="22"/>
      <c r="W845" s="22">
        <f t="shared" si="172"/>
        <v>0</v>
      </c>
      <c r="X845" s="22"/>
      <c r="Y845" s="22"/>
      <c r="Z845" s="22"/>
      <c r="AA845" s="22">
        <f t="shared" si="175"/>
        <v>0</v>
      </c>
      <c r="AB845" s="22">
        <f t="shared" si="187"/>
        <v>0</v>
      </c>
      <c r="AC845" s="22">
        <f t="shared" si="188"/>
        <v>0</v>
      </c>
      <c r="AD845" s="22">
        <f t="shared" si="176"/>
        <v>0</v>
      </c>
      <c r="AE845" s="22"/>
      <c r="AF845" s="22"/>
      <c r="AG845" s="22"/>
      <c r="AH845" s="22"/>
      <c r="AI845" s="22"/>
      <c r="AJ845" s="22">
        <f t="shared" si="178"/>
        <v>0</v>
      </c>
      <c r="AK845" s="22">
        <f t="shared" si="185"/>
        <v>0</v>
      </c>
      <c r="AL845" s="22">
        <f t="shared" si="186"/>
        <v>0</v>
      </c>
      <c r="AM845" s="22">
        <f t="array" ref="AM845">IF(P845="Mykare",(INDEX('[1]EMI &amp; Reimbursement'!Q:Q,MATCH(Finance!C845,'[1]EMI &amp; Reimbursement'!B:B,0),0)),0)</f>
        <v>0</v>
      </c>
      <c r="AN845" s="22">
        <f t="shared" si="182"/>
        <v>0</v>
      </c>
      <c r="AO845" s="22">
        <f t="shared" si="183"/>
        <v>0</v>
      </c>
      <c r="AP845" s="22">
        <f t="shared" si="184"/>
        <v>0</v>
      </c>
      <c r="BC845" s="22">
        <f t="shared" si="179"/>
        <v>0</v>
      </c>
      <c r="BD845" s="26" t="e">
        <f t="shared" si="180"/>
        <v>#DIV/0!</v>
      </c>
    </row>
    <row r="846" spans="1:56" ht="18" customHeight="1">
      <c r="A846" s="18" t="s">
        <v>7262</v>
      </c>
      <c r="B846" s="19"/>
      <c r="C846" s="18" t="str">
        <f t="shared" si="181"/>
        <v>FIP</v>
      </c>
      <c r="E846" s="20"/>
      <c r="F846" s="20"/>
      <c r="M846" s="21"/>
      <c r="N846" s="21" t="str">
        <f t="shared" si="166"/>
        <v>A</v>
      </c>
      <c r="P846" s="18" t="str">
        <f>IFERROR(VLOOKUP(L846,[1]Sheet3!A:B,2,0),"")</f>
        <v/>
      </c>
      <c r="Q846" s="22"/>
      <c r="R846" s="22" t="s">
        <v>7271</v>
      </c>
      <c r="S846" s="22"/>
      <c r="T846" s="22"/>
      <c r="U846" s="22"/>
      <c r="V846" s="22"/>
      <c r="W846" s="22">
        <f t="shared" si="172"/>
        <v>0</v>
      </c>
      <c r="X846" s="22"/>
      <c r="Y846" s="22"/>
      <c r="Z846" s="22"/>
      <c r="AA846" s="22">
        <f t="shared" si="175"/>
        <v>0</v>
      </c>
      <c r="AB846" s="22">
        <f t="shared" si="187"/>
        <v>0</v>
      </c>
      <c r="AC846" s="22">
        <f t="shared" si="188"/>
        <v>0</v>
      </c>
      <c r="AD846" s="22">
        <f t="shared" si="176"/>
        <v>0</v>
      </c>
      <c r="AE846" s="22"/>
      <c r="AF846" s="22"/>
      <c r="AG846" s="22"/>
      <c r="AH846" s="22"/>
      <c r="AI846" s="22"/>
      <c r="AJ846" s="22">
        <f t="shared" si="178"/>
        <v>0</v>
      </c>
      <c r="AK846" s="22">
        <f t="shared" si="185"/>
        <v>0</v>
      </c>
      <c r="AL846" s="22">
        <f t="shared" si="186"/>
        <v>0</v>
      </c>
      <c r="AM846" s="22">
        <f t="array" ref="AM846">IF(P846="Mykare",(INDEX('[1]EMI &amp; Reimbursement'!Q:Q,MATCH(Finance!C846,'[1]EMI &amp; Reimbursement'!B:B,0),0)),0)</f>
        <v>0</v>
      </c>
      <c r="AN846" s="22">
        <f t="shared" si="182"/>
        <v>0</v>
      </c>
      <c r="AO846" s="22">
        <f t="shared" si="183"/>
        <v>0</v>
      </c>
      <c r="AP846" s="22">
        <f t="shared" si="184"/>
        <v>0</v>
      </c>
      <c r="BC846" s="22">
        <f t="shared" si="179"/>
        <v>0</v>
      </c>
      <c r="BD846" s="26" t="e">
        <f t="shared" si="180"/>
        <v>#DIV/0!</v>
      </c>
    </row>
    <row r="847" spans="1:56" ht="18" customHeight="1">
      <c r="A847" s="18" t="s">
        <v>7262</v>
      </c>
      <c r="B847" s="19"/>
      <c r="C847" s="18" t="str">
        <f t="shared" si="181"/>
        <v>FIP</v>
      </c>
      <c r="E847" s="20"/>
      <c r="F847" s="20"/>
      <c r="M847" s="21"/>
      <c r="N847" s="21" t="str">
        <f t="shared" si="166"/>
        <v>A</v>
      </c>
      <c r="P847" s="18" t="str">
        <f>IFERROR(VLOOKUP(L847,[1]Sheet3!A:B,2,0),"")</f>
        <v/>
      </c>
      <c r="Q847" s="22"/>
      <c r="R847" s="22" t="s">
        <v>7271</v>
      </c>
      <c r="S847" s="22"/>
      <c r="T847" s="22"/>
      <c r="U847" s="22"/>
      <c r="V847" s="22"/>
      <c r="W847" s="22">
        <f t="shared" si="172"/>
        <v>0</v>
      </c>
      <c r="X847" s="22"/>
      <c r="Y847" s="22"/>
      <c r="Z847" s="22"/>
      <c r="AA847" s="22">
        <f t="shared" si="175"/>
        <v>0</v>
      </c>
      <c r="AB847" s="22">
        <f t="shared" si="187"/>
        <v>0</v>
      </c>
      <c r="AC847" s="22">
        <f t="shared" si="188"/>
        <v>0</v>
      </c>
      <c r="AD847" s="22">
        <f t="shared" si="176"/>
        <v>0</v>
      </c>
      <c r="AE847" s="22"/>
      <c r="AF847" s="22"/>
      <c r="AG847" s="22"/>
      <c r="AH847" s="22"/>
      <c r="AI847" s="22"/>
      <c r="AJ847" s="22">
        <f t="shared" si="178"/>
        <v>0</v>
      </c>
      <c r="AK847" s="22">
        <f t="shared" si="185"/>
        <v>0</v>
      </c>
      <c r="AL847" s="22">
        <f t="shared" si="186"/>
        <v>0</v>
      </c>
      <c r="AM847" s="22">
        <f t="array" ref="AM847">IF(P847="Mykare",(INDEX('[1]EMI &amp; Reimbursement'!Q:Q,MATCH(Finance!C847,'[1]EMI &amp; Reimbursement'!B:B,0),0)),0)</f>
        <v>0</v>
      </c>
      <c r="AN847" s="22">
        <f t="shared" si="182"/>
        <v>0</v>
      </c>
      <c r="AO847" s="22">
        <f t="shared" si="183"/>
        <v>0</v>
      </c>
      <c r="AP847" s="22">
        <f t="shared" si="184"/>
        <v>0</v>
      </c>
      <c r="BC847" s="22">
        <f t="shared" si="179"/>
        <v>0</v>
      </c>
      <c r="BD847" s="26" t="e">
        <f t="shared" si="180"/>
        <v>#DIV/0!</v>
      </c>
    </row>
    <row r="848" spans="1:56" ht="18" customHeight="1">
      <c r="A848" s="18" t="s">
        <v>7262</v>
      </c>
      <c r="B848" s="19"/>
      <c r="C848" s="18" t="str">
        <f t="shared" si="181"/>
        <v>FIP</v>
      </c>
      <c r="E848" s="20"/>
      <c r="F848" s="20"/>
      <c r="M848" s="21"/>
      <c r="N848" s="21" t="str">
        <f t="shared" ref="N848:N1004" si="189">IF(M848="Hospital Provided","B","A")</f>
        <v>A</v>
      </c>
      <c r="P848" s="18" t="str">
        <f>IFERROR(VLOOKUP(L848,[1]Sheet3!A:B,2,0),"")</f>
        <v/>
      </c>
      <c r="Q848" s="22"/>
      <c r="R848" s="22" t="s">
        <v>7271</v>
      </c>
      <c r="S848" s="22"/>
      <c r="T848" s="22"/>
      <c r="U848" s="22"/>
      <c r="V848" s="22"/>
      <c r="W848" s="22">
        <f t="shared" si="172"/>
        <v>0</v>
      </c>
      <c r="X848" s="22"/>
      <c r="Y848" s="22"/>
      <c r="Z848" s="22"/>
      <c r="AA848" s="22">
        <f t="shared" si="175"/>
        <v>0</v>
      </c>
      <c r="AB848" s="22">
        <f t="shared" si="187"/>
        <v>0</v>
      </c>
      <c r="AC848" s="22">
        <f t="shared" si="188"/>
        <v>0</v>
      </c>
      <c r="AD848" s="22">
        <f t="shared" si="176"/>
        <v>0</v>
      </c>
      <c r="AE848" s="22"/>
      <c r="AF848" s="22"/>
      <c r="AG848" s="22"/>
      <c r="AH848" s="22"/>
      <c r="AI848" s="22"/>
      <c r="AJ848" s="22">
        <f t="shared" si="178"/>
        <v>0</v>
      </c>
      <c r="AK848" s="22">
        <f t="shared" si="185"/>
        <v>0</v>
      </c>
      <c r="AL848" s="22">
        <f t="shared" si="186"/>
        <v>0</v>
      </c>
      <c r="AM848" s="22">
        <f t="array" ref="AM848">IF(P848="Mykare",(INDEX('[1]EMI &amp; Reimbursement'!Q:Q,MATCH(Finance!C848,'[1]EMI &amp; Reimbursement'!B:B,0),0)),0)</f>
        <v>0</v>
      </c>
      <c r="AN848" s="22">
        <f t="shared" si="182"/>
        <v>0</v>
      </c>
      <c r="AO848" s="22">
        <f t="shared" si="183"/>
        <v>0</v>
      </c>
      <c r="AP848" s="22">
        <f t="shared" si="184"/>
        <v>0</v>
      </c>
      <c r="BC848" s="22">
        <f t="shared" si="179"/>
        <v>0</v>
      </c>
      <c r="BD848" s="26" t="e">
        <f t="shared" si="180"/>
        <v>#DIV/0!</v>
      </c>
    </row>
    <row r="849" spans="1:56" ht="18" customHeight="1">
      <c r="A849" s="18" t="s">
        <v>7262</v>
      </c>
      <c r="B849" s="19"/>
      <c r="C849" s="18" t="str">
        <f t="shared" si="181"/>
        <v>FIP</v>
      </c>
      <c r="E849" s="20"/>
      <c r="F849" s="20"/>
      <c r="M849" s="21"/>
      <c r="N849" s="21" t="str">
        <f t="shared" si="189"/>
        <v>A</v>
      </c>
      <c r="P849" s="18" t="str">
        <f>IFERROR(VLOOKUP(L849,[1]Sheet3!A:B,2,0),"")</f>
        <v/>
      </c>
      <c r="Q849" s="22"/>
      <c r="R849" s="22" t="s">
        <v>7271</v>
      </c>
      <c r="S849" s="22"/>
      <c r="T849" s="22"/>
      <c r="U849" s="22"/>
      <c r="V849" s="22"/>
      <c r="W849" s="22">
        <f t="shared" si="172"/>
        <v>0</v>
      </c>
      <c r="X849" s="22"/>
      <c r="Y849" s="22"/>
      <c r="Z849" s="22"/>
      <c r="AA849" s="22">
        <f t="shared" si="175"/>
        <v>0</v>
      </c>
      <c r="AB849" s="22">
        <f t="shared" si="187"/>
        <v>0</v>
      </c>
      <c r="AC849" s="22">
        <f t="shared" si="188"/>
        <v>0</v>
      </c>
      <c r="AD849" s="22">
        <f t="shared" si="176"/>
        <v>0</v>
      </c>
      <c r="AE849" s="22"/>
      <c r="AF849" s="22"/>
      <c r="AG849" s="22"/>
      <c r="AH849" s="22"/>
      <c r="AI849" s="22"/>
      <c r="AJ849" s="22">
        <f t="shared" si="178"/>
        <v>0</v>
      </c>
      <c r="AK849" s="22">
        <f t="shared" si="185"/>
        <v>0</v>
      </c>
      <c r="AL849" s="22">
        <f t="shared" si="186"/>
        <v>0</v>
      </c>
      <c r="AM849" s="22">
        <f t="array" ref="AM849">IF(P849="Mykare",(INDEX('[1]EMI &amp; Reimbursement'!Q:Q,MATCH(Finance!C849,'[1]EMI &amp; Reimbursement'!B:B,0),0)),0)</f>
        <v>0</v>
      </c>
      <c r="AN849" s="22">
        <f t="shared" si="182"/>
        <v>0</v>
      </c>
      <c r="AO849" s="22">
        <f t="shared" si="183"/>
        <v>0</v>
      </c>
      <c r="AP849" s="22">
        <f t="shared" si="184"/>
        <v>0</v>
      </c>
      <c r="BC849" s="22">
        <f t="shared" si="179"/>
        <v>0</v>
      </c>
      <c r="BD849" s="26" t="e">
        <f t="shared" si="180"/>
        <v>#DIV/0!</v>
      </c>
    </row>
    <row r="850" spans="1:56" ht="18" customHeight="1">
      <c r="A850" s="18" t="s">
        <v>7262</v>
      </c>
      <c r="B850" s="19"/>
      <c r="C850" s="18" t="str">
        <f t="shared" si="181"/>
        <v>FIP</v>
      </c>
      <c r="E850" s="20"/>
      <c r="F850" s="20"/>
      <c r="M850" s="21"/>
      <c r="N850" s="21" t="str">
        <f t="shared" si="189"/>
        <v>A</v>
      </c>
      <c r="P850" s="18" t="str">
        <f>IFERROR(VLOOKUP(L850,[1]Sheet3!A:B,2,0),"")</f>
        <v/>
      </c>
      <c r="Q850" s="22"/>
      <c r="R850" s="22" t="s">
        <v>7271</v>
      </c>
      <c r="S850" s="22"/>
      <c r="T850" s="22"/>
      <c r="U850" s="22"/>
      <c r="V850" s="22"/>
      <c r="W850" s="22">
        <f t="shared" si="172"/>
        <v>0</v>
      </c>
      <c r="X850" s="22"/>
      <c r="Y850" s="22"/>
      <c r="Z850" s="22"/>
      <c r="AA850" s="22">
        <f t="shared" si="175"/>
        <v>0</v>
      </c>
      <c r="AB850" s="22">
        <f t="shared" si="187"/>
        <v>0</v>
      </c>
      <c r="AC850" s="22">
        <f t="shared" si="188"/>
        <v>0</v>
      </c>
      <c r="AD850" s="22">
        <f t="shared" si="176"/>
        <v>0</v>
      </c>
      <c r="AE850" s="22"/>
      <c r="AF850" s="22"/>
      <c r="AG850" s="22"/>
      <c r="AH850" s="22"/>
      <c r="AI850" s="22"/>
      <c r="AJ850" s="22">
        <f t="shared" si="178"/>
        <v>0</v>
      </c>
      <c r="AK850" s="22">
        <f t="shared" si="185"/>
        <v>0</v>
      </c>
      <c r="AL850" s="22">
        <f t="shared" si="186"/>
        <v>0</v>
      </c>
      <c r="AM850" s="22">
        <f t="array" ref="AM850">IF(P850="Mykare",(INDEX('[1]EMI &amp; Reimbursement'!Q:Q,MATCH(Finance!C850,'[1]EMI &amp; Reimbursement'!B:B,0),0)),0)</f>
        <v>0</v>
      </c>
      <c r="AN850" s="22">
        <f t="shared" si="182"/>
        <v>0</v>
      </c>
      <c r="AO850" s="22">
        <f t="shared" si="183"/>
        <v>0</v>
      </c>
      <c r="AP850" s="22">
        <f t="shared" si="184"/>
        <v>0</v>
      </c>
      <c r="BC850" s="22">
        <f t="shared" si="179"/>
        <v>0</v>
      </c>
      <c r="BD850" s="26" t="e">
        <f t="shared" si="180"/>
        <v>#DIV/0!</v>
      </c>
    </row>
    <row r="851" spans="1:56" ht="18" customHeight="1">
      <c r="A851" s="18" t="s">
        <v>7262</v>
      </c>
      <c r="B851" s="19"/>
      <c r="C851" s="18" t="str">
        <f t="shared" si="181"/>
        <v>FIP</v>
      </c>
      <c r="E851" s="20"/>
      <c r="F851" s="20"/>
      <c r="M851" s="21"/>
      <c r="N851" s="21" t="str">
        <f t="shared" si="189"/>
        <v>A</v>
      </c>
      <c r="P851" s="18" t="str">
        <f>IFERROR(VLOOKUP(L851,[1]Sheet3!A:B,2,0),"")</f>
        <v/>
      </c>
      <c r="Q851" s="22"/>
      <c r="R851" s="22" t="s">
        <v>7271</v>
      </c>
      <c r="S851" s="22"/>
      <c r="T851" s="22"/>
      <c r="U851" s="22"/>
      <c r="V851" s="22"/>
      <c r="W851" s="22">
        <f t="shared" si="172"/>
        <v>0</v>
      </c>
      <c r="X851" s="22"/>
      <c r="Y851" s="22"/>
      <c r="Z851" s="22"/>
      <c r="AA851" s="22">
        <f t="shared" si="175"/>
        <v>0</v>
      </c>
      <c r="AB851" s="22">
        <f t="shared" si="187"/>
        <v>0</v>
      </c>
      <c r="AC851" s="22">
        <f t="shared" si="188"/>
        <v>0</v>
      </c>
      <c r="AD851" s="22">
        <f t="shared" si="176"/>
        <v>0</v>
      </c>
      <c r="AE851" s="22"/>
      <c r="AF851" s="22"/>
      <c r="AG851" s="22"/>
      <c r="AH851" s="22"/>
      <c r="AI851" s="22"/>
      <c r="AJ851" s="22">
        <f t="shared" si="178"/>
        <v>0</v>
      </c>
      <c r="AK851" s="22">
        <f t="shared" si="185"/>
        <v>0</v>
      </c>
      <c r="AL851" s="22">
        <f t="shared" si="186"/>
        <v>0</v>
      </c>
      <c r="AM851" s="22">
        <f t="array" ref="AM851">IF(P851="Mykare",(INDEX('[1]EMI &amp; Reimbursement'!Q:Q,MATCH(Finance!C851,'[1]EMI &amp; Reimbursement'!B:B,0),0)),0)</f>
        <v>0</v>
      </c>
      <c r="AN851" s="22">
        <f t="shared" si="182"/>
        <v>0</v>
      </c>
      <c r="AO851" s="22">
        <f t="shared" si="183"/>
        <v>0</v>
      </c>
      <c r="AP851" s="22">
        <f t="shared" si="184"/>
        <v>0</v>
      </c>
      <c r="BC851" s="22">
        <f t="shared" si="179"/>
        <v>0</v>
      </c>
      <c r="BD851" s="26" t="e">
        <f t="shared" si="180"/>
        <v>#DIV/0!</v>
      </c>
    </row>
    <row r="852" spans="1:56" ht="18" customHeight="1">
      <c r="A852" s="18" t="s">
        <v>7262</v>
      </c>
      <c r="B852" s="19"/>
      <c r="C852" s="18" t="str">
        <f t="shared" si="181"/>
        <v>FIP</v>
      </c>
      <c r="E852" s="20"/>
      <c r="F852" s="20"/>
      <c r="M852" s="21"/>
      <c r="N852" s="21" t="str">
        <f t="shared" si="189"/>
        <v>A</v>
      </c>
      <c r="P852" s="18" t="str">
        <f>IFERROR(VLOOKUP(L852,[1]Sheet3!A:B,2,0),"")</f>
        <v/>
      </c>
      <c r="Q852" s="22"/>
      <c r="R852" s="22" t="s">
        <v>7271</v>
      </c>
      <c r="S852" s="22"/>
      <c r="T852" s="22"/>
      <c r="U852" s="22"/>
      <c r="V852" s="22"/>
      <c r="W852" s="22">
        <f t="shared" si="172"/>
        <v>0</v>
      </c>
      <c r="X852" s="22"/>
      <c r="Y852" s="22"/>
      <c r="Z852" s="22"/>
      <c r="AA852" s="22">
        <f t="shared" si="175"/>
        <v>0</v>
      </c>
      <c r="AB852" s="22">
        <f t="shared" si="187"/>
        <v>0</v>
      </c>
      <c r="AC852" s="22">
        <f t="shared" si="188"/>
        <v>0</v>
      </c>
      <c r="AD852" s="22">
        <f t="shared" si="176"/>
        <v>0</v>
      </c>
      <c r="AE852" s="22"/>
      <c r="AF852" s="22"/>
      <c r="AG852" s="22"/>
      <c r="AH852" s="22"/>
      <c r="AI852" s="22"/>
      <c r="AJ852" s="22">
        <f t="shared" si="178"/>
        <v>0</v>
      </c>
      <c r="AK852" s="22">
        <f t="shared" si="185"/>
        <v>0</v>
      </c>
      <c r="AL852" s="22">
        <f t="shared" si="186"/>
        <v>0</v>
      </c>
      <c r="AM852" s="22">
        <f t="array" ref="AM852">IF(P852="Mykare",(INDEX('[1]EMI &amp; Reimbursement'!Q:Q,MATCH(Finance!C852,'[1]EMI &amp; Reimbursement'!B:B,0),0)),0)</f>
        <v>0</v>
      </c>
      <c r="AN852" s="22">
        <f t="shared" si="182"/>
        <v>0</v>
      </c>
      <c r="AO852" s="22">
        <f t="shared" si="183"/>
        <v>0</v>
      </c>
      <c r="AP852" s="22">
        <f t="shared" si="184"/>
        <v>0</v>
      </c>
      <c r="BC852" s="22">
        <f t="shared" si="179"/>
        <v>0</v>
      </c>
      <c r="BD852" s="26" t="e">
        <f t="shared" si="180"/>
        <v>#DIV/0!</v>
      </c>
    </row>
    <row r="853" spans="1:56" ht="18" customHeight="1">
      <c r="A853" s="18" t="s">
        <v>7262</v>
      </c>
      <c r="B853" s="19"/>
      <c r="C853" s="18" t="str">
        <f t="shared" si="181"/>
        <v>FIP</v>
      </c>
      <c r="E853" s="20"/>
      <c r="F853" s="20"/>
      <c r="M853" s="21"/>
      <c r="N853" s="21" t="str">
        <f t="shared" si="189"/>
        <v>A</v>
      </c>
      <c r="P853" s="18" t="str">
        <f>IFERROR(VLOOKUP(L853,[1]Sheet3!A:B,2,0),"")</f>
        <v/>
      </c>
      <c r="Q853" s="22"/>
      <c r="R853" s="22" t="s">
        <v>7271</v>
      </c>
      <c r="S853" s="22"/>
      <c r="T853" s="22"/>
      <c r="U853" s="22"/>
      <c r="V853" s="22"/>
      <c r="W853" s="22">
        <f t="shared" si="172"/>
        <v>0</v>
      </c>
      <c r="X853" s="22"/>
      <c r="Y853" s="22"/>
      <c r="Z853" s="22"/>
      <c r="AA853" s="22">
        <f t="shared" si="175"/>
        <v>0</v>
      </c>
      <c r="AB853" s="22">
        <f t="shared" si="187"/>
        <v>0</v>
      </c>
      <c r="AC853" s="22">
        <f t="shared" si="188"/>
        <v>0</v>
      </c>
      <c r="AD853" s="22">
        <f t="shared" si="176"/>
        <v>0</v>
      </c>
      <c r="AE853" s="22"/>
      <c r="AF853" s="22"/>
      <c r="AG853" s="22"/>
      <c r="AH853" s="22"/>
      <c r="AI853" s="22"/>
      <c r="AJ853" s="22">
        <f t="shared" si="178"/>
        <v>0</v>
      </c>
      <c r="AK853" s="22">
        <f t="shared" si="185"/>
        <v>0</v>
      </c>
      <c r="AL853" s="22">
        <f t="shared" si="186"/>
        <v>0</v>
      </c>
      <c r="AM853" s="22">
        <f t="array" ref="AM853">IF(P853="Mykare",(INDEX('[1]EMI &amp; Reimbursement'!Q:Q,MATCH(Finance!C853,'[1]EMI &amp; Reimbursement'!B:B,0),0)),0)</f>
        <v>0</v>
      </c>
      <c r="AN853" s="22">
        <f t="shared" si="182"/>
        <v>0</v>
      </c>
      <c r="AO853" s="22">
        <f t="shared" si="183"/>
        <v>0</v>
      </c>
      <c r="AP853" s="22">
        <f t="shared" si="184"/>
        <v>0</v>
      </c>
      <c r="BC853" s="22">
        <f t="shared" si="179"/>
        <v>0</v>
      </c>
      <c r="BD853" s="26" t="e">
        <f t="shared" si="180"/>
        <v>#DIV/0!</v>
      </c>
    </row>
    <row r="854" spans="1:56" ht="18" customHeight="1">
      <c r="A854" s="18" t="s">
        <v>7262</v>
      </c>
      <c r="B854" s="19"/>
      <c r="C854" s="18" t="str">
        <f t="shared" si="181"/>
        <v>FIP</v>
      </c>
      <c r="E854" s="20"/>
      <c r="F854" s="20"/>
      <c r="M854" s="21"/>
      <c r="N854" s="21" t="str">
        <f t="shared" si="189"/>
        <v>A</v>
      </c>
      <c r="P854" s="18" t="str">
        <f>IFERROR(VLOOKUP(L854,[1]Sheet3!A:B,2,0),"")</f>
        <v/>
      </c>
      <c r="Q854" s="22"/>
      <c r="R854" s="22" t="s">
        <v>7271</v>
      </c>
      <c r="S854" s="22"/>
      <c r="T854" s="22"/>
      <c r="U854" s="22"/>
      <c r="V854" s="22"/>
      <c r="W854" s="22">
        <f t="shared" si="172"/>
        <v>0</v>
      </c>
      <c r="X854" s="22"/>
      <c r="Y854" s="22"/>
      <c r="Z854" s="22"/>
      <c r="AA854" s="22">
        <f t="shared" si="175"/>
        <v>0</v>
      </c>
      <c r="AB854" s="22">
        <f t="shared" si="187"/>
        <v>0</v>
      </c>
      <c r="AC854" s="22">
        <f t="shared" si="188"/>
        <v>0</v>
      </c>
      <c r="AD854" s="22">
        <f t="shared" si="176"/>
        <v>0</v>
      </c>
      <c r="AE854" s="22"/>
      <c r="AF854" s="22"/>
      <c r="AG854" s="22"/>
      <c r="AH854" s="22"/>
      <c r="AI854" s="22"/>
      <c r="AJ854" s="22">
        <f t="shared" si="178"/>
        <v>0</v>
      </c>
      <c r="AK854" s="22">
        <f t="shared" si="185"/>
        <v>0</v>
      </c>
      <c r="AL854" s="22">
        <f t="shared" si="186"/>
        <v>0</v>
      </c>
      <c r="AM854" s="22">
        <f t="array" ref="AM854">IF(P854="Mykare",(INDEX('[1]EMI &amp; Reimbursement'!Q:Q,MATCH(Finance!C854,'[1]EMI &amp; Reimbursement'!B:B,0),0)),0)</f>
        <v>0</v>
      </c>
      <c r="AN854" s="22">
        <f t="shared" si="182"/>
        <v>0</v>
      </c>
      <c r="AO854" s="22">
        <f t="shared" si="183"/>
        <v>0</v>
      </c>
      <c r="AP854" s="22">
        <f t="shared" si="184"/>
        <v>0</v>
      </c>
      <c r="BC854" s="22">
        <f t="shared" si="179"/>
        <v>0</v>
      </c>
      <c r="BD854" s="26" t="e">
        <f t="shared" si="180"/>
        <v>#DIV/0!</v>
      </c>
    </row>
    <row r="855" spans="1:56" ht="18" customHeight="1">
      <c r="A855" s="18" t="s">
        <v>7262</v>
      </c>
      <c r="B855" s="19"/>
      <c r="C855" s="18" t="str">
        <f t="shared" si="181"/>
        <v>FIP</v>
      </c>
      <c r="E855" s="20"/>
      <c r="F855" s="20"/>
      <c r="M855" s="21"/>
      <c r="N855" s="21" t="str">
        <f t="shared" si="189"/>
        <v>A</v>
      </c>
      <c r="P855" s="18" t="str">
        <f>IFERROR(VLOOKUP(L855,[1]Sheet3!A:B,2,0),"")</f>
        <v/>
      </c>
      <c r="Q855" s="22"/>
      <c r="R855" s="22" t="s">
        <v>7271</v>
      </c>
      <c r="S855" s="22"/>
      <c r="T855" s="22"/>
      <c r="U855" s="22"/>
      <c r="V855" s="22"/>
      <c r="W855" s="22">
        <f t="shared" si="172"/>
        <v>0</v>
      </c>
      <c r="X855" s="22"/>
      <c r="Y855" s="22"/>
      <c r="Z855" s="22"/>
      <c r="AA855" s="22">
        <f t="shared" si="175"/>
        <v>0</v>
      </c>
      <c r="AB855" s="22">
        <f t="shared" si="187"/>
        <v>0</v>
      </c>
      <c r="AC855" s="22">
        <f t="shared" si="188"/>
        <v>0</v>
      </c>
      <c r="AD855" s="22">
        <f t="shared" si="176"/>
        <v>0</v>
      </c>
      <c r="AE855" s="22"/>
      <c r="AF855" s="22"/>
      <c r="AG855" s="22"/>
      <c r="AH855" s="22"/>
      <c r="AI855" s="22"/>
      <c r="AJ855" s="22">
        <f t="shared" si="178"/>
        <v>0</v>
      </c>
      <c r="AK855" s="22">
        <f t="shared" si="185"/>
        <v>0</v>
      </c>
      <c r="AL855" s="22">
        <f t="shared" si="186"/>
        <v>0</v>
      </c>
      <c r="AM855" s="22">
        <f t="array" ref="AM855">IF(P855="Mykare",(INDEX('[1]EMI &amp; Reimbursement'!Q:Q,MATCH(Finance!C855,'[1]EMI &amp; Reimbursement'!B:B,0),0)),0)</f>
        <v>0</v>
      </c>
      <c r="AN855" s="22">
        <f t="shared" si="182"/>
        <v>0</v>
      </c>
      <c r="AO855" s="22">
        <f t="shared" si="183"/>
        <v>0</v>
      </c>
      <c r="AP855" s="22">
        <f t="shared" si="184"/>
        <v>0</v>
      </c>
      <c r="BC855" s="22">
        <f t="shared" si="179"/>
        <v>0</v>
      </c>
      <c r="BD855" s="26" t="e">
        <f t="shared" si="180"/>
        <v>#DIV/0!</v>
      </c>
    </row>
    <row r="856" spans="1:56" ht="18" customHeight="1">
      <c r="A856" s="18" t="s">
        <v>7262</v>
      </c>
      <c r="B856" s="19"/>
      <c r="C856" s="18" t="str">
        <f t="shared" si="181"/>
        <v>FIP</v>
      </c>
      <c r="E856" s="20"/>
      <c r="F856" s="20"/>
      <c r="M856" s="21"/>
      <c r="N856" s="21" t="str">
        <f t="shared" si="189"/>
        <v>A</v>
      </c>
      <c r="P856" s="18" t="str">
        <f>IFERROR(VLOOKUP(L856,[1]Sheet3!A:B,2,0),"")</f>
        <v/>
      </c>
      <c r="Q856" s="22"/>
      <c r="R856" s="22" t="s">
        <v>7271</v>
      </c>
      <c r="S856" s="22"/>
      <c r="T856" s="22"/>
      <c r="U856" s="22"/>
      <c r="V856" s="22"/>
      <c r="W856" s="22">
        <f t="shared" si="172"/>
        <v>0</v>
      </c>
      <c r="X856" s="22"/>
      <c r="Y856" s="22"/>
      <c r="Z856" s="22"/>
      <c r="AA856" s="22">
        <f t="shared" si="175"/>
        <v>0</v>
      </c>
      <c r="AB856" s="22">
        <f t="shared" si="187"/>
        <v>0</v>
      </c>
      <c r="AC856" s="22">
        <f t="shared" si="188"/>
        <v>0</v>
      </c>
      <c r="AD856" s="22">
        <f t="shared" si="176"/>
        <v>0</v>
      </c>
      <c r="AE856" s="22"/>
      <c r="AF856" s="22"/>
      <c r="AG856" s="22"/>
      <c r="AH856" s="22"/>
      <c r="AI856" s="22"/>
      <c r="AJ856" s="22">
        <f t="shared" si="178"/>
        <v>0</v>
      </c>
      <c r="AK856" s="22">
        <f t="shared" si="185"/>
        <v>0</v>
      </c>
      <c r="AL856" s="22">
        <f t="shared" si="186"/>
        <v>0</v>
      </c>
      <c r="AM856" s="22">
        <f t="array" ref="AM856">IF(P856="Mykare",(INDEX('[1]EMI &amp; Reimbursement'!Q:Q,MATCH(Finance!C856,'[1]EMI &amp; Reimbursement'!B:B,0),0)),0)</f>
        <v>0</v>
      </c>
      <c r="AN856" s="22">
        <f t="shared" si="182"/>
        <v>0</v>
      </c>
      <c r="AO856" s="22">
        <f t="shared" si="183"/>
        <v>0</v>
      </c>
      <c r="AP856" s="22">
        <f t="shared" si="184"/>
        <v>0</v>
      </c>
      <c r="BC856" s="22">
        <f t="shared" si="179"/>
        <v>0</v>
      </c>
      <c r="BD856" s="26" t="e">
        <f t="shared" si="180"/>
        <v>#DIV/0!</v>
      </c>
    </row>
    <row r="857" spans="1:56" ht="18" customHeight="1">
      <c r="A857" s="18" t="s">
        <v>7262</v>
      </c>
      <c r="B857" s="19"/>
      <c r="C857" s="18" t="str">
        <f t="shared" si="181"/>
        <v>FIP</v>
      </c>
      <c r="E857" s="20"/>
      <c r="F857" s="20"/>
      <c r="M857" s="21"/>
      <c r="N857" s="21" t="str">
        <f t="shared" si="189"/>
        <v>A</v>
      </c>
      <c r="P857" s="18" t="str">
        <f>IFERROR(VLOOKUP(L857,[1]Sheet3!A:B,2,0),"")</f>
        <v/>
      </c>
      <c r="Q857" s="22"/>
      <c r="R857" s="22" t="s">
        <v>7271</v>
      </c>
      <c r="S857" s="22"/>
      <c r="T857" s="22"/>
      <c r="U857" s="22"/>
      <c r="V857" s="22"/>
      <c r="W857" s="22">
        <f t="shared" si="172"/>
        <v>0</v>
      </c>
      <c r="X857" s="22"/>
      <c r="Y857" s="22"/>
      <c r="Z857" s="22"/>
      <c r="AA857" s="22">
        <f t="shared" si="175"/>
        <v>0</v>
      </c>
      <c r="AB857" s="22">
        <f t="shared" si="187"/>
        <v>0</v>
      </c>
      <c r="AC857" s="22">
        <f t="shared" si="188"/>
        <v>0</v>
      </c>
      <c r="AD857" s="22">
        <f t="shared" si="176"/>
        <v>0</v>
      </c>
      <c r="AE857" s="22"/>
      <c r="AF857" s="22"/>
      <c r="AG857" s="22"/>
      <c r="AH857" s="22"/>
      <c r="AI857" s="22"/>
      <c r="AJ857" s="22">
        <f t="shared" si="178"/>
        <v>0</v>
      </c>
      <c r="AK857" s="22">
        <f t="shared" si="185"/>
        <v>0</v>
      </c>
      <c r="AL857" s="22">
        <f t="shared" si="186"/>
        <v>0</v>
      </c>
      <c r="AM857" s="22">
        <f t="array" ref="AM857">IF(P857="Mykare",(INDEX('[1]EMI &amp; Reimbursement'!Q:Q,MATCH(Finance!C857,'[1]EMI &amp; Reimbursement'!B:B,0),0)),0)</f>
        <v>0</v>
      </c>
      <c r="AN857" s="22">
        <f t="shared" si="182"/>
        <v>0</v>
      </c>
      <c r="AO857" s="22">
        <f t="shared" si="183"/>
        <v>0</v>
      </c>
      <c r="AP857" s="22">
        <f t="shared" si="184"/>
        <v>0</v>
      </c>
      <c r="BC857" s="22">
        <f t="shared" si="179"/>
        <v>0</v>
      </c>
      <c r="BD857" s="26" t="e">
        <f t="shared" si="180"/>
        <v>#DIV/0!</v>
      </c>
    </row>
    <row r="858" spans="1:56" ht="18" customHeight="1">
      <c r="A858" s="18" t="s">
        <v>7262</v>
      </c>
      <c r="B858" s="19"/>
      <c r="C858" s="18" t="str">
        <f t="shared" si="181"/>
        <v>FIP</v>
      </c>
      <c r="E858" s="20"/>
      <c r="F858" s="20"/>
      <c r="M858" s="21"/>
      <c r="N858" s="21" t="str">
        <f t="shared" si="189"/>
        <v>A</v>
      </c>
      <c r="P858" s="18" t="str">
        <f>IFERROR(VLOOKUP(L858,[1]Sheet3!A:B,2,0),"")</f>
        <v/>
      </c>
      <c r="Q858" s="22"/>
      <c r="R858" s="22" t="s">
        <v>7271</v>
      </c>
      <c r="S858" s="22"/>
      <c r="T858" s="22"/>
      <c r="U858" s="22"/>
      <c r="V858" s="22"/>
      <c r="W858" s="22">
        <f t="shared" si="172"/>
        <v>0</v>
      </c>
      <c r="X858" s="22"/>
      <c r="Y858" s="22"/>
      <c r="Z858" s="22"/>
      <c r="AA858" s="22">
        <f t="shared" si="175"/>
        <v>0</v>
      </c>
      <c r="AB858" s="22">
        <f t="shared" si="187"/>
        <v>0</v>
      </c>
      <c r="AC858" s="22">
        <f t="shared" si="188"/>
        <v>0</v>
      </c>
      <c r="AD858" s="22">
        <f t="shared" si="176"/>
        <v>0</v>
      </c>
      <c r="AE858" s="22"/>
      <c r="AF858" s="22"/>
      <c r="AG858" s="22"/>
      <c r="AH858" s="22"/>
      <c r="AI858" s="22"/>
      <c r="AJ858" s="22">
        <f t="shared" si="178"/>
        <v>0</v>
      </c>
      <c r="AK858" s="22">
        <f t="shared" si="185"/>
        <v>0</v>
      </c>
      <c r="AL858" s="22">
        <f t="shared" si="186"/>
        <v>0</v>
      </c>
      <c r="AM858" s="22">
        <f t="array" ref="AM858">IF(P858="Mykare",(INDEX('[1]EMI &amp; Reimbursement'!Q:Q,MATCH(Finance!C858,'[1]EMI &amp; Reimbursement'!B:B,0),0)),0)</f>
        <v>0</v>
      </c>
      <c r="AN858" s="22">
        <f t="shared" si="182"/>
        <v>0</v>
      </c>
      <c r="AO858" s="22">
        <f t="shared" si="183"/>
        <v>0</v>
      </c>
      <c r="AP858" s="22">
        <f t="shared" si="184"/>
        <v>0</v>
      </c>
      <c r="BC858" s="22">
        <f t="shared" si="179"/>
        <v>0</v>
      </c>
      <c r="BD858" s="26" t="e">
        <f t="shared" si="180"/>
        <v>#DIV/0!</v>
      </c>
    </row>
    <row r="859" spans="1:56" ht="18" customHeight="1">
      <c r="A859" s="18" t="s">
        <v>7262</v>
      </c>
      <c r="B859" s="19"/>
      <c r="C859" s="18" t="str">
        <f t="shared" si="181"/>
        <v>FIP</v>
      </c>
      <c r="E859" s="20"/>
      <c r="F859" s="20"/>
      <c r="M859" s="21"/>
      <c r="N859" s="21" t="str">
        <f t="shared" si="189"/>
        <v>A</v>
      </c>
      <c r="P859" s="18" t="str">
        <f>IFERROR(VLOOKUP(L859,[1]Sheet3!A:B,2,0),"")</f>
        <v/>
      </c>
      <c r="Q859" s="22"/>
      <c r="R859" s="22" t="s">
        <v>7271</v>
      </c>
      <c r="S859" s="22"/>
      <c r="T859" s="22"/>
      <c r="U859" s="22"/>
      <c r="V859" s="22"/>
      <c r="W859" s="22">
        <f t="shared" si="172"/>
        <v>0</v>
      </c>
      <c r="X859" s="22"/>
      <c r="Y859" s="22"/>
      <c r="Z859" s="22"/>
      <c r="AA859" s="22">
        <f t="shared" si="175"/>
        <v>0</v>
      </c>
      <c r="AB859" s="22">
        <f t="shared" si="187"/>
        <v>0</v>
      </c>
      <c r="AC859" s="22">
        <f t="shared" si="188"/>
        <v>0</v>
      </c>
      <c r="AD859" s="22">
        <f t="shared" si="176"/>
        <v>0</v>
      </c>
      <c r="AE859" s="22"/>
      <c r="AF859" s="22"/>
      <c r="AG859" s="22"/>
      <c r="AH859" s="22"/>
      <c r="AI859" s="22"/>
      <c r="AJ859" s="22">
        <f t="shared" si="178"/>
        <v>0</v>
      </c>
      <c r="AK859" s="22">
        <f t="shared" si="185"/>
        <v>0</v>
      </c>
      <c r="AL859" s="22">
        <f t="shared" si="186"/>
        <v>0</v>
      </c>
      <c r="AM859" s="22">
        <f t="array" ref="AM859">IF(P859="Mykare",(INDEX('[1]EMI &amp; Reimbursement'!Q:Q,MATCH(Finance!C859,'[1]EMI &amp; Reimbursement'!B:B,0),0)),0)</f>
        <v>0</v>
      </c>
      <c r="AN859" s="22">
        <f t="shared" si="182"/>
        <v>0</v>
      </c>
      <c r="AO859" s="22">
        <f t="shared" si="183"/>
        <v>0</v>
      </c>
      <c r="AP859" s="22">
        <f t="shared" si="184"/>
        <v>0</v>
      </c>
      <c r="BC859" s="22">
        <f t="shared" si="179"/>
        <v>0</v>
      </c>
      <c r="BD859" s="26" t="e">
        <f t="shared" si="180"/>
        <v>#DIV/0!</v>
      </c>
    </row>
    <row r="860" spans="1:56" ht="18" customHeight="1">
      <c r="A860" s="18" t="s">
        <v>7262</v>
      </c>
      <c r="B860" s="19"/>
      <c r="C860" s="18" t="str">
        <f t="shared" si="181"/>
        <v>FIP</v>
      </c>
      <c r="E860" s="20"/>
      <c r="F860" s="20"/>
      <c r="M860" s="21"/>
      <c r="N860" s="21" t="str">
        <f t="shared" si="189"/>
        <v>A</v>
      </c>
      <c r="P860" s="18" t="str">
        <f>IFERROR(VLOOKUP(L860,[1]Sheet3!A:B,2,0),"")</f>
        <v/>
      </c>
      <c r="Q860" s="22"/>
      <c r="R860" s="22" t="s">
        <v>7271</v>
      </c>
      <c r="S860" s="22"/>
      <c r="T860" s="22"/>
      <c r="U860" s="22"/>
      <c r="V860" s="22"/>
      <c r="W860" s="22">
        <f t="shared" si="172"/>
        <v>0</v>
      </c>
      <c r="X860" s="22"/>
      <c r="Y860" s="22"/>
      <c r="Z860" s="22"/>
      <c r="AA860" s="22">
        <f t="shared" si="175"/>
        <v>0</v>
      </c>
      <c r="AB860" s="22">
        <f t="shared" si="187"/>
        <v>0</v>
      </c>
      <c r="AC860" s="22">
        <f t="shared" si="188"/>
        <v>0</v>
      </c>
      <c r="AD860" s="22">
        <f t="shared" si="176"/>
        <v>0</v>
      </c>
      <c r="AE860" s="22"/>
      <c r="AF860" s="22"/>
      <c r="AG860" s="22"/>
      <c r="AH860" s="22"/>
      <c r="AI860" s="22"/>
      <c r="AJ860" s="22">
        <f t="shared" si="178"/>
        <v>0</v>
      </c>
      <c r="AK860" s="22">
        <f t="shared" si="185"/>
        <v>0</v>
      </c>
      <c r="AL860" s="22">
        <f t="shared" si="186"/>
        <v>0</v>
      </c>
      <c r="AM860" s="22">
        <f t="array" ref="AM860">IF(P860="Mykare",(INDEX('[1]EMI &amp; Reimbursement'!Q:Q,MATCH(Finance!C860,'[1]EMI &amp; Reimbursement'!B:B,0),0)),0)</f>
        <v>0</v>
      </c>
      <c r="AN860" s="22">
        <f t="shared" si="182"/>
        <v>0</v>
      </c>
      <c r="AO860" s="22">
        <f t="shared" si="183"/>
        <v>0</v>
      </c>
      <c r="AP860" s="22">
        <f t="shared" si="184"/>
        <v>0</v>
      </c>
      <c r="BC860" s="22">
        <f t="shared" si="179"/>
        <v>0</v>
      </c>
      <c r="BD860" s="26" t="e">
        <f t="shared" si="180"/>
        <v>#DIV/0!</v>
      </c>
    </row>
    <row r="861" spans="1:56" ht="18" customHeight="1">
      <c r="A861" s="18" t="s">
        <v>7262</v>
      </c>
      <c r="B861" s="19"/>
      <c r="C861" s="18" t="str">
        <f t="shared" si="181"/>
        <v>FIP</v>
      </c>
      <c r="E861" s="20"/>
      <c r="F861" s="20"/>
      <c r="M861" s="21"/>
      <c r="N861" s="21" t="str">
        <f t="shared" si="189"/>
        <v>A</v>
      </c>
      <c r="P861" s="18" t="str">
        <f>IFERROR(VLOOKUP(L861,[1]Sheet3!A:B,2,0),"")</f>
        <v/>
      </c>
      <c r="Q861" s="22"/>
      <c r="R861" s="22" t="s">
        <v>7271</v>
      </c>
      <c r="S861" s="22"/>
      <c r="T861" s="22"/>
      <c r="U861" s="22"/>
      <c r="V861" s="22"/>
      <c r="W861" s="22">
        <f t="shared" si="172"/>
        <v>0</v>
      </c>
      <c r="X861" s="22"/>
      <c r="Y861" s="22"/>
      <c r="Z861" s="22"/>
      <c r="AA861" s="22">
        <f t="shared" si="175"/>
        <v>0</v>
      </c>
      <c r="AB861" s="22">
        <f t="shared" si="187"/>
        <v>0</v>
      </c>
      <c r="AC861" s="22">
        <f t="shared" si="188"/>
        <v>0</v>
      </c>
      <c r="AD861" s="22">
        <f t="shared" si="176"/>
        <v>0</v>
      </c>
      <c r="AE861" s="22"/>
      <c r="AF861" s="22"/>
      <c r="AG861" s="22"/>
      <c r="AH861" s="22"/>
      <c r="AI861" s="22"/>
      <c r="AJ861" s="22">
        <f t="shared" si="178"/>
        <v>0</v>
      </c>
      <c r="AK861" s="22">
        <f t="shared" si="185"/>
        <v>0</v>
      </c>
      <c r="AL861" s="22">
        <f t="shared" si="186"/>
        <v>0</v>
      </c>
      <c r="AM861" s="22">
        <f t="array" ref="AM861">IF(P861="Mykare",(INDEX('[1]EMI &amp; Reimbursement'!Q:Q,MATCH(Finance!C861,'[1]EMI &amp; Reimbursement'!B:B,0),0)),0)</f>
        <v>0</v>
      </c>
      <c r="AN861" s="22">
        <f t="shared" si="182"/>
        <v>0</v>
      </c>
      <c r="AO861" s="22">
        <f t="shared" si="183"/>
        <v>0</v>
      </c>
      <c r="AP861" s="22">
        <f t="shared" si="184"/>
        <v>0</v>
      </c>
      <c r="BC861" s="22">
        <f t="shared" si="179"/>
        <v>0</v>
      </c>
      <c r="BD861" s="26" t="e">
        <f t="shared" si="180"/>
        <v>#DIV/0!</v>
      </c>
    </row>
    <row r="862" spans="1:56" ht="18" customHeight="1">
      <c r="A862" s="18" t="s">
        <v>7262</v>
      </c>
      <c r="B862" s="19"/>
      <c r="C862" s="18" t="str">
        <f t="shared" si="181"/>
        <v>FIP</v>
      </c>
      <c r="E862" s="20"/>
      <c r="F862" s="20"/>
      <c r="M862" s="21"/>
      <c r="N862" s="21" t="str">
        <f t="shared" si="189"/>
        <v>A</v>
      </c>
      <c r="P862" s="18" t="str">
        <f>IFERROR(VLOOKUP(L862,[1]Sheet3!A:B,2,0),"")</f>
        <v/>
      </c>
      <c r="Q862" s="22"/>
      <c r="R862" s="22" t="s">
        <v>7271</v>
      </c>
      <c r="S862" s="22"/>
      <c r="T862" s="22"/>
      <c r="U862" s="22"/>
      <c r="V862" s="22"/>
      <c r="W862" s="22">
        <f t="shared" si="172"/>
        <v>0</v>
      </c>
      <c r="X862" s="22"/>
      <c r="Y862" s="22"/>
      <c r="Z862" s="22"/>
      <c r="AA862" s="22">
        <f t="shared" si="175"/>
        <v>0</v>
      </c>
      <c r="AB862" s="22">
        <f t="shared" si="187"/>
        <v>0</v>
      </c>
      <c r="AC862" s="22">
        <f t="shared" si="188"/>
        <v>0</v>
      </c>
      <c r="AD862" s="22">
        <f t="shared" si="176"/>
        <v>0</v>
      </c>
      <c r="AE862" s="22"/>
      <c r="AF862" s="22"/>
      <c r="AG862" s="22"/>
      <c r="AH862" s="22"/>
      <c r="AI862" s="22"/>
      <c r="AJ862" s="22">
        <f t="shared" si="178"/>
        <v>0</v>
      </c>
      <c r="AK862" s="22">
        <f t="shared" si="185"/>
        <v>0</v>
      </c>
      <c r="AL862" s="22">
        <f t="shared" si="186"/>
        <v>0</v>
      </c>
      <c r="AM862" s="22">
        <f t="array" ref="AM862">IF(P862="Mykare",(INDEX('[1]EMI &amp; Reimbursement'!Q:Q,MATCH(Finance!C862,'[1]EMI &amp; Reimbursement'!B:B,0),0)),0)</f>
        <v>0</v>
      </c>
      <c r="AN862" s="22">
        <f t="shared" si="182"/>
        <v>0</v>
      </c>
      <c r="AO862" s="22">
        <f t="shared" si="183"/>
        <v>0</v>
      </c>
      <c r="AP862" s="22">
        <f t="shared" si="184"/>
        <v>0</v>
      </c>
      <c r="BC862" s="22">
        <f t="shared" si="179"/>
        <v>0</v>
      </c>
      <c r="BD862" s="26" t="e">
        <f t="shared" si="180"/>
        <v>#DIV/0!</v>
      </c>
    </row>
    <row r="863" spans="1:56" ht="18" customHeight="1">
      <c r="A863" s="18" t="s">
        <v>7262</v>
      </c>
      <c r="B863" s="19"/>
      <c r="C863" s="18" t="str">
        <f t="shared" si="181"/>
        <v>FIP</v>
      </c>
      <c r="E863" s="20"/>
      <c r="F863" s="20"/>
      <c r="M863" s="21"/>
      <c r="N863" s="21" t="str">
        <f t="shared" si="189"/>
        <v>A</v>
      </c>
      <c r="P863" s="18" t="str">
        <f>IFERROR(VLOOKUP(L863,[1]Sheet3!A:B,2,0),"")</f>
        <v/>
      </c>
      <c r="Q863" s="22"/>
      <c r="R863" s="22" t="s">
        <v>7271</v>
      </c>
      <c r="S863" s="22"/>
      <c r="T863" s="22"/>
      <c r="U863" s="22"/>
      <c r="V863" s="22"/>
      <c r="W863" s="22">
        <f t="shared" si="172"/>
        <v>0</v>
      </c>
      <c r="X863" s="22"/>
      <c r="Y863" s="22"/>
      <c r="Z863" s="22"/>
      <c r="AA863" s="22">
        <f t="shared" si="175"/>
        <v>0</v>
      </c>
      <c r="AB863" s="22">
        <f t="shared" si="187"/>
        <v>0</v>
      </c>
      <c r="AC863" s="22">
        <f t="shared" si="188"/>
        <v>0</v>
      </c>
      <c r="AD863" s="22">
        <f t="shared" si="176"/>
        <v>0</v>
      </c>
      <c r="AE863" s="22"/>
      <c r="AF863" s="22"/>
      <c r="AG863" s="22"/>
      <c r="AH863" s="22"/>
      <c r="AI863" s="22"/>
      <c r="AJ863" s="22">
        <f t="shared" si="178"/>
        <v>0</v>
      </c>
      <c r="AK863" s="22">
        <f t="shared" si="185"/>
        <v>0</v>
      </c>
      <c r="AL863" s="22">
        <f t="shared" si="186"/>
        <v>0</v>
      </c>
      <c r="AM863" s="22">
        <f t="array" ref="AM863">IF(P863="Mykare",(INDEX('[1]EMI &amp; Reimbursement'!Q:Q,MATCH(Finance!C863,'[1]EMI &amp; Reimbursement'!B:B,0),0)),0)</f>
        <v>0</v>
      </c>
      <c r="AN863" s="22">
        <f t="shared" si="182"/>
        <v>0</v>
      </c>
      <c r="AO863" s="22">
        <f t="shared" si="183"/>
        <v>0</v>
      </c>
      <c r="AP863" s="22">
        <f t="shared" si="184"/>
        <v>0</v>
      </c>
      <c r="BC863" s="22">
        <f t="shared" si="179"/>
        <v>0</v>
      </c>
      <c r="BD863" s="26" t="e">
        <f t="shared" si="180"/>
        <v>#DIV/0!</v>
      </c>
    </row>
    <row r="864" spans="1:56" ht="18" customHeight="1">
      <c r="A864" s="18" t="s">
        <v>7262</v>
      </c>
      <c r="B864" s="19"/>
      <c r="C864" s="18" t="str">
        <f t="shared" si="181"/>
        <v>FIP</v>
      </c>
      <c r="E864" s="20"/>
      <c r="F864" s="20"/>
      <c r="M864" s="21"/>
      <c r="N864" s="21" t="str">
        <f t="shared" si="189"/>
        <v>A</v>
      </c>
      <c r="P864" s="18" t="str">
        <f>IFERROR(VLOOKUP(L864,[1]Sheet3!A:B,2,0),"")</f>
        <v/>
      </c>
      <c r="Q864" s="22"/>
      <c r="R864" s="22" t="s">
        <v>7271</v>
      </c>
      <c r="S864" s="22"/>
      <c r="T864" s="22"/>
      <c r="U864" s="22"/>
      <c r="V864" s="22"/>
      <c r="W864" s="22">
        <f t="shared" si="172"/>
        <v>0</v>
      </c>
      <c r="X864" s="22"/>
      <c r="Y864" s="22"/>
      <c r="Z864" s="22"/>
      <c r="AA864" s="22">
        <f t="shared" si="175"/>
        <v>0</v>
      </c>
      <c r="AB864" s="22">
        <f t="shared" si="187"/>
        <v>0</v>
      </c>
      <c r="AC864" s="22">
        <f t="shared" si="188"/>
        <v>0</v>
      </c>
      <c r="AD864" s="22">
        <f t="shared" si="176"/>
        <v>0</v>
      </c>
      <c r="AE864" s="22"/>
      <c r="AF864" s="22"/>
      <c r="AG864" s="22"/>
      <c r="AH864" s="22"/>
      <c r="AI864" s="22"/>
      <c r="AJ864" s="22">
        <f t="shared" si="178"/>
        <v>0</v>
      </c>
      <c r="AK864" s="22">
        <f t="shared" si="185"/>
        <v>0</v>
      </c>
      <c r="AL864" s="22">
        <f t="shared" si="186"/>
        <v>0</v>
      </c>
      <c r="AM864" s="22">
        <f t="array" ref="AM864">IF(P864="Mykare",(INDEX('[1]EMI &amp; Reimbursement'!Q:Q,MATCH(Finance!C864,'[1]EMI &amp; Reimbursement'!B:B,0),0)),0)</f>
        <v>0</v>
      </c>
      <c r="AN864" s="22">
        <f t="shared" si="182"/>
        <v>0</v>
      </c>
      <c r="AO864" s="22">
        <f t="shared" si="183"/>
        <v>0</v>
      </c>
      <c r="AP864" s="22">
        <f t="shared" si="184"/>
        <v>0</v>
      </c>
      <c r="BC864" s="22">
        <f t="shared" si="179"/>
        <v>0</v>
      </c>
      <c r="BD864" s="26" t="e">
        <f t="shared" si="180"/>
        <v>#DIV/0!</v>
      </c>
    </row>
    <row r="865" spans="1:56" ht="18" customHeight="1">
      <c r="A865" s="18" t="s">
        <v>7262</v>
      </c>
      <c r="B865" s="19"/>
      <c r="C865" s="18" t="str">
        <f t="shared" si="181"/>
        <v>FIP</v>
      </c>
      <c r="E865" s="20"/>
      <c r="F865" s="20"/>
      <c r="M865" s="21"/>
      <c r="N865" s="21" t="str">
        <f t="shared" si="189"/>
        <v>A</v>
      </c>
      <c r="P865" s="18" t="str">
        <f>IFERROR(VLOOKUP(L865,[1]Sheet3!A:B,2,0),"")</f>
        <v/>
      </c>
      <c r="Q865" s="22"/>
      <c r="R865" s="22" t="s">
        <v>7271</v>
      </c>
      <c r="S865" s="22"/>
      <c r="T865" s="22"/>
      <c r="U865" s="22"/>
      <c r="V865" s="22"/>
      <c r="W865" s="22">
        <f t="shared" si="172"/>
        <v>0</v>
      </c>
      <c r="X865" s="22"/>
      <c r="Y865" s="22"/>
      <c r="Z865" s="22"/>
      <c r="AA865" s="22">
        <f t="shared" si="175"/>
        <v>0</v>
      </c>
      <c r="AB865" s="22">
        <f t="shared" si="187"/>
        <v>0</v>
      </c>
      <c r="AC865" s="22">
        <f t="shared" si="188"/>
        <v>0</v>
      </c>
      <c r="AD865" s="22">
        <f t="shared" si="176"/>
        <v>0</v>
      </c>
      <c r="AE865" s="22"/>
      <c r="AF865" s="22"/>
      <c r="AG865" s="22"/>
      <c r="AH865" s="22"/>
      <c r="AI865" s="22"/>
      <c r="AJ865" s="22">
        <f t="shared" si="178"/>
        <v>0</v>
      </c>
      <c r="AK865" s="22">
        <f t="shared" si="185"/>
        <v>0</v>
      </c>
      <c r="AL865" s="22">
        <f t="shared" si="186"/>
        <v>0</v>
      </c>
      <c r="AM865" s="22">
        <f t="array" ref="AM865">IF(P865="Mykare",(INDEX('[1]EMI &amp; Reimbursement'!Q:Q,MATCH(Finance!C865,'[1]EMI &amp; Reimbursement'!B:B,0),0)),0)</f>
        <v>0</v>
      </c>
      <c r="AN865" s="22">
        <f t="shared" si="182"/>
        <v>0</v>
      </c>
      <c r="AO865" s="22">
        <f t="shared" si="183"/>
        <v>0</v>
      </c>
      <c r="AP865" s="22">
        <f t="shared" si="184"/>
        <v>0</v>
      </c>
      <c r="BC865" s="22">
        <f t="shared" si="179"/>
        <v>0</v>
      </c>
      <c r="BD865" s="26" t="e">
        <f t="shared" si="180"/>
        <v>#DIV/0!</v>
      </c>
    </row>
    <row r="866" spans="1:56" ht="18" customHeight="1">
      <c r="A866" s="18" t="s">
        <v>7262</v>
      </c>
      <c r="B866" s="19"/>
      <c r="C866" s="18" t="str">
        <f t="shared" si="181"/>
        <v>FIP</v>
      </c>
      <c r="E866" s="20"/>
      <c r="F866" s="20"/>
      <c r="M866" s="21"/>
      <c r="N866" s="21" t="str">
        <f t="shared" si="189"/>
        <v>A</v>
      </c>
      <c r="P866" s="18" t="str">
        <f>IFERROR(VLOOKUP(L866,[1]Sheet3!A:B,2,0),"")</f>
        <v/>
      </c>
      <c r="Q866" s="22"/>
      <c r="R866" s="22" t="s">
        <v>7271</v>
      </c>
      <c r="S866" s="22"/>
      <c r="T866" s="22"/>
      <c r="U866" s="22"/>
      <c r="V866" s="22"/>
      <c r="W866" s="22">
        <f t="shared" si="172"/>
        <v>0</v>
      </c>
      <c r="X866" s="22"/>
      <c r="Y866" s="22"/>
      <c r="Z866" s="22"/>
      <c r="AA866" s="22">
        <f t="shared" si="175"/>
        <v>0</v>
      </c>
      <c r="AB866" s="22">
        <f t="shared" si="187"/>
        <v>0</v>
      </c>
      <c r="AC866" s="22">
        <f t="shared" si="188"/>
        <v>0</v>
      </c>
      <c r="AD866" s="22">
        <f t="shared" si="176"/>
        <v>0</v>
      </c>
      <c r="AE866" s="22"/>
      <c r="AF866" s="22"/>
      <c r="AG866" s="22"/>
      <c r="AH866" s="22"/>
      <c r="AI866" s="22"/>
      <c r="AJ866" s="22">
        <f t="shared" si="178"/>
        <v>0</v>
      </c>
      <c r="AK866" s="22">
        <f t="shared" si="185"/>
        <v>0</v>
      </c>
      <c r="AL866" s="22">
        <f t="shared" si="186"/>
        <v>0</v>
      </c>
      <c r="AM866" s="22">
        <f t="array" ref="AM866">IF(P866="Mykare",(INDEX('[1]EMI &amp; Reimbursement'!Q:Q,MATCH(Finance!C866,'[1]EMI &amp; Reimbursement'!B:B,0),0)),0)</f>
        <v>0</v>
      </c>
      <c r="AN866" s="22">
        <f t="shared" si="182"/>
        <v>0</v>
      </c>
      <c r="AO866" s="22">
        <f t="shared" si="183"/>
        <v>0</v>
      </c>
      <c r="AP866" s="22">
        <f t="shared" si="184"/>
        <v>0</v>
      </c>
      <c r="BC866" s="22">
        <f t="shared" si="179"/>
        <v>0</v>
      </c>
      <c r="BD866" s="26" t="e">
        <f t="shared" si="180"/>
        <v>#DIV/0!</v>
      </c>
    </row>
    <row r="867" spans="1:56" ht="18" customHeight="1">
      <c r="A867" s="18" t="s">
        <v>7262</v>
      </c>
      <c r="B867" s="19"/>
      <c r="C867" s="18" t="str">
        <f t="shared" si="181"/>
        <v>FIP</v>
      </c>
      <c r="E867" s="20"/>
      <c r="F867" s="20"/>
      <c r="M867" s="21"/>
      <c r="N867" s="21" t="str">
        <f t="shared" si="189"/>
        <v>A</v>
      </c>
      <c r="P867" s="18" t="str">
        <f>IFERROR(VLOOKUP(L867,[1]Sheet3!A:B,2,0),"")</f>
        <v/>
      </c>
      <c r="Q867" s="22"/>
      <c r="R867" s="22" t="s">
        <v>7271</v>
      </c>
      <c r="S867" s="22"/>
      <c r="T867" s="22"/>
      <c r="U867" s="22"/>
      <c r="V867" s="22"/>
      <c r="W867" s="22">
        <f t="shared" si="172"/>
        <v>0</v>
      </c>
      <c r="X867" s="22"/>
      <c r="Y867" s="22"/>
      <c r="Z867" s="22"/>
      <c r="AA867" s="22">
        <f t="shared" si="175"/>
        <v>0</v>
      </c>
      <c r="AB867" s="22">
        <f t="shared" si="187"/>
        <v>0</v>
      </c>
      <c r="AC867" s="22">
        <f t="shared" si="188"/>
        <v>0</v>
      </c>
      <c r="AD867" s="22">
        <f t="shared" si="176"/>
        <v>0</v>
      </c>
      <c r="AE867" s="22"/>
      <c r="AF867" s="22"/>
      <c r="AG867" s="22"/>
      <c r="AH867" s="22"/>
      <c r="AI867" s="22"/>
      <c r="AJ867" s="22">
        <f t="shared" si="178"/>
        <v>0</v>
      </c>
      <c r="AK867" s="22">
        <f t="shared" si="185"/>
        <v>0</v>
      </c>
      <c r="AL867" s="22">
        <f t="shared" si="186"/>
        <v>0</v>
      </c>
      <c r="AM867" s="22">
        <f t="array" ref="AM867">IF(P867="Mykare",(INDEX('[1]EMI &amp; Reimbursement'!Q:Q,MATCH(Finance!C867,'[1]EMI &amp; Reimbursement'!B:B,0),0)),0)</f>
        <v>0</v>
      </c>
      <c r="AN867" s="22">
        <f t="shared" si="182"/>
        <v>0</v>
      </c>
      <c r="AO867" s="22">
        <f t="shared" si="183"/>
        <v>0</v>
      </c>
      <c r="AP867" s="22">
        <f t="shared" si="184"/>
        <v>0</v>
      </c>
      <c r="BC867" s="22">
        <f t="shared" si="179"/>
        <v>0</v>
      </c>
      <c r="BD867" s="26" t="e">
        <f t="shared" si="180"/>
        <v>#DIV/0!</v>
      </c>
    </row>
    <row r="868" spans="1:56" ht="18" customHeight="1">
      <c r="A868" s="18" t="s">
        <v>7262</v>
      </c>
      <c r="B868" s="19"/>
      <c r="C868" s="18" t="str">
        <f t="shared" si="181"/>
        <v>FIP</v>
      </c>
      <c r="E868" s="20"/>
      <c r="F868" s="20"/>
      <c r="M868" s="21"/>
      <c r="N868" s="21" t="str">
        <f t="shared" si="189"/>
        <v>A</v>
      </c>
      <c r="P868" s="18" t="str">
        <f>IFERROR(VLOOKUP(L868,[1]Sheet3!A:B,2,0),"")</f>
        <v/>
      </c>
      <c r="Q868" s="22"/>
      <c r="R868" s="22" t="s">
        <v>7271</v>
      </c>
      <c r="S868" s="22"/>
      <c r="T868" s="22"/>
      <c r="U868" s="22"/>
      <c r="V868" s="22"/>
      <c r="W868" s="22">
        <f t="shared" si="172"/>
        <v>0</v>
      </c>
      <c r="X868" s="22"/>
      <c r="Y868" s="22"/>
      <c r="Z868" s="22"/>
      <c r="AA868" s="22">
        <f t="shared" si="175"/>
        <v>0</v>
      </c>
      <c r="AB868" s="22">
        <f t="shared" si="187"/>
        <v>0</v>
      </c>
      <c r="AC868" s="22">
        <f t="shared" si="188"/>
        <v>0</v>
      </c>
      <c r="AD868" s="22">
        <f t="shared" si="176"/>
        <v>0</v>
      </c>
      <c r="AE868" s="22"/>
      <c r="AF868" s="22"/>
      <c r="AG868" s="22"/>
      <c r="AH868" s="22"/>
      <c r="AI868" s="22"/>
      <c r="AJ868" s="22">
        <f t="shared" si="178"/>
        <v>0</v>
      </c>
      <c r="AK868" s="22">
        <f t="shared" si="185"/>
        <v>0</v>
      </c>
      <c r="AL868" s="22">
        <f t="shared" si="186"/>
        <v>0</v>
      </c>
      <c r="AM868" s="22">
        <f t="array" ref="AM868">IF(P868="Mykare",(INDEX('[1]EMI &amp; Reimbursement'!Q:Q,MATCH(Finance!C868,'[1]EMI &amp; Reimbursement'!B:B,0),0)),0)</f>
        <v>0</v>
      </c>
      <c r="AN868" s="22">
        <f t="shared" si="182"/>
        <v>0</v>
      </c>
      <c r="AO868" s="22">
        <f t="shared" si="183"/>
        <v>0</v>
      </c>
      <c r="AP868" s="22">
        <f t="shared" si="184"/>
        <v>0</v>
      </c>
      <c r="BC868" s="22">
        <f t="shared" si="179"/>
        <v>0</v>
      </c>
      <c r="BD868" s="26" t="e">
        <f t="shared" si="180"/>
        <v>#DIV/0!</v>
      </c>
    </row>
    <row r="869" spans="1:56" ht="18" customHeight="1">
      <c r="A869" s="18" t="s">
        <v>7262</v>
      </c>
      <c r="B869" s="19"/>
      <c r="C869" s="18" t="str">
        <f t="shared" si="181"/>
        <v>FIP</v>
      </c>
      <c r="E869" s="20"/>
      <c r="F869" s="20"/>
      <c r="M869" s="21"/>
      <c r="N869" s="21" t="str">
        <f t="shared" si="189"/>
        <v>A</v>
      </c>
      <c r="P869" s="18" t="str">
        <f>IFERROR(VLOOKUP(L869,[1]Sheet3!A:B,2,0),"")</f>
        <v/>
      </c>
      <c r="Q869" s="22"/>
      <c r="R869" s="22" t="s">
        <v>7271</v>
      </c>
      <c r="S869" s="22"/>
      <c r="T869" s="22"/>
      <c r="U869" s="22"/>
      <c r="V869" s="22"/>
      <c r="W869" s="22">
        <f t="shared" si="172"/>
        <v>0</v>
      </c>
      <c r="X869" s="22"/>
      <c r="Y869" s="22"/>
      <c r="Z869" s="22"/>
      <c r="AA869" s="22">
        <f t="shared" si="175"/>
        <v>0</v>
      </c>
      <c r="AB869" s="22">
        <f t="shared" si="187"/>
        <v>0</v>
      </c>
      <c r="AC869" s="22">
        <f t="shared" si="188"/>
        <v>0</v>
      </c>
      <c r="AD869" s="22">
        <f t="shared" si="176"/>
        <v>0</v>
      </c>
      <c r="AE869" s="22"/>
      <c r="AF869" s="22"/>
      <c r="AG869" s="22"/>
      <c r="AH869" s="22"/>
      <c r="AI869" s="22"/>
      <c r="AJ869" s="22">
        <f t="shared" si="178"/>
        <v>0</v>
      </c>
      <c r="AK869" s="22">
        <f t="shared" si="185"/>
        <v>0</v>
      </c>
      <c r="AL869" s="22">
        <f t="shared" si="186"/>
        <v>0</v>
      </c>
      <c r="AM869" s="22">
        <f t="array" ref="AM869">IF(P869="Mykare",(INDEX('[1]EMI &amp; Reimbursement'!Q:Q,MATCH(Finance!C869,'[1]EMI &amp; Reimbursement'!B:B,0),0)),0)</f>
        <v>0</v>
      </c>
      <c r="AN869" s="22">
        <f t="shared" si="182"/>
        <v>0</v>
      </c>
      <c r="AO869" s="22">
        <f t="shared" si="183"/>
        <v>0</v>
      </c>
      <c r="AP869" s="22">
        <f t="shared" si="184"/>
        <v>0</v>
      </c>
      <c r="BC869" s="22">
        <f t="shared" si="179"/>
        <v>0</v>
      </c>
      <c r="BD869" s="26" t="e">
        <f t="shared" si="180"/>
        <v>#DIV/0!</v>
      </c>
    </row>
    <row r="870" spans="1:56" ht="18" customHeight="1">
      <c r="A870" s="18" t="s">
        <v>7262</v>
      </c>
      <c r="B870" s="19"/>
      <c r="C870" s="18" t="str">
        <f t="shared" si="181"/>
        <v>FIP</v>
      </c>
      <c r="E870" s="20"/>
      <c r="F870" s="20"/>
      <c r="M870" s="21"/>
      <c r="N870" s="21" t="str">
        <f t="shared" si="189"/>
        <v>A</v>
      </c>
      <c r="P870" s="18" t="str">
        <f>IFERROR(VLOOKUP(L870,[1]Sheet3!A:B,2,0),"")</f>
        <v/>
      </c>
      <c r="Q870" s="22"/>
      <c r="R870" s="22" t="s">
        <v>7271</v>
      </c>
      <c r="S870" s="22"/>
      <c r="T870" s="22"/>
      <c r="U870" s="22"/>
      <c r="V870" s="22"/>
      <c r="W870" s="22">
        <f t="shared" si="172"/>
        <v>0</v>
      </c>
      <c r="X870" s="22"/>
      <c r="Y870" s="22"/>
      <c r="Z870" s="22"/>
      <c r="AA870" s="22">
        <f t="shared" si="175"/>
        <v>0</v>
      </c>
      <c r="AB870" s="22">
        <f t="shared" si="187"/>
        <v>0</v>
      </c>
      <c r="AC870" s="22">
        <f t="shared" si="188"/>
        <v>0</v>
      </c>
      <c r="AD870" s="22">
        <f t="shared" si="176"/>
        <v>0</v>
      </c>
      <c r="AE870" s="22"/>
      <c r="AF870" s="22"/>
      <c r="AG870" s="22"/>
      <c r="AH870" s="22"/>
      <c r="AI870" s="22"/>
      <c r="AJ870" s="22">
        <f t="shared" si="178"/>
        <v>0</v>
      </c>
      <c r="AK870" s="22">
        <f t="shared" si="185"/>
        <v>0</v>
      </c>
      <c r="AL870" s="22">
        <f t="shared" si="186"/>
        <v>0</v>
      </c>
      <c r="AM870" s="22">
        <f t="array" ref="AM870">IF(P870="Mykare",(INDEX('[1]EMI &amp; Reimbursement'!Q:Q,MATCH(Finance!C870,'[1]EMI &amp; Reimbursement'!B:B,0),0)),0)</f>
        <v>0</v>
      </c>
      <c r="AN870" s="22">
        <f t="shared" si="182"/>
        <v>0</v>
      </c>
      <c r="AO870" s="22">
        <f t="shared" si="183"/>
        <v>0</v>
      </c>
      <c r="AP870" s="22">
        <f t="shared" si="184"/>
        <v>0</v>
      </c>
      <c r="BC870" s="22">
        <f t="shared" si="179"/>
        <v>0</v>
      </c>
      <c r="BD870" s="26" t="e">
        <f t="shared" si="180"/>
        <v>#DIV/0!</v>
      </c>
    </row>
    <row r="871" spans="1:56" ht="18" customHeight="1">
      <c r="A871" s="18" t="s">
        <v>7262</v>
      </c>
      <c r="B871" s="19"/>
      <c r="C871" s="18" t="str">
        <f t="shared" si="181"/>
        <v>FIP</v>
      </c>
      <c r="E871" s="20"/>
      <c r="F871" s="20"/>
      <c r="M871" s="21"/>
      <c r="N871" s="21" t="str">
        <f t="shared" si="189"/>
        <v>A</v>
      </c>
      <c r="P871" s="18" t="str">
        <f>IFERROR(VLOOKUP(L871,[1]Sheet3!A:B,2,0),"")</f>
        <v/>
      </c>
      <c r="Q871" s="22"/>
      <c r="R871" s="22" t="s">
        <v>7271</v>
      </c>
      <c r="S871" s="22"/>
      <c r="T871" s="22"/>
      <c r="U871" s="22"/>
      <c r="V871" s="22"/>
      <c r="W871" s="22">
        <f t="shared" si="172"/>
        <v>0</v>
      </c>
      <c r="X871" s="22"/>
      <c r="Y871" s="22"/>
      <c r="Z871" s="22"/>
      <c r="AA871" s="22">
        <f t="shared" si="175"/>
        <v>0</v>
      </c>
      <c r="AB871" s="22">
        <f t="shared" si="187"/>
        <v>0</v>
      </c>
      <c r="AC871" s="22">
        <f t="shared" si="188"/>
        <v>0</v>
      </c>
      <c r="AD871" s="22">
        <f t="shared" si="176"/>
        <v>0</v>
      </c>
      <c r="AE871" s="22"/>
      <c r="AF871" s="22"/>
      <c r="AG871" s="22"/>
      <c r="AH871" s="22"/>
      <c r="AI871" s="22"/>
      <c r="AJ871" s="22">
        <f t="shared" si="178"/>
        <v>0</v>
      </c>
      <c r="AK871" s="22">
        <f t="shared" si="185"/>
        <v>0</v>
      </c>
      <c r="AL871" s="22">
        <f t="shared" si="186"/>
        <v>0</v>
      </c>
      <c r="AM871" s="22">
        <f t="array" ref="AM871">IF(P871="Mykare",(INDEX('[1]EMI &amp; Reimbursement'!Q:Q,MATCH(Finance!C871,'[1]EMI &amp; Reimbursement'!B:B,0),0)),0)</f>
        <v>0</v>
      </c>
      <c r="AN871" s="22">
        <f t="shared" si="182"/>
        <v>0</v>
      </c>
      <c r="AO871" s="22">
        <f t="shared" si="183"/>
        <v>0</v>
      </c>
      <c r="AP871" s="22">
        <f t="shared" si="184"/>
        <v>0</v>
      </c>
      <c r="BC871" s="22">
        <f t="shared" si="179"/>
        <v>0</v>
      </c>
      <c r="BD871" s="26" t="e">
        <f t="shared" si="180"/>
        <v>#DIV/0!</v>
      </c>
    </row>
    <row r="872" spans="1:56" ht="18" customHeight="1">
      <c r="A872" s="18" t="s">
        <v>7262</v>
      </c>
      <c r="B872" s="19"/>
      <c r="C872" s="18" t="str">
        <f t="shared" si="181"/>
        <v>FIP</v>
      </c>
      <c r="E872" s="20"/>
      <c r="F872" s="20"/>
      <c r="M872" s="21"/>
      <c r="N872" s="21" t="str">
        <f t="shared" si="189"/>
        <v>A</v>
      </c>
      <c r="P872" s="18" t="str">
        <f>IFERROR(VLOOKUP(L872,[1]Sheet3!A:B,2,0),"")</f>
        <v/>
      </c>
      <c r="Q872" s="22"/>
      <c r="R872" s="22" t="s">
        <v>7271</v>
      </c>
      <c r="S872" s="22"/>
      <c r="T872" s="22"/>
      <c r="U872" s="22"/>
      <c r="V872" s="22"/>
      <c r="W872" s="22">
        <f t="shared" si="172"/>
        <v>0</v>
      </c>
      <c r="X872" s="22"/>
      <c r="Y872" s="22"/>
      <c r="Z872" s="22"/>
      <c r="AA872" s="22">
        <f t="shared" si="175"/>
        <v>0</v>
      </c>
      <c r="AB872" s="22">
        <f t="shared" si="187"/>
        <v>0</v>
      </c>
      <c r="AC872" s="22">
        <f t="shared" si="188"/>
        <v>0</v>
      </c>
      <c r="AD872" s="22">
        <f t="shared" si="176"/>
        <v>0</v>
      </c>
      <c r="AE872" s="22"/>
      <c r="AF872" s="22"/>
      <c r="AG872" s="22"/>
      <c r="AH872" s="22"/>
      <c r="AI872" s="22"/>
      <c r="AJ872" s="22">
        <f t="shared" si="178"/>
        <v>0</v>
      </c>
      <c r="AK872" s="22">
        <f t="shared" si="185"/>
        <v>0</v>
      </c>
      <c r="AL872" s="22">
        <f t="shared" si="186"/>
        <v>0</v>
      </c>
      <c r="AM872" s="22">
        <f t="array" ref="AM872">IF(P872="Mykare",(INDEX('[1]EMI &amp; Reimbursement'!Q:Q,MATCH(Finance!C872,'[1]EMI &amp; Reimbursement'!B:B,0),0)),0)</f>
        <v>0</v>
      </c>
      <c r="AN872" s="22">
        <f t="shared" si="182"/>
        <v>0</v>
      </c>
      <c r="AO872" s="22">
        <f t="shared" si="183"/>
        <v>0</v>
      </c>
      <c r="AP872" s="22">
        <f t="shared" si="184"/>
        <v>0</v>
      </c>
      <c r="BC872" s="22">
        <f t="shared" si="179"/>
        <v>0</v>
      </c>
      <c r="BD872" s="26" t="e">
        <f t="shared" si="180"/>
        <v>#DIV/0!</v>
      </c>
    </row>
    <row r="873" spans="1:56" ht="18" customHeight="1">
      <c r="A873" s="18" t="s">
        <v>7262</v>
      </c>
      <c r="B873" s="19"/>
      <c r="C873" s="18" t="str">
        <f t="shared" si="181"/>
        <v>FIP</v>
      </c>
      <c r="E873" s="20"/>
      <c r="F873" s="20"/>
      <c r="M873" s="21"/>
      <c r="N873" s="21" t="str">
        <f t="shared" si="189"/>
        <v>A</v>
      </c>
      <c r="P873" s="18" t="str">
        <f>IFERROR(VLOOKUP(L873,[1]Sheet3!A:B,2,0),"")</f>
        <v/>
      </c>
      <c r="Q873" s="22"/>
      <c r="R873" s="22" t="s">
        <v>7271</v>
      </c>
      <c r="S873" s="22"/>
      <c r="T873" s="22"/>
      <c r="U873" s="22"/>
      <c r="V873" s="22"/>
      <c r="W873" s="22">
        <f t="shared" si="172"/>
        <v>0</v>
      </c>
      <c r="X873" s="22"/>
      <c r="Y873" s="22"/>
      <c r="Z873" s="22"/>
      <c r="AA873" s="22">
        <f t="shared" si="175"/>
        <v>0</v>
      </c>
      <c r="AB873" s="22">
        <f t="shared" si="187"/>
        <v>0</v>
      </c>
      <c r="AC873" s="22">
        <f t="shared" si="188"/>
        <v>0</v>
      </c>
      <c r="AD873" s="22">
        <f t="shared" si="176"/>
        <v>0</v>
      </c>
      <c r="AE873" s="22"/>
      <c r="AF873" s="22"/>
      <c r="AG873" s="22"/>
      <c r="AH873" s="22"/>
      <c r="AI873" s="22"/>
      <c r="AJ873" s="22">
        <f t="shared" si="178"/>
        <v>0</v>
      </c>
      <c r="AK873" s="22">
        <f t="shared" si="185"/>
        <v>0</v>
      </c>
      <c r="AL873" s="22">
        <f t="shared" si="186"/>
        <v>0</v>
      </c>
      <c r="AM873" s="22">
        <f t="array" ref="AM873">IF(P873="Mykare",(INDEX('[1]EMI &amp; Reimbursement'!Q:Q,MATCH(Finance!C873,'[1]EMI &amp; Reimbursement'!B:B,0),0)),0)</f>
        <v>0</v>
      </c>
      <c r="AN873" s="22">
        <f t="shared" si="182"/>
        <v>0</v>
      </c>
      <c r="AO873" s="22">
        <f t="shared" si="183"/>
        <v>0</v>
      </c>
      <c r="AP873" s="22">
        <f t="shared" si="184"/>
        <v>0</v>
      </c>
      <c r="BC873" s="22">
        <f t="shared" si="179"/>
        <v>0</v>
      </c>
      <c r="BD873" s="26" t="e">
        <f t="shared" si="180"/>
        <v>#DIV/0!</v>
      </c>
    </row>
    <row r="874" spans="1:56" ht="18" customHeight="1">
      <c r="A874" s="18" t="s">
        <v>7262</v>
      </c>
      <c r="B874" s="19"/>
      <c r="C874" s="18" t="str">
        <f t="shared" si="181"/>
        <v>FIP</v>
      </c>
      <c r="E874" s="20"/>
      <c r="F874" s="20"/>
      <c r="M874" s="21"/>
      <c r="N874" s="21" t="str">
        <f t="shared" si="189"/>
        <v>A</v>
      </c>
      <c r="P874" s="18" t="str">
        <f>IFERROR(VLOOKUP(L874,[1]Sheet3!A:B,2,0),"")</f>
        <v/>
      </c>
      <c r="Q874" s="22"/>
      <c r="R874" s="22" t="s">
        <v>7271</v>
      </c>
      <c r="S874" s="22"/>
      <c r="T874" s="22"/>
      <c r="U874" s="22"/>
      <c r="V874" s="22"/>
      <c r="W874" s="22">
        <f t="shared" si="172"/>
        <v>0</v>
      </c>
      <c r="X874" s="22"/>
      <c r="Y874" s="22"/>
      <c r="Z874" s="22"/>
      <c r="AA874" s="22">
        <f t="shared" si="175"/>
        <v>0</v>
      </c>
      <c r="AB874" s="22">
        <f t="shared" si="187"/>
        <v>0</v>
      </c>
      <c r="AC874" s="22">
        <f t="shared" si="188"/>
        <v>0</v>
      </c>
      <c r="AD874" s="22">
        <f t="shared" si="176"/>
        <v>0</v>
      </c>
      <c r="AE874" s="22"/>
      <c r="AF874" s="22"/>
      <c r="AG874" s="22"/>
      <c r="AH874" s="22"/>
      <c r="AI874" s="22"/>
      <c r="AJ874" s="22">
        <f t="shared" si="178"/>
        <v>0</v>
      </c>
      <c r="AK874" s="22">
        <f t="shared" si="185"/>
        <v>0</v>
      </c>
      <c r="AL874" s="22">
        <f t="shared" si="186"/>
        <v>0</v>
      </c>
      <c r="AM874" s="22">
        <f t="array" ref="AM874">IF(P874="Mykare",(INDEX('[1]EMI &amp; Reimbursement'!Q:Q,MATCH(Finance!C874,'[1]EMI &amp; Reimbursement'!B:B,0),0)),0)</f>
        <v>0</v>
      </c>
      <c r="AN874" s="22">
        <f t="shared" si="182"/>
        <v>0</v>
      </c>
      <c r="AO874" s="22">
        <f t="shared" si="183"/>
        <v>0</v>
      </c>
      <c r="AP874" s="22">
        <f t="shared" si="184"/>
        <v>0</v>
      </c>
      <c r="BC874" s="22">
        <f t="shared" si="179"/>
        <v>0</v>
      </c>
      <c r="BD874" s="26" t="e">
        <f t="shared" si="180"/>
        <v>#DIV/0!</v>
      </c>
    </row>
    <row r="875" spans="1:56" ht="18" customHeight="1">
      <c r="A875" s="18" t="s">
        <v>7262</v>
      </c>
      <c r="B875" s="19"/>
      <c r="C875" s="18" t="str">
        <f t="shared" si="181"/>
        <v>FIP</v>
      </c>
      <c r="E875" s="20"/>
      <c r="F875" s="20"/>
      <c r="M875" s="21"/>
      <c r="N875" s="21" t="str">
        <f t="shared" si="189"/>
        <v>A</v>
      </c>
      <c r="P875" s="18" t="str">
        <f>IFERROR(VLOOKUP(L875,[1]Sheet3!A:B,2,0),"")</f>
        <v/>
      </c>
      <c r="Q875" s="22"/>
      <c r="R875" s="22" t="s">
        <v>7271</v>
      </c>
      <c r="S875" s="22"/>
      <c r="T875" s="22"/>
      <c r="U875" s="22"/>
      <c r="V875" s="22"/>
      <c r="W875" s="22">
        <f t="shared" si="172"/>
        <v>0</v>
      </c>
      <c r="X875" s="22"/>
      <c r="Y875" s="22"/>
      <c r="Z875" s="22"/>
      <c r="AA875" s="22">
        <f t="shared" si="175"/>
        <v>0</v>
      </c>
      <c r="AB875" s="22">
        <f t="shared" si="187"/>
        <v>0</v>
      </c>
      <c r="AC875" s="22">
        <f t="shared" si="188"/>
        <v>0</v>
      </c>
      <c r="AD875" s="22">
        <f t="shared" si="176"/>
        <v>0</v>
      </c>
      <c r="AE875" s="22"/>
      <c r="AF875" s="22"/>
      <c r="AG875" s="22"/>
      <c r="AH875" s="22"/>
      <c r="AI875" s="22"/>
      <c r="AJ875" s="22">
        <f t="shared" si="178"/>
        <v>0</v>
      </c>
      <c r="AK875" s="22">
        <f t="shared" si="185"/>
        <v>0</v>
      </c>
      <c r="AL875" s="22">
        <f t="shared" si="186"/>
        <v>0</v>
      </c>
      <c r="AM875" s="22">
        <f t="array" ref="AM875">IF(P875="Mykare",(INDEX('[1]EMI &amp; Reimbursement'!Q:Q,MATCH(Finance!C875,'[1]EMI &amp; Reimbursement'!B:B,0),0)),0)</f>
        <v>0</v>
      </c>
      <c r="AN875" s="22">
        <f t="shared" si="182"/>
        <v>0</v>
      </c>
      <c r="AO875" s="22">
        <f t="shared" si="183"/>
        <v>0</v>
      </c>
      <c r="AP875" s="22">
        <f t="shared" si="184"/>
        <v>0</v>
      </c>
      <c r="BC875" s="22">
        <f t="shared" si="179"/>
        <v>0</v>
      </c>
      <c r="BD875" s="26" t="e">
        <f t="shared" si="180"/>
        <v>#DIV/0!</v>
      </c>
    </row>
    <row r="876" spans="1:56" ht="18" customHeight="1">
      <c r="A876" s="18" t="s">
        <v>7262</v>
      </c>
      <c r="B876" s="19"/>
      <c r="C876" s="18" t="str">
        <f t="shared" si="181"/>
        <v>FIP</v>
      </c>
      <c r="E876" s="20"/>
      <c r="F876" s="20"/>
      <c r="M876" s="21"/>
      <c r="N876" s="21" t="str">
        <f t="shared" si="189"/>
        <v>A</v>
      </c>
      <c r="P876" s="18" t="str">
        <f>IFERROR(VLOOKUP(L876,[1]Sheet3!A:B,2,0),"")</f>
        <v/>
      </c>
      <c r="Q876" s="22"/>
      <c r="R876" s="22" t="s">
        <v>7271</v>
      </c>
      <c r="S876" s="22"/>
      <c r="T876" s="22"/>
      <c r="U876" s="22"/>
      <c r="V876" s="22"/>
      <c r="W876" s="22">
        <f t="shared" si="172"/>
        <v>0</v>
      </c>
      <c r="X876" s="22"/>
      <c r="Y876" s="22"/>
      <c r="Z876" s="22"/>
      <c r="AA876" s="22">
        <f t="shared" si="175"/>
        <v>0</v>
      </c>
      <c r="AB876" s="22">
        <f t="shared" si="187"/>
        <v>0</v>
      </c>
      <c r="AC876" s="22">
        <f t="shared" si="188"/>
        <v>0</v>
      </c>
      <c r="AD876" s="22">
        <f t="shared" si="176"/>
        <v>0</v>
      </c>
      <c r="AE876" s="22"/>
      <c r="AF876" s="22"/>
      <c r="AG876" s="22"/>
      <c r="AH876" s="22"/>
      <c r="AI876" s="22"/>
      <c r="AJ876" s="22">
        <f t="shared" si="178"/>
        <v>0</v>
      </c>
      <c r="AK876" s="22">
        <f t="shared" si="185"/>
        <v>0</v>
      </c>
      <c r="AL876" s="22">
        <f t="shared" si="186"/>
        <v>0</v>
      </c>
      <c r="AM876" s="22">
        <f t="array" ref="AM876">IF(P876="Mykare",(INDEX('[1]EMI &amp; Reimbursement'!Q:Q,MATCH(Finance!C876,'[1]EMI &amp; Reimbursement'!B:B,0),0)),0)</f>
        <v>0</v>
      </c>
      <c r="AN876" s="22">
        <f t="shared" si="182"/>
        <v>0</v>
      </c>
      <c r="AO876" s="22">
        <f t="shared" si="183"/>
        <v>0</v>
      </c>
      <c r="AP876" s="22">
        <f t="shared" si="184"/>
        <v>0</v>
      </c>
      <c r="BC876" s="22">
        <f t="shared" si="179"/>
        <v>0</v>
      </c>
      <c r="BD876" s="26" t="e">
        <f t="shared" si="180"/>
        <v>#DIV/0!</v>
      </c>
    </row>
    <row r="877" spans="1:56" ht="18" customHeight="1">
      <c r="A877" s="18" t="s">
        <v>7262</v>
      </c>
      <c r="B877" s="19"/>
      <c r="C877" s="18" t="str">
        <f t="shared" si="181"/>
        <v>FIP</v>
      </c>
      <c r="E877" s="20"/>
      <c r="F877" s="20"/>
      <c r="M877" s="21"/>
      <c r="N877" s="21" t="str">
        <f t="shared" si="189"/>
        <v>A</v>
      </c>
      <c r="P877" s="18" t="str">
        <f>IFERROR(VLOOKUP(L877,[1]Sheet3!A:B,2,0),"")</f>
        <v/>
      </c>
      <c r="Q877" s="22"/>
      <c r="R877" s="22" t="s">
        <v>7271</v>
      </c>
      <c r="S877" s="22"/>
      <c r="T877" s="22"/>
      <c r="U877" s="22"/>
      <c r="V877" s="22"/>
      <c r="W877" s="22">
        <f t="shared" si="172"/>
        <v>0</v>
      </c>
      <c r="X877" s="22"/>
      <c r="Y877" s="22"/>
      <c r="Z877" s="22"/>
      <c r="AA877" s="22">
        <f t="shared" si="175"/>
        <v>0</v>
      </c>
      <c r="AB877" s="22">
        <f t="shared" si="187"/>
        <v>0</v>
      </c>
      <c r="AC877" s="22">
        <f t="shared" si="188"/>
        <v>0</v>
      </c>
      <c r="AD877" s="22">
        <f t="shared" si="176"/>
        <v>0</v>
      </c>
      <c r="AE877" s="22"/>
      <c r="AF877" s="22"/>
      <c r="AG877" s="22"/>
      <c r="AH877" s="22"/>
      <c r="AI877" s="22"/>
      <c r="AJ877" s="22">
        <f t="shared" si="178"/>
        <v>0</v>
      </c>
      <c r="AK877" s="22">
        <f t="shared" si="185"/>
        <v>0</v>
      </c>
      <c r="AL877" s="22">
        <f t="shared" si="186"/>
        <v>0</v>
      </c>
      <c r="AM877" s="22">
        <f t="array" ref="AM877">IF(P877="Mykare",(INDEX('[1]EMI &amp; Reimbursement'!Q:Q,MATCH(Finance!C877,'[1]EMI &amp; Reimbursement'!B:B,0),0)),0)</f>
        <v>0</v>
      </c>
      <c r="AN877" s="22">
        <f t="shared" si="182"/>
        <v>0</v>
      </c>
      <c r="AO877" s="22">
        <f t="shared" si="183"/>
        <v>0</v>
      </c>
      <c r="AP877" s="22">
        <f t="shared" si="184"/>
        <v>0</v>
      </c>
      <c r="BC877" s="22">
        <f t="shared" si="179"/>
        <v>0</v>
      </c>
      <c r="BD877" s="26" t="e">
        <f t="shared" si="180"/>
        <v>#DIV/0!</v>
      </c>
    </row>
    <row r="878" spans="1:56" ht="18" customHeight="1">
      <c r="A878" s="18" t="s">
        <v>7262</v>
      </c>
      <c r="B878" s="19"/>
      <c r="C878" s="18" t="str">
        <f t="shared" si="181"/>
        <v>FIP</v>
      </c>
      <c r="E878" s="20"/>
      <c r="F878" s="20"/>
      <c r="M878" s="21"/>
      <c r="N878" s="21" t="str">
        <f t="shared" si="189"/>
        <v>A</v>
      </c>
      <c r="P878" s="18" t="str">
        <f>IFERROR(VLOOKUP(L878,[1]Sheet3!A:B,2,0),"")</f>
        <v/>
      </c>
      <c r="Q878" s="22"/>
      <c r="R878" s="22" t="s">
        <v>7271</v>
      </c>
      <c r="S878" s="22"/>
      <c r="T878" s="22"/>
      <c r="U878" s="22"/>
      <c r="V878" s="22"/>
      <c r="W878" s="22">
        <f t="shared" si="172"/>
        <v>0</v>
      </c>
      <c r="X878" s="22"/>
      <c r="Y878" s="22"/>
      <c r="Z878" s="22"/>
      <c r="AA878" s="22">
        <f t="shared" si="175"/>
        <v>0</v>
      </c>
      <c r="AB878" s="22">
        <f t="shared" si="187"/>
        <v>0</v>
      </c>
      <c r="AC878" s="22">
        <f t="shared" si="188"/>
        <v>0</v>
      </c>
      <c r="AD878" s="22">
        <f t="shared" si="176"/>
        <v>0</v>
      </c>
      <c r="AE878" s="22"/>
      <c r="AF878" s="22"/>
      <c r="AG878" s="22"/>
      <c r="AH878" s="22"/>
      <c r="AI878" s="22"/>
      <c r="AJ878" s="22">
        <f t="shared" si="178"/>
        <v>0</v>
      </c>
      <c r="AK878" s="22">
        <f t="shared" si="185"/>
        <v>0</v>
      </c>
      <c r="AL878" s="22">
        <f t="shared" si="186"/>
        <v>0</v>
      </c>
      <c r="AM878" s="22">
        <f t="array" ref="AM878">IF(P878="Mykare",(INDEX('[1]EMI &amp; Reimbursement'!Q:Q,MATCH(Finance!C878,'[1]EMI &amp; Reimbursement'!B:B,0),0)),0)</f>
        <v>0</v>
      </c>
      <c r="AN878" s="22">
        <f t="shared" si="182"/>
        <v>0</v>
      </c>
      <c r="AO878" s="22">
        <f t="shared" si="183"/>
        <v>0</v>
      </c>
      <c r="AP878" s="22">
        <f t="shared" si="184"/>
        <v>0</v>
      </c>
      <c r="BC878" s="22">
        <f t="shared" si="179"/>
        <v>0</v>
      </c>
      <c r="BD878" s="26" t="e">
        <f t="shared" si="180"/>
        <v>#DIV/0!</v>
      </c>
    </row>
    <row r="879" spans="1:56" ht="18" customHeight="1">
      <c r="A879" s="18" t="s">
        <v>7262</v>
      </c>
      <c r="B879" s="19"/>
      <c r="C879" s="18" t="str">
        <f t="shared" si="181"/>
        <v>FIP</v>
      </c>
      <c r="E879" s="20"/>
      <c r="F879" s="20"/>
      <c r="M879" s="21"/>
      <c r="N879" s="21" t="str">
        <f t="shared" si="189"/>
        <v>A</v>
      </c>
      <c r="P879" s="18" t="str">
        <f>IFERROR(VLOOKUP(L879,[1]Sheet3!A:B,2,0),"")</f>
        <v/>
      </c>
      <c r="Q879" s="22"/>
      <c r="R879" s="22" t="s">
        <v>7271</v>
      </c>
      <c r="S879" s="22"/>
      <c r="T879" s="22"/>
      <c r="U879" s="22"/>
      <c r="V879" s="22"/>
      <c r="W879" s="22">
        <f t="shared" si="172"/>
        <v>0</v>
      </c>
      <c r="X879" s="22"/>
      <c r="Y879" s="22"/>
      <c r="Z879" s="22"/>
      <c r="AA879" s="22">
        <f t="shared" si="175"/>
        <v>0</v>
      </c>
      <c r="AB879" s="22">
        <f t="shared" si="187"/>
        <v>0</v>
      </c>
      <c r="AC879" s="22">
        <f t="shared" si="188"/>
        <v>0</v>
      </c>
      <c r="AD879" s="22">
        <f t="shared" si="176"/>
        <v>0</v>
      </c>
      <c r="AE879" s="22"/>
      <c r="AF879" s="22"/>
      <c r="AG879" s="22"/>
      <c r="AH879" s="22"/>
      <c r="AI879" s="22"/>
      <c r="AJ879" s="22">
        <f t="shared" si="178"/>
        <v>0</v>
      </c>
      <c r="AK879" s="22">
        <f t="shared" si="185"/>
        <v>0</v>
      </c>
      <c r="AL879" s="22">
        <f t="shared" si="186"/>
        <v>0</v>
      </c>
      <c r="AM879" s="22">
        <f t="array" ref="AM879">IF(P879="Mykare",(INDEX('[1]EMI &amp; Reimbursement'!Q:Q,MATCH(Finance!C879,'[1]EMI &amp; Reimbursement'!B:B,0),0)),0)</f>
        <v>0</v>
      </c>
      <c r="AN879" s="22">
        <f t="shared" si="182"/>
        <v>0</v>
      </c>
      <c r="AO879" s="22">
        <f t="shared" si="183"/>
        <v>0</v>
      </c>
      <c r="AP879" s="22">
        <f t="shared" si="184"/>
        <v>0</v>
      </c>
      <c r="BC879" s="22">
        <f t="shared" si="179"/>
        <v>0</v>
      </c>
      <c r="BD879" s="26" t="e">
        <f t="shared" si="180"/>
        <v>#DIV/0!</v>
      </c>
    </row>
    <row r="880" spans="1:56" ht="18" customHeight="1">
      <c r="A880" s="18" t="s">
        <v>7262</v>
      </c>
      <c r="B880" s="19"/>
      <c r="C880" s="18" t="str">
        <f t="shared" si="181"/>
        <v>FIP</v>
      </c>
      <c r="E880" s="20"/>
      <c r="F880" s="20"/>
      <c r="M880" s="21"/>
      <c r="N880" s="21" t="str">
        <f t="shared" si="189"/>
        <v>A</v>
      </c>
      <c r="P880" s="18" t="str">
        <f>IFERROR(VLOOKUP(L880,[1]Sheet3!A:B,2,0),"")</f>
        <v/>
      </c>
      <c r="Q880" s="22"/>
      <c r="R880" s="22" t="s">
        <v>7271</v>
      </c>
      <c r="S880" s="22"/>
      <c r="T880" s="22"/>
      <c r="U880" s="22"/>
      <c r="V880" s="22"/>
      <c r="W880" s="22">
        <f t="shared" si="172"/>
        <v>0</v>
      </c>
      <c r="X880" s="22"/>
      <c r="Y880" s="22"/>
      <c r="Z880" s="22"/>
      <c r="AA880" s="22">
        <f t="shared" si="175"/>
        <v>0</v>
      </c>
      <c r="AB880" s="22">
        <f t="shared" si="187"/>
        <v>0</v>
      </c>
      <c r="AC880" s="22">
        <f t="shared" si="188"/>
        <v>0</v>
      </c>
      <c r="AD880" s="22">
        <f t="shared" si="176"/>
        <v>0</v>
      </c>
      <c r="AE880" s="22"/>
      <c r="AF880" s="22"/>
      <c r="AG880" s="22"/>
      <c r="AH880" s="22"/>
      <c r="AI880" s="22"/>
      <c r="AJ880" s="22">
        <f t="shared" si="178"/>
        <v>0</v>
      </c>
      <c r="AK880" s="22">
        <f t="shared" si="185"/>
        <v>0</v>
      </c>
      <c r="AL880" s="22">
        <f t="shared" si="186"/>
        <v>0</v>
      </c>
      <c r="AM880" s="22">
        <f t="array" ref="AM880">IF(P880="Mykare",(INDEX('[1]EMI &amp; Reimbursement'!Q:Q,MATCH(Finance!C880,'[1]EMI &amp; Reimbursement'!B:B,0),0)),0)</f>
        <v>0</v>
      </c>
      <c r="AN880" s="22">
        <f t="shared" si="182"/>
        <v>0</v>
      </c>
      <c r="AO880" s="22">
        <f t="shared" si="183"/>
        <v>0</v>
      </c>
      <c r="AP880" s="22">
        <f t="shared" si="184"/>
        <v>0</v>
      </c>
      <c r="BC880" s="22">
        <f t="shared" si="179"/>
        <v>0</v>
      </c>
      <c r="BD880" s="26" t="e">
        <f t="shared" si="180"/>
        <v>#DIV/0!</v>
      </c>
    </row>
    <row r="881" spans="1:56" ht="18" customHeight="1">
      <c r="A881" s="18" t="s">
        <v>7262</v>
      </c>
      <c r="B881" s="19"/>
      <c r="C881" s="18" t="str">
        <f t="shared" si="181"/>
        <v>FIP</v>
      </c>
      <c r="E881" s="20"/>
      <c r="F881" s="20"/>
      <c r="M881" s="21"/>
      <c r="N881" s="21" t="str">
        <f t="shared" si="189"/>
        <v>A</v>
      </c>
      <c r="P881" s="18" t="str">
        <f>IFERROR(VLOOKUP(L881,[1]Sheet3!A:B,2,0),"")</f>
        <v/>
      </c>
      <c r="Q881" s="22"/>
      <c r="R881" s="22" t="s">
        <v>7271</v>
      </c>
      <c r="S881" s="22"/>
      <c r="T881" s="22"/>
      <c r="U881" s="22"/>
      <c r="V881" s="22"/>
      <c r="W881" s="22">
        <f t="shared" ref="W881:W1004" si="190">IF(T881=0,S881,T881)+U881+V881</f>
        <v>0</v>
      </c>
      <c r="X881" s="22"/>
      <c r="Y881" s="22"/>
      <c r="Z881" s="22"/>
      <c r="AA881" s="22">
        <f t="shared" si="175"/>
        <v>0</v>
      </c>
      <c r="AB881" s="22">
        <f t="shared" si="187"/>
        <v>0</v>
      </c>
      <c r="AC881" s="22">
        <f t="shared" si="188"/>
        <v>0</v>
      </c>
      <c r="AD881" s="22">
        <f t="shared" si="176"/>
        <v>0</v>
      </c>
      <c r="AE881" s="22"/>
      <c r="AF881" s="22"/>
      <c r="AG881" s="22"/>
      <c r="AH881" s="22"/>
      <c r="AI881" s="22"/>
      <c r="AJ881" s="22">
        <f t="shared" si="178"/>
        <v>0</v>
      </c>
      <c r="AK881" s="22">
        <f t="shared" si="185"/>
        <v>0</v>
      </c>
      <c r="AL881" s="22">
        <f t="shared" si="186"/>
        <v>0</v>
      </c>
      <c r="AM881" s="22">
        <f t="array" ref="AM881">IF(P881="Mykare",(INDEX('[1]EMI &amp; Reimbursement'!Q:Q,MATCH(Finance!C881,'[1]EMI &amp; Reimbursement'!B:B,0),0)),0)</f>
        <v>0</v>
      </c>
      <c r="AN881" s="22">
        <f t="shared" si="182"/>
        <v>0</v>
      </c>
      <c r="AO881" s="22">
        <f t="shared" si="183"/>
        <v>0</v>
      </c>
      <c r="AP881" s="22">
        <f t="shared" si="184"/>
        <v>0</v>
      </c>
      <c r="BC881" s="22">
        <f t="shared" si="179"/>
        <v>0</v>
      </c>
      <c r="BD881" s="26" t="e">
        <f t="shared" si="180"/>
        <v>#DIV/0!</v>
      </c>
    </row>
    <row r="882" spans="1:56" ht="18" customHeight="1">
      <c r="A882" s="18" t="s">
        <v>7262</v>
      </c>
      <c r="B882" s="19"/>
      <c r="C882" s="18" t="str">
        <f t="shared" si="181"/>
        <v>FIP</v>
      </c>
      <c r="E882" s="20"/>
      <c r="F882" s="20"/>
      <c r="M882" s="21"/>
      <c r="N882" s="21" t="str">
        <f t="shared" si="189"/>
        <v>A</v>
      </c>
      <c r="P882" s="18" t="str">
        <f>IFERROR(VLOOKUP(L882,[1]Sheet3!A:B,2,0),"")</f>
        <v/>
      </c>
      <c r="Q882" s="22"/>
      <c r="R882" s="22" t="s">
        <v>7271</v>
      </c>
      <c r="S882" s="22"/>
      <c r="T882" s="22"/>
      <c r="U882" s="22"/>
      <c r="V882" s="22"/>
      <c r="W882" s="22">
        <f t="shared" si="190"/>
        <v>0</v>
      </c>
      <c r="X882" s="22"/>
      <c r="Y882" s="22"/>
      <c r="Z882" s="22"/>
      <c r="AA882" s="22">
        <f t="shared" si="175"/>
        <v>0</v>
      </c>
      <c r="AB882" s="22">
        <f t="shared" si="187"/>
        <v>0</v>
      </c>
      <c r="AC882" s="22">
        <f t="shared" si="188"/>
        <v>0</v>
      </c>
      <c r="AD882" s="22">
        <f t="shared" si="176"/>
        <v>0</v>
      </c>
      <c r="AE882" s="22"/>
      <c r="AF882" s="22"/>
      <c r="AG882" s="22"/>
      <c r="AH882" s="22"/>
      <c r="AI882" s="22"/>
      <c r="AJ882" s="22">
        <f t="shared" si="178"/>
        <v>0</v>
      </c>
      <c r="AK882" s="22">
        <f t="shared" si="185"/>
        <v>0</v>
      </c>
      <c r="AL882" s="22">
        <f t="shared" si="186"/>
        <v>0</v>
      </c>
      <c r="AM882" s="22">
        <f t="array" ref="AM882">IF(P882="Mykare",(INDEX('[1]EMI &amp; Reimbursement'!Q:Q,MATCH(Finance!C882,'[1]EMI &amp; Reimbursement'!B:B,0),0)),0)</f>
        <v>0</v>
      </c>
      <c r="AN882" s="22">
        <f t="shared" si="182"/>
        <v>0</v>
      </c>
      <c r="AO882" s="22">
        <f t="shared" si="183"/>
        <v>0</v>
      </c>
      <c r="AP882" s="22">
        <f t="shared" si="184"/>
        <v>0</v>
      </c>
      <c r="BC882" s="22">
        <f t="shared" si="179"/>
        <v>0</v>
      </c>
      <c r="BD882" s="26" t="e">
        <f t="shared" si="180"/>
        <v>#DIV/0!</v>
      </c>
    </row>
    <row r="883" spans="1:56" ht="18" customHeight="1">
      <c r="A883" s="18" t="s">
        <v>7262</v>
      </c>
      <c r="B883" s="19"/>
      <c r="C883" s="18" t="str">
        <f t="shared" si="181"/>
        <v>FIP</v>
      </c>
      <c r="E883" s="20"/>
      <c r="F883" s="20"/>
      <c r="M883" s="21"/>
      <c r="N883" s="21" t="str">
        <f t="shared" si="189"/>
        <v>A</v>
      </c>
      <c r="P883" s="18" t="str">
        <f>IFERROR(VLOOKUP(L883,[1]Sheet3!A:B,2,0),"")</f>
        <v/>
      </c>
      <c r="Q883" s="22"/>
      <c r="R883" s="22" t="s">
        <v>7271</v>
      </c>
      <c r="S883" s="22"/>
      <c r="T883" s="22"/>
      <c r="U883" s="22"/>
      <c r="V883" s="22"/>
      <c r="W883" s="22">
        <f t="shared" si="190"/>
        <v>0</v>
      </c>
      <c r="X883" s="22"/>
      <c r="Y883" s="22"/>
      <c r="Z883" s="22"/>
      <c r="AA883" s="22">
        <f t="shared" si="175"/>
        <v>0</v>
      </c>
      <c r="AB883" s="22">
        <f t="shared" si="187"/>
        <v>0</v>
      </c>
      <c r="AC883" s="22">
        <f t="shared" si="188"/>
        <v>0</v>
      </c>
      <c r="AD883" s="22">
        <f t="shared" si="176"/>
        <v>0</v>
      </c>
      <c r="AE883" s="22"/>
      <c r="AF883" s="22"/>
      <c r="AG883" s="22"/>
      <c r="AH883" s="22"/>
      <c r="AI883" s="22"/>
      <c r="AJ883" s="22">
        <f t="shared" si="178"/>
        <v>0</v>
      </c>
      <c r="AK883" s="22">
        <f t="shared" si="185"/>
        <v>0</v>
      </c>
      <c r="AL883" s="22">
        <f t="shared" si="186"/>
        <v>0</v>
      </c>
      <c r="AM883" s="22">
        <f t="array" ref="AM883">IF(P883="Mykare",(INDEX('[1]EMI &amp; Reimbursement'!Q:Q,MATCH(Finance!C883,'[1]EMI &amp; Reimbursement'!B:B,0),0)),0)</f>
        <v>0</v>
      </c>
      <c r="AN883" s="22">
        <f t="shared" si="182"/>
        <v>0</v>
      </c>
      <c r="AO883" s="22">
        <f t="shared" si="183"/>
        <v>0</v>
      </c>
      <c r="AP883" s="22">
        <f t="shared" si="184"/>
        <v>0</v>
      </c>
      <c r="BC883" s="22">
        <f t="shared" si="179"/>
        <v>0</v>
      </c>
      <c r="BD883" s="26" t="e">
        <f t="shared" si="180"/>
        <v>#DIV/0!</v>
      </c>
    </row>
    <row r="884" spans="1:56" ht="18" customHeight="1">
      <c r="A884" s="18" t="s">
        <v>7262</v>
      </c>
      <c r="B884" s="19"/>
      <c r="C884" s="18" t="str">
        <f t="shared" si="181"/>
        <v>FIP</v>
      </c>
      <c r="E884" s="20"/>
      <c r="F884" s="20"/>
      <c r="M884" s="21"/>
      <c r="N884" s="21" t="str">
        <f t="shared" si="189"/>
        <v>A</v>
      </c>
      <c r="P884" s="18" t="str">
        <f>IFERROR(VLOOKUP(L884,[1]Sheet3!A:B,2,0),"")</f>
        <v/>
      </c>
      <c r="Q884" s="22"/>
      <c r="R884" s="22" t="s">
        <v>7271</v>
      </c>
      <c r="S884" s="22"/>
      <c r="T884" s="22"/>
      <c r="U884" s="22"/>
      <c r="V884" s="22"/>
      <c r="W884" s="22">
        <f t="shared" si="190"/>
        <v>0</v>
      </c>
      <c r="X884" s="22"/>
      <c r="Y884" s="22"/>
      <c r="Z884" s="22"/>
      <c r="AA884" s="22">
        <f t="shared" si="175"/>
        <v>0</v>
      </c>
      <c r="AB884" s="22">
        <f t="shared" si="187"/>
        <v>0</v>
      </c>
      <c r="AC884" s="22">
        <f t="shared" si="188"/>
        <v>0</v>
      </c>
      <c r="AD884" s="22">
        <f t="shared" si="176"/>
        <v>0</v>
      </c>
      <c r="AE884" s="22"/>
      <c r="AF884" s="22"/>
      <c r="AG884" s="22"/>
      <c r="AH884" s="22"/>
      <c r="AI884" s="22"/>
      <c r="AJ884" s="22">
        <f t="shared" si="178"/>
        <v>0</v>
      </c>
      <c r="AK884" s="22">
        <f t="shared" si="185"/>
        <v>0</v>
      </c>
      <c r="AL884" s="22">
        <f t="shared" si="186"/>
        <v>0</v>
      </c>
      <c r="AM884" s="22">
        <f t="array" ref="AM884">IF(P884="Mykare",(INDEX('[1]EMI &amp; Reimbursement'!Q:Q,MATCH(Finance!C884,'[1]EMI &amp; Reimbursement'!B:B,0),0)),0)</f>
        <v>0</v>
      </c>
      <c r="AN884" s="22">
        <f t="shared" si="182"/>
        <v>0</v>
      </c>
      <c r="AO884" s="22">
        <f t="shared" si="183"/>
        <v>0</v>
      </c>
      <c r="AP884" s="22">
        <f t="shared" si="184"/>
        <v>0</v>
      </c>
      <c r="BC884" s="22">
        <f t="shared" si="179"/>
        <v>0</v>
      </c>
      <c r="BD884" s="26" t="e">
        <f t="shared" si="180"/>
        <v>#DIV/0!</v>
      </c>
    </row>
    <row r="885" spans="1:56" ht="18" customHeight="1">
      <c r="A885" s="18" t="s">
        <v>7262</v>
      </c>
      <c r="B885" s="19"/>
      <c r="C885" s="18" t="str">
        <f t="shared" si="181"/>
        <v>FIP</v>
      </c>
      <c r="E885" s="20"/>
      <c r="F885" s="20"/>
      <c r="M885" s="21"/>
      <c r="N885" s="21" t="str">
        <f t="shared" si="189"/>
        <v>A</v>
      </c>
      <c r="P885" s="18" t="str">
        <f>IFERROR(VLOOKUP(L885,[1]Sheet3!A:B,2,0),"")</f>
        <v/>
      </c>
      <c r="Q885" s="22"/>
      <c r="R885" s="22" t="s">
        <v>7271</v>
      </c>
      <c r="S885" s="22"/>
      <c r="T885" s="22"/>
      <c r="U885" s="22"/>
      <c r="V885" s="22"/>
      <c r="W885" s="22">
        <f t="shared" si="190"/>
        <v>0</v>
      </c>
      <c r="X885" s="22"/>
      <c r="Y885" s="22"/>
      <c r="Z885" s="22"/>
      <c r="AA885" s="22">
        <f t="shared" si="175"/>
        <v>0</v>
      </c>
      <c r="AB885" s="22">
        <f t="shared" si="187"/>
        <v>0</v>
      </c>
      <c r="AC885" s="22">
        <f t="shared" si="188"/>
        <v>0</v>
      </c>
      <c r="AD885" s="22">
        <f t="shared" si="176"/>
        <v>0</v>
      </c>
      <c r="AE885" s="22"/>
      <c r="AF885" s="22"/>
      <c r="AG885" s="22"/>
      <c r="AH885" s="22"/>
      <c r="AI885" s="22"/>
      <c r="AJ885" s="22">
        <f t="shared" si="178"/>
        <v>0</v>
      </c>
      <c r="AK885" s="22">
        <f t="shared" si="185"/>
        <v>0</v>
      </c>
      <c r="AL885" s="22">
        <f t="shared" si="186"/>
        <v>0</v>
      </c>
      <c r="AM885" s="22">
        <f t="array" ref="AM885">IF(P885="Mykare",(INDEX('[1]EMI &amp; Reimbursement'!Q:Q,MATCH(Finance!C885,'[1]EMI &amp; Reimbursement'!B:B,0),0)),0)</f>
        <v>0</v>
      </c>
      <c r="AN885" s="22">
        <f t="shared" si="182"/>
        <v>0</v>
      </c>
      <c r="AO885" s="22">
        <f t="shared" si="183"/>
        <v>0</v>
      </c>
      <c r="AP885" s="22">
        <f t="shared" si="184"/>
        <v>0</v>
      </c>
      <c r="BC885" s="22">
        <f t="shared" si="179"/>
        <v>0</v>
      </c>
      <c r="BD885" s="26" t="e">
        <f t="shared" si="180"/>
        <v>#DIV/0!</v>
      </c>
    </row>
    <row r="886" spans="1:56" ht="18" customHeight="1">
      <c r="A886" s="18" t="s">
        <v>7262</v>
      </c>
      <c r="B886" s="19"/>
      <c r="C886" s="18" t="str">
        <f t="shared" si="181"/>
        <v>FIP</v>
      </c>
      <c r="E886" s="20"/>
      <c r="F886" s="20"/>
      <c r="M886" s="21"/>
      <c r="N886" s="21" t="str">
        <f t="shared" si="189"/>
        <v>A</v>
      </c>
      <c r="P886" s="18" t="str">
        <f>IFERROR(VLOOKUP(L886,[1]Sheet3!A:B,2,0),"")</f>
        <v/>
      </c>
      <c r="Q886" s="22"/>
      <c r="R886" s="22" t="s">
        <v>7271</v>
      </c>
      <c r="S886" s="22"/>
      <c r="T886" s="22"/>
      <c r="U886" s="22"/>
      <c r="V886" s="22"/>
      <c r="W886" s="22">
        <f t="shared" si="190"/>
        <v>0</v>
      </c>
      <c r="X886" s="22"/>
      <c r="Y886" s="22"/>
      <c r="Z886" s="22"/>
      <c r="AA886" s="22">
        <f t="shared" si="175"/>
        <v>0</v>
      </c>
      <c r="AB886" s="22">
        <f t="shared" si="187"/>
        <v>0</v>
      </c>
      <c r="AC886" s="22">
        <f t="shared" si="188"/>
        <v>0</v>
      </c>
      <c r="AD886" s="22">
        <f t="shared" si="176"/>
        <v>0</v>
      </c>
      <c r="AE886" s="22"/>
      <c r="AF886" s="22"/>
      <c r="AG886" s="22"/>
      <c r="AH886" s="22"/>
      <c r="AI886" s="22"/>
      <c r="AJ886" s="22">
        <f t="shared" si="178"/>
        <v>0</v>
      </c>
      <c r="AK886" s="22">
        <f t="shared" si="185"/>
        <v>0</v>
      </c>
      <c r="AL886" s="22">
        <f t="shared" si="186"/>
        <v>0</v>
      </c>
      <c r="AM886" s="22">
        <f t="array" ref="AM886">IF(P886="Mykare",(INDEX('[1]EMI &amp; Reimbursement'!Q:Q,MATCH(Finance!C886,'[1]EMI &amp; Reimbursement'!B:B,0),0)),0)</f>
        <v>0</v>
      </c>
      <c r="AN886" s="22">
        <f t="shared" si="182"/>
        <v>0</v>
      </c>
      <c r="AO886" s="22">
        <f t="shared" si="183"/>
        <v>0</v>
      </c>
      <c r="AP886" s="22">
        <f t="shared" si="184"/>
        <v>0</v>
      </c>
      <c r="BC886" s="22">
        <f t="shared" si="179"/>
        <v>0</v>
      </c>
      <c r="BD886" s="26" t="e">
        <f t="shared" si="180"/>
        <v>#DIV/0!</v>
      </c>
    </row>
    <row r="887" spans="1:56" ht="18" customHeight="1">
      <c r="A887" s="18" t="s">
        <v>7262</v>
      </c>
      <c r="B887" s="19"/>
      <c r="C887" s="18" t="str">
        <f t="shared" si="181"/>
        <v>FIP</v>
      </c>
      <c r="E887" s="20"/>
      <c r="F887" s="20"/>
      <c r="M887" s="21"/>
      <c r="N887" s="21" t="str">
        <f t="shared" si="189"/>
        <v>A</v>
      </c>
      <c r="P887" s="18" t="str">
        <f>IFERROR(VLOOKUP(L887,[1]Sheet3!A:B,2,0),"")</f>
        <v/>
      </c>
      <c r="Q887" s="22"/>
      <c r="R887" s="22" t="s">
        <v>7271</v>
      </c>
      <c r="S887" s="22"/>
      <c r="T887" s="22"/>
      <c r="U887" s="22"/>
      <c r="V887" s="22"/>
      <c r="W887" s="22">
        <f t="shared" si="190"/>
        <v>0</v>
      </c>
      <c r="X887" s="22"/>
      <c r="Y887" s="22"/>
      <c r="Z887" s="22"/>
      <c r="AA887" s="22">
        <f t="shared" si="175"/>
        <v>0</v>
      </c>
      <c r="AB887" s="22">
        <f t="shared" si="187"/>
        <v>0</v>
      </c>
      <c r="AC887" s="22">
        <f t="shared" si="188"/>
        <v>0</v>
      </c>
      <c r="AD887" s="22">
        <f t="shared" si="176"/>
        <v>0</v>
      </c>
      <c r="AE887" s="22"/>
      <c r="AF887" s="22"/>
      <c r="AG887" s="22"/>
      <c r="AH887" s="22"/>
      <c r="AI887" s="22"/>
      <c r="AJ887" s="22">
        <f t="shared" si="178"/>
        <v>0</v>
      </c>
      <c r="AK887" s="22">
        <f t="shared" si="185"/>
        <v>0</v>
      </c>
      <c r="AL887" s="22">
        <f t="shared" si="186"/>
        <v>0</v>
      </c>
      <c r="AM887" s="22">
        <f t="array" ref="AM887">IF(P887="Mykare",(INDEX('[1]EMI &amp; Reimbursement'!Q:Q,MATCH(Finance!C887,'[1]EMI &amp; Reimbursement'!B:B,0),0)),0)</f>
        <v>0</v>
      </c>
      <c r="AN887" s="22">
        <f t="shared" si="182"/>
        <v>0</v>
      </c>
      <c r="AO887" s="22">
        <f t="shared" si="183"/>
        <v>0</v>
      </c>
      <c r="AP887" s="22">
        <f t="shared" si="184"/>
        <v>0</v>
      </c>
      <c r="BC887" s="22">
        <f t="shared" si="179"/>
        <v>0</v>
      </c>
      <c r="BD887" s="26" t="e">
        <f t="shared" si="180"/>
        <v>#DIV/0!</v>
      </c>
    </row>
    <row r="888" spans="1:56" ht="18" customHeight="1">
      <c r="A888" s="18" t="s">
        <v>7262</v>
      </c>
      <c r="B888" s="19"/>
      <c r="C888" s="18" t="str">
        <f t="shared" si="181"/>
        <v>FIP</v>
      </c>
      <c r="E888" s="20"/>
      <c r="F888" s="20"/>
      <c r="M888" s="21"/>
      <c r="N888" s="21" t="str">
        <f t="shared" si="189"/>
        <v>A</v>
      </c>
      <c r="P888" s="18" t="str">
        <f>IFERROR(VLOOKUP(L888,[1]Sheet3!A:B,2,0),"")</f>
        <v/>
      </c>
      <c r="Q888" s="22"/>
      <c r="R888" s="22" t="s">
        <v>7271</v>
      </c>
      <c r="S888" s="22"/>
      <c r="T888" s="22"/>
      <c r="U888" s="22"/>
      <c r="V888" s="22"/>
      <c r="W888" s="22">
        <f t="shared" si="190"/>
        <v>0</v>
      </c>
      <c r="X888" s="22"/>
      <c r="Y888" s="22"/>
      <c r="Z888" s="22"/>
      <c r="AA888" s="22">
        <f t="shared" si="175"/>
        <v>0</v>
      </c>
      <c r="AB888" s="22">
        <f t="shared" si="187"/>
        <v>0</v>
      </c>
      <c r="AC888" s="22">
        <f t="shared" si="188"/>
        <v>0</v>
      </c>
      <c r="AD888" s="22">
        <f t="shared" si="176"/>
        <v>0</v>
      </c>
      <c r="AE888" s="22"/>
      <c r="AF888" s="22"/>
      <c r="AG888" s="22"/>
      <c r="AH888" s="22"/>
      <c r="AI888" s="22"/>
      <c r="AJ888" s="22">
        <f t="shared" si="178"/>
        <v>0</v>
      </c>
      <c r="AK888" s="22">
        <f t="shared" si="185"/>
        <v>0</v>
      </c>
      <c r="AL888" s="22">
        <f t="shared" si="186"/>
        <v>0</v>
      </c>
      <c r="AM888" s="22">
        <f t="array" ref="AM888">IF(P888="Mykare",(INDEX('[1]EMI &amp; Reimbursement'!Q:Q,MATCH(Finance!C888,'[1]EMI &amp; Reimbursement'!B:B,0),0)),0)</f>
        <v>0</v>
      </c>
      <c r="AN888" s="22">
        <f t="shared" si="182"/>
        <v>0</v>
      </c>
      <c r="AO888" s="22">
        <f t="shared" si="183"/>
        <v>0</v>
      </c>
      <c r="AP888" s="22">
        <f t="shared" si="184"/>
        <v>0</v>
      </c>
      <c r="BC888" s="22">
        <f t="shared" si="179"/>
        <v>0</v>
      </c>
      <c r="BD888" s="26" t="e">
        <f t="shared" si="180"/>
        <v>#DIV/0!</v>
      </c>
    </row>
    <row r="889" spans="1:56" ht="18" customHeight="1">
      <c r="A889" s="18" t="s">
        <v>7262</v>
      </c>
      <c r="B889" s="19"/>
      <c r="C889" s="18" t="str">
        <f t="shared" si="181"/>
        <v>FIP</v>
      </c>
      <c r="E889" s="20"/>
      <c r="F889" s="20"/>
      <c r="M889" s="21"/>
      <c r="N889" s="21" t="str">
        <f t="shared" si="189"/>
        <v>A</v>
      </c>
      <c r="P889" s="18" t="str">
        <f>IFERROR(VLOOKUP(L889,[1]Sheet3!A:B,2,0),"")</f>
        <v/>
      </c>
      <c r="Q889" s="22"/>
      <c r="R889" s="22" t="s">
        <v>7271</v>
      </c>
      <c r="S889" s="22"/>
      <c r="T889" s="22"/>
      <c r="U889" s="22"/>
      <c r="V889" s="22"/>
      <c r="W889" s="22">
        <f t="shared" si="190"/>
        <v>0</v>
      </c>
      <c r="X889" s="22"/>
      <c r="Y889" s="22"/>
      <c r="Z889" s="22"/>
      <c r="AA889" s="22">
        <f t="shared" si="175"/>
        <v>0</v>
      </c>
      <c r="AB889" s="22">
        <f t="shared" si="187"/>
        <v>0</v>
      </c>
      <c r="AC889" s="22">
        <f t="shared" si="188"/>
        <v>0</v>
      </c>
      <c r="AD889" s="22">
        <f t="shared" si="176"/>
        <v>0</v>
      </c>
      <c r="AE889" s="22"/>
      <c r="AF889" s="22"/>
      <c r="AG889" s="22"/>
      <c r="AH889" s="22"/>
      <c r="AI889" s="22"/>
      <c r="AJ889" s="22">
        <f t="shared" si="178"/>
        <v>0</v>
      </c>
      <c r="AK889" s="22">
        <f t="shared" si="185"/>
        <v>0</v>
      </c>
      <c r="AL889" s="22">
        <f t="shared" si="186"/>
        <v>0</v>
      </c>
      <c r="AM889" s="22">
        <f t="array" ref="AM889">IF(P889="Mykare",(INDEX('[1]EMI &amp; Reimbursement'!Q:Q,MATCH(Finance!C889,'[1]EMI &amp; Reimbursement'!B:B,0),0)),0)</f>
        <v>0</v>
      </c>
      <c r="AN889" s="22">
        <f t="shared" si="182"/>
        <v>0</v>
      </c>
      <c r="AO889" s="22">
        <f t="shared" si="183"/>
        <v>0</v>
      </c>
      <c r="AP889" s="22">
        <f t="shared" si="184"/>
        <v>0</v>
      </c>
      <c r="BC889" s="22">
        <f t="shared" si="179"/>
        <v>0</v>
      </c>
      <c r="BD889" s="26" t="e">
        <f t="shared" si="180"/>
        <v>#DIV/0!</v>
      </c>
    </row>
    <row r="890" spans="1:56" ht="18" customHeight="1">
      <c r="A890" s="18" t="s">
        <v>7262</v>
      </c>
      <c r="B890" s="19"/>
      <c r="C890" s="18" t="str">
        <f t="shared" si="181"/>
        <v>FIP</v>
      </c>
      <c r="E890" s="20"/>
      <c r="F890" s="20"/>
      <c r="M890" s="21"/>
      <c r="N890" s="21" t="str">
        <f t="shared" si="189"/>
        <v>A</v>
      </c>
      <c r="P890" s="18" t="str">
        <f>IFERROR(VLOOKUP(L890,[1]Sheet3!A:B,2,0),"")</f>
        <v/>
      </c>
      <c r="Q890" s="22"/>
      <c r="R890" s="22" t="s">
        <v>7271</v>
      </c>
      <c r="S890" s="22"/>
      <c r="T890" s="22"/>
      <c r="U890" s="22"/>
      <c r="V890" s="22"/>
      <c r="W890" s="22">
        <f t="shared" si="190"/>
        <v>0</v>
      </c>
      <c r="X890" s="22"/>
      <c r="Y890" s="22"/>
      <c r="Z890" s="22"/>
      <c r="AA890" s="22">
        <f t="shared" ref="AA890:AA1004" si="191">W890*Z890%</f>
        <v>0</v>
      </c>
      <c r="AB890" s="22">
        <f t="shared" si="187"/>
        <v>0</v>
      </c>
      <c r="AC890" s="22">
        <f t="shared" si="188"/>
        <v>0</v>
      </c>
      <c r="AD890" s="22">
        <f t="shared" ref="AD890:AD1004" si="192">W890*Y890%</f>
        <v>0</v>
      </c>
      <c r="AE890" s="22"/>
      <c r="AF890" s="22"/>
      <c r="AG890" s="22"/>
      <c r="AH890" s="22"/>
      <c r="AI890" s="22"/>
      <c r="AJ890" s="22">
        <f t="shared" si="178"/>
        <v>0</v>
      </c>
      <c r="AK890" s="22">
        <f t="shared" si="185"/>
        <v>0</v>
      </c>
      <c r="AL890" s="22">
        <f t="shared" si="186"/>
        <v>0</v>
      </c>
      <c r="AM890" s="22">
        <f t="array" ref="AM890">IF(P890="Mykare",(INDEX('[1]EMI &amp; Reimbursement'!Q:Q,MATCH(Finance!C890,'[1]EMI &amp; Reimbursement'!B:B,0),0)),0)</f>
        <v>0</v>
      </c>
      <c r="AN890" s="22">
        <f t="shared" si="182"/>
        <v>0</v>
      </c>
      <c r="AO890" s="22">
        <f t="shared" si="183"/>
        <v>0</v>
      </c>
      <c r="AP890" s="22">
        <f t="shared" si="184"/>
        <v>0</v>
      </c>
      <c r="BC890" s="22">
        <f t="shared" si="179"/>
        <v>0</v>
      </c>
      <c r="BD890" s="26" t="e">
        <f t="shared" si="180"/>
        <v>#DIV/0!</v>
      </c>
    </row>
    <row r="891" spans="1:56" ht="18" customHeight="1">
      <c r="A891" s="18" t="s">
        <v>7262</v>
      </c>
      <c r="B891" s="19"/>
      <c r="C891" s="18" t="str">
        <f t="shared" si="181"/>
        <v>FIP</v>
      </c>
      <c r="E891" s="20"/>
      <c r="F891" s="20"/>
      <c r="M891" s="21"/>
      <c r="N891" s="21" t="str">
        <f t="shared" si="189"/>
        <v>A</v>
      </c>
      <c r="P891" s="18" t="str">
        <f>IFERROR(VLOOKUP(L891,[1]Sheet3!A:B,2,0),"")</f>
        <v/>
      </c>
      <c r="Q891" s="22"/>
      <c r="R891" s="22" t="s">
        <v>7271</v>
      </c>
      <c r="S891" s="22"/>
      <c r="T891" s="22"/>
      <c r="U891" s="22"/>
      <c r="V891" s="22"/>
      <c r="W891" s="22">
        <f t="shared" si="190"/>
        <v>0</v>
      </c>
      <c r="X891" s="22"/>
      <c r="Y891" s="22"/>
      <c r="Z891" s="22"/>
      <c r="AA891" s="22">
        <f t="shared" si="191"/>
        <v>0</v>
      </c>
      <c r="AB891" s="22">
        <f t="shared" si="187"/>
        <v>0</v>
      </c>
      <c r="AC891" s="22">
        <f t="shared" si="188"/>
        <v>0</v>
      </c>
      <c r="AD891" s="22">
        <f t="shared" si="192"/>
        <v>0</v>
      </c>
      <c r="AE891" s="22"/>
      <c r="AF891" s="22"/>
      <c r="AG891" s="22"/>
      <c r="AH891" s="22"/>
      <c r="AI891" s="22"/>
      <c r="AJ891" s="22">
        <f t="shared" si="178"/>
        <v>0</v>
      </c>
      <c r="AK891" s="22">
        <f t="shared" si="185"/>
        <v>0</v>
      </c>
      <c r="AL891" s="22">
        <f t="shared" si="186"/>
        <v>0</v>
      </c>
      <c r="AM891" s="22">
        <f t="array" ref="AM891">IF(P891="Mykare",(INDEX('[1]EMI &amp; Reimbursement'!Q:Q,MATCH(Finance!C891,'[1]EMI &amp; Reimbursement'!B:B,0),0)),0)</f>
        <v>0</v>
      </c>
      <c r="AN891" s="22">
        <f t="shared" si="182"/>
        <v>0</v>
      </c>
      <c r="AO891" s="22">
        <f t="shared" si="183"/>
        <v>0</v>
      </c>
      <c r="AP891" s="22">
        <f t="shared" si="184"/>
        <v>0</v>
      </c>
      <c r="BC891" s="22">
        <f t="shared" si="179"/>
        <v>0</v>
      </c>
      <c r="BD891" s="26" t="e">
        <f t="shared" si="180"/>
        <v>#DIV/0!</v>
      </c>
    </row>
    <row r="892" spans="1:56" ht="18" customHeight="1">
      <c r="A892" s="18" t="s">
        <v>7262</v>
      </c>
      <c r="B892" s="19"/>
      <c r="C892" s="18" t="str">
        <f t="shared" si="181"/>
        <v>FIP</v>
      </c>
      <c r="E892" s="20"/>
      <c r="F892" s="20"/>
      <c r="M892" s="21"/>
      <c r="N892" s="21" t="str">
        <f t="shared" si="189"/>
        <v>A</v>
      </c>
      <c r="P892" s="18" t="str">
        <f>IFERROR(VLOOKUP(L892,[1]Sheet3!A:B,2,0),"")</f>
        <v/>
      </c>
      <c r="Q892" s="22"/>
      <c r="R892" s="22" t="s">
        <v>7271</v>
      </c>
      <c r="S892" s="22"/>
      <c r="T892" s="22"/>
      <c r="U892" s="22"/>
      <c r="V892" s="22"/>
      <c r="W892" s="22">
        <f t="shared" si="190"/>
        <v>0</v>
      </c>
      <c r="X892" s="22"/>
      <c r="Y892" s="22"/>
      <c r="Z892" s="22"/>
      <c r="AA892" s="22">
        <f t="shared" si="191"/>
        <v>0</v>
      </c>
      <c r="AB892" s="22">
        <f t="shared" si="187"/>
        <v>0</v>
      </c>
      <c r="AC892" s="22">
        <f t="shared" si="188"/>
        <v>0</v>
      </c>
      <c r="AD892" s="22">
        <f t="shared" si="192"/>
        <v>0</v>
      </c>
      <c r="AE892" s="22"/>
      <c r="AF892" s="22"/>
      <c r="AG892" s="22"/>
      <c r="AH892" s="22"/>
      <c r="AI892" s="22"/>
      <c r="AJ892" s="22">
        <f t="shared" si="178"/>
        <v>0</v>
      </c>
      <c r="AK892" s="22">
        <f t="shared" si="185"/>
        <v>0</v>
      </c>
      <c r="AL892" s="22">
        <f t="shared" si="186"/>
        <v>0</v>
      </c>
      <c r="AM892" s="22">
        <f t="array" ref="AM892">IF(P892="Mykare",(INDEX('[1]EMI &amp; Reimbursement'!Q:Q,MATCH(Finance!C892,'[1]EMI &amp; Reimbursement'!B:B,0),0)),0)</f>
        <v>0</v>
      </c>
      <c r="AN892" s="22">
        <f t="shared" si="182"/>
        <v>0</v>
      </c>
      <c r="AO892" s="22">
        <f t="shared" si="183"/>
        <v>0</v>
      </c>
      <c r="AP892" s="22">
        <f t="shared" si="184"/>
        <v>0</v>
      </c>
      <c r="BC892" s="22">
        <f t="shared" si="179"/>
        <v>0</v>
      </c>
      <c r="BD892" s="26" t="e">
        <f t="shared" si="180"/>
        <v>#DIV/0!</v>
      </c>
    </row>
    <row r="893" spans="1:56" ht="18" customHeight="1">
      <c r="A893" s="18" t="s">
        <v>7262</v>
      </c>
      <c r="B893" s="19"/>
      <c r="C893" s="18" t="str">
        <f t="shared" si="181"/>
        <v>FIP</v>
      </c>
      <c r="E893" s="20"/>
      <c r="F893" s="20"/>
      <c r="M893" s="21"/>
      <c r="N893" s="21" t="str">
        <f t="shared" si="189"/>
        <v>A</v>
      </c>
      <c r="P893" s="18" t="str">
        <f>IFERROR(VLOOKUP(L893,[1]Sheet3!A:B,2,0),"")</f>
        <v/>
      </c>
      <c r="Q893" s="22"/>
      <c r="R893" s="22" t="s">
        <v>7271</v>
      </c>
      <c r="S893" s="22"/>
      <c r="T893" s="22"/>
      <c r="U893" s="22"/>
      <c r="V893" s="22"/>
      <c r="W893" s="22">
        <f t="shared" si="190"/>
        <v>0</v>
      </c>
      <c r="X893" s="22"/>
      <c r="Y893" s="22"/>
      <c r="Z893" s="22"/>
      <c r="AA893" s="22">
        <f t="shared" si="191"/>
        <v>0</v>
      </c>
      <c r="AB893" s="22">
        <f t="shared" si="187"/>
        <v>0</v>
      </c>
      <c r="AC893" s="22">
        <f t="shared" si="188"/>
        <v>0</v>
      </c>
      <c r="AD893" s="22">
        <f t="shared" si="192"/>
        <v>0</v>
      </c>
      <c r="AE893" s="22"/>
      <c r="AF893" s="22"/>
      <c r="AG893" s="22"/>
      <c r="AH893" s="22"/>
      <c r="AI893" s="22"/>
      <c r="AJ893" s="22">
        <f t="shared" si="178"/>
        <v>0</v>
      </c>
      <c r="AK893" s="22">
        <f t="shared" si="185"/>
        <v>0</v>
      </c>
      <c r="AL893" s="22">
        <f t="shared" si="186"/>
        <v>0</v>
      </c>
      <c r="AM893" s="22">
        <f t="array" ref="AM893">IF(P893="Mykare",(INDEX('[1]EMI &amp; Reimbursement'!Q:Q,MATCH(Finance!C893,'[1]EMI &amp; Reimbursement'!B:B,0),0)),0)</f>
        <v>0</v>
      </c>
      <c r="AN893" s="22">
        <f t="shared" si="182"/>
        <v>0</v>
      </c>
      <c r="AO893" s="22">
        <f t="shared" si="183"/>
        <v>0</v>
      </c>
      <c r="AP893" s="22">
        <f t="shared" si="184"/>
        <v>0</v>
      </c>
      <c r="BC893" s="22">
        <f t="shared" si="179"/>
        <v>0</v>
      </c>
      <c r="BD893" s="26" t="e">
        <f t="shared" si="180"/>
        <v>#DIV/0!</v>
      </c>
    </row>
    <row r="894" spans="1:56" ht="18" customHeight="1">
      <c r="A894" s="18" t="s">
        <v>7262</v>
      </c>
      <c r="B894" s="19"/>
      <c r="C894" s="18" t="str">
        <f t="shared" si="181"/>
        <v>FIP</v>
      </c>
      <c r="E894" s="20"/>
      <c r="F894" s="20"/>
      <c r="M894" s="21"/>
      <c r="N894" s="21" t="str">
        <f t="shared" si="189"/>
        <v>A</v>
      </c>
      <c r="P894" s="18" t="str">
        <f>IFERROR(VLOOKUP(L894,[1]Sheet3!A:B,2,0),"")</f>
        <v/>
      </c>
      <c r="Q894" s="22"/>
      <c r="R894" s="22" t="s">
        <v>7271</v>
      </c>
      <c r="S894" s="22"/>
      <c r="T894" s="22"/>
      <c r="U894" s="22"/>
      <c r="V894" s="22"/>
      <c r="W894" s="22">
        <f t="shared" si="190"/>
        <v>0</v>
      </c>
      <c r="X894" s="22"/>
      <c r="Y894" s="22"/>
      <c r="Z894" s="22"/>
      <c r="AA894" s="22">
        <f t="shared" si="191"/>
        <v>0</v>
      </c>
      <c r="AB894" s="22">
        <f t="shared" si="187"/>
        <v>0</v>
      </c>
      <c r="AC894" s="22">
        <f t="shared" si="188"/>
        <v>0</v>
      </c>
      <c r="AD894" s="22">
        <f t="shared" si="192"/>
        <v>0</v>
      </c>
      <c r="AE894" s="22"/>
      <c r="AF894" s="22"/>
      <c r="AG894" s="22"/>
      <c r="AH894" s="22"/>
      <c r="AI894" s="22"/>
      <c r="AJ894" s="22">
        <f t="shared" si="178"/>
        <v>0</v>
      </c>
      <c r="AK894" s="22">
        <f t="shared" si="185"/>
        <v>0</v>
      </c>
      <c r="AL894" s="22">
        <f t="shared" si="186"/>
        <v>0</v>
      </c>
      <c r="AM894" s="22">
        <f t="array" ref="AM894">IF(P894="Mykare",(INDEX('[1]EMI &amp; Reimbursement'!Q:Q,MATCH(Finance!C894,'[1]EMI &amp; Reimbursement'!B:B,0),0)),0)</f>
        <v>0</v>
      </c>
      <c r="AN894" s="22">
        <f t="shared" si="182"/>
        <v>0</v>
      </c>
      <c r="AO894" s="22">
        <f t="shared" si="183"/>
        <v>0</v>
      </c>
      <c r="AP894" s="22">
        <f t="shared" si="184"/>
        <v>0</v>
      </c>
      <c r="BC894" s="22">
        <f t="shared" si="179"/>
        <v>0</v>
      </c>
      <c r="BD894" s="26" t="e">
        <f t="shared" si="180"/>
        <v>#DIV/0!</v>
      </c>
    </row>
    <row r="895" spans="1:56" ht="18" customHeight="1">
      <c r="A895" s="18" t="s">
        <v>7262</v>
      </c>
      <c r="B895" s="19"/>
      <c r="C895" s="18" t="str">
        <f t="shared" si="181"/>
        <v>FIP</v>
      </c>
      <c r="E895" s="20"/>
      <c r="F895" s="20"/>
      <c r="M895" s="21"/>
      <c r="N895" s="21" t="str">
        <f t="shared" si="189"/>
        <v>A</v>
      </c>
      <c r="P895" s="18" t="str">
        <f>IFERROR(VLOOKUP(L895,[1]Sheet3!A:B,2,0),"")</f>
        <v/>
      </c>
      <c r="Q895" s="22"/>
      <c r="R895" s="22" t="s">
        <v>7271</v>
      </c>
      <c r="S895" s="22"/>
      <c r="T895" s="22"/>
      <c r="U895" s="22"/>
      <c r="V895" s="22"/>
      <c r="W895" s="22">
        <f t="shared" si="190"/>
        <v>0</v>
      </c>
      <c r="X895" s="22"/>
      <c r="Y895" s="22"/>
      <c r="Z895" s="22"/>
      <c r="AA895" s="22">
        <f t="shared" si="191"/>
        <v>0</v>
      </c>
      <c r="AB895" s="22">
        <f t="shared" si="187"/>
        <v>0</v>
      </c>
      <c r="AC895" s="22">
        <f t="shared" si="188"/>
        <v>0</v>
      </c>
      <c r="AD895" s="22">
        <f t="shared" si="192"/>
        <v>0</v>
      </c>
      <c r="AE895" s="22"/>
      <c r="AF895" s="22"/>
      <c r="AG895" s="22"/>
      <c r="AH895" s="22"/>
      <c r="AI895" s="22"/>
      <c r="AJ895" s="22">
        <f t="shared" si="178"/>
        <v>0</v>
      </c>
      <c r="AK895" s="22">
        <f t="shared" si="185"/>
        <v>0</v>
      </c>
      <c r="AL895" s="22">
        <f t="shared" si="186"/>
        <v>0</v>
      </c>
      <c r="AM895" s="22">
        <f t="array" ref="AM895">IF(P895="Mykare",(INDEX('[1]EMI &amp; Reimbursement'!Q:Q,MATCH(Finance!C895,'[1]EMI &amp; Reimbursement'!B:B,0),0)),0)</f>
        <v>0</v>
      </c>
      <c r="AN895" s="22">
        <f t="shared" si="182"/>
        <v>0</v>
      </c>
      <c r="AO895" s="22">
        <f t="shared" si="183"/>
        <v>0</v>
      </c>
      <c r="AP895" s="22">
        <f t="shared" si="184"/>
        <v>0</v>
      </c>
      <c r="BC895" s="22">
        <f t="shared" si="179"/>
        <v>0</v>
      </c>
      <c r="BD895" s="26" t="e">
        <f t="shared" si="180"/>
        <v>#DIV/0!</v>
      </c>
    </row>
    <row r="896" spans="1:56" ht="18" customHeight="1">
      <c r="A896" s="18" t="s">
        <v>7262</v>
      </c>
      <c r="B896" s="19"/>
      <c r="C896" s="18" t="str">
        <f t="shared" si="181"/>
        <v>FIP</v>
      </c>
      <c r="E896" s="20"/>
      <c r="F896" s="20"/>
      <c r="M896" s="21"/>
      <c r="N896" s="21" t="str">
        <f t="shared" si="189"/>
        <v>A</v>
      </c>
      <c r="P896" s="18" t="str">
        <f>IFERROR(VLOOKUP(L896,[1]Sheet3!A:B,2,0),"")</f>
        <v/>
      </c>
      <c r="Q896" s="22"/>
      <c r="R896" s="22" t="s">
        <v>7271</v>
      </c>
      <c r="S896" s="22"/>
      <c r="T896" s="22"/>
      <c r="U896" s="22"/>
      <c r="V896" s="22"/>
      <c r="W896" s="22">
        <f t="shared" si="190"/>
        <v>0</v>
      </c>
      <c r="X896" s="22"/>
      <c r="Y896" s="22"/>
      <c r="Z896" s="22"/>
      <c r="AA896" s="22">
        <f t="shared" si="191"/>
        <v>0</v>
      </c>
      <c r="AB896" s="22">
        <f t="shared" si="187"/>
        <v>0</v>
      </c>
      <c r="AC896" s="22">
        <f t="shared" si="188"/>
        <v>0</v>
      </c>
      <c r="AD896" s="22">
        <f t="shared" si="192"/>
        <v>0</v>
      </c>
      <c r="AE896" s="22"/>
      <c r="AF896" s="22"/>
      <c r="AG896" s="22"/>
      <c r="AH896" s="22"/>
      <c r="AI896" s="22"/>
      <c r="AJ896" s="22">
        <f t="shared" si="178"/>
        <v>0</v>
      </c>
      <c r="AK896" s="22">
        <f t="shared" si="185"/>
        <v>0</v>
      </c>
      <c r="AL896" s="22">
        <f t="shared" si="186"/>
        <v>0</v>
      </c>
      <c r="AM896" s="22">
        <f t="array" ref="AM896">IF(P896="Mykare",(INDEX('[1]EMI &amp; Reimbursement'!Q:Q,MATCH(Finance!C896,'[1]EMI &amp; Reimbursement'!B:B,0),0)),0)</f>
        <v>0</v>
      </c>
      <c r="AN896" s="22">
        <f t="shared" si="182"/>
        <v>0</v>
      </c>
      <c r="AO896" s="22">
        <f t="shared" si="183"/>
        <v>0</v>
      </c>
      <c r="AP896" s="22">
        <f t="shared" si="184"/>
        <v>0</v>
      </c>
      <c r="BC896" s="22">
        <f t="shared" si="179"/>
        <v>0</v>
      </c>
      <c r="BD896" s="26" t="e">
        <f t="shared" si="180"/>
        <v>#DIV/0!</v>
      </c>
    </row>
    <row r="897" spans="1:56" ht="18" customHeight="1">
      <c r="A897" s="18" t="s">
        <v>7262</v>
      </c>
      <c r="B897" s="19"/>
      <c r="C897" s="18" t="str">
        <f t="shared" si="181"/>
        <v>FIP</v>
      </c>
      <c r="E897" s="20"/>
      <c r="F897" s="20"/>
      <c r="M897" s="21"/>
      <c r="N897" s="21" t="str">
        <f t="shared" si="189"/>
        <v>A</v>
      </c>
      <c r="P897" s="18" t="str">
        <f>IFERROR(VLOOKUP(L897,[1]Sheet3!A:B,2,0),"")</f>
        <v/>
      </c>
      <c r="Q897" s="22"/>
      <c r="R897" s="22" t="s">
        <v>7271</v>
      </c>
      <c r="S897" s="22"/>
      <c r="T897" s="22"/>
      <c r="U897" s="22"/>
      <c r="V897" s="22"/>
      <c r="W897" s="22">
        <f t="shared" si="190"/>
        <v>0</v>
      </c>
      <c r="X897" s="22"/>
      <c r="Y897" s="22"/>
      <c r="Z897" s="22"/>
      <c r="AA897" s="22">
        <f t="shared" si="191"/>
        <v>0</v>
      </c>
      <c r="AB897" s="22">
        <f t="shared" si="187"/>
        <v>0</v>
      </c>
      <c r="AC897" s="22">
        <f t="shared" si="188"/>
        <v>0</v>
      </c>
      <c r="AD897" s="22">
        <f t="shared" si="192"/>
        <v>0</v>
      </c>
      <c r="AE897" s="22"/>
      <c r="AF897" s="22"/>
      <c r="AG897" s="22"/>
      <c r="AH897" s="22"/>
      <c r="AI897" s="22"/>
      <c r="AJ897" s="22">
        <f t="shared" si="178"/>
        <v>0</v>
      </c>
      <c r="AK897" s="22">
        <f t="shared" si="185"/>
        <v>0</v>
      </c>
      <c r="AL897" s="22">
        <f t="shared" si="186"/>
        <v>0</v>
      </c>
      <c r="AM897" s="22">
        <f t="array" ref="AM897">IF(P897="Mykare",(INDEX('[1]EMI &amp; Reimbursement'!Q:Q,MATCH(Finance!C897,'[1]EMI &amp; Reimbursement'!B:B,0),0)),0)</f>
        <v>0</v>
      </c>
      <c r="AN897" s="22">
        <f t="shared" si="182"/>
        <v>0</v>
      </c>
      <c r="AO897" s="22">
        <f t="shared" si="183"/>
        <v>0</v>
      </c>
      <c r="AP897" s="22">
        <f t="shared" si="184"/>
        <v>0</v>
      </c>
      <c r="BC897" s="22">
        <f t="shared" si="179"/>
        <v>0</v>
      </c>
      <c r="BD897" s="26" t="e">
        <f t="shared" si="180"/>
        <v>#DIV/0!</v>
      </c>
    </row>
    <row r="898" spans="1:56" ht="18" customHeight="1">
      <c r="A898" s="18" t="s">
        <v>7262</v>
      </c>
      <c r="B898" s="19"/>
      <c r="C898" s="18" t="str">
        <f t="shared" si="181"/>
        <v>FIP</v>
      </c>
      <c r="E898" s="20"/>
      <c r="F898" s="20"/>
      <c r="M898" s="21"/>
      <c r="N898" s="21" t="str">
        <f t="shared" si="189"/>
        <v>A</v>
      </c>
      <c r="P898" s="18" t="str">
        <f>IFERROR(VLOOKUP(L898,[1]Sheet3!A:B,2,0),"")</f>
        <v/>
      </c>
      <c r="Q898" s="22"/>
      <c r="R898" s="22" t="s">
        <v>7271</v>
      </c>
      <c r="S898" s="22"/>
      <c r="T898" s="22"/>
      <c r="U898" s="22"/>
      <c r="V898" s="22"/>
      <c r="W898" s="22">
        <f t="shared" si="190"/>
        <v>0</v>
      </c>
      <c r="X898" s="22"/>
      <c r="Y898" s="22"/>
      <c r="Z898" s="22"/>
      <c r="AA898" s="22">
        <f t="shared" si="191"/>
        <v>0</v>
      </c>
      <c r="AB898" s="22">
        <f t="shared" si="187"/>
        <v>0</v>
      </c>
      <c r="AC898" s="22">
        <f t="shared" si="188"/>
        <v>0</v>
      </c>
      <c r="AD898" s="22">
        <f t="shared" si="192"/>
        <v>0</v>
      </c>
      <c r="AE898" s="22"/>
      <c r="AF898" s="22"/>
      <c r="AG898" s="22"/>
      <c r="AH898" s="22"/>
      <c r="AI898" s="22"/>
      <c r="AJ898" s="22">
        <f t="shared" si="178"/>
        <v>0</v>
      </c>
      <c r="AK898" s="22">
        <f t="shared" si="185"/>
        <v>0</v>
      </c>
      <c r="AL898" s="22">
        <f t="shared" si="186"/>
        <v>0</v>
      </c>
      <c r="AM898" s="22">
        <f t="array" ref="AM898">IF(P898="Mykare",(INDEX('[1]EMI &amp; Reimbursement'!Q:Q,MATCH(Finance!C898,'[1]EMI &amp; Reimbursement'!B:B,0),0)),0)</f>
        <v>0</v>
      </c>
      <c r="AN898" s="22">
        <f t="shared" si="182"/>
        <v>0</v>
      </c>
      <c r="AO898" s="22">
        <f t="shared" si="183"/>
        <v>0</v>
      </c>
      <c r="AP898" s="22">
        <f t="shared" si="184"/>
        <v>0</v>
      </c>
      <c r="BC898" s="22">
        <f t="shared" si="179"/>
        <v>0</v>
      </c>
      <c r="BD898" s="26" t="e">
        <f t="shared" si="180"/>
        <v>#DIV/0!</v>
      </c>
    </row>
    <row r="899" spans="1:56" ht="18" customHeight="1">
      <c r="A899" s="18" t="s">
        <v>7262</v>
      </c>
      <c r="B899" s="19"/>
      <c r="C899" s="18" t="str">
        <f t="shared" si="181"/>
        <v>FIP</v>
      </c>
      <c r="E899" s="20"/>
      <c r="F899" s="20"/>
      <c r="M899" s="21"/>
      <c r="N899" s="21" t="str">
        <f t="shared" si="189"/>
        <v>A</v>
      </c>
      <c r="P899" s="18" t="str">
        <f>IFERROR(VLOOKUP(L899,[1]Sheet3!A:B,2,0),"")</f>
        <v/>
      </c>
      <c r="Q899" s="22"/>
      <c r="R899" s="22" t="s">
        <v>7271</v>
      </c>
      <c r="S899" s="22"/>
      <c r="T899" s="22"/>
      <c r="U899" s="22"/>
      <c r="V899" s="22"/>
      <c r="W899" s="22">
        <f t="shared" si="190"/>
        <v>0</v>
      </c>
      <c r="X899" s="22"/>
      <c r="Y899" s="22"/>
      <c r="Z899" s="22"/>
      <c r="AA899" s="22">
        <f t="shared" si="191"/>
        <v>0</v>
      </c>
      <c r="AB899" s="22">
        <f t="shared" si="187"/>
        <v>0</v>
      </c>
      <c r="AC899" s="22">
        <f t="shared" si="188"/>
        <v>0</v>
      </c>
      <c r="AD899" s="22">
        <f t="shared" si="192"/>
        <v>0</v>
      </c>
      <c r="AE899" s="22"/>
      <c r="AF899" s="22"/>
      <c r="AG899" s="22"/>
      <c r="AH899" s="22"/>
      <c r="AI899" s="22"/>
      <c r="AJ899" s="22">
        <f t="shared" si="178"/>
        <v>0</v>
      </c>
      <c r="AK899" s="22">
        <f t="shared" si="185"/>
        <v>0</v>
      </c>
      <c r="AL899" s="22">
        <f t="shared" si="186"/>
        <v>0</v>
      </c>
      <c r="AM899" s="22">
        <f t="array" ref="AM899">IF(P899="Mykare",(INDEX('[1]EMI &amp; Reimbursement'!Q:Q,MATCH(Finance!C899,'[1]EMI &amp; Reimbursement'!B:B,0),0)),0)</f>
        <v>0</v>
      </c>
      <c r="AN899" s="22">
        <f t="shared" si="182"/>
        <v>0</v>
      </c>
      <c r="AO899" s="22">
        <f t="shared" si="183"/>
        <v>0</v>
      </c>
      <c r="AP899" s="22">
        <f t="shared" si="184"/>
        <v>0</v>
      </c>
      <c r="BC899" s="22">
        <f t="shared" si="179"/>
        <v>0</v>
      </c>
      <c r="BD899" s="26" t="e">
        <f t="shared" si="180"/>
        <v>#DIV/0!</v>
      </c>
    </row>
    <row r="900" spans="1:56" ht="18" customHeight="1">
      <c r="A900" s="18" t="s">
        <v>7262</v>
      </c>
      <c r="B900" s="19"/>
      <c r="C900" s="18" t="str">
        <f t="shared" si="181"/>
        <v>FIP</v>
      </c>
      <c r="E900" s="20"/>
      <c r="F900" s="20"/>
      <c r="M900" s="21"/>
      <c r="N900" s="21" t="str">
        <f t="shared" si="189"/>
        <v>A</v>
      </c>
      <c r="P900" s="18" t="str">
        <f>IFERROR(VLOOKUP(L900,[1]Sheet3!A:B,2,0),"")</f>
        <v/>
      </c>
      <c r="Q900" s="22"/>
      <c r="R900" s="22" t="s">
        <v>7271</v>
      </c>
      <c r="S900" s="22"/>
      <c r="T900" s="22"/>
      <c r="U900" s="22"/>
      <c r="V900" s="22"/>
      <c r="W900" s="22">
        <f t="shared" si="190"/>
        <v>0</v>
      </c>
      <c r="X900" s="22"/>
      <c r="Y900" s="22"/>
      <c r="Z900" s="22"/>
      <c r="AA900" s="22">
        <f t="shared" si="191"/>
        <v>0</v>
      </c>
      <c r="AB900" s="22">
        <f t="shared" si="187"/>
        <v>0</v>
      </c>
      <c r="AC900" s="22">
        <f t="shared" si="188"/>
        <v>0</v>
      </c>
      <c r="AD900" s="22">
        <f t="shared" si="192"/>
        <v>0</v>
      </c>
      <c r="AE900" s="22"/>
      <c r="AF900" s="22"/>
      <c r="AG900" s="22"/>
      <c r="AH900" s="22"/>
      <c r="AI900" s="22"/>
      <c r="AJ900" s="22">
        <f t="shared" si="178"/>
        <v>0</v>
      </c>
      <c r="AK900" s="22">
        <f t="shared" si="185"/>
        <v>0</v>
      </c>
      <c r="AL900" s="22">
        <f t="shared" si="186"/>
        <v>0</v>
      </c>
      <c r="AM900" s="22">
        <f t="array" ref="AM900">IF(P900="Mykare",(INDEX('[1]EMI &amp; Reimbursement'!Q:Q,MATCH(Finance!C900,'[1]EMI &amp; Reimbursement'!B:B,0),0)),0)</f>
        <v>0</v>
      </c>
      <c r="AN900" s="22">
        <f t="shared" si="182"/>
        <v>0</v>
      </c>
      <c r="AO900" s="22">
        <f t="shared" si="183"/>
        <v>0</v>
      </c>
      <c r="AP900" s="22">
        <f t="shared" si="184"/>
        <v>0</v>
      </c>
      <c r="BC900" s="22">
        <f t="shared" si="179"/>
        <v>0</v>
      </c>
      <c r="BD900" s="26" t="e">
        <f t="shared" si="180"/>
        <v>#DIV/0!</v>
      </c>
    </row>
    <row r="901" spans="1:56" ht="18" customHeight="1">
      <c r="A901" s="18" t="s">
        <v>7262</v>
      </c>
      <c r="B901" s="19"/>
      <c r="C901" s="18" t="str">
        <f t="shared" si="181"/>
        <v>FIP</v>
      </c>
      <c r="E901" s="20"/>
      <c r="F901" s="20"/>
      <c r="M901" s="21"/>
      <c r="N901" s="21" t="str">
        <f t="shared" si="189"/>
        <v>A</v>
      </c>
      <c r="P901" s="18" t="str">
        <f>IFERROR(VLOOKUP(L901,[1]Sheet3!A:B,2,0),"")</f>
        <v/>
      </c>
      <c r="Q901" s="22"/>
      <c r="R901" s="22" t="s">
        <v>7271</v>
      </c>
      <c r="S901" s="22"/>
      <c r="T901" s="22"/>
      <c r="U901" s="22"/>
      <c r="V901" s="22"/>
      <c r="W901" s="22">
        <f t="shared" si="190"/>
        <v>0</v>
      </c>
      <c r="X901" s="22"/>
      <c r="Y901" s="22"/>
      <c r="Z901" s="22"/>
      <c r="AA901" s="22">
        <f t="shared" si="191"/>
        <v>0</v>
      </c>
      <c r="AB901" s="22">
        <f t="shared" si="187"/>
        <v>0</v>
      </c>
      <c r="AC901" s="22">
        <f t="shared" si="188"/>
        <v>0</v>
      </c>
      <c r="AD901" s="22">
        <f t="shared" si="192"/>
        <v>0</v>
      </c>
      <c r="AE901" s="22"/>
      <c r="AF901" s="22"/>
      <c r="AG901" s="22"/>
      <c r="AH901" s="22"/>
      <c r="AI901" s="22"/>
      <c r="AJ901" s="22">
        <f t="shared" si="178"/>
        <v>0</v>
      </c>
      <c r="AK901" s="22">
        <f t="shared" si="185"/>
        <v>0</v>
      </c>
      <c r="AL901" s="22">
        <f t="shared" si="186"/>
        <v>0</v>
      </c>
      <c r="AM901" s="22">
        <f t="array" ref="AM901">IF(P901="Mykare",(INDEX('[1]EMI &amp; Reimbursement'!Q:Q,MATCH(Finance!C901,'[1]EMI &amp; Reimbursement'!B:B,0),0)),0)</f>
        <v>0</v>
      </c>
      <c r="AN901" s="22">
        <f t="shared" si="182"/>
        <v>0</v>
      </c>
      <c r="AO901" s="22">
        <f t="shared" si="183"/>
        <v>0</v>
      </c>
      <c r="AP901" s="22">
        <f t="shared" si="184"/>
        <v>0</v>
      </c>
      <c r="BC901" s="22">
        <f t="shared" si="179"/>
        <v>0</v>
      </c>
      <c r="BD901" s="26" t="e">
        <f t="shared" si="180"/>
        <v>#DIV/0!</v>
      </c>
    </row>
    <row r="902" spans="1:56" ht="18" customHeight="1">
      <c r="A902" s="18" t="s">
        <v>7262</v>
      </c>
      <c r="B902" s="19"/>
      <c r="C902" s="18" t="str">
        <f t="shared" si="181"/>
        <v>FIP</v>
      </c>
      <c r="E902" s="20"/>
      <c r="F902" s="20"/>
      <c r="M902" s="21"/>
      <c r="N902" s="21" t="str">
        <f t="shared" si="189"/>
        <v>A</v>
      </c>
      <c r="P902" s="18" t="str">
        <f>IFERROR(VLOOKUP(L902,[1]Sheet3!A:B,2,0),"")</f>
        <v/>
      </c>
      <c r="Q902" s="22"/>
      <c r="R902" s="22" t="s">
        <v>7271</v>
      </c>
      <c r="S902" s="22"/>
      <c r="T902" s="22"/>
      <c r="U902" s="22"/>
      <c r="V902" s="22"/>
      <c r="W902" s="22">
        <f t="shared" si="190"/>
        <v>0</v>
      </c>
      <c r="X902" s="22"/>
      <c r="Y902" s="22"/>
      <c r="Z902" s="22"/>
      <c r="AA902" s="22">
        <f t="shared" si="191"/>
        <v>0</v>
      </c>
      <c r="AB902" s="22">
        <f t="shared" si="187"/>
        <v>0</v>
      </c>
      <c r="AC902" s="22">
        <f t="shared" si="188"/>
        <v>0</v>
      </c>
      <c r="AD902" s="22">
        <f t="shared" si="192"/>
        <v>0</v>
      </c>
      <c r="AE902" s="22"/>
      <c r="AF902" s="22"/>
      <c r="AG902" s="22"/>
      <c r="AH902" s="22"/>
      <c r="AI902" s="22"/>
      <c r="AJ902" s="22">
        <f t="shared" si="178"/>
        <v>0</v>
      </c>
      <c r="AK902" s="22">
        <f t="shared" si="185"/>
        <v>0</v>
      </c>
      <c r="AL902" s="22">
        <f t="shared" si="186"/>
        <v>0</v>
      </c>
      <c r="AM902" s="22">
        <f t="array" ref="AM902">IF(P902="Mykare",(INDEX('[1]EMI &amp; Reimbursement'!Q:Q,MATCH(Finance!C902,'[1]EMI &amp; Reimbursement'!B:B,0),0)),0)</f>
        <v>0</v>
      </c>
      <c r="AN902" s="22">
        <f t="shared" si="182"/>
        <v>0</v>
      </c>
      <c r="AO902" s="22">
        <f t="shared" si="183"/>
        <v>0</v>
      </c>
      <c r="AP902" s="22">
        <f t="shared" si="184"/>
        <v>0</v>
      </c>
      <c r="BC902" s="22">
        <f t="shared" si="179"/>
        <v>0</v>
      </c>
      <c r="BD902" s="26" t="e">
        <f t="shared" si="180"/>
        <v>#DIV/0!</v>
      </c>
    </row>
    <row r="903" spans="1:56" ht="18" customHeight="1">
      <c r="A903" s="18" t="s">
        <v>7262</v>
      </c>
      <c r="B903" s="19"/>
      <c r="C903" s="18" t="str">
        <f t="shared" si="181"/>
        <v>FIP</v>
      </c>
      <c r="E903" s="20"/>
      <c r="F903" s="20"/>
      <c r="M903" s="21"/>
      <c r="N903" s="21" t="str">
        <f t="shared" si="189"/>
        <v>A</v>
      </c>
      <c r="P903" s="18" t="str">
        <f>IFERROR(VLOOKUP(L903,[1]Sheet3!A:B,2,0),"")</f>
        <v/>
      </c>
      <c r="Q903" s="22"/>
      <c r="R903" s="22" t="s">
        <v>7271</v>
      </c>
      <c r="S903" s="22"/>
      <c r="T903" s="22"/>
      <c r="U903" s="22"/>
      <c r="V903" s="22"/>
      <c r="W903" s="22">
        <f t="shared" si="190"/>
        <v>0</v>
      </c>
      <c r="X903" s="22"/>
      <c r="Y903" s="22"/>
      <c r="Z903" s="22"/>
      <c r="AA903" s="22">
        <f t="shared" si="191"/>
        <v>0</v>
      </c>
      <c r="AB903" s="22">
        <f t="shared" si="187"/>
        <v>0</v>
      </c>
      <c r="AC903" s="22">
        <f t="shared" si="188"/>
        <v>0</v>
      </c>
      <c r="AD903" s="22">
        <f t="shared" si="192"/>
        <v>0</v>
      </c>
      <c r="AE903" s="22"/>
      <c r="AF903" s="22"/>
      <c r="AG903" s="22"/>
      <c r="AH903" s="22"/>
      <c r="AI903" s="22"/>
      <c r="AJ903" s="22">
        <f t="shared" si="178"/>
        <v>0</v>
      </c>
      <c r="AK903" s="22">
        <f t="shared" si="185"/>
        <v>0</v>
      </c>
      <c r="AL903" s="22">
        <f t="shared" si="186"/>
        <v>0</v>
      </c>
      <c r="AM903" s="22">
        <f t="array" ref="AM903">IF(P903="Mykare",(INDEX('[1]EMI &amp; Reimbursement'!Q:Q,MATCH(Finance!C903,'[1]EMI &amp; Reimbursement'!B:B,0),0)),0)</f>
        <v>0</v>
      </c>
      <c r="AN903" s="22">
        <f t="shared" si="182"/>
        <v>0</v>
      </c>
      <c r="AO903" s="22">
        <f t="shared" si="183"/>
        <v>0</v>
      </c>
      <c r="AP903" s="22">
        <f t="shared" si="184"/>
        <v>0</v>
      </c>
      <c r="BC903" s="22">
        <f t="shared" si="179"/>
        <v>0</v>
      </c>
      <c r="BD903" s="26" t="e">
        <f t="shared" si="180"/>
        <v>#DIV/0!</v>
      </c>
    </row>
    <row r="904" spans="1:56" ht="18" customHeight="1">
      <c r="A904" s="18" t="s">
        <v>7262</v>
      </c>
      <c r="B904" s="19"/>
      <c r="C904" s="18" t="str">
        <f t="shared" si="181"/>
        <v>FIP</v>
      </c>
      <c r="E904" s="20"/>
      <c r="F904" s="20"/>
      <c r="M904" s="21"/>
      <c r="N904" s="21" t="str">
        <f t="shared" si="189"/>
        <v>A</v>
      </c>
      <c r="P904" s="18" t="str">
        <f>IFERROR(VLOOKUP(L904,[1]Sheet3!A:B,2,0),"")</f>
        <v/>
      </c>
      <c r="Q904" s="22"/>
      <c r="R904" s="22" t="s">
        <v>7271</v>
      </c>
      <c r="S904" s="22"/>
      <c r="T904" s="22"/>
      <c r="U904" s="22"/>
      <c r="V904" s="22"/>
      <c r="W904" s="22">
        <f t="shared" si="190"/>
        <v>0</v>
      </c>
      <c r="X904" s="22"/>
      <c r="Y904" s="22"/>
      <c r="Z904" s="22"/>
      <c r="AA904" s="22">
        <f t="shared" si="191"/>
        <v>0</v>
      </c>
      <c r="AB904" s="22">
        <f t="shared" si="187"/>
        <v>0</v>
      </c>
      <c r="AC904" s="22">
        <f t="shared" si="188"/>
        <v>0</v>
      </c>
      <c r="AD904" s="22">
        <f t="shared" si="192"/>
        <v>0</v>
      </c>
      <c r="AE904" s="22"/>
      <c r="AF904" s="22"/>
      <c r="AG904" s="22"/>
      <c r="AH904" s="22"/>
      <c r="AI904" s="22"/>
      <c r="AJ904" s="22">
        <f t="shared" ref="AJ904:AJ1004" si="193">IF(AQ904="Completed",AN904,0)</f>
        <v>0</v>
      </c>
      <c r="AK904" s="22">
        <f t="shared" si="185"/>
        <v>0</v>
      </c>
      <c r="AL904" s="22">
        <f t="shared" si="186"/>
        <v>0</v>
      </c>
      <c r="AM904" s="22">
        <f t="array" ref="AM904">IF(P904="Mykare",(INDEX('[1]EMI &amp; Reimbursement'!Q:Q,MATCH(Finance!C904,'[1]EMI &amp; Reimbursement'!B:B,0),0)),0)</f>
        <v>0</v>
      </c>
      <c r="AN904" s="22">
        <f t="shared" si="182"/>
        <v>0</v>
      </c>
      <c r="AO904" s="22">
        <f t="shared" si="183"/>
        <v>0</v>
      </c>
      <c r="AP904" s="22">
        <f t="shared" si="184"/>
        <v>0</v>
      </c>
      <c r="BC904" s="22">
        <f t="shared" si="179"/>
        <v>0</v>
      </c>
      <c r="BD904" s="26" t="e">
        <f t="shared" si="180"/>
        <v>#DIV/0!</v>
      </c>
    </row>
    <row r="905" spans="1:56" ht="18" customHeight="1">
      <c r="A905" s="18" t="s">
        <v>7262</v>
      </c>
      <c r="B905" s="19"/>
      <c r="C905" s="18" t="str">
        <f t="shared" si="181"/>
        <v>FIP</v>
      </c>
      <c r="E905" s="20"/>
      <c r="F905" s="20"/>
      <c r="M905" s="21"/>
      <c r="N905" s="21" t="str">
        <f t="shared" si="189"/>
        <v>A</v>
      </c>
      <c r="P905" s="18" t="str">
        <f>IFERROR(VLOOKUP(L905,[1]Sheet3!A:B,2,0),"")</f>
        <v/>
      </c>
      <c r="Q905" s="22"/>
      <c r="R905" s="22" t="s">
        <v>7271</v>
      </c>
      <c r="S905" s="22"/>
      <c r="T905" s="22"/>
      <c r="U905" s="22"/>
      <c r="V905" s="22"/>
      <c r="W905" s="22">
        <f t="shared" si="190"/>
        <v>0</v>
      </c>
      <c r="X905" s="22"/>
      <c r="Y905" s="22"/>
      <c r="Z905" s="22"/>
      <c r="AA905" s="22">
        <f t="shared" si="191"/>
        <v>0</v>
      </c>
      <c r="AB905" s="22">
        <f t="shared" si="187"/>
        <v>0</v>
      </c>
      <c r="AC905" s="22">
        <f t="shared" si="188"/>
        <v>0</v>
      </c>
      <c r="AD905" s="22">
        <f t="shared" si="192"/>
        <v>0</v>
      </c>
      <c r="AE905" s="22"/>
      <c r="AF905" s="22"/>
      <c r="AG905" s="22"/>
      <c r="AH905" s="22"/>
      <c r="AI905" s="22"/>
      <c r="AJ905" s="22">
        <f t="shared" si="193"/>
        <v>0</v>
      </c>
      <c r="AK905" s="22">
        <f t="shared" si="185"/>
        <v>0</v>
      </c>
      <c r="AL905" s="22">
        <f t="shared" si="186"/>
        <v>0</v>
      </c>
      <c r="AM905" s="22">
        <f t="array" ref="AM905">IF(P905="Mykare",(INDEX('[1]EMI &amp; Reimbursement'!Q:Q,MATCH(Finance!C905,'[1]EMI &amp; Reimbursement'!B:B,0),0)),0)</f>
        <v>0</v>
      </c>
      <c r="AN905" s="22">
        <f t="shared" si="182"/>
        <v>0</v>
      </c>
      <c r="AO905" s="22">
        <f t="shared" si="183"/>
        <v>0</v>
      </c>
      <c r="AP905" s="22">
        <f t="shared" si="184"/>
        <v>0</v>
      </c>
      <c r="BC905" s="22">
        <f t="shared" si="179"/>
        <v>0</v>
      </c>
      <c r="BD905" s="26" t="e">
        <f t="shared" si="180"/>
        <v>#DIV/0!</v>
      </c>
    </row>
    <row r="906" spans="1:56" ht="18" customHeight="1">
      <c r="A906" s="18" t="s">
        <v>7262</v>
      </c>
      <c r="B906" s="19"/>
      <c r="C906" s="18" t="str">
        <f t="shared" si="181"/>
        <v>FIP</v>
      </c>
      <c r="E906" s="20"/>
      <c r="F906" s="20"/>
      <c r="M906" s="21"/>
      <c r="N906" s="21" t="str">
        <f t="shared" si="189"/>
        <v>A</v>
      </c>
      <c r="P906" s="18" t="str">
        <f>IFERROR(VLOOKUP(L906,[1]Sheet3!A:B,2,0),"")</f>
        <v/>
      </c>
      <c r="Q906" s="22"/>
      <c r="R906" s="22" t="s">
        <v>7271</v>
      </c>
      <c r="S906" s="22"/>
      <c r="T906" s="22"/>
      <c r="U906" s="22"/>
      <c r="V906" s="22"/>
      <c r="W906" s="22">
        <f t="shared" si="190"/>
        <v>0</v>
      </c>
      <c r="X906" s="22"/>
      <c r="Y906" s="22"/>
      <c r="Z906" s="22"/>
      <c r="AA906" s="22">
        <f t="shared" si="191"/>
        <v>0</v>
      </c>
      <c r="AB906" s="22">
        <f t="shared" si="187"/>
        <v>0</v>
      </c>
      <c r="AC906" s="22">
        <f t="shared" si="188"/>
        <v>0</v>
      </c>
      <c r="AD906" s="22">
        <f t="shared" si="192"/>
        <v>0</v>
      </c>
      <c r="AE906" s="22"/>
      <c r="AF906" s="22"/>
      <c r="AG906" s="22"/>
      <c r="AH906" s="22"/>
      <c r="AI906" s="22"/>
      <c r="AJ906" s="22">
        <f t="shared" si="193"/>
        <v>0</v>
      </c>
      <c r="AK906" s="22">
        <f t="shared" si="185"/>
        <v>0</v>
      </c>
      <c r="AL906" s="22">
        <f t="shared" si="186"/>
        <v>0</v>
      </c>
      <c r="AM906" s="22">
        <f t="array" ref="AM906">IF(P906="Mykare",(INDEX('[1]EMI &amp; Reimbursement'!Q:Q,MATCH(Finance!C906,'[1]EMI &amp; Reimbursement'!B:B,0),0)),0)</f>
        <v>0</v>
      </c>
      <c r="AN906" s="22">
        <f t="shared" si="182"/>
        <v>0</v>
      </c>
      <c r="AO906" s="22">
        <f t="shared" si="183"/>
        <v>0</v>
      </c>
      <c r="AP906" s="22">
        <f t="shared" si="184"/>
        <v>0</v>
      </c>
      <c r="BC906" s="22">
        <f t="shared" si="179"/>
        <v>0</v>
      </c>
      <c r="BD906" s="26" t="e">
        <f t="shared" si="180"/>
        <v>#DIV/0!</v>
      </c>
    </row>
    <row r="907" spans="1:56" ht="18" customHeight="1">
      <c r="A907" s="18" t="s">
        <v>7262</v>
      </c>
      <c r="B907" s="19"/>
      <c r="C907" s="18" t="str">
        <f t="shared" si="181"/>
        <v>FIP</v>
      </c>
      <c r="E907" s="20"/>
      <c r="F907" s="20"/>
      <c r="M907" s="21"/>
      <c r="N907" s="21" t="str">
        <f t="shared" si="189"/>
        <v>A</v>
      </c>
      <c r="P907" s="18" t="str">
        <f>IFERROR(VLOOKUP(L907,[1]Sheet3!A:B,2,0),"")</f>
        <v/>
      </c>
      <c r="Q907" s="22"/>
      <c r="R907" s="22" t="s">
        <v>7271</v>
      </c>
      <c r="S907" s="22"/>
      <c r="T907" s="22"/>
      <c r="U907" s="22"/>
      <c r="V907" s="22"/>
      <c r="W907" s="22">
        <f t="shared" si="190"/>
        <v>0</v>
      </c>
      <c r="X907" s="22"/>
      <c r="Y907" s="22"/>
      <c r="Z907" s="22"/>
      <c r="AA907" s="22">
        <f t="shared" si="191"/>
        <v>0</v>
      </c>
      <c r="AB907" s="22">
        <f t="shared" si="187"/>
        <v>0</v>
      </c>
      <c r="AC907" s="22">
        <f t="shared" si="188"/>
        <v>0</v>
      </c>
      <c r="AD907" s="22">
        <f t="shared" si="192"/>
        <v>0</v>
      </c>
      <c r="AE907" s="22"/>
      <c r="AF907" s="22"/>
      <c r="AG907" s="22"/>
      <c r="AH907" s="22"/>
      <c r="AI907" s="22"/>
      <c r="AJ907" s="22">
        <f t="shared" si="193"/>
        <v>0</v>
      </c>
      <c r="AK907" s="22">
        <f t="shared" si="185"/>
        <v>0</v>
      </c>
      <c r="AL907" s="22">
        <f t="shared" si="186"/>
        <v>0</v>
      </c>
      <c r="AM907" s="22">
        <f t="array" ref="AM907">IF(P907="Mykare",(INDEX('[1]EMI &amp; Reimbursement'!Q:Q,MATCH(Finance!C907,'[1]EMI &amp; Reimbursement'!B:B,0),0)),0)</f>
        <v>0</v>
      </c>
      <c r="AN907" s="22">
        <f t="shared" si="182"/>
        <v>0</v>
      </c>
      <c r="AO907" s="22">
        <f t="shared" si="183"/>
        <v>0</v>
      </c>
      <c r="AP907" s="22">
        <f t="shared" si="184"/>
        <v>0</v>
      </c>
      <c r="BC907" s="22">
        <f t="shared" si="179"/>
        <v>0</v>
      </c>
      <c r="BD907" s="26" t="e">
        <f t="shared" si="180"/>
        <v>#DIV/0!</v>
      </c>
    </row>
    <row r="908" spans="1:56" ht="18" customHeight="1">
      <c r="A908" s="18" t="s">
        <v>7262</v>
      </c>
      <c r="B908" s="19"/>
      <c r="C908" s="18" t="str">
        <f t="shared" si="181"/>
        <v>FIP</v>
      </c>
      <c r="E908" s="20"/>
      <c r="F908" s="20"/>
      <c r="M908" s="21"/>
      <c r="N908" s="21" t="str">
        <f t="shared" si="189"/>
        <v>A</v>
      </c>
      <c r="P908" s="18" t="str">
        <f>IFERROR(VLOOKUP(L908,[1]Sheet3!A:B,2,0),"")</f>
        <v/>
      </c>
      <c r="Q908" s="22"/>
      <c r="R908" s="22" t="s">
        <v>7271</v>
      </c>
      <c r="S908" s="22"/>
      <c r="T908" s="22"/>
      <c r="U908" s="22"/>
      <c r="V908" s="22"/>
      <c r="W908" s="22">
        <f t="shared" si="190"/>
        <v>0</v>
      </c>
      <c r="X908" s="22"/>
      <c r="Y908" s="22"/>
      <c r="Z908" s="22"/>
      <c r="AA908" s="22">
        <f t="shared" si="191"/>
        <v>0</v>
      </c>
      <c r="AB908" s="22">
        <f t="shared" si="187"/>
        <v>0</v>
      </c>
      <c r="AC908" s="22">
        <f t="shared" si="188"/>
        <v>0</v>
      </c>
      <c r="AD908" s="22">
        <f t="shared" si="192"/>
        <v>0</v>
      </c>
      <c r="AE908" s="22"/>
      <c r="AF908" s="22"/>
      <c r="AG908" s="22"/>
      <c r="AH908" s="22"/>
      <c r="AI908" s="22"/>
      <c r="AJ908" s="22">
        <f t="shared" si="193"/>
        <v>0</v>
      </c>
      <c r="AK908" s="22">
        <f t="shared" si="185"/>
        <v>0</v>
      </c>
      <c r="AL908" s="22">
        <f t="shared" si="186"/>
        <v>0</v>
      </c>
      <c r="AM908" s="22">
        <f t="array" ref="AM908">IF(P908="Mykare",(INDEX('[1]EMI &amp; Reimbursement'!Q:Q,MATCH(Finance!C908,'[1]EMI &amp; Reimbursement'!B:B,0),0)),0)</f>
        <v>0</v>
      </c>
      <c r="AN908" s="22">
        <f t="shared" si="182"/>
        <v>0</v>
      </c>
      <c r="AO908" s="22">
        <f t="shared" si="183"/>
        <v>0</v>
      </c>
      <c r="AP908" s="22">
        <f t="shared" si="184"/>
        <v>0</v>
      </c>
      <c r="BC908" s="22">
        <f t="shared" si="179"/>
        <v>0</v>
      </c>
      <c r="BD908" s="26" t="e">
        <f t="shared" si="180"/>
        <v>#DIV/0!</v>
      </c>
    </row>
    <row r="909" spans="1:56" ht="18" customHeight="1">
      <c r="A909" s="18" t="s">
        <v>7262</v>
      </c>
      <c r="B909" s="19"/>
      <c r="C909" s="18" t="str">
        <f t="shared" si="181"/>
        <v>FIP</v>
      </c>
      <c r="E909" s="20"/>
      <c r="F909" s="20"/>
      <c r="M909" s="21"/>
      <c r="N909" s="21" t="str">
        <f t="shared" si="189"/>
        <v>A</v>
      </c>
      <c r="P909" s="18" t="str">
        <f>IFERROR(VLOOKUP(L909,[1]Sheet3!A:B,2,0),"")</f>
        <v/>
      </c>
      <c r="Q909" s="22"/>
      <c r="R909" s="22" t="s">
        <v>7271</v>
      </c>
      <c r="S909" s="22"/>
      <c r="T909" s="22"/>
      <c r="U909" s="22"/>
      <c r="V909" s="22"/>
      <c r="W909" s="22">
        <f t="shared" si="190"/>
        <v>0</v>
      </c>
      <c r="X909" s="22"/>
      <c r="Y909" s="22"/>
      <c r="Z909" s="22"/>
      <c r="AA909" s="22">
        <f t="shared" si="191"/>
        <v>0</v>
      </c>
      <c r="AB909" s="22">
        <f t="shared" si="187"/>
        <v>0</v>
      </c>
      <c r="AC909" s="22">
        <f t="shared" si="188"/>
        <v>0</v>
      </c>
      <c r="AD909" s="22">
        <f t="shared" si="192"/>
        <v>0</v>
      </c>
      <c r="AE909" s="22"/>
      <c r="AF909" s="22"/>
      <c r="AG909" s="22"/>
      <c r="AH909" s="22"/>
      <c r="AI909" s="22"/>
      <c r="AJ909" s="22">
        <f t="shared" si="193"/>
        <v>0</v>
      </c>
      <c r="AK909" s="22">
        <f t="shared" si="185"/>
        <v>0</v>
      </c>
      <c r="AL909" s="22">
        <f t="shared" si="186"/>
        <v>0</v>
      </c>
      <c r="AM909" s="22">
        <f t="array" ref="AM909">IF(P909="Mykare",(INDEX('[1]EMI &amp; Reimbursement'!Q:Q,MATCH(Finance!C909,'[1]EMI &amp; Reimbursement'!B:B,0),0)),0)</f>
        <v>0</v>
      </c>
      <c r="AN909" s="22">
        <f t="shared" si="182"/>
        <v>0</v>
      </c>
      <c r="AO909" s="22">
        <f t="shared" si="183"/>
        <v>0</v>
      </c>
      <c r="AP909" s="22">
        <f t="shared" si="184"/>
        <v>0</v>
      </c>
      <c r="BC909" s="22">
        <f t="shared" si="179"/>
        <v>0</v>
      </c>
      <c r="BD909" s="26" t="e">
        <f t="shared" si="180"/>
        <v>#DIV/0!</v>
      </c>
    </row>
    <row r="910" spans="1:56" ht="18" customHeight="1">
      <c r="A910" s="18" t="s">
        <v>7262</v>
      </c>
      <c r="B910" s="19"/>
      <c r="C910" s="18" t="str">
        <f t="shared" si="181"/>
        <v>FIP</v>
      </c>
      <c r="E910" s="20"/>
      <c r="F910" s="20"/>
      <c r="M910" s="21"/>
      <c r="N910" s="21" t="str">
        <f t="shared" si="189"/>
        <v>A</v>
      </c>
      <c r="P910" s="18" t="str">
        <f>IFERROR(VLOOKUP(L910,[1]Sheet3!A:B,2,0),"")</f>
        <v/>
      </c>
      <c r="Q910" s="22"/>
      <c r="R910" s="22" t="s">
        <v>7271</v>
      </c>
      <c r="S910" s="22"/>
      <c r="T910" s="22"/>
      <c r="U910" s="22"/>
      <c r="V910" s="22"/>
      <c r="W910" s="22">
        <f t="shared" si="190"/>
        <v>0</v>
      </c>
      <c r="X910" s="22"/>
      <c r="Y910" s="22"/>
      <c r="Z910" s="22"/>
      <c r="AA910" s="22">
        <f t="shared" si="191"/>
        <v>0</v>
      </c>
      <c r="AB910" s="22">
        <f t="shared" si="187"/>
        <v>0</v>
      </c>
      <c r="AC910" s="22">
        <f t="shared" si="188"/>
        <v>0</v>
      </c>
      <c r="AD910" s="22">
        <f t="shared" si="192"/>
        <v>0</v>
      </c>
      <c r="AE910" s="22"/>
      <c r="AF910" s="22"/>
      <c r="AG910" s="22"/>
      <c r="AH910" s="22"/>
      <c r="AI910" s="22"/>
      <c r="AJ910" s="22">
        <f t="shared" si="193"/>
        <v>0</v>
      </c>
      <c r="AK910" s="22">
        <f t="shared" si="185"/>
        <v>0</v>
      </c>
      <c r="AL910" s="22">
        <f t="shared" si="186"/>
        <v>0</v>
      </c>
      <c r="AM910" s="22">
        <f t="array" ref="AM910">IF(P910="Mykare",(INDEX('[1]EMI &amp; Reimbursement'!Q:Q,MATCH(Finance!C910,'[1]EMI &amp; Reimbursement'!B:B,0),0)),0)</f>
        <v>0</v>
      </c>
      <c r="AN910" s="22">
        <f t="shared" si="182"/>
        <v>0</v>
      </c>
      <c r="AO910" s="22">
        <f t="shared" si="183"/>
        <v>0</v>
      </c>
      <c r="AP910" s="22">
        <f t="shared" si="184"/>
        <v>0</v>
      </c>
      <c r="BC910" s="22">
        <f t="shared" si="179"/>
        <v>0</v>
      </c>
      <c r="BD910" s="26" t="e">
        <f t="shared" si="180"/>
        <v>#DIV/0!</v>
      </c>
    </row>
    <row r="911" spans="1:56" ht="18" customHeight="1">
      <c r="A911" s="18" t="s">
        <v>7262</v>
      </c>
      <c r="B911" s="19"/>
      <c r="C911" s="18" t="str">
        <f t="shared" si="181"/>
        <v>FIP</v>
      </c>
      <c r="E911" s="20"/>
      <c r="F911" s="20"/>
      <c r="M911" s="21"/>
      <c r="N911" s="21" t="str">
        <f t="shared" si="189"/>
        <v>A</v>
      </c>
      <c r="P911" s="18" t="str">
        <f>IFERROR(VLOOKUP(L911,[1]Sheet3!A:B,2,0),"")</f>
        <v/>
      </c>
      <c r="Q911" s="22"/>
      <c r="R911" s="22" t="s">
        <v>7271</v>
      </c>
      <c r="S911" s="22"/>
      <c r="T911" s="22"/>
      <c r="U911" s="22"/>
      <c r="V911" s="22"/>
      <c r="W911" s="22">
        <f t="shared" si="190"/>
        <v>0</v>
      </c>
      <c r="X911" s="22"/>
      <c r="Y911" s="22"/>
      <c r="Z911" s="22"/>
      <c r="AA911" s="22">
        <f t="shared" si="191"/>
        <v>0</v>
      </c>
      <c r="AB911" s="22">
        <f t="shared" si="187"/>
        <v>0</v>
      </c>
      <c r="AC911" s="22">
        <f t="shared" si="188"/>
        <v>0</v>
      </c>
      <c r="AD911" s="22">
        <f t="shared" si="192"/>
        <v>0</v>
      </c>
      <c r="AE911" s="22"/>
      <c r="AF911" s="22"/>
      <c r="AG911" s="22"/>
      <c r="AH911" s="22"/>
      <c r="AI911" s="22"/>
      <c r="AJ911" s="22">
        <f t="shared" si="193"/>
        <v>0</v>
      </c>
      <c r="AK911" s="22">
        <f t="shared" si="185"/>
        <v>0</v>
      </c>
      <c r="AL911" s="22">
        <f t="shared" si="186"/>
        <v>0</v>
      </c>
      <c r="AM911" s="22">
        <f t="array" ref="AM911">IF(P911="Mykare",(INDEX('[1]EMI &amp; Reimbursement'!Q:Q,MATCH(Finance!C911,'[1]EMI &amp; Reimbursement'!B:B,0),0)),0)</f>
        <v>0</v>
      </c>
      <c r="AN911" s="22">
        <f t="shared" si="182"/>
        <v>0</v>
      </c>
      <c r="AO911" s="22">
        <f t="shared" si="183"/>
        <v>0</v>
      </c>
      <c r="AP911" s="22">
        <f t="shared" si="184"/>
        <v>0</v>
      </c>
      <c r="BC911" s="22">
        <f t="shared" si="179"/>
        <v>0</v>
      </c>
      <c r="BD911" s="26" t="e">
        <f t="shared" si="180"/>
        <v>#DIV/0!</v>
      </c>
    </row>
    <row r="912" spans="1:56" ht="18" customHeight="1">
      <c r="A912" s="18" t="s">
        <v>7262</v>
      </c>
      <c r="B912" s="19"/>
      <c r="C912" s="18" t="str">
        <f t="shared" si="181"/>
        <v>FIP</v>
      </c>
      <c r="E912" s="20"/>
      <c r="F912" s="20"/>
      <c r="M912" s="21"/>
      <c r="N912" s="21" t="str">
        <f t="shared" si="189"/>
        <v>A</v>
      </c>
      <c r="P912" s="18" t="str">
        <f>IFERROR(VLOOKUP(L912,[1]Sheet3!A:B,2,0),"")</f>
        <v/>
      </c>
      <c r="Q912" s="22"/>
      <c r="R912" s="22" t="s">
        <v>7271</v>
      </c>
      <c r="S912" s="22"/>
      <c r="T912" s="22"/>
      <c r="U912" s="22"/>
      <c r="V912" s="22"/>
      <c r="W912" s="22">
        <f t="shared" si="190"/>
        <v>0</v>
      </c>
      <c r="X912" s="22"/>
      <c r="Y912" s="22"/>
      <c r="Z912" s="22"/>
      <c r="AA912" s="22">
        <f t="shared" si="191"/>
        <v>0</v>
      </c>
      <c r="AB912" s="22">
        <f t="shared" si="187"/>
        <v>0</v>
      </c>
      <c r="AC912" s="22">
        <f t="shared" si="188"/>
        <v>0</v>
      </c>
      <c r="AD912" s="22">
        <f t="shared" si="192"/>
        <v>0</v>
      </c>
      <c r="AE912" s="22"/>
      <c r="AF912" s="22"/>
      <c r="AG912" s="22"/>
      <c r="AH912" s="22"/>
      <c r="AI912" s="22"/>
      <c r="AJ912" s="22">
        <f t="shared" si="193"/>
        <v>0</v>
      </c>
      <c r="AK912" s="22">
        <f t="shared" si="185"/>
        <v>0</v>
      </c>
      <c r="AL912" s="22">
        <f t="shared" si="186"/>
        <v>0</v>
      </c>
      <c r="AM912" s="22">
        <f t="array" ref="AM912">IF(P912="Mykare",(INDEX('[1]EMI &amp; Reimbursement'!Q:Q,MATCH(Finance!C912,'[1]EMI &amp; Reimbursement'!B:B,0),0)),0)</f>
        <v>0</v>
      </c>
      <c r="AN912" s="22">
        <f t="shared" si="182"/>
        <v>0</v>
      </c>
      <c r="AO912" s="22">
        <f t="shared" si="183"/>
        <v>0</v>
      </c>
      <c r="AP912" s="22">
        <f t="shared" si="184"/>
        <v>0</v>
      </c>
      <c r="BC912" s="22">
        <f t="shared" ref="BC912:BC1004" si="194">W912-(AA912+AD912)</f>
        <v>0</v>
      </c>
      <c r="BD912" s="26" t="e">
        <f t="shared" ref="BD912:BD1004" si="195">AL912/AD912</f>
        <v>#DIV/0!</v>
      </c>
    </row>
    <row r="913" spans="1:56" ht="18" customHeight="1">
      <c r="A913" s="18" t="s">
        <v>7262</v>
      </c>
      <c r="B913" s="19"/>
      <c r="C913" s="18" t="str">
        <f t="shared" si="181"/>
        <v>FIP</v>
      </c>
      <c r="E913" s="20"/>
      <c r="F913" s="20"/>
      <c r="M913" s="21"/>
      <c r="N913" s="21" t="str">
        <f t="shared" si="189"/>
        <v>A</v>
      </c>
      <c r="P913" s="18" t="str">
        <f>IFERROR(VLOOKUP(L913,[1]Sheet3!A:B,2,0),"")</f>
        <v/>
      </c>
      <c r="Q913" s="22"/>
      <c r="R913" s="22" t="s">
        <v>7271</v>
      </c>
      <c r="S913" s="22"/>
      <c r="T913" s="22"/>
      <c r="U913" s="22"/>
      <c r="V913" s="22"/>
      <c r="W913" s="22">
        <f t="shared" si="190"/>
        <v>0</v>
      </c>
      <c r="X913" s="22"/>
      <c r="Y913" s="22"/>
      <c r="Z913" s="22"/>
      <c r="AA913" s="22">
        <f t="shared" si="191"/>
        <v>0</v>
      </c>
      <c r="AB913" s="22">
        <f t="shared" si="187"/>
        <v>0</v>
      </c>
      <c r="AC913" s="22">
        <f t="shared" si="188"/>
        <v>0</v>
      </c>
      <c r="AD913" s="22">
        <f t="shared" si="192"/>
        <v>0</v>
      </c>
      <c r="AE913" s="22"/>
      <c r="AF913" s="22"/>
      <c r="AG913" s="22"/>
      <c r="AH913" s="22"/>
      <c r="AI913" s="22"/>
      <c r="AJ913" s="22">
        <f t="shared" si="193"/>
        <v>0</v>
      </c>
      <c r="AK913" s="22">
        <f t="shared" si="185"/>
        <v>0</v>
      </c>
      <c r="AL913" s="22">
        <f t="shared" si="186"/>
        <v>0</v>
      </c>
      <c r="AM913" s="22">
        <f t="array" ref="AM913">IF(P913="Mykare",(INDEX('[1]EMI &amp; Reimbursement'!Q:Q,MATCH(Finance!C913,'[1]EMI &amp; Reimbursement'!B:B,0),0)),0)</f>
        <v>0</v>
      </c>
      <c r="AN913" s="22">
        <f t="shared" si="182"/>
        <v>0</v>
      </c>
      <c r="AO913" s="22">
        <f t="shared" si="183"/>
        <v>0</v>
      </c>
      <c r="AP913" s="22">
        <f t="shared" si="184"/>
        <v>0</v>
      </c>
      <c r="BC913" s="22">
        <f t="shared" si="194"/>
        <v>0</v>
      </c>
      <c r="BD913" s="26" t="e">
        <f t="shared" si="195"/>
        <v>#DIV/0!</v>
      </c>
    </row>
    <row r="914" spans="1:56" ht="18" customHeight="1">
      <c r="A914" s="18" t="s">
        <v>7262</v>
      </c>
      <c r="B914" s="19"/>
      <c r="C914" s="18" t="str">
        <f t="shared" si="181"/>
        <v>FIP</v>
      </c>
      <c r="E914" s="20"/>
      <c r="F914" s="20"/>
      <c r="M914" s="21"/>
      <c r="N914" s="21" t="str">
        <f t="shared" si="189"/>
        <v>A</v>
      </c>
      <c r="P914" s="18" t="str">
        <f>IFERROR(VLOOKUP(L914,[1]Sheet3!A:B,2,0),"")</f>
        <v/>
      </c>
      <c r="Q914" s="22"/>
      <c r="R914" s="22" t="s">
        <v>7271</v>
      </c>
      <c r="S914" s="22"/>
      <c r="T914" s="22"/>
      <c r="U914" s="22"/>
      <c r="V914" s="22"/>
      <c r="W914" s="22">
        <f t="shared" si="190"/>
        <v>0</v>
      </c>
      <c r="X914" s="22"/>
      <c r="Y914" s="22"/>
      <c r="Z914" s="22"/>
      <c r="AA914" s="22">
        <f t="shared" si="191"/>
        <v>0</v>
      </c>
      <c r="AB914" s="22">
        <f t="shared" si="187"/>
        <v>0</v>
      </c>
      <c r="AC914" s="22">
        <f t="shared" si="188"/>
        <v>0</v>
      </c>
      <c r="AD914" s="22">
        <f t="shared" si="192"/>
        <v>0</v>
      </c>
      <c r="AE914" s="22"/>
      <c r="AF914" s="22"/>
      <c r="AG914" s="22"/>
      <c r="AH914" s="22"/>
      <c r="AI914" s="22"/>
      <c r="AJ914" s="22">
        <f t="shared" si="193"/>
        <v>0</v>
      </c>
      <c r="AK914" s="22">
        <f t="shared" si="185"/>
        <v>0</v>
      </c>
      <c r="AL914" s="22">
        <f t="shared" si="186"/>
        <v>0</v>
      </c>
      <c r="AM914" s="22">
        <f t="array" ref="AM914">IF(P914="Mykare",(INDEX('[1]EMI &amp; Reimbursement'!Q:Q,MATCH(Finance!C914,'[1]EMI &amp; Reimbursement'!B:B,0),0)),0)</f>
        <v>0</v>
      </c>
      <c r="AN914" s="22">
        <f t="shared" si="182"/>
        <v>0</v>
      </c>
      <c r="AO914" s="22">
        <f t="shared" si="183"/>
        <v>0</v>
      </c>
      <c r="AP914" s="22">
        <f t="shared" si="184"/>
        <v>0</v>
      </c>
      <c r="BC914" s="22">
        <f t="shared" si="194"/>
        <v>0</v>
      </c>
      <c r="BD914" s="26" t="e">
        <f t="shared" si="195"/>
        <v>#DIV/0!</v>
      </c>
    </row>
    <row r="915" spans="1:56" ht="18" customHeight="1">
      <c r="A915" s="18" t="s">
        <v>7262</v>
      </c>
      <c r="B915" s="19"/>
      <c r="C915" s="18" t="str">
        <f t="shared" si="181"/>
        <v>FIP</v>
      </c>
      <c r="E915" s="20"/>
      <c r="F915" s="20"/>
      <c r="M915" s="21"/>
      <c r="N915" s="21" t="str">
        <f t="shared" si="189"/>
        <v>A</v>
      </c>
      <c r="P915" s="18" t="str">
        <f>IFERROR(VLOOKUP(L915,[1]Sheet3!A:B,2,0),"")</f>
        <v/>
      </c>
      <c r="Q915" s="22"/>
      <c r="R915" s="22" t="s">
        <v>7271</v>
      </c>
      <c r="S915" s="22"/>
      <c r="T915" s="22"/>
      <c r="U915" s="22"/>
      <c r="V915" s="22"/>
      <c r="W915" s="22">
        <f t="shared" si="190"/>
        <v>0</v>
      </c>
      <c r="X915" s="22"/>
      <c r="Y915" s="22"/>
      <c r="Z915" s="22"/>
      <c r="AA915" s="22">
        <f t="shared" si="191"/>
        <v>0</v>
      </c>
      <c r="AB915" s="22">
        <f t="shared" si="187"/>
        <v>0</v>
      </c>
      <c r="AC915" s="22">
        <f t="shared" si="188"/>
        <v>0</v>
      </c>
      <c r="AD915" s="22">
        <f t="shared" si="192"/>
        <v>0</v>
      </c>
      <c r="AE915" s="22"/>
      <c r="AF915" s="22"/>
      <c r="AG915" s="22"/>
      <c r="AH915" s="22"/>
      <c r="AI915" s="22"/>
      <c r="AJ915" s="22">
        <f t="shared" si="193"/>
        <v>0</v>
      </c>
      <c r="AK915" s="22">
        <f t="shared" si="185"/>
        <v>0</v>
      </c>
      <c r="AL915" s="22">
        <f t="shared" si="186"/>
        <v>0</v>
      </c>
      <c r="AM915" s="22">
        <f t="array" ref="AM915">IF(P915="Mykare",(INDEX('[1]EMI &amp; Reimbursement'!Q:Q,MATCH(Finance!C915,'[1]EMI &amp; Reimbursement'!B:B,0),0)),0)</f>
        <v>0</v>
      </c>
      <c r="AN915" s="22">
        <f t="shared" si="182"/>
        <v>0</v>
      </c>
      <c r="AO915" s="22">
        <f t="shared" si="183"/>
        <v>0</v>
      </c>
      <c r="AP915" s="22">
        <f t="shared" si="184"/>
        <v>0</v>
      </c>
      <c r="BC915" s="22">
        <f t="shared" si="194"/>
        <v>0</v>
      </c>
      <c r="BD915" s="26" t="e">
        <f t="shared" si="195"/>
        <v>#DIV/0!</v>
      </c>
    </row>
    <row r="916" spans="1:56" ht="18" customHeight="1">
      <c r="A916" s="18" t="s">
        <v>7262</v>
      </c>
      <c r="B916" s="19"/>
      <c r="C916" s="18" t="str">
        <f t="shared" si="181"/>
        <v>FIP</v>
      </c>
      <c r="E916" s="20"/>
      <c r="F916" s="20"/>
      <c r="M916" s="21"/>
      <c r="N916" s="21" t="str">
        <f t="shared" si="189"/>
        <v>A</v>
      </c>
      <c r="P916" s="18" t="str">
        <f>IFERROR(VLOOKUP(L916,[1]Sheet3!A:B,2,0),"")</f>
        <v/>
      </c>
      <c r="Q916" s="22"/>
      <c r="R916" s="22" t="s">
        <v>7271</v>
      </c>
      <c r="S916" s="22"/>
      <c r="T916" s="22"/>
      <c r="U916" s="22"/>
      <c r="V916" s="22"/>
      <c r="W916" s="22">
        <f t="shared" si="190"/>
        <v>0</v>
      </c>
      <c r="X916" s="22"/>
      <c r="Y916" s="22"/>
      <c r="Z916" s="22"/>
      <c r="AA916" s="22">
        <f t="shared" si="191"/>
        <v>0</v>
      </c>
      <c r="AB916" s="22">
        <f t="shared" si="187"/>
        <v>0</v>
      </c>
      <c r="AC916" s="22">
        <f t="shared" si="188"/>
        <v>0</v>
      </c>
      <c r="AD916" s="22">
        <f t="shared" si="192"/>
        <v>0</v>
      </c>
      <c r="AE916" s="22"/>
      <c r="AF916" s="22"/>
      <c r="AG916" s="22"/>
      <c r="AH916" s="22"/>
      <c r="AI916" s="22"/>
      <c r="AJ916" s="22">
        <f t="shared" si="193"/>
        <v>0</v>
      </c>
      <c r="AK916" s="22">
        <f t="shared" si="185"/>
        <v>0</v>
      </c>
      <c r="AL916" s="22">
        <f t="shared" si="186"/>
        <v>0</v>
      </c>
      <c r="AM916" s="22">
        <f t="array" ref="AM916">IF(P916="Mykare",(INDEX('[1]EMI &amp; Reimbursement'!Q:Q,MATCH(Finance!C916,'[1]EMI &amp; Reimbursement'!B:B,0),0)),0)</f>
        <v>0</v>
      </c>
      <c r="AN916" s="22">
        <f t="shared" si="182"/>
        <v>0</v>
      </c>
      <c r="AO916" s="22">
        <f t="shared" si="183"/>
        <v>0</v>
      </c>
      <c r="AP916" s="22">
        <f t="shared" si="184"/>
        <v>0</v>
      </c>
      <c r="BC916" s="22">
        <f t="shared" si="194"/>
        <v>0</v>
      </c>
      <c r="BD916" s="26" t="e">
        <f t="shared" si="195"/>
        <v>#DIV/0!</v>
      </c>
    </row>
    <row r="917" spans="1:56" ht="18" customHeight="1">
      <c r="A917" s="18" t="s">
        <v>7262</v>
      </c>
      <c r="B917" s="19"/>
      <c r="C917" s="18" t="str">
        <f t="shared" si="181"/>
        <v>FIP</v>
      </c>
      <c r="E917" s="20"/>
      <c r="F917" s="20"/>
      <c r="M917" s="21"/>
      <c r="N917" s="21" t="str">
        <f t="shared" si="189"/>
        <v>A</v>
      </c>
      <c r="P917" s="18" t="str">
        <f>IFERROR(VLOOKUP(L917,[1]Sheet3!A:B,2,0),"")</f>
        <v/>
      </c>
      <c r="Q917" s="22"/>
      <c r="R917" s="22" t="s">
        <v>7271</v>
      </c>
      <c r="S917" s="22"/>
      <c r="T917" s="22"/>
      <c r="U917" s="22"/>
      <c r="V917" s="22"/>
      <c r="W917" s="22">
        <f t="shared" si="190"/>
        <v>0</v>
      </c>
      <c r="X917" s="22"/>
      <c r="Y917" s="22"/>
      <c r="Z917" s="22"/>
      <c r="AA917" s="22">
        <f t="shared" si="191"/>
        <v>0</v>
      </c>
      <c r="AB917" s="22">
        <f t="shared" si="187"/>
        <v>0</v>
      </c>
      <c r="AC917" s="22">
        <f t="shared" si="188"/>
        <v>0</v>
      </c>
      <c r="AD917" s="22">
        <f t="shared" si="192"/>
        <v>0</v>
      </c>
      <c r="AE917" s="22"/>
      <c r="AF917" s="22"/>
      <c r="AG917" s="22"/>
      <c r="AH917" s="22"/>
      <c r="AI917" s="22"/>
      <c r="AJ917" s="22">
        <f t="shared" si="193"/>
        <v>0</v>
      </c>
      <c r="AK917" s="22">
        <f t="shared" si="185"/>
        <v>0</v>
      </c>
      <c r="AL917" s="22">
        <f t="shared" si="186"/>
        <v>0</v>
      </c>
      <c r="AM917" s="22">
        <f t="array" ref="AM917">IF(P917="Mykare",(INDEX('[1]EMI &amp; Reimbursement'!Q:Q,MATCH(Finance!C917,'[1]EMI &amp; Reimbursement'!B:B,0),0)),0)</f>
        <v>0</v>
      </c>
      <c r="AN917" s="22">
        <f t="shared" si="182"/>
        <v>0</v>
      </c>
      <c r="AO917" s="22">
        <f t="shared" si="183"/>
        <v>0</v>
      </c>
      <c r="AP917" s="22">
        <f t="shared" si="184"/>
        <v>0</v>
      </c>
      <c r="BC917" s="22">
        <f t="shared" si="194"/>
        <v>0</v>
      </c>
      <c r="BD917" s="26" t="e">
        <f t="shared" si="195"/>
        <v>#DIV/0!</v>
      </c>
    </row>
    <row r="918" spans="1:56" ht="18" customHeight="1">
      <c r="A918" s="18" t="s">
        <v>7262</v>
      </c>
      <c r="B918" s="19"/>
      <c r="C918" s="18" t="str">
        <f t="shared" si="181"/>
        <v>FIP</v>
      </c>
      <c r="E918" s="20"/>
      <c r="F918" s="20"/>
      <c r="M918" s="21"/>
      <c r="N918" s="21" t="str">
        <f t="shared" si="189"/>
        <v>A</v>
      </c>
      <c r="P918" s="18" t="str">
        <f>IFERROR(VLOOKUP(L918,[1]Sheet3!A:B,2,0),"")</f>
        <v/>
      </c>
      <c r="Q918" s="22"/>
      <c r="R918" s="22" t="s">
        <v>7271</v>
      </c>
      <c r="S918" s="22"/>
      <c r="T918" s="22"/>
      <c r="U918" s="22"/>
      <c r="V918" s="22"/>
      <c r="W918" s="22">
        <f t="shared" si="190"/>
        <v>0</v>
      </c>
      <c r="X918" s="22"/>
      <c r="Y918" s="22"/>
      <c r="Z918" s="22"/>
      <c r="AA918" s="22">
        <f t="shared" si="191"/>
        <v>0</v>
      </c>
      <c r="AB918" s="22">
        <f t="shared" si="187"/>
        <v>0</v>
      </c>
      <c r="AC918" s="22">
        <f t="shared" si="188"/>
        <v>0</v>
      </c>
      <c r="AD918" s="22">
        <f t="shared" si="192"/>
        <v>0</v>
      </c>
      <c r="AE918" s="22"/>
      <c r="AF918" s="22"/>
      <c r="AG918" s="22"/>
      <c r="AH918" s="22"/>
      <c r="AI918" s="22"/>
      <c r="AJ918" s="22">
        <f t="shared" si="193"/>
        <v>0</v>
      </c>
      <c r="AK918" s="22">
        <f t="shared" si="185"/>
        <v>0</v>
      </c>
      <c r="AL918" s="22">
        <f t="shared" si="186"/>
        <v>0</v>
      </c>
      <c r="AM918" s="22">
        <f t="array" ref="AM918">IF(P918="Mykare",(INDEX('[1]EMI &amp; Reimbursement'!Q:Q,MATCH(Finance!C918,'[1]EMI &amp; Reimbursement'!B:B,0),0)),0)</f>
        <v>0</v>
      </c>
      <c r="AN918" s="22">
        <f t="shared" si="182"/>
        <v>0</v>
      </c>
      <c r="AO918" s="22">
        <f t="shared" si="183"/>
        <v>0</v>
      </c>
      <c r="AP918" s="22">
        <f t="shared" si="184"/>
        <v>0</v>
      </c>
      <c r="BC918" s="22">
        <f t="shared" si="194"/>
        <v>0</v>
      </c>
      <c r="BD918" s="26" t="e">
        <f t="shared" si="195"/>
        <v>#DIV/0!</v>
      </c>
    </row>
    <row r="919" spans="1:56" ht="18" customHeight="1">
      <c r="A919" s="18" t="s">
        <v>7262</v>
      </c>
      <c r="B919" s="19"/>
      <c r="C919" s="18" t="str">
        <f t="shared" si="181"/>
        <v>FIP</v>
      </c>
      <c r="E919" s="20"/>
      <c r="F919" s="20"/>
      <c r="M919" s="21"/>
      <c r="N919" s="21" t="str">
        <f t="shared" si="189"/>
        <v>A</v>
      </c>
      <c r="P919" s="18" t="str">
        <f>IFERROR(VLOOKUP(L919,[1]Sheet3!A:B,2,0),"")</f>
        <v/>
      </c>
      <c r="Q919" s="22"/>
      <c r="R919" s="22" t="s">
        <v>7271</v>
      </c>
      <c r="S919" s="22"/>
      <c r="T919" s="22"/>
      <c r="U919" s="22"/>
      <c r="V919" s="22"/>
      <c r="W919" s="22">
        <f t="shared" si="190"/>
        <v>0</v>
      </c>
      <c r="X919" s="22"/>
      <c r="Y919" s="22"/>
      <c r="Z919" s="22"/>
      <c r="AA919" s="22">
        <f t="shared" si="191"/>
        <v>0</v>
      </c>
      <c r="AB919" s="22">
        <f t="shared" si="187"/>
        <v>0</v>
      </c>
      <c r="AC919" s="22">
        <f t="shared" si="188"/>
        <v>0</v>
      </c>
      <c r="AD919" s="22">
        <f t="shared" si="192"/>
        <v>0</v>
      </c>
      <c r="AE919" s="22"/>
      <c r="AF919" s="22"/>
      <c r="AG919" s="22"/>
      <c r="AH919" s="22"/>
      <c r="AI919" s="22"/>
      <c r="AJ919" s="22">
        <f t="shared" si="193"/>
        <v>0</v>
      </c>
      <c r="AK919" s="22">
        <f t="shared" si="185"/>
        <v>0</v>
      </c>
      <c r="AL919" s="22">
        <f t="shared" si="186"/>
        <v>0</v>
      </c>
      <c r="AM919" s="22">
        <f t="array" ref="AM919">IF(P919="Mykare",(INDEX('[1]EMI &amp; Reimbursement'!Q:Q,MATCH(Finance!C919,'[1]EMI &amp; Reimbursement'!B:B,0),0)),0)</f>
        <v>0</v>
      </c>
      <c r="AN919" s="22">
        <f t="shared" si="182"/>
        <v>0</v>
      </c>
      <c r="AO919" s="22">
        <f t="shared" si="183"/>
        <v>0</v>
      </c>
      <c r="AP919" s="22">
        <f t="shared" si="184"/>
        <v>0</v>
      </c>
      <c r="BC919" s="22">
        <f t="shared" si="194"/>
        <v>0</v>
      </c>
      <c r="BD919" s="26" t="e">
        <f t="shared" si="195"/>
        <v>#DIV/0!</v>
      </c>
    </row>
    <row r="920" spans="1:56" ht="18" customHeight="1">
      <c r="A920" s="18" t="s">
        <v>7262</v>
      </c>
      <c r="B920" s="19"/>
      <c r="C920" s="18" t="str">
        <f t="shared" si="181"/>
        <v>FIP</v>
      </c>
      <c r="E920" s="20"/>
      <c r="F920" s="20"/>
      <c r="M920" s="21"/>
      <c r="N920" s="21" t="str">
        <f t="shared" si="189"/>
        <v>A</v>
      </c>
      <c r="P920" s="18" t="str">
        <f>IFERROR(VLOOKUP(L920,[1]Sheet3!A:B,2,0),"")</f>
        <v/>
      </c>
      <c r="Q920" s="22"/>
      <c r="R920" s="22" t="s">
        <v>7271</v>
      </c>
      <c r="S920" s="22"/>
      <c r="T920" s="22"/>
      <c r="U920" s="22"/>
      <c r="V920" s="22"/>
      <c r="W920" s="22">
        <f t="shared" si="190"/>
        <v>0</v>
      </c>
      <c r="X920" s="22"/>
      <c r="Y920" s="22"/>
      <c r="Z920" s="22"/>
      <c r="AA920" s="22">
        <f t="shared" si="191"/>
        <v>0</v>
      </c>
      <c r="AB920" s="22">
        <f t="shared" si="187"/>
        <v>0</v>
      </c>
      <c r="AC920" s="22">
        <f t="shared" si="188"/>
        <v>0</v>
      </c>
      <c r="AD920" s="22">
        <f t="shared" si="192"/>
        <v>0</v>
      </c>
      <c r="AE920" s="22"/>
      <c r="AF920" s="22"/>
      <c r="AG920" s="22"/>
      <c r="AH920" s="22"/>
      <c r="AI920" s="22"/>
      <c r="AJ920" s="22">
        <f t="shared" si="193"/>
        <v>0</v>
      </c>
      <c r="AK920" s="22">
        <f t="shared" si="185"/>
        <v>0</v>
      </c>
      <c r="AL920" s="22">
        <f t="shared" si="186"/>
        <v>0</v>
      </c>
      <c r="AM920" s="22">
        <f t="array" ref="AM920">IF(P920="Mykare",(INDEX('[1]EMI &amp; Reimbursement'!Q:Q,MATCH(Finance!C920,'[1]EMI &amp; Reimbursement'!B:B,0),0)),0)</f>
        <v>0</v>
      </c>
      <c r="AN920" s="22">
        <f t="shared" si="182"/>
        <v>0</v>
      </c>
      <c r="AO920" s="22">
        <f t="shared" si="183"/>
        <v>0</v>
      </c>
      <c r="AP920" s="22">
        <f t="shared" si="184"/>
        <v>0</v>
      </c>
      <c r="BC920" s="22">
        <f t="shared" si="194"/>
        <v>0</v>
      </c>
      <c r="BD920" s="26" t="e">
        <f t="shared" si="195"/>
        <v>#DIV/0!</v>
      </c>
    </row>
    <row r="921" spans="1:56" ht="18" customHeight="1">
      <c r="A921" s="18" t="s">
        <v>7262</v>
      </c>
      <c r="B921" s="19"/>
      <c r="C921" s="18" t="str">
        <f t="shared" si="181"/>
        <v>FIP</v>
      </c>
      <c r="E921" s="20"/>
      <c r="F921" s="20"/>
      <c r="M921" s="21"/>
      <c r="N921" s="21" t="str">
        <f t="shared" si="189"/>
        <v>A</v>
      </c>
      <c r="P921" s="18" t="str">
        <f>IFERROR(VLOOKUP(L921,[1]Sheet3!A:B,2,0),"")</f>
        <v/>
      </c>
      <c r="Q921" s="22"/>
      <c r="R921" s="22" t="s">
        <v>7271</v>
      </c>
      <c r="S921" s="22"/>
      <c r="T921" s="22"/>
      <c r="U921" s="22"/>
      <c r="V921" s="22"/>
      <c r="W921" s="22">
        <f t="shared" si="190"/>
        <v>0</v>
      </c>
      <c r="X921" s="22"/>
      <c r="Y921" s="22"/>
      <c r="Z921" s="22"/>
      <c r="AA921" s="22">
        <f t="shared" si="191"/>
        <v>0</v>
      </c>
      <c r="AB921" s="22">
        <f t="shared" si="187"/>
        <v>0</v>
      </c>
      <c r="AC921" s="22">
        <f t="shared" si="188"/>
        <v>0</v>
      </c>
      <c r="AD921" s="22">
        <f t="shared" si="192"/>
        <v>0</v>
      </c>
      <c r="AE921" s="22"/>
      <c r="AF921" s="22"/>
      <c r="AG921" s="22"/>
      <c r="AH921" s="22"/>
      <c r="AI921" s="22"/>
      <c r="AJ921" s="22">
        <f t="shared" si="193"/>
        <v>0</v>
      </c>
      <c r="AK921" s="22">
        <f t="shared" si="185"/>
        <v>0</v>
      </c>
      <c r="AL921" s="22">
        <f t="shared" si="186"/>
        <v>0</v>
      </c>
      <c r="AM921" s="22">
        <f t="array" ref="AM921">IF(P921="Mykare",(INDEX('[1]EMI &amp; Reimbursement'!Q:Q,MATCH(Finance!C921,'[1]EMI &amp; Reimbursement'!B:B,0),0)),0)</f>
        <v>0</v>
      </c>
      <c r="AN921" s="22">
        <f t="shared" si="182"/>
        <v>0</v>
      </c>
      <c r="AO921" s="22">
        <f t="shared" si="183"/>
        <v>0</v>
      </c>
      <c r="AP921" s="22">
        <f t="shared" si="184"/>
        <v>0</v>
      </c>
      <c r="BC921" s="22">
        <f t="shared" si="194"/>
        <v>0</v>
      </c>
      <c r="BD921" s="26" t="e">
        <f t="shared" si="195"/>
        <v>#DIV/0!</v>
      </c>
    </row>
    <row r="922" spans="1:56" ht="18" customHeight="1">
      <c r="A922" s="18" t="s">
        <v>7262</v>
      </c>
      <c r="B922" s="19"/>
      <c r="C922" s="18" t="str">
        <f t="shared" si="181"/>
        <v>FIP</v>
      </c>
      <c r="E922" s="20"/>
      <c r="F922" s="20"/>
      <c r="M922" s="21"/>
      <c r="N922" s="21" t="str">
        <f t="shared" si="189"/>
        <v>A</v>
      </c>
      <c r="P922" s="18" t="str">
        <f>IFERROR(VLOOKUP(L922,[1]Sheet3!A:B,2,0),"")</f>
        <v/>
      </c>
      <c r="Q922" s="22"/>
      <c r="R922" s="22" t="s">
        <v>7271</v>
      </c>
      <c r="S922" s="22"/>
      <c r="T922" s="22"/>
      <c r="U922" s="22"/>
      <c r="V922" s="22"/>
      <c r="W922" s="22">
        <f t="shared" si="190"/>
        <v>0</v>
      </c>
      <c r="X922" s="22"/>
      <c r="Y922" s="22"/>
      <c r="Z922" s="22"/>
      <c r="AA922" s="22">
        <f t="shared" si="191"/>
        <v>0</v>
      </c>
      <c r="AB922" s="22">
        <f t="shared" si="187"/>
        <v>0</v>
      </c>
      <c r="AC922" s="22">
        <f t="shared" si="188"/>
        <v>0</v>
      </c>
      <c r="AD922" s="22">
        <f t="shared" si="192"/>
        <v>0</v>
      </c>
      <c r="AE922" s="22"/>
      <c r="AF922" s="22"/>
      <c r="AG922" s="22"/>
      <c r="AH922" s="22"/>
      <c r="AI922" s="22"/>
      <c r="AJ922" s="22">
        <f t="shared" si="193"/>
        <v>0</v>
      </c>
      <c r="AK922" s="22">
        <f t="shared" si="185"/>
        <v>0</v>
      </c>
      <c r="AL922" s="22">
        <f t="shared" si="186"/>
        <v>0</v>
      </c>
      <c r="AM922" s="22">
        <f t="array" ref="AM922">IF(P922="Mykare",(INDEX('[1]EMI &amp; Reimbursement'!Q:Q,MATCH(Finance!C922,'[1]EMI &amp; Reimbursement'!B:B,0),0)),0)</f>
        <v>0</v>
      </c>
      <c r="AN922" s="22">
        <f t="shared" si="182"/>
        <v>0</v>
      </c>
      <c r="AO922" s="22">
        <f t="shared" si="183"/>
        <v>0</v>
      </c>
      <c r="AP922" s="22">
        <f t="shared" si="184"/>
        <v>0</v>
      </c>
      <c r="BC922" s="22">
        <f t="shared" si="194"/>
        <v>0</v>
      </c>
      <c r="BD922" s="26" t="e">
        <f t="shared" si="195"/>
        <v>#DIV/0!</v>
      </c>
    </row>
    <row r="923" spans="1:56" ht="18" customHeight="1">
      <c r="A923" s="18" t="s">
        <v>7262</v>
      </c>
      <c r="B923" s="19"/>
      <c r="C923" s="18" t="str">
        <f t="shared" si="181"/>
        <v>FIP</v>
      </c>
      <c r="E923" s="20"/>
      <c r="F923" s="20"/>
      <c r="M923" s="21"/>
      <c r="N923" s="21" t="str">
        <f t="shared" si="189"/>
        <v>A</v>
      </c>
      <c r="P923" s="18" t="str">
        <f>IFERROR(VLOOKUP(L923,[1]Sheet3!A:B,2,0),"")</f>
        <v/>
      </c>
      <c r="Q923" s="22"/>
      <c r="R923" s="22" t="s">
        <v>7271</v>
      </c>
      <c r="S923" s="22"/>
      <c r="T923" s="22"/>
      <c r="U923" s="22"/>
      <c r="V923" s="22"/>
      <c r="W923" s="22">
        <f t="shared" si="190"/>
        <v>0</v>
      </c>
      <c r="X923" s="22"/>
      <c r="Y923" s="22"/>
      <c r="Z923" s="22"/>
      <c r="AA923" s="22">
        <f t="shared" si="191"/>
        <v>0</v>
      </c>
      <c r="AB923" s="22">
        <f t="shared" si="187"/>
        <v>0</v>
      </c>
      <c r="AC923" s="22">
        <f t="shared" si="188"/>
        <v>0</v>
      </c>
      <c r="AD923" s="22">
        <f t="shared" si="192"/>
        <v>0</v>
      </c>
      <c r="AE923" s="22"/>
      <c r="AF923" s="22"/>
      <c r="AG923" s="22"/>
      <c r="AH923" s="22"/>
      <c r="AI923" s="22"/>
      <c r="AJ923" s="22">
        <f t="shared" si="193"/>
        <v>0</v>
      </c>
      <c r="AK923" s="22">
        <f t="shared" si="185"/>
        <v>0</v>
      </c>
      <c r="AL923" s="22">
        <f t="shared" si="186"/>
        <v>0</v>
      </c>
      <c r="AM923" s="22">
        <f t="array" ref="AM923">IF(P923="Mykare",(INDEX('[1]EMI &amp; Reimbursement'!Q:Q,MATCH(Finance!C923,'[1]EMI &amp; Reimbursement'!B:B,0),0)),0)</f>
        <v>0</v>
      </c>
      <c r="AN923" s="22">
        <f t="shared" si="182"/>
        <v>0</v>
      </c>
      <c r="AO923" s="22">
        <f t="shared" si="183"/>
        <v>0</v>
      </c>
      <c r="AP923" s="22">
        <f t="shared" si="184"/>
        <v>0</v>
      </c>
      <c r="BC923" s="22">
        <f t="shared" si="194"/>
        <v>0</v>
      </c>
      <c r="BD923" s="26" t="e">
        <f t="shared" si="195"/>
        <v>#DIV/0!</v>
      </c>
    </row>
    <row r="924" spans="1:56" ht="18" customHeight="1">
      <c r="A924" s="18" t="s">
        <v>7262</v>
      </c>
      <c r="B924" s="19"/>
      <c r="C924" s="18" t="str">
        <f t="shared" si="181"/>
        <v>FIP</v>
      </c>
      <c r="E924" s="20"/>
      <c r="F924" s="20"/>
      <c r="M924" s="21"/>
      <c r="N924" s="21" t="str">
        <f t="shared" si="189"/>
        <v>A</v>
      </c>
      <c r="P924" s="18" t="str">
        <f>IFERROR(VLOOKUP(L924,[1]Sheet3!A:B,2,0),"")</f>
        <v/>
      </c>
      <c r="Q924" s="22"/>
      <c r="R924" s="22" t="s">
        <v>7271</v>
      </c>
      <c r="S924" s="22"/>
      <c r="T924" s="22"/>
      <c r="U924" s="22"/>
      <c r="V924" s="22"/>
      <c r="W924" s="22">
        <f t="shared" si="190"/>
        <v>0</v>
      </c>
      <c r="X924" s="22"/>
      <c r="Y924" s="22"/>
      <c r="Z924" s="22"/>
      <c r="AA924" s="22">
        <f t="shared" si="191"/>
        <v>0</v>
      </c>
      <c r="AB924" s="22">
        <f t="shared" si="187"/>
        <v>0</v>
      </c>
      <c r="AC924" s="22">
        <f t="shared" si="188"/>
        <v>0</v>
      </c>
      <c r="AD924" s="22">
        <f t="shared" si="192"/>
        <v>0</v>
      </c>
      <c r="AE924" s="22"/>
      <c r="AF924" s="22"/>
      <c r="AG924" s="22"/>
      <c r="AH924" s="22"/>
      <c r="AI924" s="22"/>
      <c r="AJ924" s="22">
        <f t="shared" si="193"/>
        <v>0</v>
      </c>
      <c r="AK924" s="22">
        <f t="shared" si="185"/>
        <v>0</v>
      </c>
      <c r="AL924" s="22">
        <f t="shared" si="186"/>
        <v>0</v>
      </c>
      <c r="AM924" s="22">
        <f t="array" ref="AM924">IF(P924="Mykare",(INDEX('[1]EMI &amp; Reimbursement'!Q:Q,MATCH(Finance!C924,'[1]EMI &amp; Reimbursement'!B:B,0),0)),0)</f>
        <v>0</v>
      </c>
      <c r="AN924" s="22">
        <f t="shared" si="182"/>
        <v>0</v>
      </c>
      <c r="AO924" s="22">
        <f t="shared" si="183"/>
        <v>0</v>
      </c>
      <c r="AP924" s="22">
        <f t="shared" si="184"/>
        <v>0</v>
      </c>
      <c r="BC924" s="22">
        <f t="shared" si="194"/>
        <v>0</v>
      </c>
      <c r="BD924" s="26" t="e">
        <f t="shared" si="195"/>
        <v>#DIV/0!</v>
      </c>
    </row>
    <row r="925" spans="1:56" ht="18" customHeight="1">
      <c r="A925" s="18" t="s">
        <v>7262</v>
      </c>
      <c r="B925" s="19"/>
      <c r="C925" s="18" t="str">
        <f t="shared" si="181"/>
        <v>FIP</v>
      </c>
      <c r="E925" s="20"/>
      <c r="F925" s="20"/>
      <c r="M925" s="21"/>
      <c r="N925" s="21" t="str">
        <f t="shared" si="189"/>
        <v>A</v>
      </c>
      <c r="P925" s="18" t="str">
        <f>IFERROR(VLOOKUP(L925,[1]Sheet3!A:B,2,0),"")</f>
        <v/>
      </c>
      <c r="Q925" s="22"/>
      <c r="R925" s="22" t="s">
        <v>7271</v>
      </c>
      <c r="S925" s="22"/>
      <c r="T925" s="22"/>
      <c r="U925" s="22"/>
      <c r="V925" s="22"/>
      <c r="W925" s="22">
        <f t="shared" si="190"/>
        <v>0</v>
      </c>
      <c r="X925" s="22"/>
      <c r="Y925" s="22"/>
      <c r="Z925" s="22"/>
      <c r="AA925" s="22">
        <f t="shared" si="191"/>
        <v>0</v>
      </c>
      <c r="AB925" s="22">
        <f t="shared" si="187"/>
        <v>0</v>
      </c>
      <c r="AC925" s="22">
        <f t="shared" si="188"/>
        <v>0</v>
      </c>
      <c r="AD925" s="22">
        <f t="shared" si="192"/>
        <v>0</v>
      </c>
      <c r="AE925" s="22"/>
      <c r="AF925" s="22"/>
      <c r="AG925" s="22"/>
      <c r="AH925" s="22"/>
      <c r="AI925" s="22"/>
      <c r="AJ925" s="22">
        <f t="shared" si="193"/>
        <v>0</v>
      </c>
      <c r="AK925" s="22">
        <f t="shared" si="185"/>
        <v>0</v>
      </c>
      <c r="AL925" s="22">
        <f t="shared" si="186"/>
        <v>0</v>
      </c>
      <c r="AM925" s="22">
        <f t="array" ref="AM925">IF(P925="Mykare",(INDEX('[1]EMI &amp; Reimbursement'!Q:Q,MATCH(Finance!C925,'[1]EMI &amp; Reimbursement'!B:B,0),0)),0)</f>
        <v>0</v>
      </c>
      <c r="AN925" s="22">
        <f t="shared" si="182"/>
        <v>0</v>
      </c>
      <c r="AO925" s="22">
        <f t="shared" si="183"/>
        <v>0</v>
      </c>
      <c r="AP925" s="22">
        <f t="shared" si="184"/>
        <v>0</v>
      </c>
      <c r="BC925" s="22">
        <f t="shared" si="194"/>
        <v>0</v>
      </c>
      <c r="BD925" s="26" t="e">
        <f t="shared" si="195"/>
        <v>#DIV/0!</v>
      </c>
    </row>
    <row r="926" spans="1:56" ht="18" customHeight="1">
      <c r="A926" s="18" t="s">
        <v>7262</v>
      </c>
      <c r="B926" s="19"/>
      <c r="C926" s="18" t="str">
        <f t="shared" si="181"/>
        <v>FIP</v>
      </c>
      <c r="E926" s="20"/>
      <c r="F926" s="20"/>
      <c r="M926" s="21"/>
      <c r="N926" s="21" t="str">
        <f t="shared" si="189"/>
        <v>A</v>
      </c>
      <c r="P926" s="18" t="str">
        <f>IFERROR(VLOOKUP(L926,[1]Sheet3!A:B,2,0),"")</f>
        <v/>
      </c>
      <c r="Q926" s="22"/>
      <c r="R926" s="22" t="s">
        <v>7271</v>
      </c>
      <c r="S926" s="22"/>
      <c r="T926" s="22"/>
      <c r="U926" s="22"/>
      <c r="V926" s="22"/>
      <c r="W926" s="22">
        <f t="shared" si="190"/>
        <v>0</v>
      </c>
      <c r="X926" s="22"/>
      <c r="Y926" s="22"/>
      <c r="Z926" s="22"/>
      <c r="AA926" s="22">
        <f t="shared" si="191"/>
        <v>0</v>
      </c>
      <c r="AB926" s="22">
        <f t="shared" si="187"/>
        <v>0</v>
      </c>
      <c r="AC926" s="22">
        <f t="shared" si="188"/>
        <v>0</v>
      </c>
      <c r="AD926" s="22">
        <f t="shared" si="192"/>
        <v>0</v>
      </c>
      <c r="AE926" s="22"/>
      <c r="AF926" s="22"/>
      <c r="AG926" s="22"/>
      <c r="AH926" s="22"/>
      <c r="AI926" s="22"/>
      <c r="AJ926" s="22">
        <f t="shared" si="193"/>
        <v>0</v>
      </c>
      <c r="AK926" s="22">
        <f t="shared" si="185"/>
        <v>0</v>
      </c>
      <c r="AL926" s="22">
        <f t="shared" si="186"/>
        <v>0</v>
      </c>
      <c r="AM926" s="22">
        <f t="array" ref="AM926">IF(P926="Mykare",(INDEX('[1]EMI &amp; Reimbursement'!Q:Q,MATCH(Finance!C926,'[1]EMI &amp; Reimbursement'!B:B,0),0)),0)</f>
        <v>0</v>
      </c>
      <c r="AN926" s="22">
        <f t="shared" si="182"/>
        <v>0</v>
      </c>
      <c r="AO926" s="22">
        <f t="shared" si="183"/>
        <v>0</v>
      </c>
      <c r="AP926" s="22">
        <f t="shared" si="184"/>
        <v>0</v>
      </c>
      <c r="BC926" s="22">
        <f t="shared" si="194"/>
        <v>0</v>
      </c>
      <c r="BD926" s="26" t="e">
        <f t="shared" si="195"/>
        <v>#DIV/0!</v>
      </c>
    </row>
    <row r="927" spans="1:56" ht="18" customHeight="1">
      <c r="A927" s="18" t="s">
        <v>7262</v>
      </c>
      <c r="B927" s="19"/>
      <c r="C927" s="18" t="str">
        <f t="shared" si="181"/>
        <v>FIP</v>
      </c>
      <c r="E927" s="20"/>
      <c r="F927" s="20"/>
      <c r="M927" s="21"/>
      <c r="N927" s="21" t="str">
        <f t="shared" si="189"/>
        <v>A</v>
      </c>
      <c r="P927" s="18" t="str">
        <f>IFERROR(VLOOKUP(L927,[1]Sheet3!A:B,2,0),"")</f>
        <v/>
      </c>
      <c r="Q927" s="22"/>
      <c r="R927" s="22" t="s">
        <v>7271</v>
      </c>
      <c r="S927" s="22"/>
      <c r="T927" s="22"/>
      <c r="U927" s="22"/>
      <c r="V927" s="22"/>
      <c r="W927" s="22">
        <f t="shared" si="190"/>
        <v>0</v>
      </c>
      <c r="X927" s="22"/>
      <c r="Y927" s="22"/>
      <c r="Z927" s="22"/>
      <c r="AA927" s="22">
        <f t="shared" si="191"/>
        <v>0</v>
      </c>
      <c r="AB927" s="22">
        <f t="shared" si="187"/>
        <v>0</v>
      </c>
      <c r="AC927" s="22">
        <f t="shared" si="188"/>
        <v>0</v>
      </c>
      <c r="AD927" s="22">
        <f t="shared" si="192"/>
        <v>0</v>
      </c>
      <c r="AE927" s="22"/>
      <c r="AF927" s="22"/>
      <c r="AG927" s="22"/>
      <c r="AH927" s="22"/>
      <c r="AI927" s="22"/>
      <c r="AJ927" s="22">
        <f t="shared" si="193"/>
        <v>0</v>
      </c>
      <c r="AK927" s="22">
        <f t="shared" si="185"/>
        <v>0</v>
      </c>
      <c r="AL927" s="22">
        <f t="shared" si="186"/>
        <v>0</v>
      </c>
      <c r="AM927" s="22">
        <f t="array" ref="AM927">IF(P927="Mykare",(INDEX('[1]EMI &amp; Reimbursement'!Q:Q,MATCH(Finance!C927,'[1]EMI &amp; Reimbursement'!B:B,0),0)),0)</f>
        <v>0</v>
      </c>
      <c r="AN927" s="22">
        <f t="shared" si="182"/>
        <v>0</v>
      </c>
      <c r="AO927" s="22">
        <f t="shared" si="183"/>
        <v>0</v>
      </c>
      <c r="AP927" s="22">
        <f t="shared" si="184"/>
        <v>0</v>
      </c>
      <c r="BC927" s="22">
        <f t="shared" si="194"/>
        <v>0</v>
      </c>
      <c r="BD927" s="26" t="e">
        <f t="shared" si="195"/>
        <v>#DIV/0!</v>
      </c>
    </row>
    <row r="928" spans="1:56" ht="18" customHeight="1">
      <c r="A928" s="18" t="s">
        <v>7262</v>
      </c>
      <c r="B928" s="19"/>
      <c r="C928" s="18" t="str">
        <f t="shared" si="181"/>
        <v>FIP</v>
      </c>
      <c r="E928" s="20"/>
      <c r="F928" s="20"/>
      <c r="M928" s="21"/>
      <c r="N928" s="21" t="str">
        <f t="shared" si="189"/>
        <v>A</v>
      </c>
      <c r="P928" s="18" t="str">
        <f>IFERROR(VLOOKUP(L928,[1]Sheet3!A:B,2,0),"")</f>
        <v/>
      </c>
      <c r="Q928" s="22"/>
      <c r="R928" s="22" t="s">
        <v>7271</v>
      </c>
      <c r="S928" s="22"/>
      <c r="T928" s="22"/>
      <c r="U928" s="22"/>
      <c r="V928" s="22"/>
      <c r="W928" s="22">
        <f t="shared" si="190"/>
        <v>0</v>
      </c>
      <c r="X928" s="22"/>
      <c r="Y928" s="22"/>
      <c r="Z928" s="22"/>
      <c r="AA928" s="22">
        <f t="shared" si="191"/>
        <v>0</v>
      </c>
      <c r="AB928" s="22">
        <f t="shared" si="187"/>
        <v>0</v>
      </c>
      <c r="AC928" s="22">
        <f t="shared" si="188"/>
        <v>0</v>
      </c>
      <c r="AD928" s="22">
        <f t="shared" si="192"/>
        <v>0</v>
      </c>
      <c r="AE928" s="22"/>
      <c r="AF928" s="22"/>
      <c r="AG928" s="22"/>
      <c r="AH928" s="22"/>
      <c r="AI928" s="22"/>
      <c r="AJ928" s="22">
        <f t="shared" si="193"/>
        <v>0</v>
      </c>
      <c r="AK928" s="22">
        <f t="shared" si="185"/>
        <v>0</v>
      </c>
      <c r="AL928" s="22">
        <f t="shared" si="186"/>
        <v>0</v>
      </c>
      <c r="AM928" s="22">
        <f t="array" ref="AM928">IF(P928="Mykare",(INDEX('[1]EMI &amp; Reimbursement'!Q:Q,MATCH(Finance!C928,'[1]EMI &amp; Reimbursement'!B:B,0),0)),0)</f>
        <v>0</v>
      </c>
      <c r="AN928" s="22">
        <f t="shared" si="182"/>
        <v>0</v>
      </c>
      <c r="AO928" s="22">
        <f t="shared" si="183"/>
        <v>0</v>
      </c>
      <c r="AP928" s="22">
        <f t="shared" si="184"/>
        <v>0</v>
      </c>
      <c r="BC928" s="22">
        <f t="shared" si="194"/>
        <v>0</v>
      </c>
      <c r="BD928" s="26" t="e">
        <f t="shared" si="195"/>
        <v>#DIV/0!</v>
      </c>
    </row>
    <row r="929" spans="1:56" ht="18" customHeight="1">
      <c r="A929" s="18" t="s">
        <v>7262</v>
      </c>
      <c r="B929" s="19"/>
      <c r="C929" s="18" t="str">
        <f t="shared" si="181"/>
        <v>FIP</v>
      </c>
      <c r="E929" s="20"/>
      <c r="F929" s="20"/>
      <c r="M929" s="21"/>
      <c r="N929" s="21" t="str">
        <f t="shared" si="189"/>
        <v>A</v>
      </c>
      <c r="P929" s="18" t="str">
        <f>IFERROR(VLOOKUP(L929,[1]Sheet3!A:B,2,0),"")</f>
        <v/>
      </c>
      <c r="Q929" s="22"/>
      <c r="R929" s="22" t="s">
        <v>7271</v>
      </c>
      <c r="S929" s="22"/>
      <c r="T929" s="22"/>
      <c r="U929" s="22"/>
      <c r="V929" s="22"/>
      <c r="W929" s="22">
        <f t="shared" si="190"/>
        <v>0</v>
      </c>
      <c r="X929" s="22"/>
      <c r="Y929" s="22"/>
      <c r="Z929" s="22"/>
      <c r="AA929" s="22">
        <f t="shared" si="191"/>
        <v>0</v>
      </c>
      <c r="AB929" s="22">
        <f t="shared" si="187"/>
        <v>0</v>
      </c>
      <c r="AC929" s="22">
        <f t="shared" si="188"/>
        <v>0</v>
      </c>
      <c r="AD929" s="22">
        <f t="shared" si="192"/>
        <v>0</v>
      </c>
      <c r="AE929" s="22"/>
      <c r="AF929" s="22"/>
      <c r="AG929" s="22"/>
      <c r="AH929" s="22"/>
      <c r="AI929" s="22"/>
      <c r="AJ929" s="22">
        <f t="shared" si="193"/>
        <v>0</v>
      </c>
      <c r="AK929" s="22">
        <f t="shared" si="185"/>
        <v>0</v>
      </c>
      <c r="AL929" s="22">
        <f t="shared" si="186"/>
        <v>0</v>
      </c>
      <c r="AM929" s="22">
        <f t="array" ref="AM929">IF(P929="Mykare",(INDEX('[1]EMI &amp; Reimbursement'!Q:Q,MATCH(Finance!C929,'[1]EMI &amp; Reimbursement'!B:B,0),0)),0)</f>
        <v>0</v>
      </c>
      <c r="AN929" s="22">
        <f t="shared" si="182"/>
        <v>0</v>
      </c>
      <c r="AO929" s="22">
        <f t="shared" si="183"/>
        <v>0</v>
      </c>
      <c r="AP929" s="22">
        <f t="shared" si="184"/>
        <v>0</v>
      </c>
      <c r="BC929" s="22">
        <f t="shared" si="194"/>
        <v>0</v>
      </c>
      <c r="BD929" s="26" t="e">
        <f t="shared" si="195"/>
        <v>#DIV/0!</v>
      </c>
    </row>
    <row r="930" spans="1:56" ht="18" customHeight="1">
      <c r="A930" s="18" t="s">
        <v>7262</v>
      </c>
      <c r="B930" s="19"/>
      <c r="C930" s="18" t="str">
        <f t="shared" si="181"/>
        <v>FIP</v>
      </c>
      <c r="E930" s="20"/>
      <c r="F930" s="20"/>
      <c r="M930" s="21"/>
      <c r="N930" s="21" t="str">
        <f t="shared" si="189"/>
        <v>A</v>
      </c>
      <c r="P930" s="18" t="str">
        <f>IFERROR(VLOOKUP(L930,[1]Sheet3!A:B,2,0),"")</f>
        <v/>
      </c>
      <c r="Q930" s="22"/>
      <c r="R930" s="22" t="s">
        <v>7271</v>
      </c>
      <c r="S930" s="22"/>
      <c r="T930" s="22"/>
      <c r="U930" s="22"/>
      <c r="V930" s="22"/>
      <c r="W930" s="22">
        <f t="shared" si="190"/>
        <v>0</v>
      </c>
      <c r="X930" s="22"/>
      <c r="Y930" s="22"/>
      <c r="Z930" s="22"/>
      <c r="AA930" s="22">
        <f t="shared" si="191"/>
        <v>0</v>
      </c>
      <c r="AB930" s="22">
        <f t="shared" si="187"/>
        <v>0</v>
      </c>
      <c r="AC930" s="22">
        <f t="shared" si="188"/>
        <v>0</v>
      </c>
      <c r="AD930" s="22">
        <f t="shared" si="192"/>
        <v>0</v>
      </c>
      <c r="AE930" s="22"/>
      <c r="AF930" s="22"/>
      <c r="AG930" s="22"/>
      <c r="AH930" s="22"/>
      <c r="AI930" s="22"/>
      <c r="AJ930" s="22">
        <f t="shared" si="193"/>
        <v>0</v>
      </c>
      <c r="AK930" s="22">
        <f t="shared" si="185"/>
        <v>0</v>
      </c>
      <c r="AL930" s="22">
        <f t="shared" si="186"/>
        <v>0</v>
      </c>
      <c r="AM930" s="22">
        <f t="array" ref="AM930">IF(P930="Mykare",(INDEX('[1]EMI &amp; Reimbursement'!Q:Q,MATCH(Finance!C930,'[1]EMI &amp; Reimbursement'!B:B,0),0)),0)</f>
        <v>0</v>
      </c>
      <c r="AN930" s="22">
        <f t="shared" si="182"/>
        <v>0</v>
      </c>
      <c r="AO930" s="22">
        <f t="shared" si="183"/>
        <v>0</v>
      </c>
      <c r="AP930" s="22">
        <f t="shared" si="184"/>
        <v>0</v>
      </c>
      <c r="BC930" s="22">
        <f t="shared" si="194"/>
        <v>0</v>
      </c>
      <c r="BD930" s="26" t="e">
        <f t="shared" si="195"/>
        <v>#DIV/0!</v>
      </c>
    </row>
    <row r="931" spans="1:56" ht="18" customHeight="1">
      <c r="A931" s="18" t="s">
        <v>7262</v>
      </c>
      <c r="B931" s="19"/>
      <c r="C931" s="18" t="str">
        <f t="shared" si="181"/>
        <v>FIP</v>
      </c>
      <c r="E931" s="20"/>
      <c r="F931" s="20"/>
      <c r="M931" s="21"/>
      <c r="N931" s="21" t="str">
        <f t="shared" si="189"/>
        <v>A</v>
      </c>
      <c r="P931" s="18" t="str">
        <f>IFERROR(VLOOKUP(L931,[1]Sheet3!A:B,2,0),"")</f>
        <v/>
      </c>
      <c r="Q931" s="22"/>
      <c r="R931" s="22" t="s">
        <v>7271</v>
      </c>
      <c r="S931" s="22"/>
      <c r="T931" s="22"/>
      <c r="U931" s="22"/>
      <c r="V931" s="22"/>
      <c r="W931" s="22">
        <f t="shared" si="190"/>
        <v>0</v>
      </c>
      <c r="X931" s="22"/>
      <c r="Y931" s="22"/>
      <c r="Z931" s="22"/>
      <c r="AA931" s="22">
        <f t="shared" si="191"/>
        <v>0</v>
      </c>
      <c r="AB931" s="22">
        <f t="shared" si="187"/>
        <v>0</v>
      </c>
      <c r="AC931" s="22">
        <f t="shared" si="188"/>
        <v>0</v>
      </c>
      <c r="AD931" s="22">
        <f t="shared" si="192"/>
        <v>0</v>
      </c>
      <c r="AE931" s="22"/>
      <c r="AF931" s="22"/>
      <c r="AG931" s="22"/>
      <c r="AH931" s="22"/>
      <c r="AI931" s="22"/>
      <c r="AJ931" s="22">
        <f t="shared" si="193"/>
        <v>0</v>
      </c>
      <c r="AK931" s="22">
        <f t="shared" si="185"/>
        <v>0</v>
      </c>
      <c r="AL931" s="22">
        <f t="shared" si="186"/>
        <v>0</v>
      </c>
      <c r="AM931" s="22">
        <f t="array" ref="AM931">IF(P931="Mykare",(INDEX('[1]EMI &amp; Reimbursement'!Q:Q,MATCH(Finance!C931,'[1]EMI &amp; Reimbursement'!B:B,0),0)),0)</f>
        <v>0</v>
      </c>
      <c r="AN931" s="22">
        <f t="shared" si="182"/>
        <v>0</v>
      </c>
      <c r="AO931" s="22">
        <f t="shared" si="183"/>
        <v>0</v>
      </c>
      <c r="AP931" s="22">
        <f t="shared" si="184"/>
        <v>0</v>
      </c>
      <c r="BC931" s="22">
        <f t="shared" si="194"/>
        <v>0</v>
      </c>
      <c r="BD931" s="26" t="e">
        <f t="shared" si="195"/>
        <v>#DIV/0!</v>
      </c>
    </row>
    <row r="932" spans="1:56" ht="18" customHeight="1">
      <c r="A932" s="18" t="s">
        <v>7262</v>
      </c>
      <c r="B932" s="19"/>
      <c r="C932" s="18" t="str">
        <f t="shared" si="181"/>
        <v>FIP</v>
      </c>
      <c r="E932" s="20"/>
      <c r="F932" s="20"/>
      <c r="M932" s="21"/>
      <c r="N932" s="21" t="str">
        <f t="shared" si="189"/>
        <v>A</v>
      </c>
      <c r="P932" s="18" t="str">
        <f>IFERROR(VLOOKUP(L932,[1]Sheet3!A:B,2,0),"")</f>
        <v/>
      </c>
      <c r="Q932" s="22"/>
      <c r="R932" s="22" t="s">
        <v>7271</v>
      </c>
      <c r="S932" s="22"/>
      <c r="T932" s="22"/>
      <c r="U932" s="22"/>
      <c r="V932" s="22"/>
      <c r="W932" s="22">
        <f t="shared" si="190"/>
        <v>0</v>
      </c>
      <c r="X932" s="22"/>
      <c r="Y932" s="22"/>
      <c r="Z932" s="22"/>
      <c r="AA932" s="22">
        <f t="shared" si="191"/>
        <v>0</v>
      </c>
      <c r="AB932" s="22">
        <f t="shared" si="187"/>
        <v>0</v>
      </c>
      <c r="AC932" s="22">
        <f t="shared" si="188"/>
        <v>0</v>
      </c>
      <c r="AD932" s="22">
        <f t="shared" si="192"/>
        <v>0</v>
      </c>
      <c r="AE932" s="22"/>
      <c r="AF932" s="22"/>
      <c r="AG932" s="22"/>
      <c r="AH932" s="22"/>
      <c r="AI932" s="22"/>
      <c r="AJ932" s="22">
        <f t="shared" si="193"/>
        <v>0</v>
      </c>
      <c r="AK932" s="22">
        <f t="shared" si="185"/>
        <v>0</v>
      </c>
      <c r="AL932" s="22">
        <f t="shared" si="186"/>
        <v>0</v>
      </c>
      <c r="AM932" s="22">
        <f t="array" ref="AM932">IF(P932="Mykare",(INDEX('[1]EMI &amp; Reimbursement'!Q:Q,MATCH(Finance!C932,'[1]EMI &amp; Reimbursement'!B:B,0),0)),0)</f>
        <v>0</v>
      </c>
      <c r="AN932" s="22">
        <f t="shared" si="182"/>
        <v>0</v>
      </c>
      <c r="AO932" s="22">
        <f t="shared" si="183"/>
        <v>0</v>
      </c>
      <c r="AP932" s="22">
        <f t="shared" si="184"/>
        <v>0</v>
      </c>
      <c r="BC932" s="22">
        <f t="shared" si="194"/>
        <v>0</v>
      </c>
      <c r="BD932" s="26" t="e">
        <f t="shared" si="195"/>
        <v>#DIV/0!</v>
      </c>
    </row>
    <row r="933" spans="1:56" ht="18" customHeight="1">
      <c r="A933" s="18" t="s">
        <v>7262</v>
      </c>
      <c r="B933" s="19"/>
      <c r="C933" s="18" t="str">
        <f t="shared" si="181"/>
        <v>FIP</v>
      </c>
      <c r="E933" s="20"/>
      <c r="F933" s="20"/>
      <c r="M933" s="21"/>
      <c r="N933" s="21" t="str">
        <f t="shared" si="189"/>
        <v>A</v>
      </c>
      <c r="P933" s="18" t="str">
        <f>IFERROR(VLOOKUP(L933,[1]Sheet3!A:B,2,0),"")</f>
        <v/>
      </c>
      <c r="Q933" s="22"/>
      <c r="R933" s="22" t="s">
        <v>7271</v>
      </c>
      <c r="S933" s="22"/>
      <c r="T933" s="22"/>
      <c r="U933" s="22"/>
      <c r="V933" s="22"/>
      <c r="W933" s="22">
        <f t="shared" si="190"/>
        <v>0</v>
      </c>
      <c r="X933" s="22"/>
      <c r="Y933" s="22"/>
      <c r="Z933" s="22"/>
      <c r="AA933" s="22">
        <f t="shared" si="191"/>
        <v>0</v>
      </c>
      <c r="AB933" s="22">
        <f t="shared" si="187"/>
        <v>0</v>
      </c>
      <c r="AC933" s="22">
        <f t="shared" si="188"/>
        <v>0</v>
      </c>
      <c r="AD933" s="22">
        <f t="shared" si="192"/>
        <v>0</v>
      </c>
      <c r="AE933" s="22"/>
      <c r="AF933" s="22"/>
      <c r="AG933" s="22"/>
      <c r="AH933" s="22"/>
      <c r="AI933" s="22"/>
      <c r="AJ933" s="22">
        <f t="shared" si="193"/>
        <v>0</v>
      </c>
      <c r="AK933" s="22">
        <f t="shared" si="185"/>
        <v>0</v>
      </c>
      <c r="AL933" s="22">
        <f t="shared" si="186"/>
        <v>0</v>
      </c>
      <c r="AM933" s="22">
        <f t="array" ref="AM933">IF(P933="Mykare",(INDEX('[1]EMI &amp; Reimbursement'!Q:Q,MATCH(Finance!C933,'[1]EMI &amp; Reimbursement'!B:B,0),0)),0)</f>
        <v>0</v>
      </c>
      <c r="AN933" s="22">
        <f t="shared" si="182"/>
        <v>0</v>
      </c>
      <c r="AO933" s="22">
        <f t="shared" si="183"/>
        <v>0</v>
      </c>
      <c r="AP933" s="22">
        <f t="shared" si="184"/>
        <v>0</v>
      </c>
      <c r="BC933" s="22">
        <f t="shared" si="194"/>
        <v>0</v>
      </c>
      <c r="BD933" s="26" t="e">
        <f t="shared" si="195"/>
        <v>#DIV/0!</v>
      </c>
    </row>
    <row r="934" spans="1:56" ht="18" customHeight="1">
      <c r="A934" s="18" t="s">
        <v>7262</v>
      </c>
      <c r="B934" s="19"/>
      <c r="C934" s="18" t="str">
        <f t="shared" si="181"/>
        <v>FIP</v>
      </c>
      <c r="E934" s="20"/>
      <c r="F934" s="20"/>
      <c r="M934" s="21"/>
      <c r="N934" s="21" t="str">
        <f t="shared" si="189"/>
        <v>A</v>
      </c>
      <c r="P934" s="18" t="str">
        <f>IFERROR(VLOOKUP(L934,[1]Sheet3!A:B,2,0),"")</f>
        <v/>
      </c>
      <c r="Q934" s="22"/>
      <c r="R934" s="22" t="s">
        <v>7271</v>
      </c>
      <c r="S934" s="22"/>
      <c r="T934" s="22"/>
      <c r="U934" s="22"/>
      <c r="V934" s="22"/>
      <c r="W934" s="22">
        <f t="shared" si="190"/>
        <v>0</v>
      </c>
      <c r="X934" s="22"/>
      <c r="Y934" s="22"/>
      <c r="Z934" s="22"/>
      <c r="AA934" s="22">
        <f t="shared" si="191"/>
        <v>0</v>
      </c>
      <c r="AB934" s="22">
        <f t="shared" si="187"/>
        <v>0</v>
      </c>
      <c r="AC934" s="22">
        <f t="shared" si="188"/>
        <v>0</v>
      </c>
      <c r="AD934" s="22">
        <f t="shared" si="192"/>
        <v>0</v>
      </c>
      <c r="AE934" s="22"/>
      <c r="AF934" s="22"/>
      <c r="AG934" s="22"/>
      <c r="AH934" s="22"/>
      <c r="AI934" s="22"/>
      <c r="AJ934" s="22">
        <f t="shared" si="193"/>
        <v>0</v>
      </c>
      <c r="AK934" s="22">
        <f t="shared" si="185"/>
        <v>0</v>
      </c>
      <c r="AL934" s="22">
        <f t="shared" si="186"/>
        <v>0</v>
      </c>
      <c r="AM934" s="22">
        <f t="array" ref="AM934">IF(P934="Mykare",(INDEX('[1]EMI &amp; Reimbursement'!Q:Q,MATCH(Finance!C934,'[1]EMI &amp; Reimbursement'!B:B,0),0)),0)</f>
        <v>0</v>
      </c>
      <c r="AN934" s="22">
        <f t="shared" si="182"/>
        <v>0</v>
      </c>
      <c r="AO934" s="22">
        <f t="shared" si="183"/>
        <v>0</v>
      </c>
      <c r="AP934" s="22">
        <f t="shared" si="184"/>
        <v>0</v>
      </c>
      <c r="BC934" s="22">
        <f t="shared" si="194"/>
        <v>0</v>
      </c>
      <c r="BD934" s="26" t="e">
        <f t="shared" si="195"/>
        <v>#DIV/0!</v>
      </c>
    </row>
    <row r="935" spans="1:56" ht="18" customHeight="1">
      <c r="A935" s="18" t="s">
        <v>7262</v>
      </c>
      <c r="B935" s="19"/>
      <c r="C935" s="18" t="str">
        <f t="shared" si="181"/>
        <v>FIP</v>
      </c>
      <c r="E935" s="20"/>
      <c r="F935" s="20"/>
      <c r="M935" s="21"/>
      <c r="N935" s="21" t="str">
        <f t="shared" si="189"/>
        <v>A</v>
      </c>
      <c r="P935" s="18" t="str">
        <f>IFERROR(VLOOKUP(L935,[1]Sheet3!A:B,2,0),"")</f>
        <v/>
      </c>
      <c r="Q935" s="22"/>
      <c r="R935" s="22" t="s">
        <v>7271</v>
      </c>
      <c r="S935" s="22"/>
      <c r="T935" s="22"/>
      <c r="U935" s="22"/>
      <c r="V935" s="22"/>
      <c r="W935" s="22">
        <f t="shared" si="190"/>
        <v>0</v>
      </c>
      <c r="X935" s="22"/>
      <c r="Y935" s="22"/>
      <c r="Z935" s="22"/>
      <c r="AA935" s="22">
        <f t="shared" si="191"/>
        <v>0</v>
      </c>
      <c r="AB935" s="22">
        <f t="shared" si="187"/>
        <v>0</v>
      </c>
      <c r="AC935" s="22">
        <f t="shared" si="188"/>
        <v>0</v>
      </c>
      <c r="AD935" s="22">
        <f t="shared" si="192"/>
        <v>0</v>
      </c>
      <c r="AE935" s="22"/>
      <c r="AF935" s="22"/>
      <c r="AG935" s="22"/>
      <c r="AH935" s="22"/>
      <c r="AI935" s="22"/>
      <c r="AJ935" s="22">
        <f t="shared" si="193"/>
        <v>0</v>
      </c>
      <c r="AK935" s="22">
        <f t="shared" si="185"/>
        <v>0</v>
      </c>
      <c r="AL935" s="22">
        <f t="shared" si="186"/>
        <v>0</v>
      </c>
      <c r="AM935" s="22">
        <f t="array" ref="AM935">IF(P935="Mykare",(INDEX('[1]EMI &amp; Reimbursement'!Q:Q,MATCH(Finance!C935,'[1]EMI &amp; Reimbursement'!B:B,0),0)),0)</f>
        <v>0</v>
      </c>
      <c r="AN935" s="22">
        <f t="shared" si="182"/>
        <v>0</v>
      </c>
      <c r="AO935" s="22">
        <f t="shared" si="183"/>
        <v>0</v>
      </c>
      <c r="AP935" s="22">
        <f t="shared" si="184"/>
        <v>0</v>
      </c>
      <c r="BC935" s="22">
        <f t="shared" si="194"/>
        <v>0</v>
      </c>
      <c r="BD935" s="26" t="e">
        <f t="shared" si="195"/>
        <v>#DIV/0!</v>
      </c>
    </row>
    <row r="936" spans="1:56" ht="18" customHeight="1">
      <c r="A936" s="18" t="s">
        <v>7262</v>
      </c>
      <c r="B936" s="19"/>
      <c r="C936" s="18" t="str">
        <f t="shared" si="181"/>
        <v>FIP</v>
      </c>
      <c r="E936" s="20"/>
      <c r="F936" s="20"/>
      <c r="M936" s="21"/>
      <c r="N936" s="21" t="str">
        <f t="shared" si="189"/>
        <v>A</v>
      </c>
      <c r="P936" s="18" t="str">
        <f>IFERROR(VLOOKUP(L936,[1]Sheet3!A:B,2,0),"")</f>
        <v/>
      </c>
      <c r="Q936" s="22"/>
      <c r="R936" s="22" t="s">
        <v>7271</v>
      </c>
      <c r="S936" s="22"/>
      <c r="T936" s="22"/>
      <c r="U936" s="22"/>
      <c r="V936" s="22"/>
      <c r="W936" s="22">
        <f t="shared" si="190"/>
        <v>0</v>
      </c>
      <c r="X936" s="22"/>
      <c r="Y936" s="22"/>
      <c r="Z936" s="22"/>
      <c r="AA936" s="22">
        <f t="shared" si="191"/>
        <v>0</v>
      </c>
      <c r="AB936" s="22">
        <f t="shared" si="187"/>
        <v>0</v>
      </c>
      <c r="AC936" s="22">
        <f t="shared" si="188"/>
        <v>0</v>
      </c>
      <c r="AD936" s="22">
        <f t="shared" si="192"/>
        <v>0</v>
      </c>
      <c r="AE936" s="22"/>
      <c r="AF936" s="22"/>
      <c r="AG936" s="22"/>
      <c r="AH936" s="22"/>
      <c r="AI936" s="22"/>
      <c r="AJ936" s="22">
        <f t="shared" si="193"/>
        <v>0</v>
      </c>
      <c r="AK936" s="22">
        <f t="shared" si="185"/>
        <v>0</v>
      </c>
      <c r="AL936" s="22">
        <f t="shared" si="186"/>
        <v>0</v>
      </c>
      <c r="AM936" s="22">
        <f t="array" ref="AM936">IF(P936="Mykare",(INDEX('[1]EMI &amp; Reimbursement'!Q:Q,MATCH(Finance!C936,'[1]EMI &amp; Reimbursement'!B:B,0),0)),0)</f>
        <v>0</v>
      </c>
      <c r="AN936" s="22">
        <f t="shared" si="182"/>
        <v>0</v>
      </c>
      <c r="AO936" s="22">
        <f t="shared" si="183"/>
        <v>0</v>
      </c>
      <c r="AP936" s="22">
        <f t="shared" si="184"/>
        <v>0</v>
      </c>
      <c r="BC936" s="22">
        <f t="shared" si="194"/>
        <v>0</v>
      </c>
      <c r="BD936" s="26" t="e">
        <f t="shared" si="195"/>
        <v>#DIV/0!</v>
      </c>
    </row>
    <row r="937" spans="1:56" ht="18" customHeight="1">
      <c r="A937" s="18" t="s">
        <v>7262</v>
      </c>
      <c r="B937" s="19"/>
      <c r="C937" s="18" t="str">
        <f t="shared" si="181"/>
        <v>FIP</v>
      </c>
      <c r="E937" s="20"/>
      <c r="F937" s="20"/>
      <c r="M937" s="21"/>
      <c r="N937" s="21" t="str">
        <f t="shared" si="189"/>
        <v>A</v>
      </c>
      <c r="P937" s="18" t="str">
        <f>IFERROR(VLOOKUP(L937,[1]Sheet3!A:B,2,0),"")</f>
        <v/>
      </c>
      <c r="Q937" s="22"/>
      <c r="R937" s="22" t="s">
        <v>7271</v>
      </c>
      <c r="S937" s="22"/>
      <c r="T937" s="22"/>
      <c r="U937" s="22"/>
      <c r="V937" s="22"/>
      <c r="W937" s="22">
        <f t="shared" si="190"/>
        <v>0</v>
      </c>
      <c r="X937" s="22"/>
      <c r="Y937" s="22"/>
      <c r="Z937" s="22"/>
      <c r="AA937" s="22">
        <f t="shared" si="191"/>
        <v>0</v>
      </c>
      <c r="AB937" s="22">
        <f t="shared" si="187"/>
        <v>0</v>
      </c>
      <c r="AC937" s="22">
        <f t="shared" si="188"/>
        <v>0</v>
      </c>
      <c r="AD937" s="22">
        <f t="shared" si="192"/>
        <v>0</v>
      </c>
      <c r="AE937" s="22"/>
      <c r="AF937" s="22"/>
      <c r="AG937" s="22"/>
      <c r="AH937" s="22"/>
      <c r="AI937" s="22"/>
      <c r="AJ937" s="22">
        <f t="shared" si="193"/>
        <v>0</v>
      </c>
      <c r="AK937" s="22">
        <f t="shared" si="185"/>
        <v>0</v>
      </c>
      <c r="AL937" s="22">
        <f t="shared" si="186"/>
        <v>0</v>
      </c>
      <c r="AM937" s="22">
        <f t="array" ref="AM937">IF(P937="Mykare",(INDEX('[1]EMI &amp; Reimbursement'!Q:Q,MATCH(Finance!C937,'[1]EMI &amp; Reimbursement'!B:B,0),0)),0)</f>
        <v>0</v>
      </c>
      <c r="AN937" s="22">
        <f t="shared" si="182"/>
        <v>0</v>
      </c>
      <c r="AO937" s="22">
        <f t="shared" si="183"/>
        <v>0</v>
      </c>
      <c r="AP937" s="22">
        <f t="shared" si="184"/>
        <v>0</v>
      </c>
      <c r="BC937" s="22">
        <f t="shared" si="194"/>
        <v>0</v>
      </c>
      <c r="BD937" s="26" t="e">
        <f t="shared" si="195"/>
        <v>#DIV/0!</v>
      </c>
    </row>
    <row r="938" spans="1:56" ht="18" customHeight="1">
      <c r="A938" s="18" t="s">
        <v>7262</v>
      </c>
      <c r="B938" s="19"/>
      <c r="C938" s="18" t="str">
        <f t="shared" si="181"/>
        <v>FIP</v>
      </c>
      <c r="E938" s="20"/>
      <c r="F938" s="20"/>
      <c r="M938" s="21"/>
      <c r="N938" s="21" t="str">
        <f t="shared" si="189"/>
        <v>A</v>
      </c>
      <c r="P938" s="18" t="str">
        <f>IFERROR(VLOOKUP(L938,[1]Sheet3!A:B,2,0),"")</f>
        <v/>
      </c>
      <c r="Q938" s="22"/>
      <c r="R938" s="22" t="s">
        <v>7271</v>
      </c>
      <c r="S938" s="22"/>
      <c r="T938" s="22"/>
      <c r="U938" s="22"/>
      <c r="V938" s="22"/>
      <c r="W938" s="22">
        <f t="shared" si="190"/>
        <v>0</v>
      </c>
      <c r="X938" s="22"/>
      <c r="Y938" s="22"/>
      <c r="Z938" s="22"/>
      <c r="AA938" s="22">
        <f t="shared" si="191"/>
        <v>0</v>
      </c>
      <c r="AB938" s="22">
        <f t="shared" si="187"/>
        <v>0</v>
      </c>
      <c r="AC938" s="22">
        <f t="shared" si="188"/>
        <v>0</v>
      </c>
      <c r="AD938" s="22">
        <f t="shared" si="192"/>
        <v>0</v>
      </c>
      <c r="AE938" s="22"/>
      <c r="AF938" s="22"/>
      <c r="AG938" s="22"/>
      <c r="AH938" s="22"/>
      <c r="AI938" s="22"/>
      <c r="AJ938" s="22">
        <f t="shared" si="193"/>
        <v>0</v>
      </c>
      <c r="AK938" s="22">
        <f t="shared" si="185"/>
        <v>0</v>
      </c>
      <c r="AL938" s="22">
        <f t="shared" si="186"/>
        <v>0</v>
      </c>
      <c r="AM938" s="22">
        <f t="array" ref="AM938">IF(P938="Mykare",(INDEX('[1]EMI &amp; Reimbursement'!Q:Q,MATCH(Finance!C938,'[1]EMI &amp; Reimbursement'!B:B,0),0)),0)</f>
        <v>0</v>
      </c>
      <c r="AN938" s="22">
        <f t="shared" si="182"/>
        <v>0</v>
      </c>
      <c r="AO938" s="22">
        <f t="shared" si="183"/>
        <v>0</v>
      </c>
      <c r="AP938" s="22">
        <f t="shared" si="184"/>
        <v>0</v>
      </c>
      <c r="BC938" s="22">
        <f t="shared" si="194"/>
        <v>0</v>
      </c>
      <c r="BD938" s="26" t="e">
        <f t="shared" si="195"/>
        <v>#DIV/0!</v>
      </c>
    </row>
    <row r="939" spans="1:56" ht="18" customHeight="1">
      <c r="A939" s="18" t="s">
        <v>7262</v>
      </c>
      <c r="B939" s="19"/>
      <c r="C939" s="18" t="str">
        <f t="shared" si="181"/>
        <v>FIP</v>
      </c>
      <c r="E939" s="20"/>
      <c r="F939" s="20"/>
      <c r="M939" s="21"/>
      <c r="N939" s="21" t="str">
        <f t="shared" si="189"/>
        <v>A</v>
      </c>
      <c r="P939" s="18" t="str">
        <f>IFERROR(VLOOKUP(L939,[1]Sheet3!A:B,2,0),"")</f>
        <v/>
      </c>
      <c r="Q939" s="22"/>
      <c r="R939" s="22" t="s">
        <v>7271</v>
      </c>
      <c r="S939" s="22"/>
      <c r="T939" s="22"/>
      <c r="U939" s="22"/>
      <c r="V939" s="22"/>
      <c r="W939" s="22">
        <f t="shared" si="190"/>
        <v>0</v>
      </c>
      <c r="X939" s="22"/>
      <c r="Y939" s="22"/>
      <c r="Z939" s="22"/>
      <c r="AA939" s="22">
        <f t="shared" si="191"/>
        <v>0</v>
      </c>
      <c r="AB939" s="22">
        <f t="shared" si="187"/>
        <v>0</v>
      </c>
      <c r="AC939" s="22">
        <f t="shared" si="188"/>
        <v>0</v>
      </c>
      <c r="AD939" s="22">
        <f t="shared" si="192"/>
        <v>0</v>
      </c>
      <c r="AE939" s="22"/>
      <c r="AF939" s="22"/>
      <c r="AG939" s="22"/>
      <c r="AH939" s="22"/>
      <c r="AI939" s="22"/>
      <c r="AJ939" s="22">
        <f t="shared" si="193"/>
        <v>0</v>
      </c>
      <c r="AK939" s="22">
        <f t="shared" si="185"/>
        <v>0</v>
      </c>
      <c r="AL939" s="22">
        <f t="shared" si="186"/>
        <v>0</v>
      </c>
      <c r="AM939" s="22">
        <f t="array" ref="AM939">IF(P939="Mykare",(INDEX('[1]EMI &amp; Reimbursement'!Q:Q,MATCH(Finance!C939,'[1]EMI &amp; Reimbursement'!B:B,0),0)),0)</f>
        <v>0</v>
      </c>
      <c r="AN939" s="22">
        <f t="shared" si="182"/>
        <v>0</v>
      </c>
      <c r="AO939" s="22">
        <f t="shared" si="183"/>
        <v>0</v>
      </c>
      <c r="AP939" s="22">
        <f t="shared" si="184"/>
        <v>0</v>
      </c>
      <c r="BC939" s="22">
        <f t="shared" si="194"/>
        <v>0</v>
      </c>
      <c r="BD939" s="26" t="e">
        <f t="shared" si="195"/>
        <v>#DIV/0!</v>
      </c>
    </row>
    <row r="940" spans="1:56" ht="18" customHeight="1">
      <c r="A940" s="18" t="s">
        <v>7262</v>
      </c>
      <c r="B940" s="19"/>
      <c r="C940" s="18" t="str">
        <f t="shared" si="181"/>
        <v>FIP</v>
      </c>
      <c r="E940" s="20"/>
      <c r="F940" s="20"/>
      <c r="M940" s="21"/>
      <c r="N940" s="21" t="str">
        <f t="shared" si="189"/>
        <v>A</v>
      </c>
      <c r="P940" s="18" t="str">
        <f>IFERROR(VLOOKUP(L940,[1]Sheet3!A:B,2,0),"")</f>
        <v/>
      </c>
      <c r="Q940" s="22"/>
      <c r="R940" s="22" t="s">
        <v>7271</v>
      </c>
      <c r="S940" s="22"/>
      <c r="T940" s="22"/>
      <c r="U940" s="22"/>
      <c r="V940" s="22"/>
      <c r="W940" s="22">
        <f t="shared" si="190"/>
        <v>0</v>
      </c>
      <c r="X940" s="22"/>
      <c r="Y940" s="22"/>
      <c r="Z940" s="22"/>
      <c r="AA940" s="22">
        <f t="shared" si="191"/>
        <v>0</v>
      </c>
      <c r="AB940" s="22">
        <f t="shared" si="187"/>
        <v>0</v>
      </c>
      <c r="AC940" s="22">
        <f t="shared" si="188"/>
        <v>0</v>
      </c>
      <c r="AD940" s="22">
        <f t="shared" si="192"/>
        <v>0</v>
      </c>
      <c r="AE940" s="22"/>
      <c r="AF940" s="22"/>
      <c r="AG940" s="22"/>
      <c r="AH940" s="22"/>
      <c r="AI940" s="22"/>
      <c r="AJ940" s="22">
        <f t="shared" si="193"/>
        <v>0</v>
      </c>
      <c r="AK940" s="22">
        <f t="shared" si="185"/>
        <v>0</v>
      </c>
      <c r="AL940" s="22">
        <f t="shared" si="186"/>
        <v>0</v>
      </c>
      <c r="AM940" s="22">
        <f t="array" ref="AM940">IF(P940="Mykare",(INDEX('[1]EMI &amp; Reimbursement'!Q:Q,MATCH(Finance!C940,'[1]EMI &amp; Reimbursement'!B:B,0),0)),0)</f>
        <v>0</v>
      </c>
      <c r="AN940" s="22">
        <f t="shared" si="182"/>
        <v>0</v>
      </c>
      <c r="AO940" s="22">
        <f t="shared" si="183"/>
        <v>0</v>
      </c>
      <c r="AP940" s="22">
        <f t="shared" si="184"/>
        <v>0</v>
      </c>
      <c r="BC940" s="22">
        <f t="shared" si="194"/>
        <v>0</v>
      </c>
      <c r="BD940" s="26" t="e">
        <f t="shared" si="195"/>
        <v>#DIV/0!</v>
      </c>
    </row>
    <row r="941" spans="1:56" ht="18" customHeight="1">
      <c r="A941" s="18" t="s">
        <v>7262</v>
      </c>
      <c r="B941" s="19"/>
      <c r="C941" s="18" t="str">
        <f t="shared" si="181"/>
        <v>FIP</v>
      </c>
      <c r="E941" s="20"/>
      <c r="F941" s="20"/>
      <c r="M941" s="21"/>
      <c r="N941" s="21" t="str">
        <f t="shared" si="189"/>
        <v>A</v>
      </c>
      <c r="P941" s="18" t="str">
        <f>IFERROR(VLOOKUP(L941,[1]Sheet3!A:B,2,0),"")</f>
        <v/>
      </c>
      <c r="Q941" s="22"/>
      <c r="R941" s="22" t="s">
        <v>7271</v>
      </c>
      <c r="S941" s="22"/>
      <c r="T941" s="22"/>
      <c r="U941" s="22"/>
      <c r="V941" s="22"/>
      <c r="W941" s="22">
        <f t="shared" si="190"/>
        <v>0</v>
      </c>
      <c r="X941" s="22"/>
      <c r="Y941" s="22"/>
      <c r="Z941" s="22"/>
      <c r="AA941" s="22">
        <f t="shared" si="191"/>
        <v>0</v>
      </c>
      <c r="AB941" s="22">
        <f t="shared" si="187"/>
        <v>0</v>
      </c>
      <c r="AC941" s="22">
        <f t="shared" si="188"/>
        <v>0</v>
      </c>
      <c r="AD941" s="22">
        <f t="shared" si="192"/>
        <v>0</v>
      </c>
      <c r="AE941" s="22"/>
      <c r="AF941" s="22"/>
      <c r="AG941" s="22"/>
      <c r="AH941" s="22"/>
      <c r="AI941" s="22"/>
      <c r="AJ941" s="22">
        <f t="shared" si="193"/>
        <v>0</v>
      </c>
      <c r="AK941" s="22">
        <f t="shared" si="185"/>
        <v>0</v>
      </c>
      <c r="AL941" s="22">
        <f t="shared" si="186"/>
        <v>0</v>
      </c>
      <c r="AM941" s="22">
        <f t="array" ref="AM941">IF(P941="Mykare",(INDEX('[1]EMI &amp; Reimbursement'!Q:Q,MATCH(Finance!C941,'[1]EMI &amp; Reimbursement'!B:B,0),0)),0)</f>
        <v>0</v>
      </c>
      <c r="AN941" s="22">
        <f t="shared" si="182"/>
        <v>0</v>
      </c>
      <c r="AO941" s="22">
        <f t="shared" si="183"/>
        <v>0</v>
      </c>
      <c r="AP941" s="22">
        <f t="shared" si="184"/>
        <v>0</v>
      </c>
      <c r="BC941" s="22">
        <f t="shared" si="194"/>
        <v>0</v>
      </c>
      <c r="BD941" s="26" t="e">
        <f t="shared" si="195"/>
        <v>#DIV/0!</v>
      </c>
    </row>
    <row r="942" spans="1:56" ht="18" customHeight="1">
      <c r="A942" s="18" t="s">
        <v>7262</v>
      </c>
      <c r="B942" s="19"/>
      <c r="C942" s="18" t="str">
        <f t="shared" si="181"/>
        <v>FIP</v>
      </c>
      <c r="E942" s="20"/>
      <c r="F942" s="20"/>
      <c r="M942" s="21"/>
      <c r="N942" s="21" t="str">
        <f t="shared" si="189"/>
        <v>A</v>
      </c>
      <c r="P942" s="18" t="str">
        <f>IFERROR(VLOOKUP(L942,[1]Sheet3!A:B,2,0),"")</f>
        <v/>
      </c>
      <c r="Q942" s="22"/>
      <c r="R942" s="22" t="s">
        <v>7271</v>
      </c>
      <c r="S942" s="22"/>
      <c r="T942" s="22"/>
      <c r="U942" s="22"/>
      <c r="V942" s="22"/>
      <c r="W942" s="22">
        <f t="shared" si="190"/>
        <v>0</v>
      </c>
      <c r="X942" s="22"/>
      <c r="Y942" s="22"/>
      <c r="Z942" s="22"/>
      <c r="AA942" s="22">
        <f t="shared" si="191"/>
        <v>0</v>
      </c>
      <c r="AB942" s="22">
        <f t="shared" si="187"/>
        <v>0</v>
      </c>
      <c r="AC942" s="22">
        <f t="shared" si="188"/>
        <v>0</v>
      </c>
      <c r="AD942" s="22">
        <f t="shared" si="192"/>
        <v>0</v>
      </c>
      <c r="AE942" s="22"/>
      <c r="AF942" s="22"/>
      <c r="AG942" s="22"/>
      <c r="AH942" s="22"/>
      <c r="AI942" s="22"/>
      <c r="AJ942" s="22">
        <f t="shared" si="193"/>
        <v>0</v>
      </c>
      <c r="AK942" s="22">
        <f t="shared" si="185"/>
        <v>0</v>
      </c>
      <c r="AL942" s="22">
        <f t="shared" si="186"/>
        <v>0</v>
      </c>
      <c r="AM942" s="22">
        <f t="array" ref="AM942">IF(P942="Mykare",(INDEX('[1]EMI &amp; Reimbursement'!Q:Q,MATCH(Finance!C942,'[1]EMI &amp; Reimbursement'!B:B,0),0)),0)</f>
        <v>0</v>
      </c>
      <c r="AN942" s="22">
        <f t="shared" si="182"/>
        <v>0</v>
      </c>
      <c r="AO942" s="22">
        <f t="shared" si="183"/>
        <v>0</v>
      </c>
      <c r="AP942" s="22">
        <f t="shared" si="184"/>
        <v>0</v>
      </c>
      <c r="BC942" s="22">
        <f t="shared" si="194"/>
        <v>0</v>
      </c>
      <c r="BD942" s="26" t="e">
        <f t="shared" si="195"/>
        <v>#DIV/0!</v>
      </c>
    </row>
    <row r="943" spans="1:56" ht="18" customHeight="1">
      <c r="A943" s="18" t="s">
        <v>7262</v>
      </c>
      <c r="B943" s="19"/>
      <c r="C943" s="18" t="str">
        <f t="shared" si="181"/>
        <v>FIP</v>
      </c>
      <c r="E943" s="20"/>
      <c r="F943" s="20"/>
      <c r="M943" s="21"/>
      <c r="N943" s="21" t="str">
        <f t="shared" si="189"/>
        <v>A</v>
      </c>
      <c r="P943" s="18" t="str">
        <f>IFERROR(VLOOKUP(L943,[1]Sheet3!A:B,2,0),"")</f>
        <v/>
      </c>
      <c r="Q943" s="22"/>
      <c r="R943" s="22" t="s">
        <v>7271</v>
      </c>
      <c r="S943" s="22"/>
      <c r="T943" s="22"/>
      <c r="U943" s="22"/>
      <c r="V943" s="22"/>
      <c r="W943" s="22">
        <f t="shared" si="190"/>
        <v>0</v>
      </c>
      <c r="X943" s="22"/>
      <c r="Y943" s="22"/>
      <c r="Z943" s="22"/>
      <c r="AA943" s="22">
        <f t="shared" si="191"/>
        <v>0</v>
      </c>
      <c r="AB943" s="22">
        <f t="shared" si="187"/>
        <v>0</v>
      </c>
      <c r="AC943" s="22">
        <f t="shared" si="188"/>
        <v>0</v>
      </c>
      <c r="AD943" s="22">
        <f t="shared" si="192"/>
        <v>0</v>
      </c>
      <c r="AE943" s="22"/>
      <c r="AF943" s="22"/>
      <c r="AG943" s="22"/>
      <c r="AH943" s="22"/>
      <c r="AI943" s="22"/>
      <c r="AJ943" s="22">
        <f t="shared" si="193"/>
        <v>0</v>
      </c>
      <c r="AK943" s="22">
        <f t="shared" si="185"/>
        <v>0</v>
      </c>
      <c r="AL943" s="22">
        <f t="shared" si="186"/>
        <v>0</v>
      </c>
      <c r="AM943" s="22">
        <f t="array" ref="AM943">IF(P943="Mykare",(INDEX('[1]EMI &amp; Reimbursement'!Q:Q,MATCH(Finance!C943,'[1]EMI &amp; Reimbursement'!B:B,0),0)),0)</f>
        <v>0</v>
      </c>
      <c r="AN943" s="22">
        <f t="shared" si="182"/>
        <v>0</v>
      </c>
      <c r="AO943" s="22">
        <f t="shared" si="183"/>
        <v>0</v>
      </c>
      <c r="AP943" s="22">
        <f t="shared" si="184"/>
        <v>0</v>
      </c>
      <c r="BC943" s="22">
        <f t="shared" si="194"/>
        <v>0</v>
      </c>
      <c r="BD943" s="26" t="e">
        <f t="shared" si="195"/>
        <v>#DIV/0!</v>
      </c>
    </row>
    <row r="944" spans="1:56" ht="18" customHeight="1">
      <c r="A944" s="18" t="s">
        <v>7262</v>
      </c>
      <c r="B944" s="19"/>
      <c r="C944" s="18" t="str">
        <f t="shared" si="181"/>
        <v>FIP</v>
      </c>
      <c r="E944" s="20"/>
      <c r="F944" s="20"/>
      <c r="M944" s="21"/>
      <c r="N944" s="21" t="str">
        <f t="shared" si="189"/>
        <v>A</v>
      </c>
      <c r="P944" s="18" t="str">
        <f>IFERROR(VLOOKUP(L944,[1]Sheet3!A:B,2,0),"")</f>
        <v/>
      </c>
      <c r="Q944" s="22"/>
      <c r="R944" s="22" t="s">
        <v>7271</v>
      </c>
      <c r="S944" s="22"/>
      <c r="T944" s="22"/>
      <c r="U944" s="22"/>
      <c r="V944" s="22"/>
      <c r="W944" s="22">
        <f t="shared" si="190"/>
        <v>0</v>
      </c>
      <c r="X944" s="22"/>
      <c r="Y944" s="22"/>
      <c r="Z944" s="22"/>
      <c r="AA944" s="22">
        <f t="shared" si="191"/>
        <v>0</v>
      </c>
      <c r="AB944" s="22">
        <f t="shared" si="187"/>
        <v>0</v>
      </c>
      <c r="AC944" s="22">
        <f t="shared" si="188"/>
        <v>0</v>
      </c>
      <c r="AD944" s="22">
        <f t="shared" si="192"/>
        <v>0</v>
      </c>
      <c r="AE944" s="22"/>
      <c r="AF944" s="22"/>
      <c r="AG944" s="22"/>
      <c r="AH944" s="22"/>
      <c r="AI944" s="22"/>
      <c r="AJ944" s="22">
        <f t="shared" si="193"/>
        <v>0</v>
      </c>
      <c r="AK944" s="22">
        <f t="shared" si="185"/>
        <v>0</v>
      </c>
      <c r="AL944" s="22">
        <f t="shared" si="186"/>
        <v>0</v>
      </c>
      <c r="AM944" s="22">
        <f t="array" ref="AM944">IF(P944="Mykare",(INDEX('[1]EMI &amp; Reimbursement'!Q:Q,MATCH(Finance!C944,'[1]EMI &amp; Reimbursement'!B:B,0),0)),0)</f>
        <v>0</v>
      </c>
      <c r="AN944" s="22">
        <f t="shared" si="182"/>
        <v>0</v>
      </c>
      <c r="AO944" s="22">
        <f t="shared" si="183"/>
        <v>0</v>
      </c>
      <c r="AP944" s="22">
        <f t="shared" si="184"/>
        <v>0</v>
      </c>
      <c r="BC944" s="22">
        <f t="shared" si="194"/>
        <v>0</v>
      </c>
      <c r="BD944" s="26" t="e">
        <f t="shared" si="195"/>
        <v>#DIV/0!</v>
      </c>
    </row>
    <row r="945" spans="1:56" ht="18" customHeight="1">
      <c r="A945" s="18" t="s">
        <v>7262</v>
      </c>
      <c r="B945" s="19"/>
      <c r="C945" s="18" t="str">
        <f t="shared" si="181"/>
        <v>FIP</v>
      </c>
      <c r="E945" s="20"/>
      <c r="F945" s="20"/>
      <c r="M945" s="21"/>
      <c r="N945" s="21" t="str">
        <f t="shared" si="189"/>
        <v>A</v>
      </c>
      <c r="P945" s="18" t="str">
        <f>IFERROR(VLOOKUP(L945,[1]Sheet3!A:B,2,0),"")</f>
        <v/>
      </c>
      <c r="Q945" s="22"/>
      <c r="R945" s="22" t="s">
        <v>7271</v>
      </c>
      <c r="S945" s="22"/>
      <c r="T945" s="22"/>
      <c r="U945" s="22"/>
      <c r="V945" s="22"/>
      <c r="W945" s="22">
        <f t="shared" si="190"/>
        <v>0</v>
      </c>
      <c r="X945" s="22"/>
      <c r="Y945" s="22"/>
      <c r="Z945" s="22"/>
      <c r="AA945" s="22">
        <f t="shared" si="191"/>
        <v>0</v>
      </c>
      <c r="AB945" s="22">
        <f t="shared" si="187"/>
        <v>0</v>
      </c>
      <c r="AC945" s="22">
        <f t="shared" si="188"/>
        <v>0</v>
      </c>
      <c r="AD945" s="22">
        <f t="shared" si="192"/>
        <v>0</v>
      </c>
      <c r="AE945" s="22"/>
      <c r="AF945" s="22"/>
      <c r="AG945" s="22"/>
      <c r="AH945" s="22"/>
      <c r="AI945" s="22"/>
      <c r="AJ945" s="22">
        <f t="shared" si="193"/>
        <v>0</v>
      </c>
      <c r="AK945" s="22">
        <f t="shared" si="185"/>
        <v>0</v>
      </c>
      <c r="AL945" s="22">
        <f t="shared" si="186"/>
        <v>0</v>
      </c>
      <c r="AM945" s="22">
        <f t="array" ref="AM945">IF(P945="Mykare",(INDEX('[1]EMI &amp; Reimbursement'!Q:Q,MATCH(Finance!C945,'[1]EMI &amp; Reimbursement'!B:B,0),0)),0)</f>
        <v>0</v>
      </c>
      <c r="AN945" s="22">
        <f t="shared" si="182"/>
        <v>0</v>
      </c>
      <c r="AO945" s="22">
        <f t="shared" si="183"/>
        <v>0</v>
      </c>
      <c r="AP945" s="22">
        <f t="shared" si="184"/>
        <v>0</v>
      </c>
      <c r="BC945" s="22">
        <f t="shared" si="194"/>
        <v>0</v>
      </c>
      <c r="BD945" s="26" t="e">
        <f t="shared" si="195"/>
        <v>#DIV/0!</v>
      </c>
    </row>
    <row r="946" spans="1:56" ht="18" customHeight="1">
      <c r="A946" s="18" t="s">
        <v>7262</v>
      </c>
      <c r="B946" s="19"/>
      <c r="C946" s="18" t="str">
        <f t="shared" si="181"/>
        <v>FIP</v>
      </c>
      <c r="E946" s="20"/>
      <c r="F946" s="20"/>
      <c r="M946" s="21"/>
      <c r="N946" s="21" t="str">
        <f t="shared" si="189"/>
        <v>A</v>
      </c>
      <c r="P946" s="18" t="str">
        <f>IFERROR(VLOOKUP(L946,[1]Sheet3!A:B,2,0),"")</f>
        <v/>
      </c>
      <c r="Q946" s="22"/>
      <c r="R946" s="22" t="s">
        <v>7271</v>
      </c>
      <c r="S946" s="22"/>
      <c r="T946" s="22"/>
      <c r="U946" s="22"/>
      <c r="V946" s="22"/>
      <c r="W946" s="22">
        <f t="shared" si="190"/>
        <v>0</v>
      </c>
      <c r="X946" s="22"/>
      <c r="Y946" s="22"/>
      <c r="Z946" s="22"/>
      <c r="AA946" s="22">
        <f t="shared" si="191"/>
        <v>0</v>
      </c>
      <c r="AB946" s="22">
        <f t="shared" si="187"/>
        <v>0</v>
      </c>
      <c r="AC946" s="22">
        <f t="shared" si="188"/>
        <v>0</v>
      </c>
      <c r="AD946" s="22">
        <f t="shared" si="192"/>
        <v>0</v>
      </c>
      <c r="AE946" s="22"/>
      <c r="AF946" s="22"/>
      <c r="AG946" s="22"/>
      <c r="AH946" s="22"/>
      <c r="AI946" s="22"/>
      <c r="AJ946" s="22">
        <f t="shared" si="193"/>
        <v>0</v>
      </c>
      <c r="AK946" s="22">
        <f t="shared" si="185"/>
        <v>0</v>
      </c>
      <c r="AL946" s="22">
        <f t="shared" si="186"/>
        <v>0</v>
      </c>
      <c r="AM946" s="22">
        <f t="array" ref="AM946">IF(P946="Mykare",(INDEX('[1]EMI &amp; Reimbursement'!Q:Q,MATCH(Finance!C946,'[1]EMI &amp; Reimbursement'!B:B,0),0)),0)</f>
        <v>0</v>
      </c>
      <c r="AN946" s="22">
        <f t="shared" si="182"/>
        <v>0</v>
      </c>
      <c r="AO946" s="22">
        <f t="shared" si="183"/>
        <v>0</v>
      </c>
      <c r="AP946" s="22">
        <f t="shared" si="184"/>
        <v>0</v>
      </c>
      <c r="BC946" s="22">
        <f t="shared" si="194"/>
        <v>0</v>
      </c>
      <c r="BD946" s="26" t="e">
        <f t="shared" si="195"/>
        <v>#DIV/0!</v>
      </c>
    </row>
    <row r="947" spans="1:56" ht="18" customHeight="1">
      <c r="A947" s="18" t="s">
        <v>7262</v>
      </c>
      <c r="B947" s="19"/>
      <c r="C947" s="18" t="str">
        <f t="shared" si="181"/>
        <v>FIP</v>
      </c>
      <c r="E947" s="20"/>
      <c r="F947" s="20"/>
      <c r="M947" s="21"/>
      <c r="N947" s="21" t="str">
        <f t="shared" si="189"/>
        <v>A</v>
      </c>
      <c r="P947" s="18" t="str">
        <f>IFERROR(VLOOKUP(L947,[1]Sheet3!A:B,2,0),"")</f>
        <v/>
      </c>
      <c r="Q947" s="22"/>
      <c r="R947" s="22" t="s">
        <v>7271</v>
      </c>
      <c r="S947" s="22"/>
      <c r="T947" s="22"/>
      <c r="U947" s="22"/>
      <c r="V947" s="22"/>
      <c r="W947" s="22">
        <f t="shared" si="190"/>
        <v>0</v>
      </c>
      <c r="X947" s="22"/>
      <c r="Y947" s="22"/>
      <c r="Z947" s="22"/>
      <c r="AA947" s="22">
        <f t="shared" si="191"/>
        <v>0</v>
      </c>
      <c r="AB947" s="22">
        <f t="shared" si="187"/>
        <v>0</v>
      </c>
      <c r="AC947" s="22">
        <f t="shared" si="188"/>
        <v>0</v>
      </c>
      <c r="AD947" s="22">
        <f t="shared" si="192"/>
        <v>0</v>
      </c>
      <c r="AE947" s="22"/>
      <c r="AF947" s="22"/>
      <c r="AG947" s="22"/>
      <c r="AH947" s="22"/>
      <c r="AI947" s="22"/>
      <c r="AJ947" s="22">
        <f t="shared" si="193"/>
        <v>0</v>
      </c>
      <c r="AK947" s="22">
        <f t="shared" si="185"/>
        <v>0</v>
      </c>
      <c r="AL947" s="22">
        <f t="shared" si="186"/>
        <v>0</v>
      </c>
      <c r="AM947" s="22">
        <f t="array" ref="AM947">IF(P947="Mykare",(INDEX('[1]EMI &amp; Reimbursement'!Q:Q,MATCH(Finance!C947,'[1]EMI &amp; Reimbursement'!B:B,0),0)),0)</f>
        <v>0</v>
      </c>
      <c r="AN947" s="22">
        <f t="shared" si="182"/>
        <v>0</v>
      </c>
      <c r="AO947" s="22">
        <f t="shared" si="183"/>
        <v>0</v>
      </c>
      <c r="AP947" s="22">
        <f t="shared" si="184"/>
        <v>0</v>
      </c>
      <c r="BC947" s="22">
        <f t="shared" si="194"/>
        <v>0</v>
      </c>
      <c r="BD947" s="26" t="e">
        <f t="shared" si="195"/>
        <v>#DIV/0!</v>
      </c>
    </row>
    <row r="948" spans="1:56" ht="18" customHeight="1">
      <c r="A948" s="18" t="s">
        <v>7262</v>
      </c>
      <c r="B948" s="19"/>
      <c r="C948" s="18" t="str">
        <f t="shared" si="181"/>
        <v>FIP</v>
      </c>
      <c r="E948" s="20"/>
      <c r="F948" s="20"/>
      <c r="M948" s="21"/>
      <c r="N948" s="21" t="str">
        <f t="shared" si="189"/>
        <v>A</v>
      </c>
      <c r="P948" s="18" t="str">
        <f>IFERROR(VLOOKUP(L948,[1]Sheet3!A:B,2,0),"")</f>
        <v/>
      </c>
      <c r="Q948" s="22"/>
      <c r="R948" s="22" t="s">
        <v>7271</v>
      </c>
      <c r="S948" s="22"/>
      <c r="T948" s="22"/>
      <c r="U948" s="22"/>
      <c r="V948" s="22"/>
      <c r="W948" s="22">
        <f t="shared" si="190"/>
        <v>0</v>
      </c>
      <c r="X948" s="22"/>
      <c r="Y948" s="22"/>
      <c r="Z948" s="22"/>
      <c r="AA948" s="22">
        <f t="shared" si="191"/>
        <v>0</v>
      </c>
      <c r="AB948" s="22">
        <f t="shared" si="187"/>
        <v>0</v>
      </c>
      <c r="AC948" s="22">
        <f t="shared" si="188"/>
        <v>0</v>
      </c>
      <c r="AD948" s="22">
        <f t="shared" si="192"/>
        <v>0</v>
      </c>
      <c r="AE948" s="22"/>
      <c r="AF948" s="22"/>
      <c r="AG948" s="22"/>
      <c r="AH948" s="22"/>
      <c r="AI948" s="22"/>
      <c r="AJ948" s="22">
        <f t="shared" si="193"/>
        <v>0</v>
      </c>
      <c r="AK948" s="22">
        <f t="shared" si="185"/>
        <v>0</v>
      </c>
      <c r="AL948" s="22">
        <f t="shared" si="186"/>
        <v>0</v>
      </c>
      <c r="AM948" s="22">
        <f t="array" ref="AM948">IF(P948="Mykare",(INDEX('[1]EMI &amp; Reimbursement'!Q:Q,MATCH(Finance!C948,'[1]EMI &amp; Reimbursement'!B:B,0),0)),0)</f>
        <v>0</v>
      </c>
      <c r="AN948" s="22">
        <f t="shared" si="182"/>
        <v>0</v>
      </c>
      <c r="AO948" s="22">
        <f t="shared" si="183"/>
        <v>0</v>
      </c>
      <c r="AP948" s="22">
        <f t="shared" si="184"/>
        <v>0</v>
      </c>
      <c r="BC948" s="22">
        <f t="shared" si="194"/>
        <v>0</v>
      </c>
      <c r="BD948" s="26" t="e">
        <f t="shared" si="195"/>
        <v>#DIV/0!</v>
      </c>
    </row>
    <row r="949" spans="1:56" ht="18" customHeight="1">
      <c r="A949" s="18" t="s">
        <v>7262</v>
      </c>
      <c r="B949" s="19"/>
      <c r="C949" s="18" t="str">
        <f t="shared" si="181"/>
        <v>FIP</v>
      </c>
      <c r="E949" s="20"/>
      <c r="F949" s="20"/>
      <c r="M949" s="21"/>
      <c r="N949" s="21" t="str">
        <f t="shared" si="189"/>
        <v>A</v>
      </c>
      <c r="P949" s="18" t="str">
        <f>IFERROR(VLOOKUP(L949,[1]Sheet3!A:B,2,0),"")</f>
        <v/>
      </c>
      <c r="Q949" s="22"/>
      <c r="R949" s="22" t="s">
        <v>7271</v>
      </c>
      <c r="S949" s="22"/>
      <c r="T949" s="22"/>
      <c r="U949" s="22"/>
      <c r="V949" s="22"/>
      <c r="W949" s="22">
        <f t="shared" si="190"/>
        <v>0</v>
      </c>
      <c r="X949" s="22"/>
      <c r="Y949" s="22"/>
      <c r="Z949" s="22"/>
      <c r="AA949" s="22">
        <f t="shared" si="191"/>
        <v>0</v>
      </c>
      <c r="AB949" s="22">
        <f t="shared" si="187"/>
        <v>0</v>
      </c>
      <c r="AC949" s="22">
        <f t="shared" si="188"/>
        <v>0</v>
      </c>
      <c r="AD949" s="22">
        <f t="shared" si="192"/>
        <v>0</v>
      </c>
      <c r="AE949" s="22"/>
      <c r="AF949" s="22"/>
      <c r="AG949" s="22"/>
      <c r="AH949" s="22"/>
      <c r="AI949" s="22"/>
      <c r="AJ949" s="22">
        <f t="shared" si="193"/>
        <v>0</v>
      </c>
      <c r="AK949" s="22">
        <f t="shared" si="185"/>
        <v>0</v>
      </c>
      <c r="AL949" s="22">
        <f t="shared" si="186"/>
        <v>0</v>
      </c>
      <c r="AM949" s="22">
        <f t="array" ref="AM949">IF(P949="Mykare",(INDEX('[1]EMI &amp; Reimbursement'!Q:Q,MATCH(Finance!C949,'[1]EMI &amp; Reimbursement'!B:B,0),0)),0)</f>
        <v>0</v>
      </c>
      <c r="AN949" s="22">
        <f t="shared" si="182"/>
        <v>0</v>
      </c>
      <c r="AO949" s="22">
        <f t="shared" si="183"/>
        <v>0</v>
      </c>
      <c r="AP949" s="22">
        <f t="shared" si="184"/>
        <v>0</v>
      </c>
      <c r="BC949" s="22">
        <f t="shared" si="194"/>
        <v>0</v>
      </c>
      <c r="BD949" s="26" t="e">
        <f t="shared" si="195"/>
        <v>#DIV/0!</v>
      </c>
    </row>
    <row r="950" spans="1:56" ht="18" customHeight="1">
      <c r="A950" s="18" t="s">
        <v>7262</v>
      </c>
      <c r="B950" s="19"/>
      <c r="C950" s="18" t="str">
        <f t="shared" si="181"/>
        <v>FIP</v>
      </c>
      <c r="E950" s="20"/>
      <c r="F950" s="20"/>
      <c r="M950" s="21"/>
      <c r="N950" s="21" t="str">
        <f t="shared" si="189"/>
        <v>A</v>
      </c>
      <c r="P950" s="18" t="str">
        <f>IFERROR(VLOOKUP(L950,[1]Sheet3!A:B,2,0),"")</f>
        <v/>
      </c>
      <c r="Q950" s="22"/>
      <c r="R950" s="22" t="s">
        <v>7271</v>
      </c>
      <c r="S950" s="22"/>
      <c r="T950" s="22"/>
      <c r="U950" s="22"/>
      <c r="V950" s="22"/>
      <c r="W950" s="22">
        <f t="shared" si="190"/>
        <v>0</v>
      </c>
      <c r="X950" s="22"/>
      <c r="Y950" s="22"/>
      <c r="Z950" s="22"/>
      <c r="AA950" s="22">
        <f t="shared" si="191"/>
        <v>0</v>
      </c>
      <c r="AB950" s="22">
        <f t="shared" si="187"/>
        <v>0</v>
      </c>
      <c r="AC950" s="22">
        <f t="shared" si="188"/>
        <v>0</v>
      </c>
      <c r="AD950" s="22">
        <f t="shared" si="192"/>
        <v>0</v>
      </c>
      <c r="AE950" s="22"/>
      <c r="AF950" s="22"/>
      <c r="AG950" s="22"/>
      <c r="AH950" s="22"/>
      <c r="AI950" s="22"/>
      <c r="AJ950" s="22">
        <f t="shared" si="193"/>
        <v>0</v>
      </c>
      <c r="AK950" s="22">
        <f t="shared" si="185"/>
        <v>0</v>
      </c>
      <c r="AL950" s="22">
        <f t="shared" si="186"/>
        <v>0</v>
      </c>
      <c r="AM950" s="22">
        <f t="array" ref="AM950">IF(P950="Mykare",(INDEX('[1]EMI &amp; Reimbursement'!Q:Q,MATCH(Finance!C950,'[1]EMI &amp; Reimbursement'!B:B,0),0)),0)</f>
        <v>0</v>
      </c>
      <c r="AN950" s="22">
        <f t="shared" si="182"/>
        <v>0</v>
      </c>
      <c r="AO950" s="22">
        <f t="shared" si="183"/>
        <v>0</v>
      </c>
      <c r="AP950" s="22">
        <f t="shared" si="184"/>
        <v>0</v>
      </c>
      <c r="BC950" s="22">
        <f t="shared" si="194"/>
        <v>0</v>
      </c>
      <c r="BD950" s="26" t="e">
        <f t="shared" si="195"/>
        <v>#DIV/0!</v>
      </c>
    </row>
    <row r="951" spans="1:56" ht="18" customHeight="1">
      <c r="A951" s="18" t="s">
        <v>7262</v>
      </c>
      <c r="B951" s="19"/>
      <c r="C951" s="18" t="str">
        <f t="shared" si="181"/>
        <v>FIP</v>
      </c>
      <c r="E951" s="20"/>
      <c r="F951" s="20"/>
      <c r="M951" s="21"/>
      <c r="N951" s="21" t="str">
        <f t="shared" si="189"/>
        <v>A</v>
      </c>
      <c r="P951" s="18" t="str">
        <f>IFERROR(VLOOKUP(L951,[1]Sheet3!A:B,2,0),"")</f>
        <v/>
      </c>
      <c r="Q951" s="22"/>
      <c r="R951" s="22" t="s">
        <v>7271</v>
      </c>
      <c r="S951" s="22"/>
      <c r="T951" s="22"/>
      <c r="U951" s="22"/>
      <c r="V951" s="22"/>
      <c r="W951" s="22">
        <f t="shared" si="190"/>
        <v>0</v>
      </c>
      <c r="X951" s="22"/>
      <c r="Y951" s="22"/>
      <c r="Z951" s="22"/>
      <c r="AA951" s="22">
        <f t="shared" si="191"/>
        <v>0</v>
      </c>
      <c r="AB951" s="22">
        <f t="shared" si="187"/>
        <v>0</v>
      </c>
      <c r="AC951" s="22">
        <f t="shared" si="188"/>
        <v>0</v>
      </c>
      <c r="AD951" s="22">
        <f t="shared" si="192"/>
        <v>0</v>
      </c>
      <c r="AE951" s="22"/>
      <c r="AF951" s="22"/>
      <c r="AG951" s="22"/>
      <c r="AH951" s="22"/>
      <c r="AI951" s="22"/>
      <c r="AJ951" s="22">
        <f t="shared" si="193"/>
        <v>0</v>
      </c>
      <c r="AK951" s="22">
        <f t="shared" si="185"/>
        <v>0</v>
      </c>
      <c r="AL951" s="22">
        <f t="shared" si="186"/>
        <v>0</v>
      </c>
      <c r="AM951" s="22">
        <f t="array" ref="AM951">IF(P951="Mykare",(INDEX('[1]EMI &amp; Reimbursement'!Q:Q,MATCH(Finance!C951,'[1]EMI &amp; Reimbursement'!B:B,0),0)),0)</f>
        <v>0</v>
      </c>
      <c r="AN951" s="22">
        <f t="shared" si="182"/>
        <v>0</v>
      </c>
      <c r="AO951" s="22">
        <f t="shared" si="183"/>
        <v>0</v>
      </c>
      <c r="AP951" s="22">
        <f t="shared" si="184"/>
        <v>0</v>
      </c>
      <c r="BC951" s="22">
        <f t="shared" si="194"/>
        <v>0</v>
      </c>
      <c r="BD951" s="26" t="e">
        <f t="shared" si="195"/>
        <v>#DIV/0!</v>
      </c>
    </row>
    <row r="952" spans="1:56" ht="18" customHeight="1">
      <c r="A952" s="18" t="s">
        <v>7262</v>
      </c>
      <c r="B952" s="19"/>
      <c r="C952" s="18" t="str">
        <f t="shared" si="181"/>
        <v>FIP</v>
      </c>
      <c r="E952" s="20"/>
      <c r="F952" s="20"/>
      <c r="M952" s="21"/>
      <c r="N952" s="21" t="str">
        <f t="shared" si="189"/>
        <v>A</v>
      </c>
      <c r="P952" s="18" t="str">
        <f>IFERROR(VLOOKUP(L952,[1]Sheet3!A:B,2,0),"")</f>
        <v/>
      </c>
      <c r="Q952" s="22"/>
      <c r="R952" s="22" t="s">
        <v>7271</v>
      </c>
      <c r="S952" s="22"/>
      <c r="T952" s="22"/>
      <c r="U952" s="22"/>
      <c r="V952" s="22"/>
      <c r="W952" s="22">
        <f t="shared" si="190"/>
        <v>0</v>
      </c>
      <c r="X952" s="22"/>
      <c r="Y952" s="22"/>
      <c r="Z952" s="22"/>
      <c r="AA952" s="22">
        <f t="shared" si="191"/>
        <v>0</v>
      </c>
      <c r="AB952" s="22">
        <f t="shared" si="187"/>
        <v>0</v>
      </c>
      <c r="AC952" s="22">
        <f t="shared" si="188"/>
        <v>0</v>
      </c>
      <c r="AD952" s="22">
        <f t="shared" si="192"/>
        <v>0</v>
      </c>
      <c r="AE952" s="22"/>
      <c r="AF952" s="22"/>
      <c r="AG952" s="22"/>
      <c r="AH952" s="22"/>
      <c r="AI952" s="22"/>
      <c r="AJ952" s="22">
        <f t="shared" si="193"/>
        <v>0</v>
      </c>
      <c r="AK952" s="22">
        <f t="shared" si="185"/>
        <v>0</v>
      </c>
      <c r="AL952" s="22">
        <f t="shared" si="186"/>
        <v>0</v>
      </c>
      <c r="AM952" s="22">
        <f t="array" ref="AM952">IF(P952="Mykare",(INDEX('[1]EMI &amp; Reimbursement'!Q:Q,MATCH(Finance!C952,'[1]EMI &amp; Reimbursement'!B:B,0),0)),0)</f>
        <v>0</v>
      </c>
      <c r="AN952" s="22">
        <f t="shared" si="182"/>
        <v>0</v>
      </c>
      <c r="AO952" s="22">
        <f t="shared" si="183"/>
        <v>0</v>
      </c>
      <c r="AP952" s="22">
        <f t="shared" si="184"/>
        <v>0</v>
      </c>
      <c r="BC952" s="22">
        <f t="shared" si="194"/>
        <v>0</v>
      </c>
      <c r="BD952" s="26" t="e">
        <f t="shared" si="195"/>
        <v>#DIV/0!</v>
      </c>
    </row>
    <row r="953" spans="1:56" ht="18" customHeight="1">
      <c r="A953" s="18" t="s">
        <v>7262</v>
      </c>
      <c r="B953" s="19"/>
      <c r="C953" s="18" t="str">
        <f t="shared" si="181"/>
        <v>FIP</v>
      </c>
      <c r="E953" s="20"/>
      <c r="F953" s="20"/>
      <c r="M953" s="21"/>
      <c r="N953" s="21" t="str">
        <f t="shared" si="189"/>
        <v>A</v>
      </c>
      <c r="P953" s="18" t="str">
        <f>IFERROR(VLOOKUP(L953,[1]Sheet3!A:B,2,0),"")</f>
        <v/>
      </c>
      <c r="Q953" s="22"/>
      <c r="R953" s="22" t="s">
        <v>7271</v>
      </c>
      <c r="S953" s="22"/>
      <c r="T953" s="22"/>
      <c r="U953" s="22"/>
      <c r="V953" s="22"/>
      <c r="W953" s="22">
        <f t="shared" si="190"/>
        <v>0</v>
      </c>
      <c r="X953" s="22"/>
      <c r="Y953" s="22"/>
      <c r="Z953" s="22"/>
      <c r="AA953" s="22">
        <f t="shared" si="191"/>
        <v>0</v>
      </c>
      <c r="AB953" s="22">
        <f t="shared" si="187"/>
        <v>0</v>
      </c>
      <c r="AC953" s="22">
        <f t="shared" si="188"/>
        <v>0</v>
      </c>
      <c r="AD953" s="22">
        <f t="shared" si="192"/>
        <v>0</v>
      </c>
      <c r="AE953" s="22"/>
      <c r="AF953" s="22"/>
      <c r="AG953" s="22"/>
      <c r="AH953" s="22"/>
      <c r="AI953" s="22"/>
      <c r="AJ953" s="22">
        <f t="shared" si="193"/>
        <v>0</v>
      </c>
      <c r="AK953" s="22">
        <f t="shared" si="185"/>
        <v>0</v>
      </c>
      <c r="AL953" s="22">
        <f t="shared" si="186"/>
        <v>0</v>
      </c>
      <c r="AM953" s="22">
        <f t="array" ref="AM953">IF(P953="Mykare",(INDEX('[1]EMI &amp; Reimbursement'!Q:Q,MATCH(Finance!C953,'[1]EMI &amp; Reimbursement'!B:B,0),0)),0)</f>
        <v>0</v>
      </c>
      <c r="AN953" s="22">
        <f t="shared" si="182"/>
        <v>0</v>
      </c>
      <c r="AO953" s="22">
        <f t="shared" si="183"/>
        <v>0</v>
      </c>
      <c r="AP953" s="22">
        <f t="shared" si="184"/>
        <v>0</v>
      </c>
      <c r="BC953" s="22">
        <f t="shared" si="194"/>
        <v>0</v>
      </c>
      <c r="BD953" s="26" t="e">
        <f t="shared" si="195"/>
        <v>#DIV/0!</v>
      </c>
    </row>
    <row r="954" spans="1:56" ht="18" customHeight="1">
      <c r="A954" s="18" t="s">
        <v>7262</v>
      </c>
      <c r="B954" s="19"/>
      <c r="C954" s="18" t="str">
        <f t="shared" si="181"/>
        <v>FIP</v>
      </c>
      <c r="E954" s="20"/>
      <c r="F954" s="20"/>
      <c r="M954" s="21"/>
      <c r="N954" s="21" t="str">
        <f t="shared" si="189"/>
        <v>A</v>
      </c>
      <c r="P954" s="18" t="str">
        <f>IFERROR(VLOOKUP(L954,[1]Sheet3!A:B,2,0),"")</f>
        <v/>
      </c>
      <c r="Q954" s="22"/>
      <c r="R954" s="22" t="s">
        <v>7271</v>
      </c>
      <c r="S954" s="22"/>
      <c r="T954" s="22"/>
      <c r="U954" s="22"/>
      <c r="V954" s="22"/>
      <c r="W954" s="22">
        <f t="shared" si="190"/>
        <v>0</v>
      </c>
      <c r="X954" s="22"/>
      <c r="Y954" s="22"/>
      <c r="Z954" s="22"/>
      <c r="AA954" s="22">
        <f t="shared" si="191"/>
        <v>0</v>
      </c>
      <c r="AB954" s="22">
        <f t="shared" si="187"/>
        <v>0</v>
      </c>
      <c r="AC954" s="22">
        <f t="shared" si="188"/>
        <v>0</v>
      </c>
      <c r="AD954" s="22">
        <f t="shared" si="192"/>
        <v>0</v>
      </c>
      <c r="AE954" s="22"/>
      <c r="AF954" s="22"/>
      <c r="AG954" s="22"/>
      <c r="AH954" s="22"/>
      <c r="AI954" s="22"/>
      <c r="AJ954" s="22">
        <f t="shared" si="193"/>
        <v>0</v>
      </c>
      <c r="AK954" s="22">
        <f t="shared" si="185"/>
        <v>0</v>
      </c>
      <c r="AL954" s="22">
        <f t="shared" si="186"/>
        <v>0</v>
      </c>
      <c r="AM954" s="22">
        <f t="array" ref="AM954">IF(P954="Mykare",(INDEX('[1]EMI &amp; Reimbursement'!Q:Q,MATCH(Finance!C954,'[1]EMI &amp; Reimbursement'!B:B,0),0)),0)</f>
        <v>0</v>
      </c>
      <c r="AN954" s="22">
        <f t="shared" si="182"/>
        <v>0</v>
      </c>
      <c r="AO954" s="22">
        <f t="shared" si="183"/>
        <v>0</v>
      </c>
      <c r="AP954" s="22">
        <f t="shared" si="184"/>
        <v>0</v>
      </c>
      <c r="BC954" s="22">
        <f t="shared" si="194"/>
        <v>0</v>
      </c>
      <c r="BD954" s="26" t="e">
        <f t="shared" si="195"/>
        <v>#DIV/0!</v>
      </c>
    </row>
    <row r="955" spans="1:56" ht="18" customHeight="1">
      <c r="A955" s="18" t="s">
        <v>7262</v>
      </c>
      <c r="B955" s="19"/>
      <c r="C955" s="18" t="str">
        <f t="shared" si="181"/>
        <v>FIP</v>
      </c>
      <c r="E955" s="20"/>
      <c r="F955" s="20"/>
      <c r="M955" s="21"/>
      <c r="N955" s="21" t="str">
        <f t="shared" si="189"/>
        <v>A</v>
      </c>
      <c r="P955" s="18" t="str">
        <f>IFERROR(VLOOKUP(L955,[1]Sheet3!A:B,2,0),"")</f>
        <v/>
      </c>
      <c r="Q955" s="22"/>
      <c r="R955" s="22" t="s">
        <v>7271</v>
      </c>
      <c r="S955" s="22"/>
      <c r="T955" s="22"/>
      <c r="U955" s="22"/>
      <c r="V955" s="22"/>
      <c r="W955" s="22">
        <f t="shared" si="190"/>
        <v>0</v>
      </c>
      <c r="X955" s="22"/>
      <c r="Y955" s="22"/>
      <c r="Z955" s="22"/>
      <c r="AA955" s="22">
        <f t="shared" si="191"/>
        <v>0</v>
      </c>
      <c r="AB955" s="22">
        <f t="shared" si="187"/>
        <v>0</v>
      </c>
      <c r="AC955" s="22">
        <f t="shared" si="188"/>
        <v>0</v>
      </c>
      <c r="AD955" s="22">
        <f t="shared" si="192"/>
        <v>0</v>
      </c>
      <c r="AE955" s="22"/>
      <c r="AF955" s="22"/>
      <c r="AG955" s="22"/>
      <c r="AH955" s="22"/>
      <c r="AI955" s="22"/>
      <c r="AJ955" s="22">
        <f t="shared" si="193"/>
        <v>0</v>
      </c>
      <c r="AK955" s="22">
        <f t="shared" si="185"/>
        <v>0</v>
      </c>
      <c r="AL955" s="22">
        <f t="shared" si="186"/>
        <v>0</v>
      </c>
      <c r="AM955" s="22">
        <f t="array" ref="AM955">IF(P955="Mykare",(INDEX('[1]EMI &amp; Reimbursement'!Q:Q,MATCH(Finance!C955,'[1]EMI &amp; Reimbursement'!B:B,0),0)),0)</f>
        <v>0</v>
      </c>
      <c r="AN955" s="22">
        <f t="shared" si="182"/>
        <v>0</v>
      </c>
      <c r="AO955" s="22">
        <f t="shared" si="183"/>
        <v>0</v>
      </c>
      <c r="AP955" s="22">
        <f t="shared" si="184"/>
        <v>0</v>
      </c>
      <c r="BC955" s="22">
        <f t="shared" si="194"/>
        <v>0</v>
      </c>
      <c r="BD955" s="26" t="e">
        <f t="shared" si="195"/>
        <v>#DIV/0!</v>
      </c>
    </row>
    <row r="956" spans="1:56" ht="18" customHeight="1">
      <c r="A956" s="18" t="s">
        <v>7262</v>
      </c>
      <c r="B956" s="19"/>
      <c r="C956" s="18" t="str">
        <f t="shared" si="181"/>
        <v>FIP</v>
      </c>
      <c r="E956" s="20"/>
      <c r="F956" s="20"/>
      <c r="M956" s="21"/>
      <c r="N956" s="21" t="str">
        <f t="shared" si="189"/>
        <v>A</v>
      </c>
      <c r="P956" s="18" t="str">
        <f>IFERROR(VLOOKUP(L956,[1]Sheet3!A:B,2,0),"")</f>
        <v/>
      </c>
      <c r="Q956" s="22"/>
      <c r="R956" s="22" t="s">
        <v>7271</v>
      </c>
      <c r="S956" s="22"/>
      <c r="T956" s="22"/>
      <c r="U956" s="22"/>
      <c r="V956" s="22"/>
      <c r="W956" s="22">
        <f t="shared" si="190"/>
        <v>0</v>
      </c>
      <c r="X956" s="22"/>
      <c r="Y956" s="22"/>
      <c r="Z956" s="22"/>
      <c r="AA956" s="22">
        <f t="shared" si="191"/>
        <v>0</v>
      </c>
      <c r="AB956" s="22">
        <f t="shared" si="187"/>
        <v>0</v>
      </c>
      <c r="AC956" s="22">
        <f t="shared" si="188"/>
        <v>0</v>
      </c>
      <c r="AD956" s="22">
        <f t="shared" si="192"/>
        <v>0</v>
      </c>
      <c r="AE956" s="22"/>
      <c r="AF956" s="22"/>
      <c r="AG956" s="22"/>
      <c r="AH956" s="22"/>
      <c r="AI956" s="22"/>
      <c r="AJ956" s="22">
        <f t="shared" si="193"/>
        <v>0</v>
      </c>
      <c r="AK956" s="22">
        <f t="shared" si="185"/>
        <v>0</v>
      </c>
      <c r="AL956" s="22">
        <f t="shared" si="186"/>
        <v>0</v>
      </c>
      <c r="AM956" s="22">
        <f t="array" ref="AM956">IF(P956="Mykare",(INDEX('[1]EMI &amp; Reimbursement'!Q:Q,MATCH(Finance!C956,'[1]EMI &amp; Reimbursement'!B:B,0),0)),0)</f>
        <v>0</v>
      </c>
      <c r="AN956" s="22">
        <f t="shared" si="182"/>
        <v>0</v>
      </c>
      <c r="AO956" s="22">
        <f t="shared" si="183"/>
        <v>0</v>
      </c>
      <c r="AP956" s="22">
        <f t="shared" si="184"/>
        <v>0</v>
      </c>
      <c r="BC956" s="22">
        <f t="shared" si="194"/>
        <v>0</v>
      </c>
      <c r="BD956" s="26" t="e">
        <f t="shared" si="195"/>
        <v>#DIV/0!</v>
      </c>
    </row>
    <row r="957" spans="1:56" ht="18" customHeight="1">
      <c r="A957" s="18" t="s">
        <v>7262</v>
      </c>
      <c r="B957" s="19"/>
      <c r="C957" s="18" t="str">
        <f t="shared" si="181"/>
        <v>FIP</v>
      </c>
      <c r="E957" s="20"/>
      <c r="F957" s="20"/>
      <c r="M957" s="21"/>
      <c r="N957" s="21" t="str">
        <f t="shared" si="189"/>
        <v>A</v>
      </c>
      <c r="P957" s="18" t="str">
        <f>IFERROR(VLOOKUP(L957,[1]Sheet3!A:B,2,0),"")</f>
        <v/>
      </c>
      <c r="Q957" s="22"/>
      <c r="R957" s="22" t="s">
        <v>7271</v>
      </c>
      <c r="S957" s="22"/>
      <c r="T957" s="22"/>
      <c r="U957" s="22"/>
      <c r="V957" s="22"/>
      <c r="W957" s="22">
        <f t="shared" si="190"/>
        <v>0</v>
      </c>
      <c r="X957" s="22"/>
      <c r="Y957" s="22"/>
      <c r="Z957" s="22"/>
      <c r="AA957" s="22">
        <f t="shared" si="191"/>
        <v>0</v>
      </c>
      <c r="AB957" s="22">
        <f t="shared" si="187"/>
        <v>0</v>
      </c>
      <c r="AC957" s="22">
        <f t="shared" si="188"/>
        <v>0</v>
      </c>
      <c r="AD957" s="22">
        <f t="shared" si="192"/>
        <v>0</v>
      </c>
      <c r="AE957" s="22"/>
      <c r="AF957" s="22"/>
      <c r="AG957" s="22"/>
      <c r="AH957" s="22"/>
      <c r="AI957" s="22"/>
      <c r="AJ957" s="22">
        <f t="shared" si="193"/>
        <v>0</v>
      </c>
      <c r="AK957" s="22">
        <f t="shared" si="185"/>
        <v>0</v>
      </c>
      <c r="AL957" s="22">
        <f t="shared" si="186"/>
        <v>0</v>
      </c>
      <c r="AM957" s="22">
        <f t="array" ref="AM957">IF(P957="Mykare",(INDEX('[1]EMI &amp; Reimbursement'!Q:Q,MATCH(Finance!C957,'[1]EMI &amp; Reimbursement'!B:B,0),0)),0)</f>
        <v>0</v>
      </c>
      <c r="AN957" s="22">
        <f t="shared" si="182"/>
        <v>0</v>
      </c>
      <c r="AO957" s="22">
        <f t="shared" si="183"/>
        <v>0</v>
      </c>
      <c r="AP957" s="22">
        <f t="shared" si="184"/>
        <v>0</v>
      </c>
      <c r="BC957" s="22">
        <f t="shared" si="194"/>
        <v>0</v>
      </c>
      <c r="BD957" s="26" t="e">
        <f t="shared" si="195"/>
        <v>#DIV/0!</v>
      </c>
    </row>
    <row r="958" spans="1:56" ht="18" customHeight="1">
      <c r="A958" s="18" t="s">
        <v>7262</v>
      </c>
      <c r="B958" s="19"/>
      <c r="C958" s="18" t="str">
        <f t="shared" si="181"/>
        <v>FIP</v>
      </c>
      <c r="E958" s="20"/>
      <c r="F958" s="20"/>
      <c r="M958" s="21"/>
      <c r="N958" s="21" t="str">
        <f t="shared" si="189"/>
        <v>A</v>
      </c>
      <c r="P958" s="18" t="str">
        <f>IFERROR(VLOOKUP(L958,[1]Sheet3!A:B,2,0),"")</f>
        <v/>
      </c>
      <c r="Q958" s="22"/>
      <c r="R958" s="22" t="s">
        <v>7271</v>
      </c>
      <c r="S958" s="22"/>
      <c r="T958" s="22"/>
      <c r="U958" s="22"/>
      <c r="V958" s="22"/>
      <c r="W958" s="22">
        <f t="shared" si="190"/>
        <v>0</v>
      </c>
      <c r="X958" s="22"/>
      <c r="Y958" s="22"/>
      <c r="Z958" s="22"/>
      <c r="AA958" s="22">
        <f t="shared" si="191"/>
        <v>0</v>
      </c>
      <c r="AB958" s="22">
        <f t="shared" si="187"/>
        <v>0</v>
      </c>
      <c r="AC958" s="22">
        <f t="shared" si="188"/>
        <v>0</v>
      </c>
      <c r="AD958" s="22">
        <f t="shared" si="192"/>
        <v>0</v>
      </c>
      <c r="AE958" s="22"/>
      <c r="AF958" s="22"/>
      <c r="AG958" s="22"/>
      <c r="AH958" s="22"/>
      <c r="AI958" s="22"/>
      <c r="AJ958" s="22">
        <f t="shared" si="193"/>
        <v>0</v>
      </c>
      <c r="AK958" s="22">
        <f t="shared" si="185"/>
        <v>0</v>
      </c>
      <c r="AL958" s="22">
        <f t="shared" si="186"/>
        <v>0</v>
      </c>
      <c r="AM958" s="22">
        <f t="array" ref="AM958">IF(P958="Mykare",(INDEX('[1]EMI &amp; Reimbursement'!Q:Q,MATCH(Finance!C958,'[1]EMI &amp; Reimbursement'!B:B,0),0)),0)</f>
        <v>0</v>
      </c>
      <c r="AN958" s="22">
        <f t="shared" si="182"/>
        <v>0</v>
      </c>
      <c r="AO958" s="22">
        <f t="shared" si="183"/>
        <v>0</v>
      </c>
      <c r="AP958" s="22">
        <f t="shared" si="184"/>
        <v>0</v>
      </c>
      <c r="BC958" s="22">
        <f t="shared" si="194"/>
        <v>0</v>
      </c>
      <c r="BD958" s="26" t="e">
        <f t="shared" si="195"/>
        <v>#DIV/0!</v>
      </c>
    </row>
    <row r="959" spans="1:56" ht="18" customHeight="1">
      <c r="A959" s="18" t="s">
        <v>7262</v>
      </c>
      <c r="B959" s="19"/>
      <c r="C959" s="18" t="str">
        <f t="shared" si="181"/>
        <v>FIP</v>
      </c>
      <c r="E959" s="20"/>
      <c r="F959" s="20"/>
      <c r="M959" s="21"/>
      <c r="N959" s="21" t="str">
        <f t="shared" si="189"/>
        <v>A</v>
      </c>
      <c r="P959" s="18" t="str">
        <f>IFERROR(VLOOKUP(L959,[1]Sheet3!A:B,2,0),"")</f>
        <v/>
      </c>
      <c r="Q959" s="22"/>
      <c r="R959" s="22" t="s">
        <v>7271</v>
      </c>
      <c r="S959" s="22"/>
      <c r="T959" s="22"/>
      <c r="U959" s="22"/>
      <c r="V959" s="22"/>
      <c r="W959" s="22">
        <f t="shared" si="190"/>
        <v>0</v>
      </c>
      <c r="X959" s="22"/>
      <c r="Y959" s="22"/>
      <c r="Z959" s="22"/>
      <c r="AA959" s="22">
        <f t="shared" si="191"/>
        <v>0</v>
      </c>
      <c r="AB959" s="22">
        <f t="shared" si="187"/>
        <v>0</v>
      </c>
      <c r="AC959" s="22">
        <f t="shared" si="188"/>
        <v>0</v>
      </c>
      <c r="AD959" s="22">
        <f t="shared" si="192"/>
        <v>0</v>
      </c>
      <c r="AE959" s="22"/>
      <c r="AF959" s="22"/>
      <c r="AG959" s="22"/>
      <c r="AH959" s="22"/>
      <c r="AI959" s="22"/>
      <c r="AJ959" s="22">
        <f t="shared" si="193"/>
        <v>0</v>
      </c>
      <c r="AK959" s="22">
        <f t="shared" si="185"/>
        <v>0</v>
      </c>
      <c r="AL959" s="22">
        <f t="shared" si="186"/>
        <v>0</v>
      </c>
      <c r="AM959" s="22">
        <f t="array" ref="AM959">IF(P959="Mykare",(INDEX('[1]EMI &amp; Reimbursement'!Q:Q,MATCH(Finance!C959,'[1]EMI &amp; Reimbursement'!B:B,0),0)),0)</f>
        <v>0</v>
      </c>
      <c r="AN959" s="22">
        <f t="shared" si="182"/>
        <v>0</v>
      </c>
      <c r="AO959" s="22">
        <f t="shared" si="183"/>
        <v>0</v>
      </c>
      <c r="AP959" s="22">
        <f t="shared" si="184"/>
        <v>0</v>
      </c>
      <c r="BC959" s="22">
        <f t="shared" si="194"/>
        <v>0</v>
      </c>
      <c r="BD959" s="26" t="e">
        <f t="shared" si="195"/>
        <v>#DIV/0!</v>
      </c>
    </row>
    <row r="960" spans="1:56" ht="18" customHeight="1">
      <c r="A960" s="18" t="s">
        <v>7262</v>
      </c>
      <c r="B960" s="19"/>
      <c r="C960" s="18" t="str">
        <f t="shared" si="181"/>
        <v>FIP</v>
      </c>
      <c r="E960" s="20"/>
      <c r="F960" s="20"/>
      <c r="M960" s="21"/>
      <c r="N960" s="21" t="str">
        <f t="shared" si="189"/>
        <v>A</v>
      </c>
      <c r="P960" s="18" t="str">
        <f>IFERROR(VLOOKUP(L960,[1]Sheet3!A:B,2,0),"")</f>
        <v/>
      </c>
      <c r="Q960" s="22"/>
      <c r="R960" s="22" t="s">
        <v>7271</v>
      </c>
      <c r="S960" s="22"/>
      <c r="T960" s="22"/>
      <c r="U960" s="22"/>
      <c r="V960" s="22"/>
      <c r="W960" s="22">
        <f t="shared" si="190"/>
        <v>0</v>
      </c>
      <c r="X960" s="22"/>
      <c r="Y960" s="22"/>
      <c r="Z960" s="22"/>
      <c r="AA960" s="22">
        <f t="shared" si="191"/>
        <v>0</v>
      </c>
      <c r="AB960" s="22">
        <f t="shared" si="187"/>
        <v>0</v>
      </c>
      <c r="AC960" s="22">
        <f t="shared" si="188"/>
        <v>0</v>
      </c>
      <c r="AD960" s="22">
        <f t="shared" si="192"/>
        <v>0</v>
      </c>
      <c r="AE960" s="22"/>
      <c r="AF960" s="22"/>
      <c r="AG960" s="22"/>
      <c r="AH960" s="22"/>
      <c r="AI960" s="22"/>
      <c r="AJ960" s="22">
        <f t="shared" si="193"/>
        <v>0</v>
      </c>
      <c r="AK960" s="22">
        <f t="shared" si="185"/>
        <v>0</v>
      </c>
      <c r="AL960" s="22">
        <f t="shared" si="186"/>
        <v>0</v>
      </c>
      <c r="AM960" s="22">
        <f t="array" ref="AM960">IF(P960="Mykare",(INDEX('[1]EMI &amp; Reimbursement'!Q:Q,MATCH(Finance!C960,'[1]EMI &amp; Reimbursement'!B:B,0),0)),0)</f>
        <v>0</v>
      </c>
      <c r="AN960" s="22">
        <f t="shared" si="182"/>
        <v>0</v>
      </c>
      <c r="AO960" s="22">
        <f t="shared" si="183"/>
        <v>0</v>
      </c>
      <c r="AP960" s="22">
        <f t="shared" si="184"/>
        <v>0</v>
      </c>
      <c r="BC960" s="22">
        <f t="shared" si="194"/>
        <v>0</v>
      </c>
      <c r="BD960" s="26" t="e">
        <f t="shared" si="195"/>
        <v>#DIV/0!</v>
      </c>
    </row>
    <row r="961" spans="1:56" ht="18" customHeight="1">
      <c r="A961" s="18" t="s">
        <v>7262</v>
      </c>
      <c r="B961" s="19"/>
      <c r="C961" s="18" t="str">
        <f t="shared" si="181"/>
        <v>FIP</v>
      </c>
      <c r="E961" s="20"/>
      <c r="F961" s="20"/>
      <c r="M961" s="21"/>
      <c r="N961" s="21" t="str">
        <f t="shared" si="189"/>
        <v>A</v>
      </c>
      <c r="P961" s="18" t="str">
        <f>IFERROR(VLOOKUP(L961,[1]Sheet3!A:B,2,0),"")</f>
        <v/>
      </c>
      <c r="Q961" s="22"/>
      <c r="R961" s="22" t="s">
        <v>7271</v>
      </c>
      <c r="S961" s="22"/>
      <c r="T961" s="22"/>
      <c r="U961" s="22"/>
      <c r="V961" s="22"/>
      <c r="W961" s="22">
        <f t="shared" si="190"/>
        <v>0</v>
      </c>
      <c r="X961" s="22"/>
      <c r="Y961" s="22"/>
      <c r="Z961" s="22"/>
      <c r="AA961" s="22">
        <f t="shared" si="191"/>
        <v>0</v>
      </c>
      <c r="AB961" s="22">
        <f t="shared" si="187"/>
        <v>0</v>
      </c>
      <c r="AC961" s="22">
        <f t="shared" si="188"/>
        <v>0</v>
      </c>
      <c r="AD961" s="22">
        <f t="shared" si="192"/>
        <v>0</v>
      </c>
      <c r="AE961" s="22"/>
      <c r="AF961" s="22"/>
      <c r="AG961" s="22"/>
      <c r="AH961" s="22"/>
      <c r="AI961" s="22"/>
      <c r="AJ961" s="22">
        <f t="shared" si="193"/>
        <v>0</v>
      </c>
      <c r="AK961" s="22">
        <f t="shared" si="185"/>
        <v>0</v>
      </c>
      <c r="AL961" s="22">
        <f t="shared" si="186"/>
        <v>0</v>
      </c>
      <c r="AM961" s="22">
        <f t="array" ref="AM961">IF(P961="Mykare",(INDEX('[1]EMI &amp; Reimbursement'!Q:Q,MATCH(Finance!C961,'[1]EMI &amp; Reimbursement'!B:B,0),0)),0)</f>
        <v>0</v>
      </c>
      <c r="AN961" s="22">
        <f t="shared" si="182"/>
        <v>0</v>
      </c>
      <c r="AO961" s="22">
        <f t="shared" si="183"/>
        <v>0</v>
      </c>
      <c r="AP961" s="22">
        <f t="shared" si="184"/>
        <v>0</v>
      </c>
      <c r="BC961" s="22">
        <f t="shared" si="194"/>
        <v>0</v>
      </c>
      <c r="BD961" s="26" t="e">
        <f t="shared" si="195"/>
        <v>#DIV/0!</v>
      </c>
    </row>
    <row r="962" spans="1:56" ht="18" customHeight="1">
      <c r="A962" s="18" t="s">
        <v>7262</v>
      </c>
      <c r="B962" s="19"/>
      <c r="C962" s="18" t="str">
        <f t="shared" si="181"/>
        <v>FIP</v>
      </c>
      <c r="E962" s="20"/>
      <c r="F962" s="20"/>
      <c r="M962" s="21"/>
      <c r="N962" s="21" t="str">
        <f t="shared" si="189"/>
        <v>A</v>
      </c>
      <c r="P962" s="18" t="str">
        <f>IFERROR(VLOOKUP(L962,[1]Sheet3!A:B,2,0),"")</f>
        <v/>
      </c>
      <c r="Q962" s="22"/>
      <c r="R962" s="22" t="s">
        <v>7271</v>
      </c>
      <c r="S962" s="22"/>
      <c r="T962" s="22"/>
      <c r="U962" s="22"/>
      <c r="V962" s="22"/>
      <c r="W962" s="22">
        <f t="shared" si="190"/>
        <v>0</v>
      </c>
      <c r="X962" s="22"/>
      <c r="Y962" s="22"/>
      <c r="Z962" s="22"/>
      <c r="AA962" s="22">
        <f t="shared" si="191"/>
        <v>0</v>
      </c>
      <c r="AB962" s="22">
        <f t="shared" si="187"/>
        <v>0</v>
      </c>
      <c r="AC962" s="22">
        <f t="shared" si="188"/>
        <v>0</v>
      </c>
      <c r="AD962" s="22">
        <f t="shared" si="192"/>
        <v>0</v>
      </c>
      <c r="AE962" s="22"/>
      <c r="AF962" s="22"/>
      <c r="AG962" s="22"/>
      <c r="AH962" s="22"/>
      <c r="AI962" s="22"/>
      <c r="AJ962" s="22">
        <f t="shared" si="193"/>
        <v>0</v>
      </c>
      <c r="AK962" s="22">
        <f t="shared" si="185"/>
        <v>0</v>
      </c>
      <c r="AL962" s="22">
        <f t="shared" si="186"/>
        <v>0</v>
      </c>
      <c r="AM962" s="22">
        <f t="array" ref="AM962">IF(P962="Mykare",(INDEX('[1]EMI &amp; Reimbursement'!Q:Q,MATCH(Finance!C962,'[1]EMI &amp; Reimbursement'!B:B,0),0)),0)</f>
        <v>0</v>
      </c>
      <c r="AN962" s="22">
        <f t="shared" si="182"/>
        <v>0</v>
      </c>
      <c r="AO962" s="22">
        <f t="shared" si="183"/>
        <v>0</v>
      </c>
      <c r="AP962" s="22">
        <f t="shared" si="184"/>
        <v>0</v>
      </c>
      <c r="BC962" s="22">
        <f t="shared" si="194"/>
        <v>0</v>
      </c>
      <c r="BD962" s="26" t="e">
        <f t="shared" si="195"/>
        <v>#DIV/0!</v>
      </c>
    </row>
    <row r="963" spans="1:56" ht="18" customHeight="1">
      <c r="A963" s="18" t="s">
        <v>7262</v>
      </c>
      <c r="B963" s="19"/>
      <c r="C963" s="18" t="str">
        <f t="shared" si="181"/>
        <v>FIP</v>
      </c>
      <c r="E963" s="20"/>
      <c r="F963" s="20"/>
      <c r="M963" s="21"/>
      <c r="N963" s="21" t="str">
        <f t="shared" si="189"/>
        <v>A</v>
      </c>
      <c r="P963" s="18" t="str">
        <f>IFERROR(VLOOKUP(L963,[1]Sheet3!A:B,2,0),"")</f>
        <v/>
      </c>
      <c r="Q963" s="22"/>
      <c r="R963" s="22" t="s">
        <v>7271</v>
      </c>
      <c r="S963" s="22"/>
      <c r="T963" s="22"/>
      <c r="U963" s="22"/>
      <c r="V963" s="22"/>
      <c r="W963" s="22">
        <f t="shared" si="190"/>
        <v>0</v>
      </c>
      <c r="X963" s="22"/>
      <c r="Y963" s="22"/>
      <c r="Z963" s="22"/>
      <c r="AA963" s="22">
        <f t="shared" si="191"/>
        <v>0</v>
      </c>
      <c r="AB963" s="22">
        <f t="shared" si="187"/>
        <v>0</v>
      </c>
      <c r="AC963" s="22">
        <f t="shared" si="188"/>
        <v>0</v>
      </c>
      <c r="AD963" s="22">
        <f t="shared" si="192"/>
        <v>0</v>
      </c>
      <c r="AE963" s="22"/>
      <c r="AF963" s="22"/>
      <c r="AG963" s="22"/>
      <c r="AH963" s="22"/>
      <c r="AI963" s="22"/>
      <c r="AJ963" s="22">
        <f t="shared" si="193"/>
        <v>0</v>
      </c>
      <c r="AK963" s="22">
        <f t="shared" si="185"/>
        <v>0</v>
      </c>
      <c r="AL963" s="22">
        <f t="shared" si="186"/>
        <v>0</v>
      </c>
      <c r="AM963" s="22">
        <f t="array" ref="AM963">IF(P963="Mykare",(INDEX('[1]EMI &amp; Reimbursement'!Q:Q,MATCH(Finance!C963,'[1]EMI &amp; Reimbursement'!B:B,0),0)),0)</f>
        <v>0</v>
      </c>
      <c r="AN963" s="22">
        <f t="shared" si="182"/>
        <v>0</v>
      </c>
      <c r="AO963" s="22">
        <f t="shared" si="183"/>
        <v>0</v>
      </c>
      <c r="AP963" s="22">
        <f t="shared" si="184"/>
        <v>0</v>
      </c>
      <c r="BC963" s="22">
        <f t="shared" si="194"/>
        <v>0</v>
      </c>
      <c r="BD963" s="26" t="e">
        <f t="shared" si="195"/>
        <v>#DIV/0!</v>
      </c>
    </row>
    <row r="964" spans="1:56" ht="18" customHeight="1">
      <c r="A964" s="18" t="s">
        <v>7262</v>
      </c>
      <c r="B964" s="19"/>
      <c r="C964" s="18" t="str">
        <f t="shared" si="181"/>
        <v>FIP</v>
      </c>
      <c r="E964" s="20"/>
      <c r="F964" s="20"/>
      <c r="M964" s="21"/>
      <c r="N964" s="21" t="str">
        <f t="shared" si="189"/>
        <v>A</v>
      </c>
      <c r="P964" s="18" t="str">
        <f>IFERROR(VLOOKUP(L964,[1]Sheet3!A:B,2,0),"")</f>
        <v/>
      </c>
      <c r="Q964" s="22"/>
      <c r="R964" s="22" t="s">
        <v>7271</v>
      </c>
      <c r="S964" s="22"/>
      <c r="T964" s="22"/>
      <c r="U964" s="22"/>
      <c r="V964" s="22"/>
      <c r="W964" s="22">
        <f t="shared" si="190"/>
        <v>0</v>
      </c>
      <c r="X964" s="22"/>
      <c r="Y964" s="22"/>
      <c r="Z964" s="22"/>
      <c r="AA964" s="22">
        <f t="shared" si="191"/>
        <v>0</v>
      </c>
      <c r="AB964" s="22">
        <f t="shared" si="187"/>
        <v>0</v>
      </c>
      <c r="AC964" s="22">
        <f t="shared" si="188"/>
        <v>0</v>
      </c>
      <c r="AD964" s="22">
        <f t="shared" si="192"/>
        <v>0</v>
      </c>
      <c r="AE964" s="22"/>
      <c r="AF964" s="22"/>
      <c r="AG964" s="22"/>
      <c r="AH964" s="22"/>
      <c r="AI964" s="22"/>
      <c r="AJ964" s="22">
        <f t="shared" si="193"/>
        <v>0</v>
      </c>
      <c r="AK964" s="22">
        <f t="shared" si="185"/>
        <v>0</v>
      </c>
      <c r="AL964" s="22">
        <f t="shared" si="186"/>
        <v>0</v>
      </c>
      <c r="AM964" s="22">
        <f t="array" ref="AM964">IF(P964="Mykare",(INDEX('[1]EMI &amp; Reimbursement'!Q:Q,MATCH(Finance!C964,'[1]EMI &amp; Reimbursement'!B:B,0),0)),0)</f>
        <v>0</v>
      </c>
      <c r="AN964" s="22">
        <f t="shared" si="182"/>
        <v>0</v>
      </c>
      <c r="AO964" s="22">
        <f t="shared" si="183"/>
        <v>0</v>
      </c>
      <c r="AP964" s="22">
        <f t="shared" si="184"/>
        <v>0</v>
      </c>
      <c r="BC964" s="22">
        <f t="shared" si="194"/>
        <v>0</v>
      </c>
      <c r="BD964" s="26" t="e">
        <f t="shared" si="195"/>
        <v>#DIV/0!</v>
      </c>
    </row>
    <row r="965" spans="1:56" ht="18" customHeight="1">
      <c r="A965" s="18" t="s">
        <v>7262</v>
      </c>
      <c r="B965" s="19"/>
      <c r="C965" s="18" t="str">
        <f t="shared" si="181"/>
        <v>FIP</v>
      </c>
      <c r="E965" s="20"/>
      <c r="F965" s="20"/>
      <c r="M965" s="21"/>
      <c r="N965" s="21" t="str">
        <f t="shared" si="189"/>
        <v>A</v>
      </c>
      <c r="P965" s="18" t="str">
        <f>IFERROR(VLOOKUP(L965,[1]Sheet3!A:B,2,0),"")</f>
        <v/>
      </c>
      <c r="Q965" s="22"/>
      <c r="R965" s="22" t="s">
        <v>7271</v>
      </c>
      <c r="S965" s="22"/>
      <c r="T965" s="22"/>
      <c r="U965" s="22"/>
      <c r="V965" s="22"/>
      <c r="W965" s="22">
        <f t="shared" si="190"/>
        <v>0</v>
      </c>
      <c r="X965" s="22"/>
      <c r="Y965" s="22"/>
      <c r="Z965" s="22"/>
      <c r="AA965" s="22">
        <f t="shared" si="191"/>
        <v>0</v>
      </c>
      <c r="AB965" s="22">
        <f t="shared" si="187"/>
        <v>0</v>
      </c>
      <c r="AC965" s="22">
        <f t="shared" si="188"/>
        <v>0</v>
      </c>
      <c r="AD965" s="22">
        <f t="shared" si="192"/>
        <v>0</v>
      </c>
      <c r="AE965" s="22"/>
      <c r="AF965" s="22"/>
      <c r="AG965" s="22"/>
      <c r="AH965" s="22"/>
      <c r="AI965" s="22"/>
      <c r="AJ965" s="22">
        <f t="shared" si="193"/>
        <v>0</v>
      </c>
      <c r="AK965" s="22">
        <f t="shared" si="185"/>
        <v>0</v>
      </c>
      <c r="AL965" s="22">
        <f t="shared" si="186"/>
        <v>0</v>
      </c>
      <c r="AM965" s="22">
        <f t="array" ref="AM965">IF(P965="Mykare",(INDEX('[1]EMI &amp; Reimbursement'!Q:Q,MATCH(Finance!C965,'[1]EMI &amp; Reimbursement'!B:B,0),0)),0)</f>
        <v>0</v>
      </c>
      <c r="AN965" s="22">
        <f t="shared" si="182"/>
        <v>0</v>
      </c>
      <c r="AO965" s="22">
        <f t="shared" si="183"/>
        <v>0</v>
      </c>
      <c r="AP965" s="22">
        <f t="shared" si="184"/>
        <v>0</v>
      </c>
      <c r="BC965" s="22">
        <f t="shared" si="194"/>
        <v>0</v>
      </c>
      <c r="BD965" s="26" t="e">
        <f t="shared" si="195"/>
        <v>#DIV/0!</v>
      </c>
    </row>
    <row r="966" spans="1:56" ht="18" customHeight="1">
      <c r="A966" s="18" t="s">
        <v>7262</v>
      </c>
      <c r="B966" s="19"/>
      <c r="C966" s="18" t="str">
        <f t="shared" si="181"/>
        <v>FIP</v>
      </c>
      <c r="E966" s="20"/>
      <c r="F966" s="20"/>
      <c r="M966" s="21"/>
      <c r="N966" s="21" t="str">
        <f t="shared" si="189"/>
        <v>A</v>
      </c>
      <c r="P966" s="18" t="str">
        <f>IFERROR(VLOOKUP(L966,[1]Sheet3!A:B,2,0),"")</f>
        <v/>
      </c>
      <c r="Q966" s="22"/>
      <c r="R966" s="22" t="s">
        <v>7271</v>
      </c>
      <c r="S966" s="22"/>
      <c r="T966" s="22"/>
      <c r="U966" s="22"/>
      <c r="V966" s="22"/>
      <c r="W966" s="22">
        <f t="shared" si="190"/>
        <v>0</v>
      </c>
      <c r="X966" s="22"/>
      <c r="Y966" s="22"/>
      <c r="Z966" s="22"/>
      <c r="AA966" s="22">
        <f t="shared" si="191"/>
        <v>0</v>
      </c>
      <c r="AB966" s="22">
        <f t="shared" si="187"/>
        <v>0</v>
      </c>
      <c r="AC966" s="22">
        <f t="shared" si="188"/>
        <v>0</v>
      </c>
      <c r="AD966" s="22">
        <f t="shared" si="192"/>
        <v>0</v>
      </c>
      <c r="AE966" s="22"/>
      <c r="AF966" s="22"/>
      <c r="AG966" s="22"/>
      <c r="AH966" s="22"/>
      <c r="AI966" s="22"/>
      <c r="AJ966" s="22">
        <f t="shared" si="193"/>
        <v>0</v>
      </c>
      <c r="AK966" s="22">
        <f t="shared" si="185"/>
        <v>0</v>
      </c>
      <c r="AL966" s="22">
        <f t="shared" si="186"/>
        <v>0</v>
      </c>
      <c r="AM966" s="22">
        <f t="array" ref="AM966">IF(P966="Mykare",(INDEX('[1]EMI &amp; Reimbursement'!Q:Q,MATCH(Finance!C966,'[1]EMI &amp; Reimbursement'!B:B,0),0)),0)</f>
        <v>0</v>
      </c>
      <c r="AN966" s="22">
        <f t="shared" si="182"/>
        <v>0</v>
      </c>
      <c r="AO966" s="22">
        <f t="shared" si="183"/>
        <v>0</v>
      </c>
      <c r="AP966" s="22">
        <f t="shared" si="184"/>
        <v>0</v>
      </c>
      <c r="BC966" s="22">
        <f t="shared" si="194"/>
        <v>0</v>
      </c>
      <c r="BD966" s="26" t="e">
        <f t="shared" si="195"/>
        <v>#DIV/0!</v>
      </c>
    </row>
    <row r="967" spans="1:56" ht="18" customHeight="1">
      <c r="A967" s="18" t="s">
        <v>7262</v>
      </c>
      <c r="B967" s="19"/>
      <c r="C967" s="18" t="str">
        <f t="shared" si="181"/>
        <v>FIP</v>
      </c>
      <c r="E967" s="20"/>
      <c r="F967" s="20"/>
      <c r="M967" s="21"/>
      <c r="N967" s="21" t="str">
        <f t="shared" si="189"/>
        <v>A</v>
      </c>
      <c r="P967" s="18" t="str">
        <f>IFERROR(VLOOKUP(L967,[1]Sheet3!A:B,2,0),"")</f>
        <v/>
      </c>
      <c r="Q967" s="22"/>
      <c r="R967" s="22" t="s">
        <v>7271</v>
      </c>
      <c r="S967" s="22"/>
      <c r="T967" s="22"/>
      <c r="U967" s="22"/>
      <c r="V967" s="22"/>
      <c r="W967" s="22">
        <f t="shared" si="190"/>
        <v>0</v>
      </c>
      <c r="X967" s="22"/>
      <c r="Y967" s="22"/>
      <c r="Z967" s="22"/>
      <c r="AA967" s="22">
        <f t="shared" si="191"/>
        <v>0</v>
      </c>
      <c r="AB967" s="22">
        <f t="shared" si="187"/>
        <v>0</v>
      </c>
      <c r="AC967" s="22">
        <f t="shared" si="188"/>
        <v>0</v>
      </c>
      <c r="AD967" s="22">
        <f t="shared" si="192"/>
        <v>0</v>
      </c>
      <c r="AE967" s="22"/>
      <c r="AF967" s="22"/>
      <c r="AG967" s="22"/>
      <c r="AH967" s="22"/>
      <c r="AI967" s="22"/>
      <c r="AJ967" s="22">
        <f t="shared" si="193"/>
        <v>0</v>
      </c>
      <c r="AK967" s="22">
        <f t="shared" si="185"/>
        <v>0</v>
      </c>
      <c r="AL967" s="22">
        <f t="shared" si="186"/>
        <v>0</v>
      </c>
      <c r="AM967" s="22">
        <f t="array" ref="AM967">IF(P967="Mykare",(INDEX('[1]EMI &amp; Reimbursement'!Q:Q,MATCH(Finance!C967,'[1]EMI &amp; Reimbursement'!B:B,0),0)),0)</f>
        <v>0</v>
      </c>
      <c r="AN967" s="22">
        <f t="shared" si="182"/>
        <v>0</v>
      </c>
      <c r="AO967" s="22">
        <f t="shared" si="183"/>
        <v>0</v>
      </c>
      <c r="AP967" s="22">
        <f t="shared" si="184"/>
        <v>0</v>
      </c>
      <c r="BC967" s="22">
        <f t="shared" si="194"/>
        <v>0</v>
      </c>
      <c r="BD967" s="26" t="e">
        <f t="shared" si="195"/>
        <v>#DIV/0!</v>
      </c>
    </row>
    <row r="968" spans="1:56" ht="18" customHeight="1">
      <c r="A968" s="18" t="s">
        <v>7262</v>
      </c>
      <c r="B968" s="19"/>
      <c r="C968" s="18" t="str">
        <f t="shared" si="181"/>
        <v>FIP</v>
      </c>
      <c r="E968" s="20"/>
      <c r="F968" s="20"/>
      <c r="M968" s="21"/>
      <c r="N968" s="21" t="str">
        <f t="shared" si="189"/>
        <v>A</v>
      </c>
      <c r="P968" s="18" t="str">
        <f>IFERROR(VLOOKUP(L968,[1]Sheet3!A:B,2,0),"")</f>
        <v/>
      </c>
      <c r="Q968" s="22"/>
      <c r="R968" s="22" t="s">
        <v>7271</v>
      </c>
      <c r="S968" s="22"/>
      <c r="T968" s="22"/>
      <c r="U968" s="22"/>
      <c r="V968" s="22"/>
      <c r="W968" s="22">
        <f t="shared" si="190"/>
        <v>0</v>
      </c>
      <c r="X968" s="22"/>
      <c r="Y968" s="22"/>
      <c r="Z968" s="22"/>
      <c r="AA968" s="22">
        <f t="shared" si="191"/>
        <v>0</v>
      </c>
      <c r="AB968" s="22">
        <f t="shared" si="187"/>
        <v>0</v>
      </c>
      <c r="AC968" s="22">
        <f t="shared" si="188"/>
        <v>0</v>
      </c>
      <c r="AD968" s="22">
        <f t="shared" si="192"/>
        <v>0</v>
      </c>
      <c r="AE968" s="22"/>
      <c r="AF968" s="22"/>
      <c r="AG968" s="22"/>
      <c r="AH968" s="22"/>
      <c r="AI968" s="22"/>
      <c r="AJ968" s="22">
        <f t="shared" si="193"/>
        <v>0</v>
      </c>
      <c r="AK968" s="22">
        <f t="shared" si="185"/>
        <v>0</v>
      </c>
      <c r="AL968" s="22">
        <f t="shared" si="186"/>
        <v>0</v>
      </c>
      <c r="AM968" s="22">
        <f t="array" ref="AM968">IF(P968="Mykare",(INDEX('[1]EMI &amp; Reimbursement'!Q:Q,MATCH(Finance!C968,'[1]EMI &amp; Reimbursement'!B:B,0),0)),0)</f>
        <v>0</v>
      </c>
      <c r="AN968" s="22">
        <f t="shared" si="182"/>
        <v>0</v>
      </c>
      <c r="AO968" s="22">
        <f t="shared" si="183"/>
        <v>0</v>
      </c>
      <c r="AP968" s="22">
        <f t="shared" si="184"/>
        <v>0</v>
      </c>
      <c r="BC968" s="22">
        <f t="shared" si="194"/>
        <v>0</v>
      </c>
      <c r="BD968" s="26" t="e">
        <f t="shared" si="195"/>
        <v>#DIV/0!</v>
      </c>
    </row>
    <row r="969" spans="1:56" ht="18" customHeight="1">
      <c r="A969" s="18" t="s">
        <v>7262</v>
      </c>
      <c r="B969" s="19"/>
      <c r="C969" s="18" t="str">
        <f t="shared" si="181"/>
        <v>FIP</v>
      </c>
      <c r="E969" s="20"/>
      <c r="F969" s="20"/>
      <c r="M969" s="21"/>
      <c r="N969" s="21" t="str">
        <f t="shared" si="189"/>
        <v>A</v>
      </c>
      <c r="P969" s="18" t="str">
        <f>IFERROR(VLOOKUP(L969,[1]Sheet3!A:B,2,0),"")</f>
        <v/>
      </c>
      <c r="Q969" s="22"/>
      <c r="R969" s="22" t="s">
        <v>7271</v>
      </c>
      <c r="S969" s="22"/>
      <c r="T969" s="22"/>
      <c r="U969" s="22"/>
      <c r="V969" s="22"/>
      <c r="W969" s="22">
        <f t="shared" si="190"/>
        <v>0</v>
      </c>
      <c r="X969" s="22"/>
      <c r="Y969" s="22"/>
      <c r="Z969" s="22"/>
      <c r="AA969" s="22">
        <f t="shared" si="191"/>
        <v>0</v>
      </c>
      <c r="AB969" s="22">
        <f t="shared" si="187"/>
        <v>0</v>
      </c>
      <c r="AC969" s="22">
        <f t="shared" si="188"/>
        <v>0</v>
      </c>
      <c r="AD969" s="22">
        <f t="shared" si="192"/>
        <v>0</v>
      </c>
      <c r="AE969" s="22"/>
      <c r="AF969" s="22"/>
      <c r="AG969" s="22"/>
      <c r="AH969" s="22"/>
      <c r="AI969" s="22"/>
      <c r="AJ969" s="22">
        <f t="shared" si="193"/>
        <v>0</v>
      </c>
      <c r="AK969" s="22">
        <f t="shared" si="185"/>
        <v>0</v>
      </c>
      <c r="AL969" s="22">
        <f t="shared" si="186"/>
        <v>0</v>
      </c>
      <c r="AM969" s="22">
        <f t="array" ref="AM969">IF(P969="Mykare",(INDEX('[1]EMI &amp; Reimbursement'!Q:Q,MATCH(Finance!C969,'[1]EMI &amp; Reimbursement'!B:B,0),0)),0)</f>
        <v>0</v>
      </c>
      <c r="AN969" s="22">
        <f t="shared" si="182"/>
        <v>0</v>
      </c>
      <c r="AO969" s="22">
        <f t="shared" si="183"/>
        <v>0</v>
      </c>
      <c r="AP969" s="22">
        <f t="shared" si="184"/>
        <v>0</v>
      </c>
      <c r="BC969" s="22">
        <f t="shared" si="194"/>
        <v>0</v>
      </c>
      <c r="BD969" s="26" t="e">
        <f t="shared" si="195"/>
        <v>#DIV/0!</v>
      </c>
    </row>
    <row r="970" spans="1:56" ht="18" customHeight="1">
      <c r="A970" s="18" t="s">
        <v>7262</v>
      </c>
      <c r="B970" s="19"/>
      <c r="C970" s="18" t="str">
        <f t="shared" si="181"/>
        <v>FIP</v>
      </c>
      <c r="E970" s="20"/>
      <c r="F970" s="20"/>
      <c r="M970" s="21"/>
      <c r="N970" s="21" t="str">
        <f t="shared" si="189"/>
        <v>A</v>
      </c>
      <c r="P970" s="18" t="str">
        <f>IFERROR(VLOOKUP(L970,[1]Sheet3!A:B,2,0),"")</f>
        <v/>
      </c>
      <c r="Q970" s="22"/>
      <c r="R970" s="22" t="s">
        <v>7271</v>
      </c>
      <c r="S970" s="22"/>
      <c r="T970" s="22"/>
      <c r="U970" s="22"/>
      <c r="V970" s="22"/>
      <c r="W970" s="22">
        <f t="shared" si="190"/>
        <v>0</v>
      </c>
      <c r="X970" s="22"/>
      <c r="Y970" s="22"/>
      <c r="Z970" s="22"/>
      <c r="AA970" s="22">
        <f t="shared" si="191"/>
        <v>0</v>
      </c>
      <c r="AB970" s="22">
        <f t="shared" si="187"/>
        <v>0</v>
      </c>
      <c r="AC970" s="22">
        <f t="shared" si="188"/>
        <v>0</v>
      </c>
      <c r="AD970" s="22">
        <f t="shared" si="192"/>
        <v>0</v>
      </c>
      <c r="AE970" s="22"/>
      <c r="AF970" s="22"/>
      <c r="AG970" s="22"/>
      <c r="AH970" s="22"/>
      <c r="AI970" s="22"/>
      <c r="AJ970" s="22">
        <f t="shared" si="193"/>
        <v>0</v>
      </c>
      <c r="AK970" s="22">
        <f t="shared" si="185"/>
        <v>0</v>
      </c>
      <c r="AL970" s="22">
        <f t="shared" si="186"/>
        <v>0</v>
      </c>
      <c r="AM970" s="22">
        <f t="array" ref="AM970">IF(P970="Mykare",(INDEX('[1]EMI &amp; Reimbursement'!Q:Q,MATCH(Finance!C970,'[1]EMI &amp; Reimbursement'!B:B,0),0)),0)</f>
        <v>0</v>
      </c>
      <c r="AN970" s="22">
        <f t="shared" si="182"/>
        <v>0</v>
      </c>
      <c r="AO970" s="22">
        <f t="shared" si="183"/>
        <v>0</v>
      </c>
      <c r="AP970" s="22">
        <f t="shared" si="184"/>
        <v>0</v>
      </c>
      <c r="BC970" s="22">
        <f t="shared" si="194"/>
        <v>0</v>
      </c>
      <c r="BD970" s="26" t="e">
        <f t="shared" si="195"/>
        <v>#DIV/0!</v>
      </c>
    </row>
    <row r="971" spans="1:56" ht="18" customHeight="1">
      <c r="A971" s="18" t="s">
        <v>7262</v>
      </c>
      <c r="B971" s="19"/>
      <c r="C971" s="18" t="str">
        <f t="shared" si="181"/>
        <v>FIP</v>
      </c>
      <c r="E971" s="20"/>
      <c r="F971" s="20"/>
      <c r="M971" s="21"/>
      <c r="N971" s="21" t="str">
        <f t="shared" si="189"/>
        <v>A</v>
      </c>
      <c r="P971" s="18" t="str">
        <f>IFERROR(VLOOKUP(L971,[1]Sheet3!A:B,2,0),"")</f>
        <v/>
      </c>
      <c r="Q971" s="22"/>
      <c r="R971" s="22" t="s">
        <v>7271</v>
      </c>
      <c r="S971" s="22"/>
      <c r="T971" s="22"/>
      <c r="U971" s="22"/>
      <c r="V971" s="22"/>
      <c r="W971" s="22">
        <f t="shared" si="190"/>
        <v>0</v>
      </c>
      <c r="X971" s="22"/>
      <c r="Y971" s="22"/>
      <c r="Z971" s="22"/>
      <c r="AA971" s="22">
        <f t="shared" si="191"/>
        <v>0</v>
      </c>
      <c r="AB971" s="22">
        <f t="shared" si="187"/>
        <v>0</v>
      </c>
      <c r="AC971" s="22">
        <f t="shared" si="188"/>
        <v>0</v>
      </c>
      <c r="AD971" s="22">
        <f t="shared" si="192"/>
        <v>0</v>
      </c>
      <c r="AE971" s="22"/>
      <c r="AF971" s="22"/>
      <c r="AG971" s="22"/>
      <c r="AH971" s="22"/>
      <c r="AI971" s="22"/>
      <c r="AJ971" s="22">
        <f t="shared" si="193"/>
        <v>0</v>
      </c>
      <c r="AK971" s="22">
        <f t="shared" si="185"/>
        <v>0</v>
      </c>
      <c r="AL971" s="22">
        <f t="shared" si="186"/>
        <v>0</v>
      </c>
      <c r="AM971" s="22">
        <f t="array" ref="AM971">IF(P971="Mykare",(INDEX('[1]EMI &amp; Reimbursement'!Q:Q,MATCH(Finance!C971,'[1]EMI &amp; Reimbursement'!B:B,0),0)),0)</f>
        <v>0</v>
      </c>
      <c r="AN971" s="22">
        <f t="shared" si="182"/>
        <v>0</v>
      </c>
      <c r="AO971" s="22">
        <f t="shared" si="183"/>
        <v>0</v>
      </c>
      <c r="AP971" s="22">
        <f t="shared" si="184"/>
        <v>0</v>
      </c>
      <c r="BC971" s="22">
        <f t="shared" si="194"/>
        <v>0</v>
      </c>
      <c r="BD971" s="26" t="e">
        <f t="shared" si="195"/>
        <v>#DIV/0!</v>
      </c>
    </row>
    <row r="972" spans="1:56" ht="18" customHeight="1">
      <c r="A972" s="18" t="s">
        <v>7262</v>
      </c>
      <c r="B972" s="19"/>
      <c r="C972" s="18" t="str">
        <f t="shared" si="181"/>
        <v>FIP</v>
      </c>
      <c r="E972" s="20"/>
      <c r="F972" s="20"/>
      <c r="M972" s="21"/>
      <c r="N972" s="21" t="str">
        <f t="shared" si="189"/>
        <v>A</v>
      </c>
      <c r="P972" s="18" t="str">
        <f>IFERROR(VLOOKUP(L972,[1]Sheet3!A:B,2,0),"")</f>
        <v/>
      </c>
      <c r="Q972" s="22"/>
      <c r="R972" s="22" t="s">
        <v>7271</v>
      </c>
      <c r="S972" s="22"/>
      <c r="T972" s="22"/>
      <c r="U972" s="22"/>
      <c r="V972" s="22"/>
      <c r="W972" s="22">
        <f t="shared" si="190"/>
        <v>0</v>
      </c>
      <c r="X972" s="22"/>
      <c r="Y972" s="22"/>
      <c r="Z972" s="22"/>
      <c r="AA972" s="22">
        <f t="shared" si="191"/>
        <v>0</v>
      </c>
      <c r="AB972" s="22">
        <f t="shared" si="187"/>
        <v>0</v>
      </c>
      <c r="AC972" s="22">
        <f t="shared" si="188"/>
        <v>0</v>
      </c>
      <c r="AD972" s="22">
        <f t="shared" si="192"/>
        <v>0</v>
      </c>
      <c r="AE972" s="22"/>
      <c r="AF972" s="22"/>
      <c r="AG972" s="22"/>
      <c r="AH972" s="22"/>
      <c r="AI972" s="22"/>
      <c r="AJ972" s="22">
        <f t="shared" si="193"/>
        <v>0</v>
      </c>
      <c r="AK972" s="22">
        <f t="shared" si="185"/>
        <v>0</v>
      </c>
      <c r="AL972" s="22">
        <f t="shared" si="186"/>
        <v>0</v>
      </c>
      <c r="AM972" s="22">
        <f t="array" ref="AM972">IF(P972="Mykare",(INDEX('[1]EMI &amp; Reimbursement'!Q:Q,MATCH(Finance!C972,'[1]EMI &amp; Reimbursement'!B:B,0),0)),0)</f>
        <v>0</v>
      </c>
      <c r="AN972" s="22">
        <f t="shared" si="182"/>
        <v>0</v>
      </c>
      <c r="AO972" s="22">
        <f t="shared" si="183"/>
        <v>0</v>
      </c>
      <c r="AP972" s="22">
        <f t="shared" si="184"/>
        <v>0</v>
      </c>
      <c r="BC972" s="22">
        <f t="shared" si="194"/>
        <v>0</v>
      </c>
      <c r="BD972" s="26" t="e">
        <f t="shared" si="195"/>
        <v>#DIV/0!</v>
      </c>
    </row>
    <row r="973" spans="1:56" ht="18" customHeight="1">
      <c r="A973" s="18" t="s">
        <v>7262</v>
      </c>
      <c r="B973" s="19"/>
      <c r="C973" s="18" t="str">
        <f t="shared" si="181"/>
        <v>FIP</v>
      </c>
      <c r="E973" s="20"/>
      <c r="F973" s="20"/>
      <c r="M973" s="21"/>
      <c r="N973" s="21" t="str">
        <f t="shared" si="189"/>
        <v>A</v>
      </c>
      <c r="P973" s="18" t="str">
        <f>IFERROR(VLOOKUP(L973,[1]Sheet3!A:B,2,0),"")</f>
        <v/>
      </c>
      <c r="Q973" s="22"/>
      <c r="R973" s="22" t="s">
        <v>7271</v>
      </c>
      <c r="S973" s="22"/>
      <c r="T973" s="22"/>
      <c r="U973" s="22"/>
      <c r="V973" s="22"/>
      <c r="W973" s="22">
        <f t="shared" si="190"/>
        <v>0</v>
      </c>
      <c r="X973" s="22"/>
      <c r="Y973" s="22"/>
      <c r="Z973" s="22"/>
      <c r="AA973" s="22">
        <f t="shared" si="191"/>
        <v>0</v>
      </c>
      <c r="AB973" s="22">
        <f t="shared" si="187"/>
        <v>0</v>
      </c>
      <c r="AC973" s="22">
        <f t="shared" si="188"/>
        <v>0</v>
      </c>
      <c r="AD973" s="22">
        <f t="shared" si="192"/>
        <v>0</v>
      </c>
      <c r="AE973" s="22"/>
      <c r="AF973" s="22"/>
      <c r="AG973" s="22"/>
      <c r="AH973" s="22"/>
      <c r="AI973" s="22"/>
      <c r="AJ973" s="22">
        <f t="shared" si="193"/>
        <v>0</v>
      </c>
      <c r="AK973" s="22">
        <f t="shared" si="185"/>
        <v>0</v>
      </c>
      <c r="AL973" s="22">
        <f t="shared" si="186"/>
        <v>0</v>
      </c>
      <c r="AM973" s="22">
        <f t="array" ref="AM973">IF(P973="Mykare",(INDEX('[1]EMI &amp; Reimbursement'!Q:Q,MATCH(Finance!C973,'[1]EMI &amp; Reimbursement'!B:B,0),0)),0)</f>
        <v>0</v>
      </c>
      <c r="AN973" s="22">
        <f t="shared" si="182"/>
        <v>0</v>
      </c>
      <c r="AO973" s="22">
        <f t="shared" si="183"/>
        <v>0</v>
      </c>
      <c r="AP973" s="22">
        <f t="shared" si="184"/>
        <v>0</v>
      </c>
      <c r="BC973" s="22">
        <f t="shared" si="194"/>
        <v>0</v>
      </c>
      <c r="BD973" s="26" t="e">
        <f t="shared" si="195"/>
        <v>#DIV/0!</v>
      </c>
    </row>
    <row r="974" spans="1:56" ht="18" customHeight="1">
      <c r="A974" s="18" t="s">
        <v>7262</v>
      </c>
      <c r="B974" s="19"/>
      <c r="C974" s="18" t="str">
        <f t="shared" si="181"/>
        <v>FIP</v>
      </c>
      <c r="E974" s="20"/>
      <c r="F974" s="20"/>
      <c r="M974" s="21"/>
      <c r="N974" s="21" t="str">
        <f t="shared" si="189"/>
        <v>A</v>
      </c>
      <c r="P974" s="18" t="str">
        <f>IFERROR(VLOOKUP(L974,[1]Sheet3!A:B,2,0),"")</f>
        <v/>
      </c>
      <c r="Q974" s="22"/>
      <c r="R974" s="22" t="s">
        <v>7271</v>
      </c>
      <c r="S974" s="22"/>
      <c r="T974" s="22"/>
      <c r="U974" s="22"/>
      <c r="V974" s="22"/>
      <c r="W974" s="22">
        <f t="shared" si="190"/>
        <v>0</v>
      </c>
      <c r="X974" s="22"/>
      <c r="Y974" s="22"/>
      <c r="Z974" s="22"/>
      <c r="AA974" s="22">
        <f t="shared" si="191"/>
        <v>0</v>
      </c>
      <c r="AB974" s="22">
        <f t="shared" si="187"/>
        <v>0</v>
      </c>
      <c r="AC974" s="22">
        <f t="shared" si="188"/>
        <v>0</v>
      </c>
      <c r="AD974" s="22">
        <f t="shared" si="192"/>
        <v>0</v>
      </c>
      <c r="AE974" s="22"/>
      <c r="AF974" s="22"/>
      <c r="AG974" s="22"/>
      <c r="AH974" s="22"/>
      <c r="AI974" s="22"/>
      <c r="AJ974" s="22">
        <f t="shared" si="193"/>
        <v>0</v>
      </c>
      <c r="AK974" s="22">
        <f t="shared" si="185"/>
        <v>0</v>
      </c>
      <c r="AL974" s="22">
        <f t="shared" si="186"/>
        <v>0</v>
      </c>
      <c r="AM974" s="22">
        <f t="array" ref="AM974">IF(P974="Mykare",(INDEX('[1]EMI &amp; Reimbursement'!Q:Q,MATCH(Finance!C974,'[1]EMI &amp; Reimbursement'!B:B,0),0)),0)</f>
        <v>0</v>
      </c>
      <c r="AN974" s="22">
        <f t="shared" si="182"/>
        <v>0</v>
      </c>
      <c r="AO974" s="22">
        <f t="shared" si="183"/>
        <v>0</v>
      </c>
      <c r="AP974" s="22">
        <f t="shared" si="184"/>
        <v>0</v>
      </c>
      <c r="BC974" s="22">
        <f t="shared" si="194"/>
        <v>0</v>
      </c>
      <c r="BD974" s="26" t="e">
        <f t="shared" si="195"/>
        <v>#DIV/0!</v>
      </c>
    </row>
    <row r="975" spans="1:56" ht="18" customHeight="1">
      <c r="A975" s="18" t="s">
        <v>7262</v>
      </c>
      <c r="B975" s="19"/>
      <c r="C975" s="18" t="str">
        <f t="shared" si="181"/>
        <v>FIP</v>
      </c>
      <c r="E975" s="20"/>
      <c r="F975" s="20"/>
      <c r="M975" s="21"/>
      <c r="N975" s="21" t="str">
        <f t="shared" si="189"/>
        <v>A</v>
      </c>
      <c r="P975" s="18" t="str">
        <f>IFERROR(VLOOKUP(L975,[1]Sheet3!A:B,2,0),"")</f>
        <v/>
      </c>
      <c r="Q975" s="22"/>
      <c r="R975" s="22" t="s">
        <v>7271</v>
      </c>
      <c r="S975" s="22"/>
      <c r="T975" s="22"/>
      <c r="U975" s="22"/>
      <c r="V975" s="22"/>
      <c r="W975" s="22">
        <f t="shared" si="190"/>
        <v>0</v>
      </c>
      <c r="X975" s="22"/>
      <c r="Y975" s="22"/>
      <c r="Z975" s="22"/>
      <c r="AA975" s="22">
        <f t="shared" si="191"/>
        <v>0</v>
      </c>
      <c r="AB975" s="22">
        <f t="shared" si="187"/>
        <v>0</v>
      </c>
      <c r="AC975" s="22">
        <f t="shared" si="188"/>
        <v>0</v>
      </c>
      <c r="AD975" s="22">
        <f t="shared" si="192"/>
        <v>0</v>
      </c>
      <c r="AE975" s="22"/>
      <c r="AF975" s="22"/>
      <c r="AG975" s="22"/>
      <c r="AH975" s="22"/>
      <c r="AI975" s="22"/>
      <c r="AJ975" s="22">
        <f t="shared" si="193"/>
        <v>0</v>
      </c>
      <c r="AK975" s="22">
        <f t="shared" si="185"/>
        <v>0</v>
      </c>
      <c r="AL975" s="22">
        <f t="shared" si="186"/>
        <v>0</v>
      </c>
      <c r="AM975" s="22">
        <f t="array" ref="AM975">IF(P975="Mykare",(INDEX('[1]EMI &amp; Reimbursement'!Q:Q,MATCH(Finance!C975,'[1]EMI &amp; Reimbursement'!B:B,0),0)),0)</f>
        <v>0</v>
      </c>
      <c r="AN975" s="22">
        <f t="shared" si="182"/>
        <v>0</v>
      </c>
      <c r="AO975" s="22">
        <f t="shared" si="183"/>
        <v>0</v>
      </c>
      <c r="AP975" s="22">
        <f t="shared" si="184"/>
        <v>0</v>
      </c>
      <c r="BC975" s="22">
        <f t="shared" si="194"/>
        <v>0</v>
      </c>
      <c r="BD975" s="26" t="e">
        <f t="shared" si="195"/>
        <v>#DIV/0!</v>
      </c>
    </row>
    <row r="976" spans="1:56" ht="18" customHeight="1">
      <c r="A976" s="18" t="s">
        <v>7262</v>
      </c>
      <c r="B976" s="19"/>
      <c r="C976" s="18" t="str">
        <f t="shared" si="181"/>
        <v>FIP</v>
      </c>
      <c r="E976" s="20"/>
      <c r="F976" s="20"/>
      <c r="M976" s="21"/>
      <c r="N976" s="21" t="str">
        <f t="shared" si="189"/>
        <v>A</v>
      </c>
      <c r="P976" s="18" t="str">
        <f>IFERROR(VLOOKUP(L976,[1]Sheet3!A:B,2,0),"")</f>
        <v/>
      </c>
      <c r="Q976" s="22"/>
      <c r="R976" s="22" t="s">
        <v>7271</v>
      </c>
      <c r="S976" s="22"/>
      <c r="T976" s="22"/>
      <c r="U976" s="22"/>
      <c r="V976" s="22"/>
      <c r="W976" s="22">
        <f t="shared" si="190"/>
        <v>0</v>
      </c>
      <c r="X976" s="22"/>
      <c r="Y976" s="22"/>
      <c r="Z976" s="22"/>
      <c r="AA976" s="22">
        <f t="shared" si="191"/>
        <v>0</v>
      </c>
      <c r="AB976" s="22">
        <f t="shared" si="187"/>
        <v>0</v>
      </c>
      <c r="AC976" s="22">
        <f t="shared" si="188"/>
        <v>0</v>
      </c>
      <c r="AD976" s="22">
        <f t="shared" si="192"/>
        <v>0</v>
      </c>
      <c r="AE976" s="22"/>
      <c r="AF976" s="22"/>
      <c r="AG976" s="22"/>
      <c r="AH976" s="22"/>
      <c r="AI976" s="22"/>
      <c r="AJ976" s="22">
        <f t="shared" si="193"/>
        <v>0</v>
      </c>
      <c r="AK976" s="22">
        <f t="shared" si="185"/>
        <v>0</v>
      </c>
      <c r="AL976" s="22">
        <f t="shared" si="186"/>
        <v>0</v>
      </c>
      <c r="AM976" s="22">
        <f t="array" ref="AM976">IF(P976="Mykare",(INDEX('[1]EMI &amp; Reimbursement'!Q:Q,MATCH(Finance!C976,'[1]EMI &amp; Reimbursement'!B:B,0),0)),0)</f>
        <v>0</v>
      </c>
      <c r="AN976" s="22">
        <f t="shared" si="182"/>
        <v>0</v>
      </c>
      <c r="AO976" s="22">
        <f t="shared" si="183"/>
        <v>0</v>
      </c>
      <c r="AP976" s="22">
        <f t="shared" si="184"/>
        <v>0</v>
      </c>
      <c r="BC976" s="22">
        <f t="shared" si="194"/>
        <v>0</v>
      </c>
      <c r="BD976" s="26" t="e">
        <f t="shared" si="195"/>
        <v>#DIV/0!</v>
      </c>
    </row>
    <row r="977" spans="1:56" ht="18" customHeight="1">
      <c r="A977" s="18" t="s">
        <v>7262</v>
      </c>
      <c r="B977" s="19"/>
      <c r="C977" s="18" t="str">
        <f t="shared" ref="C977:C1004" si="196">"F"&amp;R977&amp;B977</f>
        <v>FIP</v>
      </c>
      <c r="E977" s="20"/>
      <c r="F977" s="20"/>
      <c r="M977" s="21"/>
      <c r="N977" s="21" t="str">
        <f t="shared" si="189"/>
        <v>A</v>
      </c>
      <c r="P977" s="18" t="str">
        <f>IFERROR(VLOOKUP(L977,[1]Sheet3!A:B,2,0),"")</f>
        <v/>
      </c>
      <c r="Q977" s="22"/>
      <c r="R977" s="22" t="s">
        <v>7271</v>
      </c>
      <c r="S977" s="22"/>
      <c r="T977" s="22"/>
      <c r="U977" s="22"/>
      <c r="V977" s="22"/>
      <c r="W977" s="22">
        <f t="shared" si="190"/>
        <v>0</v>
      </c>
      <c r="X977" s="22"/>
      <c r="Y977" s="22"/>
      <c r="Z977" s="22"/>
      <c r="AA977" s="22">
        <f t="shared" si="191"/>
        <v>0</v>
      </c>
      <c r="AB977" s="22">
        <f t="shared" si="187"/>
        <v>0</v>
      </c>
      <c r="AC977" s="22">
        <f t="shared" si="188"/>
        <v>0</v>
      </c>
      <c r="AD977" s="22">
        <f t="shared" si="192"/>
        <v>0</v>
      </c>
      <c r="AE977" s="22"/>
      <c r="AF977" s="22"/>
      <c r="AG977" s="22"/>
      <c r="AH977" s="22"/>
      <c r="AI977" s="22"/>
      <c r="AJ977" s="22">
        <f t="shared" si="193"/>
        <v>0</v>
      </c>
      <c r="AK977" s="22">
        <f t="shared" si="185"/>
        <v>0</v>
      </c>
      <c r="AL977" s="22">
        <f t="shared" si="186"/>
        <v>0</v>
      </c>
      <c r="AM977" s="22">
        <f t="array" ref="AM977">IF(P977="Mykare",(INDEX('[1]EMI &amp; Reimbursement'!Q:Q,MATCH(Finance!C977,'[1]EMI &amp; Reimbursement'!B:B,0),0)),0)</f>
        <v>0</v>
      </c>
      <c r="AN977" s="22">
        <f t="shared" si="182"/>
        <v>0</v>
      </c>
      <c r="AO977" s="22">
        <f t="shared" si="183"/>
        <v>0</v>
      </c>
      <c r="AP977" s="22">
        <f t="shared" si="184"/>
        <v>0</v>
      </c>
      <c r="BC977" s="22">
        <f t="shared" si="194"/>
        <v>0</v>
      </c>
      <c r="BD977" s="26" t="e">
        <f t="shared" si="195"/>
        <v>#DIV/0!</v>
      </c>
    </row>
    <row r="978" spans="1:56" ht="18" customHeight="1">
      <c r="A978" s="18" t="s">
        <v>7262</v>
      </c>
      <c r="B978" s="19"/>
      <c r="C978" s="18" t="str">
        <f t="shared" si="196"/>
        <v>FIP</v>
      </c>
      <c r="E978" s="20"/>
      <c r="F978" s="20"/>
      <c r="M978" s="21"/>
      <c r="N978" s="21" t="str">
        <f t="shared" si="189"/>
        <v>A</v>
      </c>
      <c r="P978" s="18" t="str">
        <f>IFERROR(VLOOKUP(L978,[1]Sheet3!A:B,2,0),"")</f>
        <v/>
      </c>
      <c r="Q978" s="22"/>
      <c r="R978" s="22" t="s">
        <v>7271</v>
      </c>
      <c r="S978" s="22"/>
      <c r="T978" s="22"/>
      <c r="U978" s="22"/>
      <c r="V978" s="22"/>
      <c r="W978" s="22">
        <f t="shared" si="190"/>
        <v>0</v>
      </c>
      <c r="X978" s="22"/>
      <c r="Y978" s="22"/>
      <c r="Z978" s="22"/>
      <c r="AA978" s="22">
        <f t="shared" si="191"/>
        <v>0</v>
      </c>
      <c r="AB978" s="22">
        <f t="shared" si="187"/>
        <v>0</v>
      </c>
      <c r="AC978" s="22">
        <f t="shared" si="188"/>
        <v>0</v>
      </c>
      <c r="AD978" s="22">
        <f t="shared" si="192"/>
        <v>0</v>
      </c>
      <c r="AE978" s="22"/>
      <c r="AF978" s="22"/>
      <c r="AG978" s="22"/>
      <c r="AH978" s="22"/>
      <c r="AI978" s="22"/>
      <c r="AJ978" s="22">
        <f t="shared" si="193"/>
        <v>0</v>
      </c>
      <c r="AK978" s="22">
        <f t="shared" si="185"/>
        <v>0</v>
      </c>
      <c r="AL978" s="22">
        <f t="shared" si="186"/>
        <v>0</v>
      </c>
      <c r="AM978" s="22">
        <f t="array" ref="AM978">IF(P978="Mykare",(INDEX('[1]EMI &amp; Reimbursement'!Q:Q,MATCH(Finance!C978,'[1]EMI &amp; Reimbursement'!B:B,0),0)),0)</f>
        <v>0</v>
      </c>
      <c r="AN978" s="22">
        <f t="shared" si="182"/>
        <v>0</v>
      </c>
      <c r="AO978" s="22">
        <f t="shared" si="183"/>
        <v>0</v>
      </c>
      <c r="AP978" s="22">
        <f t="shared" si="184"/>
        <v>0</v>
      </c>
      <c r="BC978" s="22">
        <f t="shared" si="194"/>
        <v>0</v>
      </c>
      <c r="BD978" s="26" t="e">
        <f t="shared" si="195"/>
        <v>#DIV/0!</v>
      </c>
    </row>
    <row r="979" spans="1:56" ht="18" customHeight="1">
      <c r="A979" s="18" t="s">
        <v>7262</v>
      </c>
      <c r="B979" s="19"/>
      <c r="C979" s="18" t="str">
        <f t="shared" si="196"/>
        <v>FIP</v>
      </c>
      <c r="E979" s="20"/>
      <c r="F979" s="20"/>
      <c r="M979" s="21"/>
      <c r="N979" s="21" t="str">
        <f t="shared" si="189"/>
        <v>A</v>
      </c>
      <c r="P979" s="18" t="str">
        <f>IFERROR(VLOOKUP(L979,[1]Sheet3!A:B,2,0),"")</f>
        <v/>
      </c>
      <c r="Q979" s="22"/>
      <c r="R979" s="22" t="s">
        <v>7271</v>
      </c>
      <c r="S979" s="22"/>
      <c r="T979" s="22"/>
      <c r="U979" s="22"/>
      <c r="V979" s="22"/>
      <c r="W979" s="22">
        <f t="shared" si="190"/>
        <v>0</v>
      </c>
      <c r="X979" s="22"/>
      <c r="Y979" s="22"/>
      <c r="Z979" s="22"/>
      <c r="AA979" s="22">
        <f t="shared" si="191"/>
        <v>0</v>
      </c>
      <c r="AB979" s="22">
        <f t="shared" si="187"/>
        <v>0</v>
      </c>
      <c r="AC979" s="22">
        <f t="shared" si="188"/>
        <v>0</v>
      </c>
      <c r="AD979" s="22">
        <f t="shared" si="192"/>
        <v>0</v>
      </c>
      <c r="AE979" s="22"/>
      <c r="AF979" s="22"/>
      <c r="AG979" s="22"/>
      <c r="AH979" s="22"/>
      <c r="AI979" s="22"/>
      <c r="AJ979" s="22">
        <f t="shared" si="193"/>
        <v>0</v>
      </c>
      <c r="AK979" s="22">
        <f t="shared" si="185"/>
        <v>0</v>
      </c>
      <c r="AL979" s="22">
        <f t="shared" si="186"/>
        <v>0</v>
      </c>
      <c r="AM979" s="22">
        <f t="array" ref="AM979">IF(P979="Mykare",(INDEX('[1]EMI &amp; Reimbursement'!Q:Q,MATCH(Finance!C979,'[1]EMI &amp; Reimbursement'!B:B,0),0)),0)</f>
        <v>0</v>
      </c>
      <c r="AN979" s="22">
        <f t="shared" si="182"/>
        <v>0</v>
      </c>
      <c r="AO979" s="22">
        <f t="shared" si="183"/>
        <v>0</v>
      </c>
      <c r="AP979" s="22">
        <f t="shared" si="184"/>
        <v>0</v>
      </c>
      <c r="BC979" s="22">
        <f t="shared" si="194"/>
        <v>0</v>
      </c>
      <c r="BD979" s="26" t="e">
        <f t="shared" si="195"/>
        <v>#DIV/0!</v>
      </c>
    </row>
    <row r="980" spans="1:56" ht="18" customHeight="1">
      <c r="A980" s="18" t="s">
        <v>7262</v>
      </c>
      <c r="B980" s="19"/>
      <c r="C980" s="18" t="str">
        <f t="shared" si="196"/>
        <v>FIP</v>
      </c>
      <c r="E980" s="20"/>
      <c r="F980" s="20"/>
      <c r="M980" s="21"/>
      <c r="N980" s="21" t="str">
        <f t="shared" si="189"/>
        <v>A</v>
      </c>
      <c r="P980" s="18" t="str">
        <f>IFERROR(VLOOKUP(L980,[1]Sheet3!A:B,2,0),"")</f>
        <v/>
      </c>
      <c r="Q980" s="22"/>
      <c r="R980" s="22" t="s">
        <v>7271</v>
      </c>
      <c r="S980" s="22"/>
      <c r="T980" s="22"/>
      <c r="U980" s="22"/>
      <c r="V980" s="22"/>
      <c r="W980" s="22">
        <f t="shared" si="190"/>
        <v>0</v>
      </c>
      <c r="X980" s="22"/>
      <c r="Y980" s="22"/>
      <c r="Z980" s="22"/>
      <c r="AA980" s="22">
        <f t="shared" si="191"/>
        <v>0</v>
      </c>
      <c r="AB980" s="22">
        <f t="shared" si="187"/>
        <v>0</v>
      </c>
      <c r="AC980" s="22">
        <f t="shared" si="188"/>
        <v>0</v>
      </c>
      <c r="AD980" s="22">
        <f t="shared" si="192"/>
        <v>0</v>
      </c>
      <c r="AE980" s="22"/>
      <c r="AF980" s="22"/>
      <c r="AG980" s="22"/>
      <c r="AH980" s="22"/>
      <c r="AI980" s="22"/>
      <c r="AJ980" s="22">
        <f t="shared" si="193"/>
        <v>0</v>
      </c>
      <c r="AK980" s="22">
        <f t="shared" si="185"/>
        <v>0</v>
      </c>
      <c r="AL980" s="22">
        <f t="shared" si="186"/>
        <v>0</v>
      </c>
      <c r="AM980" s="22">
        <f t="array" ref="AM980">IF(P980="Mykare",(INDEX('[1]EMI &amp; Reimbursement'!Q:Q,MATCH(Finance!C980,'[1]EMI &amp; Reimbursement'!B:B,0),0)),0)</f>
        <v>0</v>
      </c>
      <c r="AN980" s="22">
        <f t="shared" si="182"/>
        <v>0</v>
      </c>
      <c r="AO980" s="22">
        <f t="shared" si="183"/>
        <v>0</v>
      </c>
      <c r="AP980" s="22">
        <f t="shared" si="184"/>
        <v>0</v>
      </c>
      <c r="BC980" s="22">
        <f t="shared" si="194"/>
        <v>0</v>
      </c>
      <c r="BD980" s="26" t="e">
        <f t="shared" si="195"/>
        <v>#DIV/0!</v>
      </c>
    </row>
    <row r="981" spans="1:56" ht="18" customHeight="1">
      <c r="A981" s="18" t="s">
        <v>7262</v>
      </c>
      <c r="B981" s="19"/>
      <c r="C981" s="18" t="str">
        <f t="shared" si="196"/>
        <v>FIP</v>
      </c>
      <c r="E981" s="20"/>
      <c r="F981" s="20"/>
      <c r="M981" s="21"/>
      <c r="N981" s="21" t="str">
        <f t="shared" si="189"/>
        <v>A</v>
      </c>
      <c r="P981" s="18" t="str">
        <f>IFERROR(VLOOKUP(L981,[1]Sheet3!A:B,2,0),"")</f>
        <v/>
      </c>
      <c r="Q981" s="22"/>
      <c r="R981" s="22" t="s">
        <v>7271</v>
      </c>
      <c r="S981" s="22"/>
      <c r="T981" s="22"/>
      <c r="U981" s="22"/>
      <c r="V981" s="22"/>
      <c r="W981" s="22">
        <f t="shared" si="190"/>
        <v>0</v>
      </c>
      <c r="X981" s="22"/>
      <c r="Y981" s="22"/>
      <c r="Z981" s="22"/>
      <c r="AA981" s="22">
        <f t="shared" si="191"/>
        <v>0</v>
      </c>
      <c r="AB981" s="22">
        <f t="shared" si="187"/>
        <v>0</v>
      </c>
      <c r="AC981" s="22">
        <f t="shared" si="188"/>
        <v>0</v>
      </c>
      <c r="AD981" s="22">
        <f t="shared" si="192"/>
        <v>0</v>
      </c>
      <c r="AE981" s="22"/>
      <c r="AF981" s="22"/>
      <c r="AG981" s="22"/>
      <c r="AH981" s="22"/>
      <c r="AI981" s="22"/>
      <c r="AJ981" s="22">
        <f t="shared" si="193"/>
        <v>0</v>
      </c>
      <c r="AK981" s="22">
        <f t="shared" si="185"/>
        <v>0</v>
      </c>
      <c r="AL981" s="22">
        <f t="shared" si="186"/>
        <v>0</v>
      </c>
      <c r="AM981" s="22">
        <f t="array" ref="AM981">IF(P981="Mykare",(INDEX('[1]EMI &amp; Reimbursement'!Q:Q,MATCH(Finance!C981,'[1]EMI &amp; Reimbursement'!B:B,0),0)),0)</f>
        <v>0</v>
      </c>
      <c r="AN981" s="22">
        <f t="shared" si="182"/>
        <v>0</v>
      </c>
      <c r="AO981" s="22">
        <f t="shared" si="183"/>
        <v>0</v>
      </c>
      <c r="AP981" s="22">
        <f t="shared" si="184"/>
        <v>0</v>
      </c>
      <c r="BC981" s="22">
        <f t="shared" si="194"/>
        <v>0</v>
      </c>
      <c r="BD981" s="26" t="e">
        <f t="shared" si="195"/>
        <v>#DIV/0!</v>
      </c>
    </row>
    <row r="982" spans="1:56" ht="18" customHeight="1">
      <c r="A982" s="18" t="s">
        <v>7262</v>
      </c>
      <c r="B982" s="19"/>
      <c r="C982" s="18" t="str">
        <f t="shared" si="196"/>
        <v>FIP</v>
      </c>
      <c r="E982" s="20"/>
      <c r="F982" s="20"/>
      <c r="M982" s="21"/>
      <c r="N982" s="21" t="str">
        <f t="shared" si="189"/>
        <v>A</v>
      </c>
      <c r="P982" s="18" t="str">
        <f>IFERROR(VLOOKUP(L982,[1]Sheet3!A:B,2,0),"")</f>
        <v/>
      </c>
      <c r="Q982" s="22"/>
      <c r="R982" s="22" t="s">
        <v>7271</v>
      </c>
      <c r="S982" s="22"/>
      <c r="T982" s="22"/>
      <c r="U982" s="22"/>
      <c r="V982" s="22"/>
      <c r="W982" s="22">
        <f t="shared" si="190"/>
        <v>0</v>
      </c>
      <c r="X982" s="22"/>
      <c r="Y982" s="22"/>
      <c r="Z982" s="22"/>
      <c r="AA982" s="22">
        <f t="shared" si="191"/>
        <v>0</v>
      </c>
      <c r="AB982" s="22">
        <f t="shared" si="187"/>
        <v>0</v>
      </c>
      <c r="AC982" s="22">
        <f t="shared" si="188"/>
        <v>0</v>
      </c>
      <c r="AD982" s="22">
        <f t="shared" si="192"/>
        <v>0</v>
      </c>
      <c r="AE982" s="22"/>
      <c r="AF982" s="22"/>
      <c r="AG982" s="22"/>
      <c r="AH982" s="22"/>
      <c r="AI982" s="22"/>
      <c r="AJ982" s="22">
        <f t="shared" si="193"/>
        <v>0</v>
      </c>
      <c r="AK982" s="22">
        <f t="shared" si="185"/>
        <v>0</v>
      </c>
      <c r="AL982" s="22">
        <f t="shared" si="186"/>
        <v>0</v>
      </c>
      <c r="AM982" s="22">
        <f t="array" ref="AM982">IF(P982="Mykare",(INDEX('[1]EMI &amp; Reimbursement'!Q:Q,MATCH(Finance!C982,'[1]EMI &amp; Reimbursement'!B:B,0),0)),0)</f>
        <v>0</v>
      </c>
      <c r="AN982" s="22">
        <f t="shared" si="182"/>
        <v>0</v>
      </c>
      <c r="AO982" s="22">
        <f t="shared" si="183"/>
        <v>0</v>
      </c>
      <c r="AP982" s="22">
        <f t="shared" si="184"/>
        <v>0</v>
      </c>
      <c r="BC982" s="22">
        <f t="shared" si="194"/>
        <v>0</v>
      </c>
      <c r="BD982" s="26" t="e">
        <f t="shared" si="195"/>
        <v>#DIV/0!</v>
      </c>
    </row>
    <row r="983" spans="1:56" ht="18" customHeight="1">
      <c r="A983" s="18" t="s">
        <v>7262</v>
      </c>
      <c r="B983" s="19"/>
      <c r="C983" s="18" t="str">
        <f t="shared" si="196"/>
        <v>FIP</v>
      </c>
      <c r="E983" s="20"/>
      <c r="F983" s="20"/>
      <c r="M983" s="21"/>
      <c r="N983" s="21" t="str">
        <f t="shared" si="189"/>
        <v>A</v>
      </c>
      <c r="P983" s="18" t="str">
        <f>IFERROR(VLOOKUP(L983,[1]Sheet3!A:B,2,0),"")</f>
        <v/>
      </c>
      <c r="Q983" s="22"/>
      <c r="R983" s="22" t="s">
        <v>7271</v>
      </c>
      <c r="S983" s="22"/>
      <c r="T983" s="22"/>
      <c r="U983" s="22"/>
      <c r="V983" s="22"/>
      <c r="W983" s="22">
        <f t="shared" si="190"/>
        <v>0</v>
      </c>
      <c r="X983" s="22"/>
      <c r="Y983" s="22"/>
      <c r="Z983" s="22"/>
      <c r="AA983" s="22">
        <f t="shared" si="191"/>
        <v>0</v>
      </c>
      <c r="AB983" s="22">
        <f t="shared" si="187"/>
        <v>0</v>
      </c>
      <c r="AC983" s="22">
        <f t="shared" si="188"/>
        <v>0</v>
      </c>
      <c r="AD983" s="22">
        <f t="shared" si="192"/>
        <v>0</v>
      </c>
      <c r="AE983" s="22"/>
      <c r="AF983" s="22"/>
      <c r="AG983" s="22"/>
      <c r="AH983" s="22"/>
      <c r="AI983" s="22"/>
      <c r="AJ983" s="22">
        <f t="shared" si="193"/>
        <v>0</v>
      </c>
      <c r="AK983" s="22">
        <f t="shared" si="185"/>
        <v>0</v>
      </c>
      <c r="AL983" s="22">
        <f t="shared" si="186"/>
        <v>0</v>
      </c>
      <c r="AM983" s="22">
        <f t="array" ref="AM983">IF(P983="Mykare",(INDEX('[1]EMI &amp; Reimbursement'!Q:Q,MATCH(Finance!C983,'[1]EMI &amp; Reimbursement'!B:B,0),0)),0)</f>
        <v>0</v>
      </c>
      <c r="AN983" s="22">
        <f t="shared" si="182"/>
        <v>0</v>
      </c>
      <c r="AO983" s="22">
        <f t="shared" si="183"/>
        <v>0</v>
      </c>
      <c r="AP983" s="22">
        <f t="shared" si="184"/>
        <v>0</v>
      </c>
      <c r="BC983" s="22">
        <f t="shared" si="194"/>
        <v>0</v>
      </c>
      <c r="BD983" s="26" t="e">
        <f t="shared" si="195"/>
        <v>#DIV/0!</v>
      </c>
    </row>
    <row r="984" spans="1:56" ht="18" customHeight="1">
      <c r="A984" s="18" t="s">
        <v>7262</v>
      </c>
      <c r="B984" s="19"/>
      <c r="C984" s="18" t="str">
        <f t="shared" si="196"/>
        <v>FIP</v>
      </c>
      <c r="E984" s="20"/>
      <c r="F984" s="20"/>
      <c r="M984" s="21"/>
      <c r="N984" s="21" t="str">
        <f t="shared" si="189"/>
        <v>A</v>
      </c>
      <c r="P984" s="18" t="str">
        <f>IFERROR(VLOOKUP(L984,[1]Sheet3!A:B,2,0),"")</f>
        <v/>
      </c>
      <c r="Q984" s="22"/>
      <c r="R984" s="22" t="s">
        <v>7271</v>
      </c>
      <c r="S984" s="22"/>
      <c r="T984" s="22"/>
      <c r="U984" s="22"/>
      <c r="V984" s="22"/>
      <c r="W984" s="22">
        <f t="shared" si="190"/>
        <v>0</v>
      </c>
      <c r="X984" s="22"/>
      <c r="Y984" s="22"/>
      <c r="Z984" s="22"/>
      <c r="AA984" s="22">
        <f t="shared" si="191"/>
        <v>0</v>
      </c>
      <c r="AB984" s="22">
        <f t="shared" si="187"/>
        <v>0</v>
      </c>
      <c r="AC984" s="22">
        <f t="shared" si="188"/>
        <v>0</v>
      </c>
      <c r="AD984" s="22">
        <f t="shared" si="192"/>
        <v>0</v>
      </c>
      <c r="AE984" s="22"/>
      <c r="AF984" s="22"/>
      <c r="AG984" s="22"/>
      <c r="AH984" s="22"/>
      <c r="AI984" s="22"/>
      <c r="AJ984" s="22">
        <f t="shared" si="193"/>
        <v>0</v>
      </c>
      <c r="AK984" s="22">
        <f t="shared" si="185"/>
        <v>0</v>
      </c>
      <c r="AL984" s="22">
        <f t="shared" si="186"/>
        <v>0</v>
      </c>
      <c r="AM984" s="22">
        <f t="array" ref="AM984">IF(P984="Mykare",(INDEX('[1]EMI &amp; Reimbursement'!Q:Q,MATCH(Finance!C984,'[1]EMI &amp; Reimbursement'!B:B,0),0)),0)</f>
        <v>0</v>
      </c>
      <c r="AN984" s="22">
        <f t="shared" si="182"/>
        <v>0</v>
      </c>
      <c r="AO984" s="22">
        <f t="shared" si="183"/>
        <v>0</v>
      </c>
      <c r="AP984" s="22">
        <f t="shared" si="184"/>
        <v>0</v>
      </c>
      <c r="BC984" s="22">
        <f t="shared" si="194"/>
        <v>0</v>
      </c>
      <c r="BD984" s="26" t="e">
        <f t="shared" si="195"/>
        <v>#DIV/0!</v>
      </c>
    </row>
    <row r="985" spans="1:56" ht="18" customHeight="1">
      <c r="A985" s="18" t="s">
        <v>7262</v>
      </c>
      <c r="B985" s="19"/>
      <c r="C985" s="18" t="str">
        <f t="shared" si="196"/>
        <v>FIP</v>
      </c>
      <c r="E985" s="20"/>
      <c r="F985" s="20"/>
      <c r="M985" s="21"/>
      <c r="N985" s="21" t="str">
        <f t="shared" si="189"/>
        <v>A</v>
      </c>
      <c r="P985" s="18" t="str">
        <f>IFERROR(VLOOKUP(L985,[1]Sheet3!A:B,2,0),"")</f>
        <v/>
      </c>
      <c r="Q985" s="22"/>
      <c r="R985" s="22" t="s">
        <v>7271</v>
      </c>
      <c r="S985" s="22"/>
      <c r="T985" s="22"/>
      <c r="U985" s="22"/>
      <c r="V985" s="22"/>
      <c r="W985" s="22">
        <f t="shared" si="190"/>
        <v>0</v>
      </c>
      <c r="X985" s="22"/>
      <c r="Y985" s="22"/>
      <c r="Z985" s="22"/>
      <c r="AA985" s="22">
        <f t="shared" si="191"/>
        <v>0</v>
      </c>
      <c r="AB985" s="22">
        <f t="shared" si="187"/>
        <v>0</v>
      </c>
      <c r="AC985" s="22">
        <f t="shared" si="188"/>
        <v>0</v>
      </c>
      <c r="AD985" s="22">
        <f t="shared" si="192"/>
        <v>0</v>
      </c>
      <c r="AE985" s="22"/>
      <c r="AF985" s="22"/>
      <c r="AG985" s="22"/>
      <c r="AH985" s="22"/>
      <c r="AI985" s="22"/>
      <c r="AJ985" s="22">
        <f t="shared" si="193"/>
        <v>0</v>
      </c>
      <c r="AK985" s="22">
        <f t="shared" si="185"/>
        <v>0</v>
      </c>
      <c r="AL985" s="22">
        <f t="shared" si="186"/>
        <v>0</v>
      </c>
      <c r="AM985" s="22">
        <f t="array" ref="AM985">IF(P985="Mykare",(INDEX('[1]EMI &amp; Reimbursement'!Q:Q,MATCH(Finance!C985,'[1]EMI &amp; Reimbursement'!B:B,0),0)),0)</f>
        <v>0</v>
      </c>
      <c r="AN985" s="22">
        <f t="shared" si="182"/>
        <v>0</v>
      </c>
      <c r="AO985" s="22">
        <f t="shared" si="183"/>
        <v>0</v>
      </c>
      <c r="AP985" s="22">
        <f t="shared" si="184"/>
        <v>0</v>
      </c>
      <c r="BC985" s="22">
        <f t="shared" si="194"/>
        <v>0</v>
      </c>
      <c r="BD985" s="26" t="e">
        <f t="shared" si="195"/>
        <v>#DIV/0!</v>
      </c>
    </row>
    <row r="986" spans="1:56" ht="18" customHeight="1">
      <c r="A986" s="18" t="s">
        <v>7262</v>
      </c>
      <c r="B986" s="19"/>
      <c r="C986" s="18" t="str">
        <f t="shared" si="196"/>
        <v>FIP</v>
      </c>
      <c r="E986" s="20"/>
      <c r="F986" s="20"/>
      <c r="M986" s="21"/>
      <c r="N986" s="21" t="str">
        <f t="shared" si="189"/>
        <v>A</v>
      </c>
      <c r="P986" s="18" t="str">
        <f>IFERROR(VLOOKUP(L986,[1]Sheet3!A:B,2,0),"")</f>
        <v/>
      </c>
      <c r="Q986" s="22"/>
      <c r="R986" s="22" t="s">
        <v>7271</v>
      </c>
      <c r="S986" s="22"/>
      <c r="T986" s="22"/>
      <c r="U986" s="22"/>
      <c r="V986" s="22"/>
      <c r="W986" s="22">
        <f t="shared" si="190"/>
        <v>0</v>
      </c>
      <c r="X986" s="22"/>
      <c r="Y986" s="22"/>
      <c r="Z986" s="22"/>
      <c r="AA986" s="22">
        <f t="shared" si="191"/>
        <v>0</v>
      </c>
      <c r="AB986" s="22">
        <f t="shared" si="187"/>
        <v>0</v>
      </c>
      <c r="AC986" s="22">
        <f t="shared" si="188"/>
        <v>0</v>
      </c>
      <c r="AD986" s="22">
        <f t="shared" si="192"/>
        <v>0</v>
      </c>
      <c r="AE986" s="22"/>
      <c r="AF986" s="22"/>
      <c r="AG986" s="22"/>
      <c r="AH986" s="22"/>
      <c r="AI986" s="22"/>
      <c r="AJ986" s="22">
        <f t="shared" si="193"/>
        <v>0</v>
      </c>
      <c r="AK986" s="22">
        <f t="shared" si="185"/>
        <v>0</v>
      </c>
      <c r="AL986" s="22">
        <f t="shared" si="186"/>
        <v>0</v>
      </c>
      <c r="AM986" s="22">
        <f t="array" ref="AM986">IF(P986="Mykare",(INDEX('[1]EMI &amp; Reimbursement'!Q:Q,MATCH(Finance!C986,'[1]EMI &amp; Reimbursement'!B:B,0),0)),0)</f>
        <v>0</v>
      </c>
      <c r="AN986" s="22">
        <f t="shared" si="182"/>
        <v>0</v>
      </c>
      <c r="AO986" s="22">
        <f t="shared" si="183"/>
        <v>0</v>
      </c>
      <c r="AP986" s="22">
        <f t="shared" si="184"/>
        <v>0</v>
      </c>
      <c r="BC986" s="22">
        <f t="shared" si="194"/>
        <v>0</v>
      </c>
      <c r="BD986" s="26" t="e">
        <f t="shared" si="195"/>
        <v>#DIV/0!</v>
      </c>
    </row>
    <row r="987" spans="1:56" ht="18" customHeight="1">
      <c r="A987" s="18" t="s">
        <v>7262</v>
      </c>
      <c r="B987" s="19"/>
      <c r="C987" s="18" t="str">
        <f t="shared" si="196"/>
        <v>FIP</v>
      </c>
      <c r="E987" s="20"/>
      <c r="F987" s="20"/>
      <c r="M987" s="21"/>
      <c r="N987" s="21" t="str">
        <f t="shared" si="189"/>
        <v>A</v>
      </c>
      <c r="P987" s="18" t="str">
        <f>IFERROR(VLOOKUP(L987,[1]Sheet3!A:B,2,0),"")</f>
        <v/>
      </c>
      <c r="Q987" s="22"/>
      <c r="R987" s="22" t="s">
        <v>7271</v>
      </c>
      <c r="S987" s="22"/>
      <c r="T987" s="22"/>
      <c r="U987" s="22"/>
      <c r="V987" s="22"/>
      <c r="W987" s="22">
        <f t="shared" si="190"/>
        <v>0</v>
      </c>
      <c r="X987" s="22"/>
      <c r="Y987" s="22"/>
      <c r="Z987" s="22"/>
      <c r="AA987" s="22">
        <f t="shared" si="191"/>
        <v>0</v>
      </c>
      <c r="AB987" s="22">
        <f t="shared" si="187"/>
        <v>0</v>
      </c>
      <c r="AC987" s="22">
        <f t="shared" si="188"/>
        <v>0</v>
      </c>
      <c r="AD987" s="22">
        <f t="shared" si="192"/>
        <v>0</v>
      </c>
      <c r="AE987" s="22"/>
      <c r="AF987" s="22"/>
      <c r="AG987" s="22"/>
      <c r="AH987" s="22"/>
      <c r="AI987" s="22"/>
      <c r="AJ987" s="22">
        <f t="shared" si="193"/>
        <v>0</v>
      </c>
      <c r="AK987" s="22">
        <f t="shared" si="185"/>
        <v>0</v>
      </c>
      <c r="AL987" s="22">
        <f t="shared" si="186"/>
        <v>0</v>
      </c>
      <c r="AM987" s="22">
        <f t="array" ref="AM987">IF(P987="Mykare",(INDEX('[1]EMI &amp; Reimbursement'!Q:Q,MATCH(Finance!C987,'[1]EMI &amp; Reimbursement'!B:B,0),0)),0)</f>
        <v>0</v>
      </c>
      <c r="AN987" s="22">
        <f t="shared" si="182"/>
        <v>0</v>
      </c>
      <c r="AO987" s="22">
        <f t="shared" si="183"/>
        <v>0</v>
      </c>
      <c r="AP987" s="22">
        <f t="shared" si="184"/>
        <v>0</v>
      </c>
      <c r="BC987" s="22">
        <f t="shared" si="194"/>
        <v>0</v>
      </c>
      <c r="BD987" s="26" t="e">
        <f t="shared" si="195"/>
        <v>#DIV/0!</v>
      </c>
    </row>
    <row r="988" spans="1:56" ht="18" customHeight="1">
      <c r="A988" s="18" t="s">
        <v>7262</v>
      </c>
      <c r="B988" s="19"/>
      <c r="C988" s="18" t="str">
        <f t="shared" si="196"/>
        <v>FIP</v>
      </c>
      <c r="E988" s="20"/>
      <c r="F988" s="20"/>
      <c r="M988" s="21"/>
      <c r="N988" s="21" t="str">
        <f t="shared" si="189"/>
        <v>A</v>
      </c>
      <c r="P988" s="18" t="str">
        <f>IFERROR(VLOOKUP(L988,[1]Sheet3!A:B,2,0),"")</f>
        <v/>
      </c>
      <c r="Q988" s="22"/>
      <c r="R988" s="22" t="s">
        <v>7271</v>
      </c>
      <c r="S988" s="22"/>
      <c r="T988" s="22"/>
      <c r="U988" s="22"/>
      <c r="V988" s="22"/>
      <c r="W988" s="22">
        <f t="shared" si="190"/>
        <v>0</v>
      </c>
      <c r="X988" s="22"/>
      <c r="Y988" s="22"/>
      <c r="Z988" s="22"/>
      <c r="AA988" s="22">
        <f t="shared" si="191"/>
        <v>0</v>
      </c>
      <c r="AB988" s="22">
        <f t="shared" si="187"/>
        <v>0</v>
      </c>
      <c r="AC988" s="22">
        <f t="shared" si="188"/>
        <v>0</v>
      </c>
      <c r="AD988" s="22">
        <f t="shared" si="192"/>
        <v>0</v>
      </c>
      <c r="AE988" s="22"/>
      <c r="AF988" s="22"/>
      <c r="AG988" s="22"/>
      <c r="AH988" s="22"/>
      <c r="AI988" s="22"/>
      <c r="AJ988" s="22">
        <f t="shared" si="193"/>
        <v>0</v>
      </c>
      <c r="AK988" s="22">
        <f t="shared" si="185"/>
        <v>0</v>
      </c>
      <c r="AL988" s="22">
        <f t="shared" si="186"/>
        <v>0</v>
      </c>
      <c r="AM988" s="22">
        <f t="array" ref="AM988">IF(P988="Mykare",(INDEX('[1]EMI &amp; Reimbursement'!Q:Q,MATCH(Finance!C988,'[1]EMI &amp; Reimbursement'!B:B,0),0)),0)</f>
        <v>0</v>
      </c>
      <c r="AN988" s="22">
        <f t="shared" si="182"/>
        <v>0</v>
      </c>
      <c r="AO988" s="22">
        <f t="shared" si="183"/>
        <v>0</v>
      </c>
      <c r="AP988" s="22">
        <f t="shared" si="184"/>
        <v>0</v>
      </c>
      <c r="BC988" s="22">
        <f t="shared" si="194"/>
        <v>0</v>
      </c>
      <c r="BD988" s="26" t="e">
        <f t="shared" si="195"/>
        <v>#DIV/0!</v>
      </c>
    </row>
    <row r="989" spans="1:56" ht="18" customHeight="1">
      <c r="A989" s="18" t="s">
        <v>7262</v>
      </c>
      <c r="B989" s="19"/>
      <c r="C989" s="18" t="str">
        <f t="shared" si="196"/>
        <v>FIP</v>
      </c>
      <c r="E989" s="20"/>
      <c r="F989" s="20"/>
      <c r="M989" s="21"/>
      <c r="N989" s="21" t="str">
        <f t="shared" si="189"/>
        <v>A</v>
      </c>
      <c r="P989" s="18" t="str">
        <f>IFERROR(VLOOKUP(L989,[1]Sheet3!A:B,2,0),"")</f>
        <v/>
      </c>
      <c r="Q989" s="22"/>
      <c r="R989" s="22" t="s">
        <v>7271</v>
      </c>
      <c r="S989" s="22"/>
      <c r="T989" s="22"/>
      <c r="U989" s="22"/>
      <c r="V989" s="22"/>
      <c r="W989" s="22">
        <f t="shared" si="190"/>
        <v>0</v>
      </c>
      <c r="X989" s="22"/>
      <c r="Y989" s="22"/>
      <c r="Z989" s="22"/>
      <c r="AA989" s="22">
        <f t="shared" si="191"/>
        <v>0</v>
      </c>
      <c r="AB989" s="22">
        <f t="shared" si="187"/>
        <v>0</v>
      </c>
      <c r="AC989" s="22">
        <f t="shared" si="188"/>
        <v>0</v>
      </c>
      <c r="AD989" s="22">
        <f t="shared" si="192"/>
        <v>0</v>
      </c>
      <c r="AE989" s="22"/>
      <c r="AF989" s="22"/>
      <c r="AG989" s="22"/>
      <c r="AH989" s="22"/>
      <c r="AI989" s="22"/>
      <c r="AJ989" s="22">
        <f t="shared" si="193"/>
        <v>0</v>
      </c>
      <c r="AK989" s="22">
        <f t="shared" si="185"/>
        <v>0</v>
      </c>
      <c r="AL989" s="22">
        <f t="shared" si="186"/>
        <v>0</v>
      </c>
      <c r="AM989" s="22">
        <f t="array" ref="AM989">IF(P989="Mykare",(INDEX('[1]EMI &amp; Reimbursement'!Q:Q,MATCH(Finance!C989,'[1]EMI &amp; Reimbursement'!B:B,0),0)),0)</f>
        <v>0</v>
      </c>
      <c r="AN989" s="22">
        <f t="shared" si="182"/>
        <v>0</v>
      </c>
      <c r="AO989" s="22">
        <f t="shared" si="183"/>
        <v>0</v>
      </c>
      <c r="AP989" s="22">
        <f t="shared" si="184"/>
        <v>0</v>
      </c>
      <c r="BC989" s="22">
        <f t="shared" si="194"/>
        <v>0</v>
      </c>
      <c r="BD989" s="26" t="e">
        <f t="shared" si="195"/>
        <v>#DIV/0!</v>
      </c>
    </row>
    <row r="990" spans="1:56" ht="18" customHeight="1">
      <c r="A990" s="18" t="s">
        <v>7262</v>
      </c>
      <c r="B990" s="19"/>
      <c r="C990" s="18" t="str">
        <f t="shared" si="196"/>
        <v>FIP</v>
      </c>
      <c r="E990" s="20"/>
      <c r="F990" s="20"/>
      <c r="M990" s="21"/>
      <c r="N990" s="21" t="str">
        <f t="shared" si="189"/>
        <v>A</v>
      </c>
      <c r="P990" s="18" t="str">
        <f>IFERROR(VLOOKUP(L990,[1]Sheet3!A:B,2,0),"")</f>
        <v/>
      </c>
      <c r="Q990" s="22"/>
      <c r="R990" s="22" t="s">
        <v>7271</v>
      </c>
      <c r="S990" s="22"/>
      <c r="T990" s="22"/>
      <c r="U990" s="22"/>
      <c r="V990" s="22"/>
      <c r="W990" s="22">
        <f t="shared" si="190"/>
        <v>0</v>
      </c>
      <c r="X990" s="22"/>
      <c r="Y990" s="22"/>
      <c r="Z990" s="22"/>
      <c r="AA990" s="22">
        <f t="shared" si="191"/>
        <v>0</v>
      </c>
      <c r="AB990" s="22">
        <f t="shared" si="187"/>
        <v>0</v>
      </c>
      <c r="AC990" s="22">
        <f t="shared" si="188"/>
        <v>0</v>
      </c>
      <c r="AD990" s="22">
        <f t="shared" si="192"/>
        <v>0</v>
      </c>
      <c r="AE990" s="22"/>
      <c r="AF990" s="22"/>
      <c r="AG990" s="22"/>
      <c r="AH990" s="22"/>
      <c r="AI990" s="22"/>
      <c r="AJ990" s="22">
        <f t="shared" si="193"/>
        <v>0</v>
      </c>
      <c r="AK990" s="22">
        <f t="shared" si="185"/>
        <v>0</v>
      </c>
      <c r="AL990" s="22">
        <f t="shared" si="186"/>
        <v>0</v>
      </c>
      <c r="AM990" s="22">
        <f t="array" ref="AM990">IF(P990="Mykare",(INDEX('[1]EMI &amp; Reimbursement'!Q:Q,MATCH(Finance!C990,'[1]EMI &amp; Reimbursement'!B:B,0),0)),0)</f>
        <v>0</v>
      </c>
      <c r="AN990" s="22">
        <f t="shared" si="182"/>
        <v>0</v>
      </c>
      <c r="AO990" s="22">
        <f t="shared" si="183"/>
        <v>0</v>
      </c>
      <c r="AP990" s="22">
        <f t="shared" si="184"/>
        <v>0</v>
      </c>
      <c r="BC990" s="22">
        <f t="shared" si="194"/>
        <v>0</v>
      </c>
      <c r="BD990" s="26" t="e">
        <f t="shared" si="195"/>
        <v>#DIV/0!</v>
      </c>
    </row>
    <row r="991" spans="1:56" ht="18" customHeight="1">
      <c r="A991" s="18" t="s">
        <v>7262</v>
      </c>
      <c r="B991" s="19"/>
      <c r="C991" s="18" t="str">
        <f t="shared" si="196"/>
        <v>FIP</v>
      </c>
      <c r="E991" s="20"/>
      <c r="F991" s="20"/>
      <c r="M991" s="21"/>
      <c r="N991" s="21" t="str">
        <f t="shared" si="189"/>
        <v>A</v>
      </c>
      <c r="P991" s="18" t="str">
        <f>IFERROR(VLOOKUP(L991,[1]Sheet3!A:B,2,0),"")</f>
        <v/>
      </c>
      <c r="Q991" s="22"/>
      <c r="R991" s="22" t="s">
        <v>7271</v>
      </c>
      <c r="S991" s="22"/>
      <c r="T991" s="22"/>
      <c r="U991" s="22"/>
      <c r="V991" s="22"/>
      <c r="W991" s="22">
        <f t="shared" si="190"/>
        <v>0</v>
      </c>
      <c r="X991" s="22"/>
      <c r="Y991" s="22"/>
      <c r="Z991" s="22"/>
      <c r="AA991" s="22">
        <f t="shared" si="191"/>
        <v>0</v>
      </c>
      <c r="AB991" s="22">
        <f t="shared" si="187"/>
        <v>0</v>
      </c>
      <c r="AC991" s="22">
        <f t="shared" si="188"/>
        <v>0</v>
      </c>
      <c r="AD991" s="22">
        <f t="shared" si="192"/>
        <v>0</v>
      </c>
      <c r="AE991" s="22"/>
      <c r="AF991" s="22"/>
      <c r="AG991" s="22"/>
      <c r="AH991" s="22"/>
      <c r="AI991" s="22"/>
      <c r="AJ991" s="22">
        <f t="shared" si="193"/>
        <v>0</v>
      </c>
      <c r="AK991" s="22">
        <f t="shared" si="185"/>
        <v>0</v>
      </c>
      <c r="AL991" s="22">
        <f t="shared" si="186"/>
        <v>0</v>
      </c>
      <c r="AM991" s="22">
        <f t="array" ref="AM991">IF(P991="Mykare",(INDEX('[1]EMI &amp; Reimbursement'!Q:Q,MATCH(Finance!C991,'[1]EMI &amp; Reimbursement'!B:B,0),0)),0)</f>
        <v>0</v>
      </c>
      <c r="AN991" s="22">
        <f t="shared" si="182"/>
        <v>0</v>
      </c>
      <c r="AO991" s="22">
        <f t="shared" si="183"/>
        <v>0</v>
      </c>
      <c r="AP991" s="22">
        <f t="shared" si="184"/>
        <v>0</v>
      </c>
      <c r="BC991" s="22">
        <f t="shared" si="194"/>
        <v>0</v>
      </c>
      <c r="BD991" s="26" t="e">
        <f t="shared" si="195"/>
        <v>#DIV/0!</v>
      </c>
    </row>
    <row r="992" spans="1:56" ht="18" customHeight="1">
      <c r="A992" s="18" t="s">
        <v>7262</v>
      </c>
      <c r="B992" s="19"/>
      <c r="C992" s="18" t="str">
        <f t="shared" si="196"/>
        <v>FIP</v>
      </c>
      <c r="E992" s="20"/>
      <c r="F992" s="20"/>
      <c r="M992" s="21"/>
      <c r="N992" s="21" t="str">
        <f t="shared" si="189"/>
        <v>A</v>
      </c>
      <c r="P992" s="18" t="str">
        <f>IFERROR(VLOOKUP(L992,[1]Sheet3!A:B,2,0),"")</f>
        <v/>
      </c>
      <c r="Q992" s="22"/>
      <c r="R992" s="22" t="s">
        <v>7271</v>
      </c>
      <c r="S992" s="22"/>
      <c r="T992" s="22"/>
      <c r="U992" s="22"/>
      <c r="V992" s="22"/>
      <c r="W992" s="22">
        <f t="shared" si="190"/>
        <v>0</v>
      </c>
      <c r="X992" s="22"/>
      <c r="Y992" s="22"/>
      <c r="Z992" s="22"/>
      <c r="AA992" s="22">
        <f t="shared" si="191"/>
        <v>0</v>
      </c>
      <c r="AB992" s="22">
        <f t="shared" si="187"/>
        <v>0</v>
      </c>
      <c r="AC992" s="22">
        <f t="shared" si="188"/>
        <v>0</v>
      </c>
      <c r="AD992" s="22">
        <f t="shared" si="192"/>
        <v>0</v>
      </c>
      <c r="AE992" s="22"/>
      <c r="AF992" s="22"/>
      <c r="AG992" s="22"/>
      <c r="AH992" s="22"/>
      <c r="AI992" s="22"/>
      <c r="AJ992" s="22">
        <f t="shared" si="193"/>
        <v>0</v>
      </c>
      <c r="AK992" s="22">
        <f t="shared" si="185"/>
        <v>0</v>
      </c>
      <c r="AL992" s="22">
        <f t="shared" si="186"/>
        <v>0</v>
      </c>
      <c r="AM992" s="22">
        <f t="array" ref="AM992">IF(P992="Mykare",(INDEX('[1]EMI &amp; Reimbursement'!Q:Q,MATCH(Finance!C992,'[1]EMI &amp; Reimbursement'!B:B,0),0)),0)</f>
        <v>0</v>
      </c>
      <c r="AN992" s="22">
        <f t="shared" si="182"/>
        <v>0</v>
      </c>
      <c r="AO992" s="22">
        <f t="shared" si="183"/>
        <v>0</v>
      </c>
      <c r="AP992" s="22">
        <f t="shared" si="184"/>
        <v>0</v>
      </c>
      <c r="BC992" s="22">
        <f t="shared" si="194"/>
        <v>0</v>
      </c>
      <c r="BD992" s="26" t="e">
        <f t="shared" si="195"/>
        <v>#DIV/0!</v>
      </c>
    </row>
    <row r="993" spans="1:56" ht="18" customHeight="1">
      <c r="A993" s="18" t="s">
        <v>7262</v>
      </c>
      <c r="B993" s="19"/>
      <c r="C993" s="18" t="str">
        <f t="shared" si="196"/>
        <v>FIP</v>
      </c>
      <c r="E993" s="20"/>
      <c r="F993" s="20"/>
      <c r="M993" s="21"/>
      <c r="N993" s="21" t="str">
        <f t="shared" si="189"/>
        <v>A</v>
      </c>
      <c r="P993" s="18" t="str">
        <f>IFERROR(VLOOKUP(L993,[1]Sheet3!A:B,2,0),"")</f>
        <v/>
      </c>
      <c r="Q993" s="22"/>
      <c r="R993" s="22" t="s">
        <v>7271</v>
      </c>
      <c r="S993" s="22"/>
      <c r="T993" s="22"/>
      <c r="U993" s="22"/>
      <c r="V993" s="22"/>
      <c r="W993" s="22">
        <f t="shared" si="190"/>
        <v>0</v>
      </c>
      <c r="X993" s="22"/>
      <c r="Y993" s="22"/>
      <c r="Z993" s="22"/>
      <c r="AA993" s="22">
        <f t="shared" si="191"/>
        <v>0</v>
      </c>
      <c r="AB993" s="22">
        <f t="shared" si="187"/>
        <v>0</v>
      </c>
      <c r="AC993" s="22">
        <f t="shared" si="188"/>
        <v>0</v>
      </c>
      <c r="AD993" s="22">
        <f t="shared" si="192"/>
        <v>0</v>
      </c>
      <c r="AE993" s="22"/>
      <c r="AF993" s="22"/>
      <c r="AG993" s="22"/>
      <c r="AH993" s="22"/>
      <c r="AI993" s="22"/>
      <c r="AJ993" s="22">
        <f t="shared" si="193"/>
        <v>0</v>
      </c>
      <c r="AK993" s="22">
        <f t="shared" si="185"/>
        <v>0</v>
      </c>
      <c r="AL993" s="22">
        <f t="shared" si="186"/>
        <v>0</v>
      </c>
      <c r="AM993" s="22">
        <f t="array" ref="AM993">IF(P993="Mykare",(INDEX('[1]EMI &amp; Reimbursement'!Q:Q,MATCH(Finance!C993,'[1]EMI &amp; Reimbursement'!B:B,0),0)),0)</f>
        <v>0</v>
      </c>
      <c r="AN993" s="22">
        <f t="shared" si="182"/>
        <v>0</v>
      </c>
      <c r="AO993" s="22">
        <f t="shared" si="183"/>
        <v>0</v>
      </c>
      <c r="AP993" s="22">
        <f t="shared" si="184"/>
        <v>0</v>
      </c>
      <c r="BC993" s="22">
        <f t="shared" si="194"/>
        <v>0</v>
      </c>
      <c r="BD993" s="26" t="e">
        <f t="shared" si="195"/>
        <v>#DIV/0!</v>
      </c>
    </row>
    <row r="994" spans="1:56" ht="18" customHeight="1">
      <c r="A994" s="18" t="s">
        <v>7262</v>
      </c>
      <c r="B994" s="19"/>
      <c r="C994" s="18" t="str">
        <f t="shared" si="196"/>
        <v>FIP</v>
      </c>
      <c r="E994" s="20"/>
      <c r="F994" s="20"/>
      <c r="M994" s="21"/>
      <c r="N994" s="21" t="str">
        <f t="shared" si="189"/>
        <v>A</v>
      </c>
      <c r="P994" s="18" t="str">
        <f>IFERROR(VLOOKUP(L994,[1]Sheet3!A:B,2,0),"")</f>
        <v/>
      </c>
      <c r="Q994" s="22"/>
      <c r="R994" s="22" t="s">
        <v>7271</v>
      </c>
      <c r="S994" s="22"/>
      <c r="T994" s="22"/>
      <c r="U994" s="22"/>
      <c r="V994" s="22"/>
      <c r="W994" s="22">
        <f t="shared" si="190"/>
        <v>0</v>
      </c>
      <c r="X994" s="22"/>
      <c r="Y994" s="22"/>
      <c r="Z994" s="22"/>
      <c r="AA994" s="22">
        <f t="shared" si="191"/>
        <v>0</v>
      </c>
      <c r="AB994" s="22">
        <f t="shared" si="187"/>
        <v>0</v>
      </c>
      <c r="AC994" s="22">
        <f t="shared" si="188"/>
        <v>0</v>
      </c>
      <c r="AD994" s="22">
        <f t="shared" si="192"/>
        <v>0</v>
      </c>
      <c r="AE994" s="22"/>
      <c r="AF994" s="22"/>
      <c r="AG994" s="22"/>
      <c r="AH994" s="22"/>
      <c r="AI994" s="22"/>
      <c r="AJ994" s="22">
        <f t="shared" si="193"/>
        <v>0</v>
      </c>
      <c r="AK994" s="22">
        <f t="shared" si="185"/>
        <v>0</v>
      </c>
      <c r="AL994" s="22">
        <f t="shared" si="186"/>
        <v>0</v>
      </c>
      <c r="AM994" s="22">
        <f t="array" ref="AM994">IF(P994="Mykare",(INDEX('[1]EMI &amp; Reimbursement'!Q:Q,MATCH(Finance!C994,'[1]EMI &amp; Reimbursement'!B:B,0),0)),0)</f>
        <v>0</v>
      </c>
      <c r="AN994" s="22">
        <f t="shared" si="182"/>
        <v>0</v>
      </c>
      <c r="AO994" s="22">
        <f t="shared" si="183"/>
        <v>0</v>
      </c>
      <c r="AP994" s="22">
        <f t="shared" si="184"/>
        <v>0</v>
      </c>
      <c r="BC994" s="22">
        <f t="shared" si="194"/>
        <v>0</v>
      </c>
      <c r="BD994" s="26" t="e">
        <f t="shared" si="195"/>
        <v>#DIV/0!</v>
      </c>
    </row>
    <row r="995" spans="1:56" ht="18" customHeight="1">
      <c r="A995" s="18" t="s">
        <v>7262</v>
      </c>
      <c r="B995" s="19"/>
      <c r="C995" s="18" t="str">
        <f t="shared" si="196"/>
        <v>FIP</v>
      </c>
      <c r="E995" s="20"/>
      <c r="F995" s="20"/>
      <c r="M995" s="21"/>
      <c r="N995" s="21" t="str">
        <f t="shared" si="189"/>
        <v>A</v>
      </c>
      <c r="P995" s="18" t="str">
        <f>IFERROR(VLOOKUP(L995,[1]Sheet3!A:B,2,0),"")</f>
        <v/>
      </c>
      <c r="Q995" s="22"/>
      <c r="R995" s="22" t="s">
        <v>7271</v>
      </c>
      <c r="S995" s="22"/>
      <c r="T995" s="22"/>
      <c r="U995" s="22"/>
      <c r="V995" s="22"/>
      <c r="W995" s="22">
        <f t="shared" si="190"/>
        <v>0</v>
      </c>
      <c r="X995" s="22"/>
      <c r="Y995" s="22"/>
      <c r="Z995" s="22"/>
      <c r="AA995" s="22">
        <f t="shared" si="191"/>
        <v>0</v>
      </c>
      <c r="AB995" s="22">
        <f t="shared" si="187"/>
        <v>0</v>
      </c>
      <c r="AC995" s="22">
        <f t="shared" si="188"/>
        <v>0</v>
      </c>
      <c r="AD995" s="22">
        <f t="shared" si="192"/>
        <v>0</v>
      </c>
      <c r="AE995" s="22"/>
      <c r="AF995" s="22"/>
      <c r="AG995" s="22"/>
      <c r="AH995" s="22"/>
      <c r="AI995" s="22"/>
      <c r="AJ995" s="22">
        <f t="shared" si="193"/>
        <v>0</v>
      </c>
      <c r="AK995" s="22">
        <f t="shared" si="185"/>
        <v>0</v>
      </c>
      <c r="AL995" s="22">
        <f t="shared" si="186"/>
        <v>0</v>
      </c>
      <c r="AM995" s="22">
        <f t="array" ref="AM995">IF(P995="Mykare",(INDEX('[1]EMI &amp; Reimbursement'!Q:Q,MATCH(Finance!C995,'[1]EMI &amp; Reimbursement'!B:B,0),0)),0)</f>
        <v>0</v>
      </c>
      <c r="AN995" s="22">
        <f t="shared" si="182"/>
        <v>0</v>
      </c>
      <c r="AO995" s="22">
        <f t="shared" si="183"/>
        <v>0</v>
      </c>
      <c r="AP995" s="22">
        <f t="shared" si="184"/>
        <v>0</v>
      </c>
      <c r="BC995" s="22">
        <f t="shared" si="194"/>
        <v>0</v>
      </c>
      <c r="BD995" s="26" t="e">
        <f t="shared" si="195"/>
        <v>#DIV/0!</v>
      </c>
    </row>
    <row r="996" spans="1:56" ht="18" customHeight="1">
      <c r="A996" s="18" t="s">
        <v>7262</v>
      </c>
      <c r="B996" s="19"/>
      <c r="C996" s="18" t="str">
        <f t="shared" si="196"/>
        <v>FIP</v>
      </c>
      <c r="E996" s="20"/>
      <c r="F996" s="20"/>
      <c r="M996" s="21"/>
      <c r="N996" s="21" t="str">
        <f t="shared" si="189"/>
        <v>A</v>
      </c>
      <c r="P996" s="18" t="str">
        <f>IFERROR(VLOOKUP(L996,[1]Sheet3!A:B,2,0),"")</f>
        <v/>
      </c>
      <c r="Q996" s="22"/>
      <c r="R996" s="22" t="s">
        <v>7271</v>
      </c>
      <c r="S996" s="22"/>
      <c r="T996" s="22"/>
      <c r="U996" s="22"/>
      <c r="V996" s="22"/>
      <c r="W996" s="22">
        <f t="shared" si="190"/>
        <v>0</v>
      </c>
      <c r="X996" s="22"/>
      <c r="Y996" s="22"/>
      <c r="Z996" s="22"/>
      <c r="AA996" s="22">
        <f t="shared" si="191"/>
        <v>0</v>
      </c>
      <c r="AB996" s="22">
        <f t="shared" si="187"/>
        <v>0</v>
      </c>
      <c r="AC996" s="22">
        <f t="shared" si="188"/>
        <v>0</v>
      </c>
      <c r="AD996" s="22">
        <f t="shared" si="192"/>
        <v>0</v>
      </c>
      <c r="AE996" s="22"/>
      <c r="AF996" s="22"/>
      <c r="AG996" s="22"/>
      <c r="AH996" s="22"/>
      <c r="AI996" s="22"/>
      <c r="AJ996" s="22">
        <f t="shared" si="193"/>
        <v>0</v>
      </c>
      <c r="AK996" s="22">
        <f t="shared" si="185"/>
        <v>0</v>
      </c>
      <c r="AL996" s="22">
        <f t="shared" si="186"/>
        <v>0</v>
      </c>
      <c r="AM996" s="22">
        <f t="array" ref="AM996">IF(P996="Mykare",(INDEX('[1]EMI &amp; Reimbursement'!Q:Q,MATCH(Finance!C996,'[1]EMI &amp; Reimbursement'!B:B,0),0)),0)</f>
        <v>0</v>
      </c>
      <c r="AN996" s="22">
        <f t="shared" si="182"/>
        <v>0</v>
      </c>
      <c r="AO996" s="22">
        <f t="shared" si="183"/>
        <v>0</v>
      </c>
      <c r="AP996" s="22">
        <f t="shared" si="184"/>
        <v>0</v>
      </c>
      <c r="BC996" s="22">
        <f t="shared" si="194"/>
        <v>0</v>
      </c>
      <c r="BD996" s="26" t="e">
        <f t="shared" si="195"/>
        <v>#DIV/0!</v>
      </c>
    </row>
    <row r="997" spans="1:56" ht="18" customHeight="1">
      <c r="A997" s="18" t="s">
        <v>7262</v>
      </c>
      <c r="B997" s="19"/>
      <c r="C997" s="18" t="str">
        <f t="shared" si="196"/>
        <v>FIP</v>
      </c>
      <c r="E997" s="20"/>
      <c r="F997" s="20"/>
      <c r="M997" s="21"/>
      <c r="N997" s="21" t="str">
        <f t="shared" si="189"/>
        <v>A</v>
      </c>
      <c r="P997" s="18" t="str">
        <f>IFERROR(VLOOKUP(L997,[1]Sheet3!A:B,2,0),"")</f>
        <v/>
      </c>
      <c r="Q997" s="22"/>
      <c r="R997" s="22" t="s">
        <v>7271</v>
      </c>
      <c r="S997" s="22"/>
      <c r="T997" s="22"/>
      <c r="U997" s="22"/>
      <c r="V997" s="22"/>
      <c r="W997" s="22">
        <f t="shared" si="190"/>
        <v>0</v>
      </c>
      <c r="X997" s="22"/>
      <c r="Y997" s="22"/>
      <c r="Z997" s="22"/>
      <c r="AA997" s="22">
        <f t="shared" si="191"/>
        <v>0</v>
      </c>
      <c r="AB997" s="22">
        <f t="shared" si="187"/>
        <v>0</v>
      </c>
      <c r="AC997" s="22">
        <f t="shared" si="188"/>
        <v>0</v>
      </c>
      <c r="AD997" s="22">
        <f t="shared" si="192"/>
        <v>0</v>
      </c>
      <c r="AE997" s="22"/>
      <c r="AF997" s="22"/>
      <c r="AG997" s="22"/>
      <c r="AH997" s="22"/>
      <c r="AI997" s="22"/>
      <c r="AJ997" s="22">
        <f t="shared" si="193"/>
        <v>0</v>
      </c>
      <c r="AK997" s="22">
        <f t="shared" si="185"/>
        <v>0</v>
      </c>
      <c r="AL997" s="22">
        <f t="shared" si="186"/>
        <v>0</v>
      </c>
      <c r="AM997" s="22">
        <f t="array" ref="AM997">IF(P997="Mykare",(INDEX('[1]EMI &amp; Reimbursement'!Q:Q,MATCH(Finance!C997,'[1]EMI &amp; Reimbursement'!B:B,0),0)),0)</f>
        <v>0</v>
      </c>
      <c r="AN997" s="22">
        <f t="shared" si="182"/>
        <v>0</v>
      </c>
      <c r="AO997" s="22">
        <f t="shared" si="183"/>
        <v>0</v>
      </c>
      <c r="AP997" s="22">
        <f t="shared" si="184"/>
        <v>0</v>
      </c>
      <c r="BC997" s="22">
        <f t="shared" si="194"/>
        <v>0</v>
      </c>
      <c r="BD997" s="26" t="e">
        <f t="shared" si="195"/>
        <v>#DIV/0!</v>
      </c>
    </row>
    <row r="998" spans="1:56" ht="18" customHeight="1">
      <c r="A998" s="18" t="s">
        <v>7262</v>
      </c>
      <c r="B998" s="19"/>
      <c r="C998" s="18" t="str">
        <f t="shared" si="196"/>
        <v>FIP</v>
      </c>
      <c r="E998" s="20"/>
      <c r="F998" s="20"/>
      <c r="M998" s="21"/>
      <c r="N998" s="21" t="str">
        <f t="shared" si="189"/>
        <v>A</v>
      </c>
      <c r="P998" s="18" t="str">
        <f>IFERROR(VLOOKUP(L998,[1]Sheet3!A:B,2,0),"")</f>
        <v/>
      </c>
      <c r="Q998" s="22"/>
      <c r="R998" s="22" t="s">
        <v>7271</v>
      </c>
      <c r="S998" s="22"/>
      <c r="T998" s="22"/>
      <c r="U998" s="22"/>
      <c r="V998" s="22"/>
      <c r="W998" s="22">
        <f t="shared" si="190"/>
        <v>0</v>
      </c>
      <c r="X998" s="22"/>
      <c r="Y998" s="22"/>
      <c r="Z998" s="22"/>
      <c r="AA998" s="22">
        <f t="shared" si="191"/>
        <v>0</v>
      </c>
      <c r="AB998" s="22">
        <f t="shared" si="187"/>
        <v>0</v>
      </c>
      <c r="AC998" s="22">
        <f t="shared" si="188"/>
        <v>0</v>
      </c>
      <c r="AD998" s="22">
        <f t="shared" si="192"/>
        <v>0</v>
      </c>
      <c r="AE998" s="22"/>
      <c r="AF998" s="22"/>
      <c r="AG998" s="22"/>
      <c r="AH998" s="22"/>
      <c r="AI998" s="22"/>
      <c r="AJ998" s="22">
        <f t="shared" si="193"/>
        <v>0</v>
      </c>
      <c r="AK998" s="22">
        <f t="shared" si="185"/>
        <v>0</v>
      </c>
      <c r="AL998" s="22">
        <f t="shared" si="186"/>
        <v>0</v>
      </c>
      <c r="AM998" s="22">
        <f t="array" ref="AM998">IF(P998="Mykare",(INDEX('[1]EMI &amp; Reimbursement'!Q:Q,MATCH(Finance!C998,'[1]EMI &amp; Reimbursement'!B:B,0),0)),0)</f>
        <v>0</v>
      </c>
      <c r="AN998" s="22">
        <f t="shared" si="182"/>
        <v>0</v>
      </c>
      <c r="AO998" s="22">
        <f t="shared" si="183"/>
        <v>0</v>
      </c>
      <c r="AP998" s="22">
        <f t="shared" si="184"/>
        <v>0</v>
      </c>
      <c r="BC998" s="22">
        <f t="shared" si="194"/>
        <v>0</v>
      </c>
      <c r="BD998" s="26" t="e">
        <f t="shared" si="195"/>
        <v>#DIV/0!</v>
      </c>
    </row>
    <row r="999" spans="1:56" ht="18" customHeight="1">
      <c r="A999" s="18" t="s">
        <v>7262</v>
      </c>
      <c r="B999" s="19"/>
      <c r="C999" s="18" t="str">
        <f t="shared" si="196"/>
        <v>FIP</v>
      </c>
      <c r="E999" s="20"/>
      <c r="F999" s="20"/>
      <c r="M999" s="21"/>
      <c r="N999" s="21" t="str">
        <f t="shared" si="189"/>
        <v>A</v>
      </c>
      <c r="P999" s="18" t="str">
        <f>IFERROR(VLOOKUP(L999,[1]Sheet3!A:B,2,0),"")</f>
        <v/>
      </c>
      <c r="Q999" s="22"/>
      <c r="R999" s="22" t="s">
        <v>7271</v>
      </c>
      <c r="S999" s="22"/>
      <c r="T999" s="22"/>
      <c r="U999" s="22"/>
      <c r="V999" s="22"/>
      <c r="W999" s="22">
        <f t="shared" si="190"/>
        <v>0</v>
      </c>
      <c r="X999" s="22"/>
      <c r="Y999" s="22"/>
      <c r="Z999" s="22"/>
      <c r="AA999" s="22">
        <f t="shared" si="191"/>
        <v>0</v>
      </c>
      <c r="AB999" s="22">
        <f t="shared" si="187"/>
        <v>0</v>
      </c>
      <c r="AC999" s="22">
        <f t="shared" si="188"/>
        <v>0</v>
      </c>
      <c r="AD999" s="22">
        <f t="shared" si="192"/>
        <v>0</v>
      </c>
      <c r="AE999" s="22"/>
      <c r="AF999" s="22"/>
      <c r="AG999" s="22"/>
      <c r="AH999" s="22"/>
      <c r="AI999" s="22"/>
      <c r="AJ999" s="22">
        <f t="shared" si="193"/>
        <v>0</v>
      </c>
      <c r="AK999" s="22">
        <f t="shared" si="185"/>
        <v>0</v>
      </c>
      <c r="AL999" s="22">
        <f t="shared" si="186"/>
        <v>0</v>
      </c>
      <c r="AM999" s="22">
        <f t="array" ref="AM999">IF(P999="Mykare",(INDEX('[1]EMI &amp; Reimbursement'!Q:Q,MATCH(Finance!C999,'[1]EMI &amp; Reimbursement'!B:B,0),0)),0)</f>
        <v>0</v>
      </c>
      <c r="AN999" s="22">
        <f t="shared" si="182"/>
        <v>0</v>
      </c>
      <c r="AO999" s="22">
        <f t="shared" si="183"/>
        <v>0</v>
      </c>
      <c r="AP999" s="22">
        <f t="shared" si="184"/>
        <v>0</v>
      </c>
      <c r="BC999" s="22">
        <f t="shared" si="194"/>
        <v>0</v>
      </c>
      <c r="BD999" s="26" t="e">
        <f t="shared" si="195"/>
        <v>#DIV/0!</v>
      </c>
    </row>
    <row r="1000" spans="1:56" ht="18" customHeight="1">
      <c r="A1000" s="18" t="s">
        <v>7262</v>
      </c>
      <c r="B1000" s="19"/>
      <c r="C1000" s="18" t="str">
        <f t="shared" si="196"/>
        <v>FIP</v>
      </c>
      <c r="E1000" s="20"/>
      <c r="F1000" s="20"/>
      <c r="M1000" s="21"/>
      <c r="N1000" s="21" t="str">
        <f t="shared" si="189"/>
        <v>A</v>
      </c>
      <c r="P1000" s="18" t="str">
        <f>IFERROR(VLOOKUP(L1000,[1]Sheet3!A:B,2,0),"")</f>
        <v/>
      </c>
      <c r="Q1000" s="22"/>
      <c r="R1000" s="22" t="s">
        <v>7271</v>
      </c>
      <c r="S1000" s="22"/>
      <c r="T1000" s="22"/>
      <c r="U1000" s="22"/>
      <c r="V1000" s="22"/>
      <c r="W1000" s="22">
        <f t="shared" si="190"/>
        <v>0</v>
      </c>
      <c r="X1000" s="22"/>
      <c r="Y1000" s="22"/>
      <c r="Z1000" s="22"/>
      <c r="AA1000" s="22">
        <f t="shared" si="191"/>
        <v>0</v>
      </c>
      <c r="AB1000" s="22">
        <f t="shared" si="187"/>
        <v>0</v>
      </c>
      <c r="AC1000" s="22">
        <f t="shared" si="188"/>
        <v>0</v>
      </c>
      <c r="AD1000" s="22">
        <f t="shared" si="192"/>
        <v>0</v>
      </c>
      <c r="AE1000" s="22"/>
      <c r="AF1000" s="22"/>
      <c r="AG1000" s="22"/>
      <c r="AH1000" s="22"/>
      <c r="AI1000" s="22"/>
      <c r="AJ1000" s="22">
        <f t="shared" si="193"/>
        <v>0</v>
      </c>
      <c r="AK1000" s="22">
        <f t="shared" si="185"/>
        <v>0</v>
      </c>
      <c r="AL1000" s="22">
        <f t="shared" si="186"/>
        <v>0</v>
      </c>
      <c r="AM1000" s="22">
        <f t="array" ref="AM1000">IF(P1000="Mykare",(INDEX('[1]EMI &amp; Reimbursement'!Q:Q,MATCH(Finance!C1000,'[1]EMI &amp; Reimbursement'!B:B,0),0)),0)</f>
        <v>0</v>
      </c>
      <c r="AN1000" s="22">
        <f t="shared" si="182"/>
        <v>0</v>
      </c>
      <c r="AO1000" s="22">
        <f t="shared" si="183"/>
        <v>0</v>
      </c>
      <c r="AP1000" s="22">
        <f t="shared" si="184"/>
        <v>0</v>
      </c>
      <c r="BC1000" s="22">
        <f t="shared" si="194"/>
        <v>0</v>
      </c>
      <c r="BD1000" s="26" t="e">
        <f t="shared" si="195"/>
        <v>#DIV/0!</v>
      </c>
    </row>
    <row r="1001" spans="1:56" ht="18" customHeight="1">
      <c r="A1001" s="18" t="s">
        <v>7262</v>
      </c>
      <c r="B1001" s="19"/>
      <c r="C1001" s="18" t="str">
        <f t="shared" si="196"/>
        <v>FIP</v>
      </c>
      <c r="E1001" s="20"/>
      <c r="F1001" s="20"/>
      <c r="M1001" s="21"/>
      <c r="N1001" s="21" t="str">
        <f t="shared" si="189"/>
        <v>A</v>
      </c>
      <c r="P1001" s="18" t="str">
        <f>IFERROR(VLOOKUP(L1001,[1]Sheet3!A:B,2,0),"")</f>
        <v/>
      </c>
      <c r="Q1001" s="22"/>
      <c r="R1001" s="22" t="s">
        <v>7271</v>
      </c>
      <c r="S1001" s="22"/>
      <c r="T1001" s="22"/>
      <c r="U1001" s="22"/>
      <c r="V1001" s="22"/>
      <c r="W1001" s="22">
        <f t="shared" si="190"/>
        <v>0</v>
      </c>
      <c r="X1001" s="22"/>
      <c r="Y1001" s="22"/>
      <c r="Z1001" s="22"/>
      <c r="AA1001" s="22">
        <f t="shared" si="191"/>
        <v>0</v>
      </c>
      <c r="AB1001" s="22">
        <f t="shared" si="187"/>
        <v>0</v>
      </c>
      <c r="AC1001" s="22">
        <f t="shared" si="188"/>
        <v>0</v>
      </c>
      <c r="AD1001" s="22">
        <f t="shared" si="192"/>
        <v>0</v>
      </c>
      <c r="AE1001" s="22"/>
      <c r="AF1001" s="22"/>
      <c r="AG1001" s="22"/>
      <c r="AH1001" s="22"/>
      <c r="AI1001" s="22"/>
      <c r="AJ1001" s="22">
        <f t="shared" si="193"/>
        <v>0</v>
      </c>
      <c r="AK1001" s="22">
        <f t="shared" si="185"/>
        <v>0</v>
      </c>
      <c r="AL1001" s="22">
        <f t="shared" si="186"/>
        <v>0</v>
      </c>
      <c r="AM1001" s="22">
        <f t="array" ref="AM1001">IF(P1001="Mykare",(INDEX('[1]EMI &amp; Reimbursement'!Q:Q,MATCH(Finance!C1001,'[1]EMI &amp; Reimbursement'!B:B,0),0)),0)</f>
        <v>0</v>
      </c>
      <c r="AN1001" s="22">
        <f t="shared" si="182"/>
        <v>0</v>
      </c>
      <c r="AO1001" s="22">
        <f t="shared" si="183"/>
        <v>0</v>
      </c>
      <c r="AP1001" s="22">
        <f t="shared" si="184"/>
        <v>0</v>
      </c>
      <c r="BC1001" s="22">
        <f t="shared" si="194"/>
        <v>0</v>
      </c>
      <c r="BD1001" s="26" t="e">
        <f t="shared" si="195"/>
        <v>#DIV/0!</v>
      </c>
    </row>
    <row r="1002" spans="1:56" ht="18" customHeight="1">
      <c r="A1002" s="18" t="s">
        <v>7262</v>
      </c>
      <c r="B1002" s="19"/>
      <c r="C1002" s="18" t="str">
        <f t="shared" si="196"/>
        <v>FIP</v>
      </c>
      <c r="E1002" s="20"/>
      <c r="F1002" s="20"/>
      <c r="M1002" s="21"/>
      <c r="N1002" s="21" t="str">
        <f t="shared" si="189"/>
        <v>A</v>
      </c>
      <c r="P1002" s="18" t="str">
        <f>IFERROR(VLOOKUP(L1002,[1]Sheet3!A:B,2,0),"")</f>
        <v/>
      </c>
      <c r="Q1002" s="22"/>
      <c r="R1002" s="22" t="s">
        <v>7271</v>
      </c>
      <c r="S1002" s="22"/>
      <c r="T1002" s="22"/>
      <c r="U1002" s="22"/>
      <c r="V1002" s="22"/>
      <c r="W1002" s="22">
        <f t="shared" si="190"/>
        <v>0</v>
      </c>
      <c r="X1002" s="22"/>
      <c r="Y1002" s="22"/>
      <c r="Z1002" s="22"/>
      <c r="AA1002" s="22">
        <f t="shared" si="191"/>
        <v>0</v>
      </c>
      <c r="AB1002" s="22">
        <f t="shared" si="187"/>
        <v>0</v>
      </c>
      <c r="AC1002" s="22">
        <f t="shared" si="188"/>
        <v>0</v>
      </c>
      <c r="AD1002" s="22">
        <f t="shared" si="192"/>
        <v>0</v>
      </c>
      <c r="AE1002" s="22"/>
      <c r="AF1002" s="22"/>
      <c r="AG1002" s="22"/>
      <c r="AH1002" s="22"/>
      <c r="AI1002" s="22"/>
      <c r="AJ1002" s="22">
        <f t="shared" si="193"/>
        <v>0</v>
      </c>
      <c r="AK1002" s="22">
        <f t="shared" si="185"/>
        <v>0</v>
      </c>
      <c r="AL1002" s="22">
        <f t="shared" si="186"/>
        <v>0</v>
      </c>
      <c r="AM1002" s="22">
        <f t="array" ref="AM1002">IF(P1002="Mykare",(INDEX('[1]EMI &amp; Reimbursement'!Q:Q,MATCH(Finance!C1002,'[1]EMI &amp; Reimbursement'!B:B,0),0)),0)</f>
        <v>0</v>
      </c>
      <c r="AN1002" s="22">
        <f t="shared" si="182"/>
        <v>0</v>
      </c>
      <c r="AO1002" s="22">
        <f t="shared" si="183"/>
        <v>0</v>
      </c>
      <c r="AP1002" s="22">
        <f t="shared" si="184"/>
        <v>0</v>
      </c>
      <c r="BC1002" s="22">
        <f t="shared" si="194"/>
        <v>0</v>
      </c>
      <c r="BD1002" s="26" t="e">
        <f t="shared" si="195"/>
        <v>#DIV/0!</v>
      </c>
    </row>
    <row r="1003" spans="1:56" ht="18" customHeight="1">
      <c r="A1003" s="18" t="s">
        <v>7262</v>
      </c>
      <c r="B1003" s="19"/>
      <c r="C1003" s="18" t="str">
        <f t="shared" si="196"/>
        <v>FIP</v>
      </c>
      <c r="E1003" s="20"/>
      <c r="F1003" s="20"/>
      <c r="M1003" s="21"/>
      <c r="N1003" s="21" t="str">
        <f t="shared" si="189"/>
        <v>A</v>
      </c>
      <c r="P1003" s="18" t="str">
        <f>IFERROR(VLOOKUP(L1003,[1]Sheet3!A:B,2,0),"")</f>
        <v/>
      </c>
      <c r="Q1003" s="22"/>
      <c r="R1003" s="22" t="s">
        <v>7271</v>
      </c>
      <c r="S1003" s="22"/>
      <c r="T1003" s="22"/>
      <c r="U1003" s="22"/>
      <c r="V1003" s="22"/>
      <c r="W1003" s="22">
        <f t="shared" si="190"/>
        <v>0</v>
      </c>
      <c r="X1003" s="22"/>
      <c r="Y1003" s="22"/>
      <c r="Z1003" s="22"/>
      <c r="AA1003" s="22">
        <f t="shared" si="191"/>
        <v>0</v>
      </c>
      <c r="AB1003" s="22">
        <f t="shared" si="187"/>
        <v>0</v>
      </c>
      <c r="AC1003" s="22">
        <f t="shared" si="188"/>
        <v>0</v>
      </c>
      <c r="AD1003" s="22">
        <f t="shared" si="192"/>
        <v>0</v>
      </c>
      <c r="AE1003" s="22"/>
      <c r="AF1003" s="22"/>
      <c r="AG1003" s="22"/>
      <c r="AH1003" s="22"/>
      <c r="AI1003" s="22"/>
      <c r="AJ1003" s="22">
        <f t="shared" si="193"/>
        <v>0</v>
      </c>
      <c r="AK1003" s="22">
        <f t="shared" si="185"/>
        <v>0</v>
      </c>
      <c r="AL1003" s="22">
        <f t="shared" si="186"/>
        <v>0</v>
      </c>
      <c r="AM1003" s="22">
        <f t="array" ref="AM1003">IF(P1003="Mykare",(INDEX('[1]EMI &amp; Reimbursement'!Q:Q,MATCH(Finance!C1003,'[1]EMI &amp; Reimbursement'!B:B,0),0)),0)</f>
        <v>0</v>
      </c>
      <c r="AN1003" s="22">
        <f t="shared" si="182"/>
        <v>0</v>
      </c>
      <c r="AO1003" s="22">
        <f t="shared" si="183"/>
        <v>0</v>
      </c>
      <c r="AP1003" s="22">
        <f t="shared" si="184"/>
        <v>0</v>
      </c>
      <c r="BC1003" s="22">
        <f t="shared" si="194"/>
        <v>0</v>
      </c>
      <c r="BD1003" s="26" t="e">
        <f t="shared" si="195"/>
        <v>#DIV/0!</v>
      </c>
    </row>
    <row r="1004" spans="1:56" ht="18" customHeight="1">
      <c r="A1004" s="18" t="s">
        <v>7262</v>
      </c>
      <c r="B1004" s="19"/>
      <c r="C1004" s="18" t="str">
        <f t="shared" si="196"/>
        <v>FIP</v>
      </c>
      <c r="E1004" s="20"/>
      <c r="F1004" s="20"/>
      <c r="M1004" s="21"/>
      <c r="N1004" s="21" t="str">
        <f t="shared" si="189"/>
        <v>A</v>
      </c>
      <c r="P1004" s="18" t="str">
        <f>IFERROR(VLOOKUP(L1004,[1]Sheet3!A:B,2,0),"")</f>
        <v/>
      </c>
      <c r="Q1004" s="22"/>
      <c r="R1004" s="22" t="s">
        <v>7271</v>
      </c>
      <c r="S1004" s="22"/>
      <c r="T1004" s="22"/>
      <c r="U1004" s="22"/>
      <c r="V1004" s="22"/>
      <c r="W1004" s="22">
        <f t="shared" si="190"/>
        <v>0</v>
      </c>
      <c r="X1004" s="22"/>
      <c r="Y1004" s="22"/>
      <c r="Z1004" s="22"/>
      <c r="AA1004" s="22">
        <f t="shared" si="191"/>
        <v>0</v>
      </c>
      <c r="AB1004" s="22">
        <f t="shared" si="187"/>
        <v>0</v>
      </c>
      <c r="AC1004" s="22">
        <f t="shared" si="188"/>
        <v>0</v>
      </c>
      <c r="AD1004" s="22">
        <f t="shared" si="192"/>
        <v>0</v>
      </c>
      <c r="AE1004" s="22"/>
      <c r="AF1004" s="22"/>
      <c r="AG1004" s="22"/>
      <c r="AH1004" s="22"/>
      <c r="AI1004" s="22"/>
      <c r="AJ1004" s="22">
        <f t="shared" si="193"/>
        <v>0</v>
      </c>
      <c r="AK1004" s="22">
        <f t="shared" si="185"/>
        <v>0</v>
      </c>
      <c r="AL1004" s="22">
        <f t="shared" si="186"/>
        <v>0</v>
      </c>
      <c r="AM1004" s="22">
        <f t="array" ref="AM1004">IF(P1004="Mykare",(INDEX('[1]EMI &amp; Reimbursement'!Q:Q,MATCH(Finance!C1004,'[1]EMI &amp; Reimbursement'!B:B,0),0)),0)</f>
        <v>0</v>
      </c>
      <c r="AN1004" s="22">
        <f t="shared" si="182"/>
        <v>0</v>
      </c>
      <c r="AO1004" s="22">
        <f t="shared" si="183"/>
        <v>0</v>
      </c>
      <c r="AP1004" s="22">
        <f t="shared" si="184"/>
        <v>0</v>
      </c>
      <c r="BC1004" s="22">
        <f t="shared" si="194"/>
        <v>0</v>
      </c>
      <c r="BD1004" s="26" t="e">
        <f t="shared" si="195"/>
        <v>#DIV/0!</v>
      </c>
    </row>
  </sheetData>
  <conditionalFormatting sqref="O2:O1004">
    <cfRule type="expression" dxfId="2" priority="1">
      <formula>L2="EMI"</formula>
    </cfRule>
    <cfRule type="notContainsBlanks" dxfId="1" priority="2">
      <formula>LEN(TRIM(O2))&gt;0</formula>
    </cfRule>
  </conditionalFormatting>
  <conditionalFormatting sqref="S2:AP1004">
    <cfRule type="containsBlanks" dxfId="0" priority="3">
      <formula>LEN(TRIM(S2))=0</formula>
    </cfRule>
  </conditionalFormatting>
  <dataValidations count="1">
    <dataValidation type="list" allowBlank="1" showErrorMessage="1" sqref="AQ2:AQ1004" xr:uid="{8D741491-8C11-4AB0-9952-72425A008EF4}">
      <formula1>"Completed,Ongoing,Closed"</formula1>
    </dataValidation>
  </dataValidations>
  <pageMargins left="0.7" right="0.7" top="0.75" bottom="0.75" header="0" footer="0"/>
  <pageSetup paperSize="8"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E38BD-B20B-4BB5-8986-7F25B1CDF5E5}">
  <dimension ref="A1:O2123"/>
  <sheetViews>
    <sheetView workbookViewId="0"/>
  </sheetViews>
  <sheetFormatPr defaultRowHeight="14.4"/>
  <cols>
    <col min="7" max="7" width="14.33203125" bestFit="1" customWidth="1"/>
  </cols>
  <sheetData>
    <row r="1" spans="1:15" ht="21">
      <c r="A1" s="8" t="s">
        <v>1879</v>
      </c>
      <c r="B1" s="8" t="s">
        <v>1880</v>
      </c>
      <c r="C1" s="8" t="s">
        <v>1881</v>
      </c>
      <c r="D1" s="8" t="s">
        <v>1882</v>
      </c>
      <c r="E1" s="8" t="s">
        <v>1883</v>
      </c>
      <c r="F1" s="8" t="s">
        <v>1884</v>
      </c>
      <c r="G1" s="8" t="s">
        <v>1885</v>
      </c>
      <c r="H1" s="8" t="s">
        <v>1886</v>
      </c>
      <c r="I1" s="8" t="s">
        <v>1887</v>
      </c>
      <c r="J1" s="8" t="s">
        <v>1888</v>
      </c>
      <c r="K1" s="8" t="s">
        <v>1889</v>
      </c>
      <c r="L1" s="8" t="s">
        <v>1890</v>
      </c>
      <c r="M1" s="8" t="s">
        <v>1891</v>
      </c>
      <c r="N1" s="8" t="s">
        <v>1892</v>
      </c>
      <c r="O1" s="8" t="s">
        <v>1893</v>
      </c>
    </row>
    <row r="2" spans="1:15" ht="18">
      <c r="A2" s="9">
        <v>703946</v>
      </c>
      <c r="B2" s="9" t="s">
        <v>17</v>
      </c>
      <c r="C2" s="9" t="s">
        <v>1894</v>
      </c>
      <c r="D2" s="9" t="s">
        <v>1895</v>
      </c>
      <c r="E2" s="9"/>
      <c r="F2" s="9"/>
      <c r="G2" s="9" t="s">
        <v>1896</v>
      </c>
      <c r="H2" s="9" t="s">
        <v>1660</v>
      </c>
      <c r="I2" s="9" t="s">
        <v>1897</v>
      </c>
      <c r="J2" s="9" t="s">
        <v>1898</v>
      </c>
      <c r="K2" s="9" t="s">
        <v>1899</v>
      </c>
      <c r="L2" s="9" t="s">
        <v>1900</v>
      </c>
      <c r="M2" s="9" t="s">
        <v>1901</v>
      </c>
      <c r="N2" s="9"/>
      <c r="O2" s="9" t="s">
        <v>1902</v>
      </c>
    </row>
    <row r="3" spans="1:15" ht="18">
      <c r="A3" s="9">
        <v>703945</v>
      </c>
      <c r="B3" s="9" t="s">
        <v>17</v>
      </c>
      <c r="C3" s="9" t="s">
        <v>1903</v>
      </c>
      <c r="D3" s="9" t="s">
        <v>1904</v>
      </c>
      <c r="E3" s="9" t="s">
        <v>1905</v>
      </c>
      <c r="F3" s="9"/>
      <c r="G3" s="9" t="s">
        <v>1906</v>
      </c>
      <c r="H3" s="9" t="s">
        <v>1907</v>
      </c>
      <c r="I3" s="9" t="s">
        <v>1897</v>
      </c>
      <c r="J3" s="9" t="s">
        <v>1908</v>
      </c>
      <c r="K3" s="9" t="s">
        <v>1909</v>
      </c>
      <c r="L3" s="9" t="s">
        <v>1910</v>
      </c>
      <c r="M3" s="9" t="s">
        <v>1911</v>
      </c>
      <c r="N3" s="9"/>
      <c r="O3" s="9" t="s">
        <v>1912</v>
      </c>
    </row>
    <row r="4" spans="1:15" ht="18">
      <c r="A4" s="9">
        <v>703944</v>
      </c>
      <c r="B4" s="9" t="s">
        <v>17</v>
      </c>
      <c r="C4" s="9" t="s">
        <v>1913</v>
      </c>
      <c r="D4" s="9" t="s">
        <v>1914</v>
      </c>
      <c r="E4" s="9" t="s">
        <v>1905</v>
      </c>
      <c r="F4" s="9">
        <v>30</v>
      </c>
      <c r="G4" s="9" t="s">
        <v>1915</v>
      </c>
      <c r="H4" s="9" t="s">
        <v>634</v>
      </c>
      <c r="I4" s="9" t="s">
        <v>1897</v>
      </c>
      <c r="J4" s="9" t="s">
        <v>1908</v>
      </c>
      <c r="K4" s="9" t="s">
        <v>1916</v>
      </c>
      <c r="L4" s="9" t="s">
        <v>1917</v>
      </c>
      <c r="M4" s="9" t="s">
        <v>1918</v>
      </c>
      <c r="N4" s="9"/>
      <c r="O4" s="9" t="s">
        <v>1919</v>
      </c>
    </row>
    <row r="5" spans="1:15" ht="18">
      <c r="A5" s="9">
        <v>703943</v>
      </c>
      <c r="B5" s="9" t="s">
        <v>17</v>
      </c>
      <c r="C5" s="9" t="s">
        <v>1920</v>
      </c>
      <c r="D5" s="9" t="s">
        <v>1921</v>
      </c>
      <c r="E5" s="9"/>
      <c r="F5" s="9"/>
      <c r="G5" s="9" t="s">
        <v>1595</v>
      </c>
      <c r="H5" s="9" t="s">
        <v>634</v>
      </c>
      <c r="I5" s="9" t="s">
        <v>1897</v>
      </c>
      <c r="J5" s="9" t="s">
        <v>1898</v>
      </c>
      <c r="K5" s="9" t="s">
        <v>1922</v>
      </c>
      <c r="L5" s="9" t="s">
        <v>1923</v>
      </c>
      <c r="M5" s="9" t="s">
        <v>98</v>
      </c>
      <c r="N5" s="9"/>
      <c r="O5" s="9" t="s">
        <v>1912</v>
      </c>
    </row>
    <row r="6" spans="1:15" ht="18">
      <c r="A6" s="9">
        <v>703942</v>
      </c>
      <c r="B6" s="9" t="s">
        <v>17</v>
      </c>
      <c r="C6" s="9" t="s">
        <v>1924</v>
      </c>
      <c r="D6" s="9" t="s">
        <v>1925</v>
      </c>
      <c r="E6" s="9"/>
      <c r="F6" s="9"/>
      <c r="G6" s="9" t="s">
        <v>1915</v>
      </c>
      <c r="H6" s="9" t="s">
        <v>634</v>
      </c>
      <c r="I6" s="9" t="s">
        <v>1897</v>
      </c>
      <c r="J6" s="9" t="s">
        <v>1926</v>
      </c>
      <c r="K6" s="9" t="s">
        <v>1927</v>
      </c>
      <c r="L6" s="9" t="s">
        <v>1928</v>
      </c>
      <c r="M6" s="9" t="s">
        <v>1929</v>
      </c>
      <c r="N6" s="9"/>
      <c r="O6" s="9" t="s">
        <v>1930</v>
      </c>
    </row>
    <row r="7" spans="1:15" ht="18">
      <c r="A7" s="9">
        <v>703941</v>
      </c>
      <c r="B7" s="9" t="s">
        <v>17</v>
      </c>
      <c r="C7" s="9" t="s">
        <v>1931</v>
      </c>
      <c r="D7" s="9" t="s">
        <v>1932</v>
      </c>
      <c r="E7" s="9"/>
      <c r="F7" s="9"/>
      <c r="G7" s="9" t="s">
        <v>748</v>
      </c>
      <c r="H7" s="9" t="s">
        <v>1295</v>
      </c>
      <c r="I7" s="9" t="s">
        <v>1897</v>
      </c>
      <c r="J7" s="9" t="s">
        <v>1926</v>
      </c>
      <c r="K7" s="9" t="s">
        <v>1899</v>
      </c>
      <c r="L7" s="9" t="s">
        <v>1910</v>
      </c>
      <c r="M7" s="9" t="s">
        <v>1933</v>
      </c>
      <c r="N7" s="9"/>
      <c r="O7" s="9" t="s">
        <v>17</v>
      </c>
    </row>
    <row r="8" spans="1:15" ht="18">
      <c r="A8" s="9">
        <v>703940</v>
      </c>
      <c r="B8" s="9" t="s">
        <v>17</v>
      </c>
      <c r="C8" s="9" t="s">
        <v>1934</v>
      </c>
      <c r="D8" s="9" t="s">
        <v>1935</v>
      </c>
      <c r="E8" s="9"/>
      <c r="F8" s="9"/>
      <c r="G8" s="9" t="s">
        <v>1906</v>
      </c>
      <c r="H8" s="9" t="s">
        <v>634</v>
      </c>
      <c r="I8" s="9" t="s">
        <v>1897</v>
      </c>
      <c r="J8" s="9" t="s">
        <v>1926</v>
      </c>
      <c r="K8" s="9" t="s">
        <v>1899</v>
      </c>
      <c r="L8" s="9" t="s">
        <v>1910</v>
      </c>
      <c r="M8" s="9" t="s">
        <v>1936</v>
      </c>
      <c r="N8" s="9"/>
      <c r="O8" s="9" t="s">
        <v>17</v>
      </c>
    </row>
    <row r="9" spans="1:15" ht="18">
      <c r="A9" s="9">
        <v>703939</v>
      </c>
      <c r="B9" s="9" t="s">
        <v>17</v>
      </c>
      <c r="C9" s="9" t="s">
        <v>1937</v>
      </c>
      <c r="D9" s="9" t="s">
        <v>1938</v>
      </c>
      <c r="E9" s="9"/>
      <c r="F9" s="9"/>
      <c r="G9" s="9" t="s">
        <v>1906</v>
      </c>
      <c r="H9" s="9" t="s">
        <v>634</v>
      </c>
      <c r="I9" s="9" t="s">
        <v>1897</v>
      </c>
      <c r="J9" s="9" t="s">
        <v>1939</v>
      </c>
      <c r="K9" s="9" t="s">
        <v>1899</v>
      </c>
      <c r="L9" s="9" t="s">
        <v>1910</v>
      </c>
      <c r="M9" s="9" t="s">
        <v>1940</v>
      </c>
      <c r="N9" s="9"/>
      <c r="O9" s="9" t="s">
        <v>17</v>
      </c>
    </row>
    <row r="10" spans="1:15" ht="18">
      <c r="A10" s="9">
        <v>703938</v>
      </c>
      <c r="B10" s="9" t="s">
        <v>17</v>
      </c>
      <c r="C10" s="9" t="s">
        <v>1941</v>
      </c>
      <c r="D10" s="9" t="s">
        <v>1942</v>
      </c>
      <c r="E10" s="9"/>
      <c r="F10" s="9"/>
      <c r="G10" s="9" t="s">
        <v>633</v>
      </c>
      <c r="H10" s="9" t="s">
        <v>1295</v>
      </c>
      <c r="I10" s="9" t="s">
        <v>1897</v>
      </c>
      <c r="J10" s="9" t="s">
        <v>1939</v>
      </c>
      <c r="K10" s="9" t="s">
        <v>1899</v>
      </c>
      <c r="L10" s="9" t="s">
        <v>1900</v>
      </c>
      <c r="M10" s="9" t="s">
        <v>1943</v>
      </c>
      <c r="N10" s="9"/>
      <c r="O10" s="9" t="s">
        <v>1930</v>
      </c>
    </row>
    <row r="11" spans="1:15" ht="18">
      <c r="A11" s="9">
        <v>703936</v>
      </c>
      <c r="B11" s="9" t="s">
        <v>17</v>
      </c>
      <c r="C11" s="9" t="s">
        <v>1944</v>
      </c>
      <c r="D11" s="9" t="s">
        <v>1945</v>
      </c>
      <c r="E11" s="9"/>
      <c r="F11" s="9"/>
      <c r="G11" s="9" t="s">
        <v>1595</v>
      </c>
      <c r="H11" s="9" t="s">
        <v>634</v>
      </c>
      <c r="I11" s="9" t="s">
        <v>1897</v>
      </c>
      <c r="J11" s="9" t="s">
        <v>1898</v>
      </c>
      <c r="K11" s="9" t="s">
        <v>1946</v>
      </c>
      <c r="L11" s="9" t="s">
        <v>1923</v>
      </c>
      <c r="M11" s="9" t="s">
        <v>98</v>
      </c>
      <c r="N11" s="9"/>
      <c r="O11" s="9" t="s">
        <v>1912</v>
      </c>
    </row>
    <row r="12" spans="1:15" ht="18">
      <c r="A12" s="9">
        <v>703932</v>
      </c>
      <c r="B12" s="9" t="s">
        <v>17</v>
      </c>
      <c r="C12" s="9" t="s">
        <v>1947</v>
      </c>
      <c r="D12" s="9" t="s">
        <v>1948</v>
      </c>
      <c r="E12" s="9" t="s">
        <v>1905</v>
      </c>
      <c r="F12" s="9">
        <v>64</v>
      </c>
      <c r="G12" s="9" t="s">
        <v>398</v>
      </c>
      <c r="H12" s="9" t="s">
        <v>1949</v>
      </c>
      <c r="I12" s="9" t="s">
        <v>1950</v>
      </c>
      <c r="J12" s="9" t="s">
        <v>1951</v>
      </c>
      <c r="K12" s="9" t="s">
        <v>1916</v>
      </c>
      <c r="L12" s="9" t="s">
        <v>1952</v>
      </c>
      <c r="M12" s="9" t="s">
        <v>1953</v>
      </c>
      <c r="N12" s="9"/>
      <c r="O12" s="9" t="s">
        <v>1954</v>
      </c>
    </row>
    <row r="13" spans="1:15" ht="18">
      <c r="A13" s="9">
        <v>703931</v>
      </c>
      <c r="B13" s="9" t="s">
        <v>17</v>
      </c>
      <c r="C13" s="9" t="s">
        <v>1955</v>
      </c>
      <c r="D13" s="9" t="s">
        <v>1956</v>
      </c>
      <c r="E13" s="9"/>
      <c r="F13" s="9"/>
      <c r="G13" s="9" t="s">
        <v>1595</v>
      </c>
      <c r="H13" s="9" t="s">
        <v>634</v>
      </c>
      <c r="I13" s="9" t="s">
        <v>1897</v>
      </c>
      <c r="J13" s="9" t="s">
        <v>1898</v>
      </c>
      <c r="K13" s="9" t="s">
        <v>1922</v>
      </c>
      <c r="L13" s="9" t="s">
        <v>1957</v>
      </c>
      <c r="M13" s="9" t="s">
        <v>1958</v>
      </c>
      <c r="N13" s="9"/>
      <c r="O13" s="9" t="s">
        <v>17</v>
      </c>
    </row>
    <row r="14" spans="1:15" ht="18">
      <c r="A14" s="9">
        <v>703930</v>
      </c>
      <c r="B14" s="9" t="s">
        <v>17</v>
      </c>
      <c r="C14" s="9" t="s">
        <v>1959</v>
      </c>
      <c r="D14" s="9" t="s">
        <v>1960</v>
      </c>
      <c r="E14" s="9" t="s">
        <v>1905</v>
      </c>
      <c r="F14" s="9"/>
      <c r="G14" s="9" t="s">
        <v>1896</v>
      </c>
      <c r="H14" s="9" t="s">
        <v>1660</v>
      </c>
      <c r="I14" s="9" t="s">
        <v>1897</v>
      </c>
      <c r="J14" s="9" t="s">
        <v>1908</v>
      </c>
      <c r="K14" s="9" t="s">
        <v>1961</v>
      </c>
      <c r="L14" s="9" t="s">
        <v>1900</v>
      </c>
      <c r="M14" s="9" t="s">
        <v>1962</v>
      </c>
      <c r="N14" s="9"/>
      <c r="O14" s="9" t="s">
        <v>17</v>
      </c>
    </row>
    <row r="15" spans="1:15" ht="18">
      <c r="A15" s="9">
        <v>703929</v>
      </c>
      <c r="B15" s="9" t="s">
        <v>17</v>
      </c>
      <c r="C15" s="9" t="s">
        <v>1963</v>
      </c>
      <c r="D15" s="9" t="s">
        <v>1964</v>
      </c>
      <c r="E15" s="9"/>
      <c r="F15" s="9"/>
      <c r="G15" s="9" t="s">
        <v>633</v>
      </c>
      <c r="H15" s="9" t="s">
        <v>1660</v>
      </c>
      <c r="I15" s="9" t="s">
        <v>1897</v>
      </c>
      <c r="J15" s="9" t="s">
        <v>1898</v>
      </c>
      <c r="K15" s="9" t="s">
        <v>1965</v>
      </c>
      <c r="L15" s="9" t="s">
        <v>1900</v>
      </c>
      <c r="M15" s="9" t="s">
        <v>1966</v>
      </c>
      <c r="N15" s="9"/>
      <c r="O15" s="9" t="s">
        <v>1967</v>
      </c>
    </row>
    <row r="16" spans="1:15" ht="18">
      <c r="A16" s="9">
        <v>703926</v>
      </c>
      <c r="B16" s="9" t="s">
        <v>17</v>
      </c>
      <c r="C16" s="9" t="s">
        <v>1968</v>
      </c>
      <c r="D16" s="9" t="s">
        <v>1969</v>
      </c>
      <c r="E16" s="9"/>
      <c r="F16" s="9"/>
      <c r="G16" s="9" t="s">
        <v>1896</v>
      </c>
      <c r="H16" s="9" t="s">
        <v>1295</v>
      </c>
      <c r="I16" s="9" t="s">
        <v>1897</v>
      </c>
      <c r="J16" s="9" t="s">
        <v>1898</v>
      </c>
      <c r="K16" s="9" t="s">
        <v>1970</v>
      </c>
      <c r="L16" s="9" t="s">
        <v>1900</v>
      </c>
      <c r="M16" s="9" t="s">
        <v>1971</v>
      </c>
      <c r="N16" s="9"/>
      <c r="O16" s="9" t="s">
        <v>1930</v>
      </c>
    </row>
    <row r="17" spans="1:15" ht="18">
      <c r="A17" s="9">
        <v>703924</v>
      </c>
      <c r="B17" s="9" t="s">
        <v>17</v>
      </c>
      <c r="C17" s="9" t="s">
        <v>1972</v>
      </c>
      <c r="D17" s="9" t="s">
        <v>1973</v>
      </c>
      <c r="E17" s="9" t="s">
        <v>1905</v>
      </c>
      <c r="F17" s="9"/>
      <c r="G17" s="9" t="s">
        <v>633</v>
      </c>
      <c r="H17" s="9" t="s">
        <v>634</v>
      </c>
      <c r="I17" s="9" t="s">
        <v>1897</v>
      </c>
      <c r="J17" s="9" t="s">
        <v>1908</v>
      </c>
      <c r="K17" s="9" t="s">
        <v>1916</v>
      </c>
      <c r="L17" s="9" t="s">
        <v>1974</v>
      </c>
      <c r="M17" s="9" t="s">
        <v>1975</v>
      </c>
      <c r="N17" s="9"/>
      <c r="O17" s="9" t="s">
        <v>1976</v>
      </c>
    </row>
    <row r="18" spans="1:15" ht="18">
      <c r="A18" s="9">
        <v>703923</v>
      </c>
      <c r="B18" s="9" t="s">
        <v>17</v>
      </c>
      <c r="C18" s="9" t="s">
        <v>1977</v>
      </c>
      <c r="D18" s="9" t="s">
        <v>1978</v>
      </c>
      <c r="E18" s="9"/>
      <c r="F18" s="9"/>
      <c r="G18" s="9" t="s">
        <v>1906</v>
      </c>
      <c r="H18" s="9" t="s">
        <v>1660</v>
      </c>
      <c r="I18" s="9" t="s">
        <v>1897</v>
      </c>
      <c r="J18" s="9" t="s">
        <v>1926</v>
      </c>
      <c r="K18" s="9" t="s">
        <v>1899</v>
      </c>
      <c r="L18" s="9" t="s">
        <v>1910</v>
      </c>
      <c r="M18" s="9" t="s">
        <v>1979</v>
      </c>
      <c r="N18" s="9"/>
      <c r="O18" s="9" t="s">
        <v>17</v>
      </c>
    </row>
    <row r="19" spans="1:15" ht="18">
      <c r="A19" s="9">
        <v>703922</v>
      </c>
      <c r="B19" s="9" t="s">
        <v>17</v>
      </c>
      <c r="C19" s="9" t="s">
        <v>1980</v>
      </c>
      <c r="D19" s="9" t="s">
        <v>98</v>
      </c>
      <c r="E19" s="9"/>
      <c r="F19" s="9"/>
      <c r="G19" s="9"/>
      <c r="H19" s="9"/>
      <c r="I19" s="9" t="s">
        <v>1897</v>
      </c>
      <c r="J19" s="9" t="s">
        <v>1908</v>
      </c>
      <c r="K19" s="9" t="s">
        <v>1981</v>
      </c>
      <c r="L19" s="9" t="s">
        <v>1923</v>
      </c>
      <c r="M19" s="9"/>
      <c r="N19" s="9"/>
      <c r="O19" s="9"/>
    </row>
    <row r="20" spans="1:15" ht="18">
      <c r="A20" s="9">
        <v>703921</v>
      </c>
      <c r="B20" s="9" t="s">
        <v>17</v>
      </c>
      <c r="C20" s="9" t="s">
        <v>1982</v>
      </c>
      <c r="D20" s="9" t="s">
        <v>1983</v>
      </c>
      <c r="E20" s="9"/>
      <c r="F20" s="9"/>
      <c r="G20" s="9" t="s">
        <v>748</v>
      </c>
      <c r="H20" s="9" t="s">
        <v>634</v>
      </c>
      <c r="I20" s="9" t="s">
        <v>1897</v>
      </c>
      <c r="J20" s="9" t="s">
        <v>1898</v>
      </c>
      <c r="K20" s="9" t="s">
        <v>1899</v>
      </c>
      <c r="L20" s="9" t="s">
        <v>1910</v>
      </c>
      <c r="M20" s="9" t="s">
        <v>1984</v>
      </c>
      <c r="N20" s="9"/>
      <c r="O20" s="9" t="s">
        <v>17</v>
      </c>
    </row>
    <row r="21" spans="1:15" ht="18">
      <c r="A21" s="9">
        <v>703920</v>
      </c>
      <c r="B21" s="9" t="s">
        <v>17</v>
      </c>
      <c r="C21" s="9" t="s">
        <v>1985</v>
      </c>
      <c r="D21" s="9" t="s">
        <v>1986</v>
      </c>
      <c r="E21" s="9"/>
      <c r="F21" s="9"/>
      <c r="G21" s="9" t="s">
        <v>633</v>
      </c>
      <c r="H21" s="9" t="s">
        <v>1295</v>
      </c>
      <c r="I21" s="9" t="s">
        <v>1897</v>
      </c>
      <c r="J21" s="9" t="s">
        <v>1898</v>
      </c>
      <c r="K21" s="9" t="s">
        <v>1987</v>
      </c>
      <c r="L21" s="9" t="s">
        <v>1900</v>
      </c>
      <c r="M21" s="9" t="s">
        <v>1988</v>
      </c>
      <c r="N21" s="9"/>
      <c r="O21" s="9" t="s">
        <v>1989</v>
      </c>
    </row>
    <row r="22" spans="1:15" ht="18">
      <c r="A22" s="9">
        <v>703919</v>
      </c>
      <c r="B22" s="9" t="s">
        <v>17</v>
      </c>
      <c r="C22" s="9" t="s">
        <v>1990</v>
      </c>
      <c r="D22" s="9" t="s">
        <v>1991</v>
      </c>
      <c r="E22" s="9"/>
      <c r="F22" s="9"/>
      <c r="G22" s="9" t="s">
        <v>1595</v>
      </c>
      <c r="H22" s="9" t="s">
        <v>634</v>
      </c>
      <c r="I22" s="9" t="s">
        <v>1897</v>
      </c>
      <c r="J22" s="9" t="s">
        <v>1898</v>
      </c>
      <c r="K22" s="9" t="s">
        <v>1922</v>
      </c>
      <c r="L22" s="9" t="s">
        <v>1923</v>
      </c>
      <c r="M22" s="9" t="s">
        <v>98</v>
      </c>
      <c r="N22" s="9"/>
      <c r="O22" s="9" t="s">
        <v>1912</v>
      </c>
    </row>
    <row r="23" spans="1:15" ht="18">
      <c r="A23" s="9">
        <v>703918</v>
      </c>
      <c r="B23" s="9" t="s">
        <v>17</v>
      </c>
      <c r="C23" s="9" t="s">
        <v>1992</v>
      </c>
      <c r="D23" s="9" t="s">
        <v>1993</v>
      </c>
      <c r="E23" s="9" t="s">
        <v>1905</v>
      </c>
      <c r="F23" s="9">
        <v>36</v>
      </c>
      <c r="G23" s="9" t="s">
        <v>1906</v>
      </c>
      <c r="H23" s="9" t="s">
        <v>1994</v>
      </c>
      <c r="I23" s="9" t="s">
        <v>1897</v>
      </c>
      <c r="J23" s="9" t="s">
        <v>1926</v>
      </c>
      <c r="K23" s="9" t="s">
        <v>1995</v>
      </c>
      <c r="L23" s="9" t="s">
        <v>1996</v>
      </c>
      <c r="M23" s="9" t="s">
        <v>1997</v>
      </c>
      <c r="N23" s="9"/>
      <c r="O23" s="9" t="s">
        <v>17</v>
      </c>
    </row>
    <row r="24" spans="1:15" ht="18">
      <c r="A24" s="9">
        <v>703917</v>
      </c>
      <c r="B24" s="9" t="s">
        <v>17</v>
      </c>
      <c r="C24" s="9" t="s">
        <v>1998</v>
      </c>
      <c r="D24" s="9" t="s">
        <v>98</v>
      </c>
      <c r="E24" s="9"/>
      <c r="F24" s="9"/>
      <c r="G24" s="9"/>
      <c r="H24" s="9"/>
      <c r="I24" s="9" t="s">
        <v>1897</v>
      </c>
      <c r="J24" s="9" t="s">
        <v>1908</v>
      </c>
      <c r="K24" s="9" t="s">
        <v>1899</v>
      </c>
      <c r="L24" s="9" t="s">
        <v>1974</v>
      </c>
      <c r="M24" s="9" t="s">
        <v>1999</v>
      </c>
      <c r="N24" s="9"/>
      <c r="O24" s="9" t="s">
        <v>17</v>
      </c>
    </row>
    <row r="25" spans="1:15" ht="18">
      <c r="A25" s="9">
        <v>703916</v>
      </c>
      <c r="B25" s="9" t="s">
        <v>17</v>
      </c>
      <c r="C25" s="9" t="s">
        <v>2000</v>
      </c>
      <c r="D25" s="9" t="s">
        <v>2001</v>
      </c>
      <c r="E25" s="9"/>
      <c r="F25" s="9"/>
      <c r="G25" s="9" t="s">
        <v>633</v>
      </c>
      <c r="H25" s="9" t="s">
        <v>1907</v>
      </c>
      <c r="I25" s="9" t="s">
        <v>1897</v>
      </c>
      <c r="J25" s="9" t="s">
        <v>1898</v>
      </c>
      <c r="K25" s="9" t="s">
        <v>1987</v>
      </c>
      <c r="L25" s="9" t="s">
        <v>1900</v>
      </c>
      <c r="M25" s="9" t="s">
        <v>2002</v>
      </c>
      <c r="N25" s="9"/>
      <c r="O25" s="9" t="s">
        <v>2003</v>
      </c>
    </row>
    <row r="26" spans="1:15" ht="18">
      <c r="A26" s="9">
        <v>703915</v>
      </c>
      <c r="B26" s="9" t="s">
        <v>17</v>
      </c>
      <c r="C26" s="9" t="s">
        <v>2004</v>
      </c>
      <c r="D26" s="9" t="s">
        <v>2005</v>
      </c>
      <c r="E26" s="9" t="s">
        <v>1905</v>
      </c>
      <c r="F26" s="9">
        <v>23</v>
      </c>
      <c r="G26" s="9" t="s">
        <v>1896</v>
      </c>
      <c r="H26" s="9" t="s">
        <v>1660</v>
      </c>
      <c r="I26" s="9" t="s">
        <v>1897</v>
      </c>
      <c r="J26" s="9" t="s">
        <v>1898</v>
      </c>
      <c r="K26" s="9" t="s">
        <v>1916</v>
      </c>
      <c r="L26" s="9" t="s">
        <v>1974</v>
      </c>
      <c r="M26" s="9" t="s">
        <v>2006</v>
      </c>
      <c r="N26" s="9"/>
      <c r="O26" s="9" t="s">
        <v>1976</v>
      </c>
    </row>
    <row r="27" spans="1:15" ht="18">
      <c r="A27" s="9">
        <v>703914</v>
      </c>
      <c r="B27" s="9" t="s">
        <v>17</v>
      </c>
      <c r="C27" s="9" t="s">
        <v>2007</v>
      </c>
      <c r="D27" s="9" t="s">
        <v>2008</v>
      </c>
      <c r="E27" s="9"/>
      <c r="F27" s="9"/>
      <c r="G27" s="9"/>
      <c r="H27" s="9"/>
      <c r="I27" s="9" t="s">
        <v>1897</v>
      </c>
      <c r="J27" s="9" t="s">
        <v>2009</v>
      </c>
      <c r="K27" s="9" t="s">
        <v>1922</v>
      </c>
      <c r="L27" s="9" t="s">
        <v>1952</v>
      </c>
      <c r="M27" s="9" t="s">
        <v>2010</v>
      </c>
      <c r="N27" s="9"/>
      <c r="O27" s="9" t="s">
        <v>17</v>
      </c>
    </row>
    <row r="28" spans="1:15" ht="18">
      <c r="A28" s="9">
        <v>703913</v>
      </c>
      <c r="B28" s="9" t="s">
        <v>17</v>
      </c>
      <c r="C28" s="9" t="s">
        <v>2011</v>
      </c>
      <c r="D28" s="9" t="s">
        <v>2012</v>
      </c>
      <c r="E28" s="9"/>
      <c r="F28" s="9"/>
      <c r="G28" s="9" t="s">
        <v>1896</v>
      </c>
      <c r="H28" s="9" t="s">
        <v>1295</v>
      </c>
      <c r="I28" s="9" t="s">
        <v>1897</v>
      </c>
      <c r="J28" s="9" t="s">
        <v>1898</v>
      </c>
      <c r="K28" s="9" t="s">
        <v>1922</v>
      </c>
      <c r="L28" s="9" t="s">
        <v>1974</v>
      </c>
      <c r="M28" s="9" t="s">
        <v>2006</v>
      </c>
      <c r="N28" s="9"/>
      <c r="O28" s="9" t="s">
        <v>2013</v>
      </c>
    </row>
    <row r="29" spans="1:15" ht="18">
      <c r="A29" s="9">
        <v>703912</v>
      </c>
      <c r="B29" s="9" t="s">
        <v>17</v>
      </c>
      <c r="C29" s="9" t="s">
        <v>2014</v>
      </c>
      <c r="D29" s="9" t="s">
        <v>2015</v>
      </c>
      <c r="E29" s="9" t="s">
        <v>1905</v>
      </c>
      <c r="F29" s="9">
        <v>30</v>
      </c>
      <c r="G29" s="9" t="s">
        <v>1915</v>
      </c>
      <c r="H29" s="9" t="s">
        <v>634</v>
      </c>
      <c r="I29" s="9" t="s">
        <v>1897</v>
      </c>
      <c r="J29" s="9" t="s">
        <v>1898</v>
      </c>
      <c r="K29" s="9" t="s">
        <v>1916</v>
      </c>
      <c r="L29" s="9" t="s">
        <v>1917</v>
      </c>
      <c r="M29" s="9" t="s">
        <v>2016</v>
      </c>
      <c r="N29" s="9"/>
      <c r="O29" s="9" t="s">
        <v>2017</v>
      </c>
    </row>
    <row r="30" spans="1:15" ht="18">
      <c r="A30" s="9">
        <v>703911</v>
      </c>
      <c r="B30" s="9" t="s">
        <v>17</v>
      </c>
      <c r="C30" s="9" t="s">
        <v>2018</v>
      </c>
      <c r="D30" s="9" t="s">
        <v>2019</v>
      </c>
      <c r="E30" s="9"/>
      <c r="F30" s="9"/>
      <c r="G30" s="9" t="s">
        <v>1896</v>
      </c>
      <c r="H30" s="9" t="s">
        <v>1660</v>
      </c>
      <c r="I30" s="9" t="s">
        <v>1897</v>
      </c>
      <c r="J30" s="9" t="s">
        <v>1898</v>
      </c>
      <c r="K30" s="9" t="s">
        <v>1965</v>
      </c>
      <c r="L30" s="9" t="s">
        <v>1900</v>
      </c>
      <c r="M30" s="9" t="s">
        <v>2020</v>
      </c>
      <c r="N30" s="9"/>
      <c r="O30" s="9" t="s">
        <v>2021</v>
      </c>
    </row>
    <row r="31" spans="1:15" ht="18">
      <c r="A31" s="9">
        <v>703910</v>
      </c>
      <c r="B31" s="9" t="s">
        <v>17</v>
      </c>
      <c r="C31" s="9" t="s">
        <v>2022</v>
      </c>
      <c r="D31" s="9" t="s">
        <v>2023</v>
      </c>
      <c r="E31" s="9"/>
      <c r="F31" s="9"/>
      <c r="G31" s="9" t="s">
        <v>633</v>
      </c>
      <c r="H31" s="9" t="s">
        <v>1907</v>
      </c>
      <c r="I31" s="9" t="s">
        <v>1897</v>
      </c>
      <c r="J31" s="9" t="s">
        <v>1898</v>
      </c>
      <c r="K31" s="9" t="s">
        <v>1922</v>
      </c>
      <c r="L31" s="9" t="s">
        <v>1974</v>
      </c>
      <c r="M31" s="9" t="s">
        <v>2006</v>
      </c>
      <c r="N31" s="9"/>
      <c r="O31" s="9" t="s">
        <v>1930</v>
      </c>
    </row>
    <row r="32" spans="1:15" ht="18">
      <c r="A32" s="9">
        <v>703909</v>
      </c>
      <c r="B32" s="9" t="s">
        <v>17</v>
      </c>
      <c r="C32" s="9" t="s">
        <v>2024</v>
      </c>
      <c r="D32" s="9" t="s">
        <v>2025</v>
      </c>
      <c r="E32" s="9" t="s">
        <v>1905</v>
      </c>
      <c r="F32" s="9">
        <v>30</v>
      </c>
      <c r="G32" s="9" t="s">
        <v>1906</v>
      </c>
      <c r="H32" s="9" t="s">
        <v>634</v>
      </c>
      <c r="I32" s="9" t="s">
        <v>1897</v>
      </c>
      <c r="J32" s="9" t="s">
        <v>1898</v>
      </c>
      <c r="K32" s="9" t="s">
        <v>1927</v>
      </c>
      <c r="L32" s="9" t="s">
        <v>2026</v>
      </c>
      <c r="M32" s="9" t="s">
        <v>2027</v>
      </c>
      <c r="N32" s="9"/>
      <c r="O32" s="9" t="s">
        <v>1912</v>
      </c>
    </row>
    <row r="33" spans="1:15" ht="18">
      <c r="A33" s="9">
        <v>703908</v>
      </c>
      <c r="B33" s="9" t="s">
        <v>17</v>
      </c>
      <c r="C33" s="9" t="s">
        <v>2028</v>
      </c>
      <c r="D33" s="9" t="s">
        <v>2029</v>
      </c>
      <c r="E33" s="9"/>
      <c r="F33" s="9"/>
      <c r="G33" s="9" t="s">
        <v>633</v>
      </c>
      <c r="H33" s="9" t="s">
        <v>1660</v>
      </c>
      <c r="I33" s="9" t="s">
        <v>1897</v>
      </c>
      <c r="J33" s="9" t="s">
        <v>1898</v>
      </c>
      <c r="K33" s="9" t="s">
        <v>1922</v>
      </c>
      <c r="L33" s="9" t="s">
        <v>1974</v>
      </c>
      <c r="M33" s="9" t="s">
        <v>2006</v>
      </c>
      <c r="N33" s="9"/>
      <c r="O33" s="9" t="s">
        <v>1912</v>
      </c>
    </row>
    <row r="34" spans="1:15" ht="18">
      <c r="A34" s="9">
        <v>703907</v>
      </c>
      <c r="B34" s="9" t="s">
        <v>17</v>
      </c>
      <c r="C34" s="9" t="s">
        <v>2030</v>
      </c>
      <c r="D34" s="9" t="s">
        <v>98</v>
      </c>
      <c r="E34" s="9"/>
      <c r="F34" s="9"/>
      <c r="G34" s="9"/>
      <c r="H34" s="9"/>
      <c r="I34" s="9" t="s">
        <v>1897</v>
      </c>
      <c r="J34" s="9" t="s">
        <v>1908</v>
      </c>
      <c r="K34" s="9" t="s">
        <v>1922</v>
      </c>
      <c r="L34" s="9" t="s">
        <v>1974</v>
      </c>
      <c r="M34" s="9" t="s">
        <v>2031</v>
      </c>
      <c r="N34" s="9"/>
      <c r="O34" s="9" t="s">
        <v>17</v>
      </c>
    </row>
    <row r="35" spans="1:15" ht="18">
      <c r="A35" s="9">
        <v>703906</v>
      </c>
      <c r="B35" s="9" t="s">
        <v>17</v>
      </c>
      <c r="C35" s="9" t="s">
        <v>2032</v>
      </c>
      <c r="D35" s="9" t="s">
        <v>2033</v>
      </c>
      <c r="E35" s="9"/>
      <c r="F35" s="9"/>
      <c r="G35" s="9" t="s">
        <v>633</v>
      </c>
      <c r="H35" s="9" t="s">
        <v>1907</v>
      </c>
      <c r="I35" s="9" t="s">
        <v>1897</v>
      </c>
      <c r="J35" s="9" t="s">
        <v>1898</v>
      </c>
      <c r="K35" s="9" t="s">
        <v>1922</v>
      </c>
      <c r="L35" s="9" t="s">
        <v>1974</v>
      </c>
      <c r="M35" s="9" t="s">
        <v>2034</v>
      </c>
      <c r="N35" s="9"/>
      <c r="O35" s="9" t="s">
        <v>1912</v>
      </c>
    </row>
    <row r="36" spans="1:15" ht="18">
      <c r="A36" s="9">
        <v>703905</v>
      </c>
      <c r="B36" s="9" t="s">
        <v>17</v>
      </c>
      <c r="C36" s="9" t="s">
        <v>2035</v>
      </c>
      <c r="D36" s="9" t="s">
        <v>2036</v>
      </c>
      <c r="E36" s="9"/>
      <c r="F36" s="9"/>
      <c r="G36" s="9" t="s">
        <v>1595</v>
      </c>
      <c r="H36" s="9" t="s">
        <v>634</v>
      </c>
      <c r="I36" s="9" t="s">
        <v>1897</v>
      </c>
      <c r="J36" s="9" t="s">
        <v>1898</v>
      </c>
      <c r="K36" s="9" t="s">
        <v>1922</v>
      </c>
      <c r="L36" s="9" t="s">
        <v>1923</v>
      </c>
      <c r="M36" s="9" t="s">
        <v>98</v>
      </c>
      <c r="N36" s="9"/>
      <c r="O36" s="9" t="s">
        <v>1912</v>
      </c>
    </row>
    <row r="37" spans="1:15" ht="18">
      <c r="A37" s="9">
        <v>703904</v>
      </c>
      <c r="B37" s="9" t="s">
        <v>17</v>
      </c>
      <c r="C37" s="9" t="s">
        <v>2037</v>
      </c>
      <c r="D37" s="9" t="s">
        <v>2038</v>
      </c>
      <c r="E37" s="9"/>
      <c r="F37" s="9"/>
      <c r="G37" s="9" t="s">
        <v>633</v>
      </c>
      <c r="H37" s="9" t="s">
        <v>634</v>
      </c>
      <c r="I37" s="9" t="s">
        <v>1897</v>
      </c>
      <c r="J37" s="9" t="s">
        <v>1898</v>
      </c>
      <c r="K37" s="9" t="s">
        <v>1981</v>
      </c>
      <c r="L37" s="9" t="s">
        <v>2039</v>
      </c>
      <c r="M37" s="9" t="s">
        <v>2040</v>
      </c>
      <c r="N37" s="9"/>
      <c r="O37" s="9" t="s">
        <v>1930</v>
      </c>
    </row>
    <row r="38" spans="1:15" ht="18">
      <c r="A38" s="9">
        <v>703903</v>
      </c>
      <c r="B38" s="9" t="s">
        <v>17</v>
      </c>
      <c r="C38" s="9" t="s">
        <v>2041</v>
      </c>
      <c r="D38" s="9" t="s">
        <v>2042</v>
      </c>
      <c r="E38" s="9"/>
      <c r="F38" s="9"/>
      <c r="G38" s="9" t="s">
        <v>633</v>
      </c>
      <c r="H38" s="9" t="s">
        <v>1907</v>
      </c>
      <c r="I38" s="9" t="s">
        <v>1897</v>
      </c>
      <c r="J38" s="9" t="s">
        <v>1898</v>
      </c>
      <c r="K38" s="9" t="s">
        <v>1916</v>
      </c>
      <c r="L38" s="9" t="s">
        <v>1900</v>
      </c>
      <c r="M38" s="9" t="s">
        <v>2043</v>
      </c>
      <c r="N38" s="9"/>
      <c r="O38" s="9" t="s">
        <v>1976</v>
      </c>
    </row>
    <row r="39" spans="1:15" ht="18">
      <c r="A39" s="9">
        <v>703902</v>
      </c>
      <c r="B39" s="9" t="s">
        <v>2044</v>
      </c>
      <c r="C39" s="9" t="s">
        <v>2045</v>
      </c>
      <c r="D39" s="9" t="s">
        <v>2046</v>
      </c>
      <c r="E39" s="9"/>
      <c r="F39" s="9"/>
      <c r="G39" s="9" t="s">
        <v>633</v>
      </c>
      <c r="H39" s="9" t="s">
        <v>1660</v>
      </c>
      <c r="I39" s="9" t="s">
        <v>1897</v>
      </c>
      <c r="J39" s="9" t="s">
        <v>1898</v>
      </c>
      <c r="K39" s="9" t="s">
        <v>1970</v>
      </c>
      <c r="L39" s="9" t="s">
        <v>1900</v>
      </c>
      <c r="M39" s="9" t="s">
        <v>2047</v>
      </c>
      <c r="N39" s="9"/>
      <c r="O39" s="9" t="s">
        <v>1930</v>
      </c>
    </row>
    <row r="40" spans="1:15" ht="18">
      <c r="A40" s="9">
        <v>703901</v>
      </c>
      <c r="B40" s="9" t="s">
        <v>2044</v>
      </c>
      <c r="C40" s="9" t="s">
        <v>2048</v>
      </c>
      <c r="D40" s="9" t="s">
        <v>2049</v>
      </c>
      <c r="E40" s="9" t="s">
        <v>1905</v>
      </c>
      <c r="F40" s="9"/>
      <c r="G40" s="9" t="s">
        <v>633</v>
      </c>
      <c r="H40" s="9" t="s">
        <v>1295</v>
      </c>
      <c r="I40" s="9" t="s">
        <v>1897</v>
      </c>
      <c r="J40" s="9" t="s">
        <v>1898</v>
      </c>
      <c r="K40" s="9" t="s">
        <v>1922</v>
      </c>
      <c r="L40" s="9" t="s">
        <v>1974</v>
      </c>
      <c r="M40" s="9" t="s">
        <v>2006</v>
      </c>
      <c r="N40" s="9"/>
      <c r="O40" s="9" t="s">
        <v>1930</v>
      </c>
    </row>
    <row r="41" spans="1:15" ht="18">
      <c r="A41" s="9">
        <v>703900</v>
      </c>
      <c r="B41" s="9" t="s">
        <v>2044</v>
      </c>
      <c r="C41" s="9" t="s">
        <v>2050</v>
      </c>
      <c r="D41" s="9" t="s">
        <v>2051</v>
      </c>
      <c r="E41" s="9"/>
      <c r="F41" s="9"/>
      <c r="G41" s="9" t="s">
        <v>1595</v>
      </c>
      <c r="H41" s="9" t="s">
        <v>634</v>
      </c>
      <c r="I41" s="9" t="s">
        <v>1897</v>
      </c>
      <c r="J41" s="9" t="s">
        <v>1898</v>
      </c>
      <c r="K41" s="9" t="s">
        <v>1922</v>
      </c>
      <c r="L41" s="9" t="s">
        <v>1957</v>
      </c>
      <c r="M41" s="9" t="s">
        <v>2052</v>
      </c>
      <c r="N41" s="9"/>
      <c r="O41" s="9" t="s">
        <v>17</v>
      </c>
    </row>
    <row r="42" spans="1:15" ht="18">
      <c r="A42" s="9">
        <v>703899</v>
      </c>
      <c r="B42" s="9" t="s">
        <v>2044</v>
      </c>
      <c r="C42" s="9" t="s">
        <v>2053</v>
      </c>
      <c r="D42" s="9" t="s">
        <v>2054</v>
      </c>
      <c r="E42" s="9"/>
      <c r="F42" s="9">
        <v>0</v>
      </c>
      <c r="G42" s="9" t="s">
        <v>633</v>
      </c>
      <c r="H42" s="9" t="s">
        <v>1660</v>
      </c>
      <c r="I42" s="9" t="s">
        <v>1897</v>
      </c>
      <c r="J42" s="9" t="s">
        <v>1898</v>
      </c>
      <c r="K42" s="9" t="s">
        <v>1981</v>
      </c>
      <c r="L42" s="9"/>
      <c r="M42" s="9" t="s">
        <v>2055</v>
      </c>
      <c r="N42" s="9"/>
      <c r="O42" s="9" t="s">
        <v>17</v>
      </c>
    </row>
    <row r="43" spans="1:15" ht="18">
      <c r="A43" s="9">
        <v>703898</v>
      </c>
      <c r="B43" s="9" t="s">
        <v>2044</v>
      </c>
      <c r="C43" s="9" t="s">
        <v>2056</v>
      </c>
      <c r="D43" s="9" t="s">
        <v>2057</v>
      </c>
      <c r="E43" s="9"/>
      <c r="F43" s="9"/>
      <c r="G43" s="9" t="s">
        <v>633</v>
      </c>
      <c r="H43" s="9" t="s">
        <v>1907</v>
      </c>
      <c r="I43" s="9" t="s">
        <v>1897</v>
      </c>
      <c r="J43" s="9" t="s">
        <v>1898</v>
      </c>
      <c r="K43" s="9" t="s">
        <v>2058</v>
      </c>
      <c r="L43" s="9" t="s">
        <v>1900</v>
      </c>
      <c r="M43" s="9" t="s">
        <v>2006</v>
      </c>
      <c r="N43" s="9"/>
      <c r="O43" s="9" t="s">
        <v>2059</v>
      </c>
    </row>
    <row r="44" spans="1:15" ht="18">
      <c r="A44" s="9">
        <v>703897</v>
      </c>
      <c r="B44" s="9" t="s">
        <v>2044</v>
      </c>
      <c r="C44" s="9" t="s">
        <v>2060</v>
      </c>
      <c r="D44" s="9" t="s">
        <v>2061</v>
      </c>
      <c r="E44" s="9" t="s">
        <v>1905</v>
      </c>
      <c r="F44" s="9">
        <v>21</v>
      </c>
      <c r="G44" s="9" t="s">
        <v>1906</v>
      </c>
      <c r="H44" s="9" t="s">
        <v>1660</v>
      </c>
      <c r="I44" s="9" t="s">
        <v>1897</v>
      </c>
      <c r="J44" s="9" t="s">
        <v>2062</v>
      </c>
      <c r="K44" s="9" t="s">
        <v>2063</v>
      </c>
      <c r="L44" s="9" t="s">
        <v>1910</v>
      </c>
      <c r="M44" s="9" t="s">
        <v>2064</v>
      </c>
      <c r="N44" s="9"/>
      <c r="O44" s="9" t="s">
        <v>17</v>
      </c>
    </row>
    <row r="45" spans="1:15" ht="18">
      <c r="A45" s="9">
        <v>703896</v>
      </c>
      <c r="B45" s="9" t="s">
        <v>2044</v>
      </c>
      <c r="C45" s="9" t="s">
        <v>2065</v>
      </c>
      <c r="D45" s="9" t="s">
        <v>98</v>
      </c>
      <c r="E45" s="9"/>
      <c r="F45" s="9"/>
      <c r="G45" s="9"/>
      <c r="H45" s="9"/>
      <c r="I45" s="9" t="s">
        <v>1897</v>
      </c>
      <c r="J45" s="9" t="s">
        <v>1908</v>
      </c>
      <c r="K45" s="9" t="s">
        <v>1899</v>
      </c>
      <c r="L45" s="9" t="s">
        <v>1900</v>
      </c>
      <c r="M45" s="9" t="s">
        <v>2066</v>
      </c>
      <c r="N45" s="9"/>
      <c r="O45" s="9" t="s">
        <v>1902</v>
      </c>
    </row>
    <row r="46" spans="1:15" ht="18">
      <c r="A46" s="9">
        <v>703895</v>
      </c>
      <c r="B46" s="9" t="s">
        <v>2044</v>
      </c>
      <c r="C46" s="9" t="s">
        <v>2067</v>
      </c>
      <c r="D46" s="9" t="s">
        <v>2068</v>
      </c>
      <c r="E46" s="9"/>
      <c r="F46" s="9"/>
      <c r="G46" s="9" t="s">
        <v>1595</v>
      </c>
      <c r="H46" s="9" t="s">
        <v>634</v>
      </c>
      <c r="I46" s="9" t="s">
        <v>1897</v>
      </c>
      <c r="J46" s="9" t="s">
        <v>1898</v>
      </c>
      <c r="K46" s="9" t="s">
        <v>2069</v>
      </c>
      <c r="L46" s="9" t="s">
        <v>1957</v>
      </c>
      <c r="M46" s="9" t="s">
        <v>2070</v>
      </c>
      <c r="N46" s="9"/>
      <c r="O46" s="9" t="s">
        <v>2071</v>
      </c>
    </row>
    <row r="47" spans="1:15" ht="18">
      <c r="A47" s="9">
        <v>703894</v>
      </c>
      <c r="B47" s="9" t="s">
        <v>2044</v>
      </c>
      <c r="C47" s="9" t="s">
        <v>2072</v>
      </c>
      <c r="D47" s="9" t="s">
        <v>2073</v>
      </c>
      <c r="E47" s="9"/>
      <c r="F47" s="9"/>
      <c r="G47" s="9" t="s">
        <v>633</v>
      </c>
      <c r="H47" s="9" t="s">
        <v>1907</v>
      </c>
      <c r="I47" s="9" t="s">
        <v>1897</v>
      </c>
      <c r="J47" s="9" t="s">
        <v>1898</v>
      </c>
      <c r="K47" s="9" t="s">
        <v>2058</v>
      </c>
      <c r="L47" s="9" t="s">
        <v>1900</v>
      </c>
      <c r="M47" s="9" t="s">
        <v>2006</v>
      </c>
      <c r="N47" s="9"/>
      <c r="O47" s="9" t="s">
        <v>1930</v>
      </c>
    </row>
    <row r="48" spans="1:15" ht="18">
      <c r="A48" s="9">
        <v>703893</v>
      </c>
      <c r="B48" s="9" t="s">
        <v>2044</v>
      </c>
      <c r="C48" s="9" t="s">
        <v>2074</v>
      </c>
      <c r="D48" s="9" t="s">
        <v>2075</v>
      </c>
      <c r="E48" s="9"/>
      <c r="F48" s="9"/>
      <c r="G48" s="9" t="s">
        <v>1595</v>
      </c>
      <c r="H48" s="9" t="s">
        <v>634</v>
      </c>
      <c r="I48" s="9" t="s">
        <v>1897</v>
      </c>
      <c r="J48" s="9" t="s">
        <v>1898</v>
      </c>
      <c r="K48" s="9" t="s">
        <v>1922</v>
      </c>
      <c r="L48" s="9" t="s">
        <v>1957</v>
      </c>
      <c r="M48" s="9" t="s">
        <v>2076</v>
      </c>
      <c r="N48" s="9"/>
      <c r="O48" s="9" t="s">
        <v>17</v>
      </c>
    </row>
    <row r="49" spans="1:15" ht="18">
      <c r="A49" s="9">
        <v>703892</v>
      </c>
      <c r="B49" s="9" t="s">
        <v>2044</v>
      </c>
      <c r="C49" s="9" t="s">
        <v>2077</v>
      </c>
      <c r="D49" s="9" t="s">
        <v>2078</v>
      </c>
      <c r="E49" s="9"/>
      <c r="F49" s="9"/>
      <c r="G49" s="9" t="s">
        <v>1896</v>
      </c>
      <c r="H49" s="9" t="s">
        <v>1295</v>
      </c>
      <c r="I49" s="9" t="s">
        <v>1897</v>
      </c>
      <c r="J49" s="9" t="s">
        <v>1898</v>
      </c>
      <c r="K49" s="9" t="s">
        <v>1981</v>
      </c>
      <c r="L49" s="9"/>
      <c r="M49" s="9" t="s">
        <v>2079</v>
      </c>
      <c r="N49" s="9"/>
      <c r="O49" s="9" t="s">
        <v>2080</v>
      </c>
    </row>
    <row r="50" spans="1:15" ht="18">
      <c r="A50" s="9">
        <v>703891</v>
      </c>
      <c r="B50" s="9" t="s">
        <v>2044</v>
      </c>
      <c r="C50" s="9" t="s">
        <v>2081</v>
      </c>
      <c r="D50" s="9" t="s">
        <v>2082</v>
      </c>
      <c r="E50" s="9"/>
      <c r="F50" s="9"/>
      <c r="G50" s="9" t="s">
        <v>1906</v>
      </c>
      <c r="H50" s="9" t="s">
        <v>634</v>
      </c>
      <c r="I50" s="9" t="s">
        <v>1897</v>
      </c>
      <c r="J50" s="9" t="s">
        <v>1898</v>
      </c>
      <c r="K50" s="9" t="s">
        <v>1916</v>
      </c>
      <c r="L50" s="9" t="s">
        <v>2026</v>
      </c>
      <c r="M50" s="9" t="s">
        <v>2083</v>
      </c>
      <c r="N50" s="9"/>
      <c r="O50" s="9" t="s">
        <v>2084</v>
      </c>
    </row>
    <row r="51" spans="1:15" ht="18">
      <c r="A51" s="9">
        <v>703890</v>
      </c>
      <c r="B51" s="9" t="s">
        <v>2044</v>
      </c>
      <c r="C51" s="9" t="s">
        <v>2085</v>
      </c>
      <c r="D51" s="9" t="s">
        <v>2086</v>
      </c>
      <c r="E51" s="9"/>
      <c r="F51" s="9"/>
      <c r="G51" s="9" t="s">
        <v>633</v>
      </c>
      <c r="H51" s="9" t="s">
        <v>1907</v>
      </c>
      <c r="I51" s="9" t="s">
        <v>1897</v>
      </c>
      <c r="J51" s="9" t="s">
        <v>1898</v>
      </c>
      <c r="K51" s="9" t="s">
        <v>1916</v>
      </c>
      <c r="L51" s="9" t="s">
        <v>1974</v>
      </c>
      <c r="M51" s="9" t="s">
        <v>2087</v>
      </c>
      <c r="N51" s="9"/>
      <c r="O51" s="9" t="s">
        <v>1954</v>
      </c>
    </row>
    <row r="52" spans="1:15" ht="18">
      <c r="A52" s="9">
        <v>703889</v>
      </c>
      <c r="B52" s="9" t="s">
        <v>2044</v>
      </c>
      <c r="C52" s="9" t="s">
        <v>2088</v>
      </c>
      <c r="D52" s="9" t="s">
        <v>2089</v>
      </c>
      <c r="E52" s="9"/>
      <c r="F52" s="9"/>
      <c r="G52" s="9" t="s">
        <v>1896</v>
      </c>
      <c r="H52" s="9" t="s">
        <v>1907</v>
      </c>
      <c r="I52" s="9" t="s">
        <v>1897</v>
      </c>
      <c r="J52" s="9" t="s">
        <v>1898</v>
      </c>
      <c r="K52" s="9" t="s">
        <v>1970</v>
      </c>
      <c r="L52" s="9" t="s">
        <v>1900</v>
      </c>
      <c r="M52" s="9" t="s">
        <v>2090</v>
      </c>
      <c r="N52" s="9"/>
      <c r="O52" s="9" t="s">
        <v>1930</v>
      </c>
    </row>
    <row r="53" spans="1:15" ht="18">
      <c r="A53" s="9">
        <v>703888</v>
      </c>
      <c r="B53" s="9" t="s">
        <v>2044</v>
      </c>
      <c r="C53" s="9" t="s">
        <v>2091</v>
      </c>
      <c r="D53" s="9" t="s">
        <v>2092</v>
      </c>
      <c r="E53" s="9"/>
      <c r="F53" s="9"/>
      <c r="G53" s="9" t="s">
        <v>633</v>
      </c>
      <c r="H53" s="9" t="s">
        <v>1907</v>
      </c>
      <c r="I53" s="9" t="s">
        <v>1897</v>
      </c>
      <c r="J53" s="9" t="s">
        <v>1898</v>
      </c>
      <c r="K53" s="9" t="s">
        <v>1916</v>
      </c>
      <c r="L53" s="9" t="s">
        <v>2093</v>
      </c>
      <c r="M53" s="9" t="s">
        <v>2094</v>
      </c>
      <c r="N53" s="9"/>
      <c r="O53" s="9" t="s">
        <v>1976</v>
      </c>
    </row>
    <row r="54" spans="1:15" ht="18">
      <c r="A54" s="9">
        <v>703887</v>
      </c>
      <c r="B54" s="9" t="s">
        <v>2044</v>
      </c>
      <c r="C54" s="9" t="s">
        <v>2095</v>
      </c>
      <c r="D54" s="9" t="s">
        <v>2096</v>
      </c>
      <c r="E54" s="9" t="s">
        <v>1905</v>
      </c>
      <c r="F54" s="9">
        <v>22</v>
      </c>
      <c r="G54" s="9" t="s">
        <v>748</v>
      </c>
      <c r="H54" s="9" t="s">
        <v>634</v>
      </c>
      <c r="I54" s="9" t="s">
        <v>1897</v>
      </c>
      <c r="J54" s="9" t="s">
        <v>1898</v>
      </c>
      <c r="K54" s="9" t="s">
        <v>1927</v>
      </c>
      <c r="L54" s="9" t="s">
        <v>2026</v>
      </c>
      <c r="M54" s="9" t="s">
        <v>98</v>
      </c>
      <c r="N54" s="9"/>
      <c r="O54" s="9" t="s">
        <v>17</v>
      </c>
    </row>
    <row r="55" spans="1:15" ht="18">
      <c r="A55" s="9">
        <v>703886</v>
      </c>
      <c r="B55" s="9" t="s">
        <v>2044</v>
      </c>
      <c r="C55" s="9" t="s">
        <v>2097</v>
      </c>
      <c r="D55" s="9" t="s">
        <v>98</v>
      </c>
      <c r="E55" s="9"/>
      <c r="F55" s="9"/>
      <c r="G55" s="9"/>
      <c r="H55" s="9"/>
      <c r="I55" s="9" t="s">
        <v>1897</v>
      </c>
      <c r="J55" s="9" t="s">
        <v>1908</v>
      </c>
      <c r="K55" s="9" t="s">
        <v>1970</v>
      </c>
      <c r="L55" s="9" t="s">
        <v>1900</v>
      </c>
      <c r="M55" s="9" t="s">
        <v>2098</v>
      </c>
      <c r="N55" s="9"/>
      <c r="O55" s="9" t="s">
        <v>1930</v>
      </c>
    </row>
    <row r="56" spans="1:15" ht="18">
      <c r="A56" s="9">
        <v>703885</v>
      </c>
      <c r="B56" s="9" t="s">
        <v>2044</v>
      </c>
      <c r="C56" s="9" t="s">
        <v>2099</v>
      </c>
      <c r="D56" s="9" t="s">
        <v>2100</v>
      </c>
      <c r="E56" s="9" t="s">
        <v>1905</v>
      </c>
      <c r="F56" s="9">
        <v>49</v>
      </c>
      <c r="G56" s="9" t="s">
        <v>748</v>
      </c>
      <c r="H56" s="9" t="s">
        <v>634</v>
      </c>
      <c r="I56" s="9" t="s">
        <v>1897</v>
      </c>
      <c r="J56" s="9" t="s">
        <v>1898</v>
      </c>
      <c r="K56" s="9" t="s">
        <v>1916</v>
      </c>
      <c r="L56" s="9" t="s">
        <v>2026</v>
      </c>
      <c r="M56" s="9" t="s">
        <v>2101</v>
      </c>
      <c r="N56" s="9"/>
      <c r="O56" s="9" t="s">
        <v>2102</v>
      </c>
    </row>
    <row r="57" spans="1:15" ht="18">
      <c r="A57" s="9">
        <v>703884</v>
      </c>
      <c r="B57" s="9" t="s">
        <v>2044</v>
      </c>
      <c r="C57" s="9" t="s">
        <v>2103</v>
      </c>
      <c r="D57" s="9" t="s">
        <v>2104</v>
      </c>
      <c r="E57" s="9"/>
      <c r="F57" s="9"/>
      <c r="G57" s="9" t="s">
        <v>1896</v>
      </c>
      <c r="H57" s="9" t="s">
        <v>1660</v>
      </c>
      <c r="I57" s="9" t="s">
        <v>1897</v>
      </c>
      <c r="J57" s="9" t="s">
        <v>1898</v>
      </c>
      <c r="K57" s="9" t="s">
        <v>1981</v>
      </c>
      <c r="L57" s="9"/>
      <c r="M57" s="9" t="s">
        <v>2105</v>
      </c>
      <c r="N57" s="9"/>
      <c r="O57" s="9" t="s">
        <v>2059</v>
      </c>
    </row>
    <row r="58" spans="1:15" ht="18">
      <c r="A58" s="9">
        <v>703883</v>
      </c>
      <c r="B58" s="9" t="s">
        <v>2044</v>
      </c>
      <c r="C58" s="9" t="s">
        <v>2106</v>
      </c>
      <c r="D58" s="9" t="s">
        <v>2107</v>
      </c>
      <c r="E58" s="9" t="s">
        <v>1905</v>
      </c>
      <c r="F58" s="9">
        <v>23</v>
      </c>
      <c r="G58" s="9" t="s">
        <v>633</v>
      </c>
      <c r="H58" s="9" t="s">
        <v>1295</v>
      </c>
      <c r="I58" s="9" t="s">
        <v>1897</v>
      </c>
      <c r="J58" s="9" t="s">
        <v>1926</v>
      </c>
      <c r="K58" s="9" t="s">
        <v>2108</v>
      </c>
      <c r="L58" s="9" t="s">
        <v>1910</v>
      </c>
      <c r="M58" s="9" t="s">
        <v>98</v>
      </c>
      <c r="N58" s="9"/>
      <c r="O58" s="9"/>
    </row>
    <row r="59" spans="1:15" ht="18">
      <c r="A59" s="9">
        <v>703882</v>
      </c>
      <c r="B59" s="9" t="s">
        <v>2044</v>
      </c>
      <c r="C59" s="9" t="s">
        <v>2109</v>
      </c>
      <c r="D59" s="9" t="s">
        <v>2107</v>
      </c>
      <c r="E59" s="9" t="s">
        <v>1905</v>
      </c>
      <c r="F59" s="9">
        <v>23</v>
      </c>
      <c r="G59" s="9"/>
      <c r="H59" s="9" t="s">
        <v>1295</v>
      </c>
      <c r="I59" s="9" t="s">
        <v>1897</v>
      </c>
      <c r="J59" s="9" t="s">
        <v>1926</v>
      </c>
      <c r="K59" s="9" t="s">
        <v>1995</v>
      </c>
      <c r="L59" s="9" t="s">
        <v>1996</v>
      </c>
      <c r="M59" s="9" t="s">
        <v>2110</v>
      </c>
      <c r="N59" s="9"/>
      <c r="O59" s="9" t="s">
        <v>17</v>
      </c>
    </row>
    <row r="60" spans="1:15" ht="18">
      <c r="A60" s="9">
        <v>703881</v>
      </c>
      <c r="B60" s="9" t="s">
        <v>2044</v>
      </c>
      <c r="C60" s="9" t="s">
        <v>2111</v>
      </c>
      <c r="D60" s="9" t="s">
        <v>2107</v>
      </c>
      <c r="E60" s="9" t="s">
        <v>1905</v>
      </c>
      <c r="F60" s="9">
        <v>23</v>
      </c>
      <c r="G60" s="9" t="s">
        <v>633</v>
      </c>
      <c r="H60" s="9" t="s">
        <v>1295</v>
      </c>
      <c r="I60" s="9" t="s">
        <v>1897</v>
      </c>
      <c r="J60" s="9" t="s">
        <v>1898</v>
      </c>
      <c r="K60" s="9" t="s">
        <v>1981</v>
      </c>
      <c r="L60" s="9"/>
      <c r="M60" s="9" t="s">
        <v>2079</v>
      </c>
      <c r="N60" s="9"/>
      <c r="O60" s="9" t="s">
        <v>2044</v>
      </c>
    </row>
    <row r="61" spans="1:15" ht="18">
      <c r="A61" s="9">
        <v>703880</v>
      </c>
      <c r="B61" s="9" t="s">
        <v>2044</v>
      </c>
      <c r="C61" s="9" t="s">
        <v>2112</v>
      </c>
      <c r="D61" s="9" t="s">
        <v>2113</v>
      </c>
      <c r="E61" s="9" t="s">
        <v>1905</v>
      </c>
      <c r="F61" s="9">
        <v>57</v>
      </c>
      <c r="G61" s="9" t="s">
        <v>748</v>
      </c>
      <c r="H61" s="9" t="s">
        <v>634</v>
      </c>
      <c r="I61" s="9" t="s">
        <v>1897</v>
      </c>
      <c r="J61" s="9" t="s">
        <v>1898</v>
      </c>
      <c r="K61" s="9" t="s">
        <v>1899</v>
      </c>
      <c r="L61" s="9" t="s">
        <v>2026</v>
      </c>
      <c r="M61" s="9" t="s">
        <v>2114</v>
      </c>
      <c r="N61" s="9"/>
      <c r="O61" s="9" t="s">
        <v>2013</v>
      </c>
    </row>
    <row r="62" spans="1:15" ht="18">
      <c r="A62" s="9">
        <v>703879</v>
      </c>
      <c r="B62" s="9" t="s">
        <v>2044</v>
      </c>
      <c r="C62" s="9" t="s">
        <v>2115</v>
      </c>
      <c r="D62" s="9" t="s">
        <v>2116</v>
      </c>
      <c r="E62" s="9"/>
      <c r="F62" s="9"/>
      <c r="G62" s="9" t="s">
        <v>398</v>
      </c>
      <c r="H62" s="9" t="s">
        <v>1907</v>
      </c>
      <c r="I62" s="9" t="s">
        <v>1897</v>
      </c>
      <c r="J62" s="9" t="s">
        <v>1908</v>
      </c>
      <c r="K62" s="9" t="s">
        <v>1916</v>
      </c>
      <c r="L62" s="9" t="s">
        <v>1952</v>
      </c>
      <c r="M62" s="9" t="s">
        <v>2117</v>
      </c>
      <c r="N62" s="9"/>
      <c r="O62" s="9" t="s">
        <v>1919</v>
      </c>
    </row>
    <row r="63" spans="1:15" ht="18">
      <c r="A63" s="9">
        <v>703878</v>
      </c>
      <c r="B63" s="9" t="s">
        <v>2044</v>
      </c>
      <c r="C63" s="9" t="s">
        <v>2118</v>
      </c>
      <c r="D63" s="9" t="s">
        <v>2119</v>
      </c>
      <c r="E63" s="9"/>
      <c r="F63" s="9"/>
      <c r="G63" s="9" t="s">
        <v>1896</v>
      </c>
      <c r="H63" s="9" t="s">
        <v>1295</v>
      </c>
      <c r="I63" s="9" t="s">
        <v>1897</v>
      </c>
      <c r="J63" s="9" t="s">
        <v>1898</v>
      </c>
      <c r="K63" s="9" t="s">
        <v>1916</v>
      </c>
      <c r="L63" s="9" t="s">
        <v>2093</v>
      </c>
      <c r="M63" s="9" t="s">
        <v>2120</v>
      </c>
      <c r="N63" s="9"/>
      <c r="O63" s="9" t="s">
        <v>1902</v>
      </c>
    </row>
    <row r="64" spans="1:15" ht="18">
      <c r="A64" s="9">
        <v>703877</v>
      </c>
      <c r="B64" s="9" t="s">
        <v>2044</v>
      </c>
      <c r="C64" s="9" t="s">
        <v>2121</v>
      </c>
      <c r="D64" s="9" t="s">
        <v>2122</v>
      </c>
      <c r="E64" s="9"/>
      <c r="F64" s="9"/>
      <c r="G64" s="9" t="s">
        <v>633</v>
      </c>
      <c r="H64" s="9" t="s">
        <v>1907</v>
      </c>
      <c r="I64" s="9" t="s">
        <v>1897</v>
      </c>
      <c r="J64" s="9" t="s">
        <v>1898</v>
      </c>
      <c r="K64" s="9" t="s">
        <v>1965</v>
      </c>
      <c r="L64" s="9" t="s">
        <v>1900</v>
      </c>
      <c r="M64" s="9" t="s">
        <v>2123</v>
      </c>
      <c r="N64" s="9"/>
      <c r="O64" s="9" t="s">
        <v>2124</v>
      </c>
    </row>
    <row r="65" spans="1:15" ht="18">
      <c r="A65" s="9">
        <v>703876</v>
      </c>
      <c r="B65" s="9" t="s">
        <v>2044</v>
      </c>
      <c r="C65" s="9" t="s">
        <v>2125</v>
      </c>
      <c r="D65" s="9" t="s">
        <v>2126</v>
      </c>
      <c r="E65" s="9"/>
      <c r="F65" s="9"/>
      <c r="G65" s="9" t="s">
        <v>633</v>
      </c>
      <c r="H65" s="9" t="s">
        <v>1907</v>
      </c>
      <c r="I65" s="9" t="s">
        <v>1897</v>
      </c>
      <c r="J65" s="9" t="s">
        <v>1898</v>
      </c>
      <c r="K65" s="9" t="s">
        <v>1916</v>
      </c>
      <c r="L65" s="9" t="s">
        <v>1900</v>
      </c>
      <c r="M65" s="9" t="s">
        <v>2127</v>
      </c>
      <c r="N65" s="9"/>
      <c r="O65" s="9" t="s">
        <v>2059</v>
      </c>
    </row>
    <row r="66" spans="1:15" ht="18">
      <c r="A66" s="9">
        <v>703875</v>
      </c>
      <c r="B66" s="9" t="s">
        <v>2044</v>
      </c>
      <c r="C66" s="9" t="s">
        <v>2128</v>
      </c>
      <c r="D66" s="9" t="s">
        <v>2129</v>
      </c>
      <c r="E66" s="9"/>
      <c r="F66" s="9">
        <v>0</v>
      </c>
      <c r="G66" s="9" t="s">
        <v>648</v>
      </c>
      <c r="H66" s="9" t="s">
        <v>1295</v>
      </c>
      <c r="I66" s="9" t="s">
        <v>1897</v>
      </c>
      <c r="J66" s="9" t="s">
        <v>1898</v>
      </c>
      <c r="K66" s="9" t="s">
        <v>1916</v>
      </c>
      <c r="L66" s="9" t="s">
        <v>1952</v>
      </c>
      <c r="M66" s="9" t="s">
        <v>2130</v>
      </c>
      <c r="N66" s="9"/>
      <c r="O66" s="9" t="s">
        <v>1912</v>
      </c>
    </row>
    <row r="67" spans="1:15" ht="18">
      <c r="A67" s="9">
        <v>703874</v>
      </c>
      <c r="B67" s="9" t="s">
        <v>2044</v>
      </c>
      <c r="C67" s="9" t="s">
        <v>2131</v>
      </c>
      <c r="D67" s="9" t="s">
        <v>2132</v>
      </c>
      <c r="E67" s="9"/>
      <c r="F67" s="9"/>
      <c r="G67" s="9" t="s">
        <v>748</v>
      </c>
      <c r="H67" s="9" t="s">
        <v>634</v>
      </c>
      <c r="I67" s="9" t="s">
        <v>1897</v>
      </c>
      <c r="J67" s="9" t="s">
        <v>1898</v>
      </c>
      <c r="K67" s="9" t="s">
        <v>1922</v>
      </c>
      <c r="L67" s="9" t="s">
        <v>2026</v>
      </c>
      <c r="M67" s="9" t="s">
        <v>2133</v>
      </c>
      <c r="N67" s="9"/>
      <c r="O67" s="9" t="s">
        <v>2080</v>
      </c>
    </row>
    <row r="68" spans="1:15" ht="18">
      <c r="A68" s="9">
        <v>703873</v>
      </c>
      <c r="B68" s="9" t="s">
        <v>2044</v>
      </c>
      <c r="C68" s="9" t="s">
        <v>2134</v>
      </c>
      <c r="D68" s="9" t="s">
        <v>2135</v>
      </c>
      <c r="E68" s="9"/>
      <c r="F68" s="9"/>
      <c r="G68" s="9" t="s">
        <v>648</v>
      </c>
      <c r="H68" s="9" t="s">
        <v>1295</v>
      </c>
      <c r="I68" s="9" t="s">
        <v>1897</v>
      </c>
      <c r="J68" s="9" t="s">
        <v>1926</v>
      </c>
      <c r="K68" s="9" t="s">
        <v>1995</v>
      </c>
      <c r="L68" s="9" t="s">
        <v>1996</v>
      </c>
      <c r="M68" s="9" t="s">
        <v>2136</v>
      </c>
      <c r="N68" s="9"/>
      <c r="O68" s="9" t="s">
        <v>2044</v>
      </c>
    </row>
    <row r="69" spans="1:15" ht="18">
      <c r="A69" s="9">
        <v>703872</v>
      </c>
      <c r="B69" s="9" t="s">
        <v>2044</v>
      </c>
      <c r="C69" s="9" t="s">
        <v>2137</v>
      </c>
      <c r="D69" s="9" t="s">
        <v>2135</v>
      </c>
      <c r="E69" s="9"/>
      <c r="F69" s="9"/>
      <c r="G69" s="9" t="s">
        <v>1896</v>
      </c>
      <c r="H69" s="9" t="s">
        <v>1295</v>
      </c>
      <c r="I69" s="9" t="s">
        <v>1897</v>
      </c>
      <c r="J69" s="9" t="s">
        <v>1898</v>
      </c>
      <c r="K69" s="9" t="s">
        <v>1916</v>
      </c>
      <c r="L69" s="9" t="s">
        <v>1900</v>
      </c>
      <c r="M69" s="9" t="s">
        <v>2138</v>
      </c>
      <c r="N69" s="9"/>
      <c r="O69" s="9" t="s">
        <v>2059</v>
      </c>
    </row>
    <row r="70" spans="1:15" ht="18">
      <c r="A70" s="9">
        <v>703871</v>
      </c>
      <c r="B70" s="9" t="s">
        <v>2044</v>
      </c>
      <c r="C70" s="9" t="s">
        <v>2139</v>
      </c>
      <c r="D70" s="9" t="s">
        <v>2140</v>
      </c>
      <c r="E70" s="9"/>
      <c r="F70" s="9"/>
      <c r="G70" s="9" t="s">
        <v>633</v>
      </c>
      <c r="H70" s="9" t="s">
        <v>1660</v>
      </c>
      <c r="I70" s="9" t="s">
        <v>1897</v>
      </c>
      <c r="J70" s="9" t="s">
        <v>1898</v>
      </c>
      <c r="K70" s="9" t="s">
        <v>2141</v>
      </c>
      <c r="L70" s="9" t="s">
        <v>1900</v>
      </c>
      <c r="M70" s="9" t="s">
        <v>2142</v>
      </c>
      <c r="N70" s="9"/>
      <c r="O70" s="9" t="s">
        <v>1930</v>
      </c>
    </row>
    <row r="71" spans="1:15" ht="18">
      <c r="A71" s="9">
        <v>703869</v>
      </c>
      <c r="B71" s="9" t="s">
        <v>2044</v>
      </c>
      <c r="C71" s="9" t="s">
        <v>2143</v>
      </c>
      <c r="D71" s="9" t="s">
        <v>1993</v>
      </c>
      <c r="E71" s="9" t="s">
        <v>1905</v>
      </c>
      <c r="F71" s="9">
        <v>36</v>
      </c>
      <c r="G71" s="9" t="s">
        <v>1906</v>
      </c>
      <c r="H71" s="9" t="s">
        <v>1994</v>
      </c>
      <c r="I71" s="9" t="s">
        <v>1897</v>
      </c>
      <c r="J71" s="9" t="s">
        <v>1926</v>
      </c>
      <c r="K71" s="9" t="s">
        <v>1995</v>
      </c>
      <c r="L71" s="9" t="s">
        <v>1996</v>
      </c>
      <c r="M71" s="9" t="s">
        <v>2144</v>
      </c>
      <c r="N71" s="9"/>
      <c r="O71" s="9" t="s">
        <v>2044</v>
      </c>
    </row>
    <row r="72" spans="1:15" ht="18">
      <c r="A72" s="9">
        <v>703868</v>
      </c>
      <c r="B72" s="9" t="s">
        <v>2044</v>
      </c>
      <c r="C72" s="9" t="s">
        <v>2145</v>
      </c>
      <c r="D72" s="9" t="s">
        <v>1993</v>
      </c>
      <c r="E72" s="9" t="s">
        <v>1905</v>
      </c>
      <c r="F72" s="9">
        <v>36</v>
      </c>
      <c r="G72" s="9" t="s">
        <v>1906</v>
      </c>
      <c r="H72" s="9" t="s">
        <v>1994</v>
      </c>
      <c r="I72" s="9" t="s">
        <v>1897</v>
      </c>
      <c r="J72" s="9" t="s">
        <v>1898</v>
      </c>
      <c r="K72" s="9" t="s">
        <v>1922</v>
      </c>
      <c r="L72" s="9" t="s">
        <v>2026</v>
      </c>
      <c r="M72" s="9" t="s">
        <v>2146</v>
      </c>
      <c r="N72" s="9"/>
      <c r="O72" s="9" t="s">
        <v>2102</v>
      </c>
    </row>
    <row r="73" spans="1:15" ht="18">
      <c r="A73" s="9">
        <v>703867</v>
      </c>
      <c r="B73" s="9" t="s">
        <v>2044</v>
      </c>
      <c r="C73" s="9" t="s">
        <v>2147</v>
      </c>
      <c r="D73" s="9" t="s">
        <v>2148</v>
      </c>
      <c r="E73" s="9" t="s">
        <v>1905</v>
      </c>
      <c r="F73" s="9">
        <v>34</v>
      </c>
      <c r="G73" s="9" t="s">
        <v>633</v>
      </c>
      <c r="H73" s="9" t="s">
        <v>1295</v>
      </c>
      <c r="I73" s="9" t="s">
        <v>1897</v>
      </c>
      <c r="J73" s="9" t="s">
        <v>1908</v>
      </c>
      <c r="K73" s="9" t="s">
        <v>2149</v>
      </c>
      <c r="L73" s="9" t="s">
        <v>1900</v>
      </c>
      <c r="M73" s="9" t="s">
        <v>2150</v>
      </c>
      <c r="N73" s="9"/>
      <c r="O73" s="9" t="s">
        <v>1989</v>
      </c>
    </row>
    <row r="74" spans="1:15" ht="18">
      <c r="A74" s="9">
        <v>703866</v>
      </c>
      <c r="B74" s="9" t="s">
        <v>2044</v>
      </c>
      <c r="C74" s="9" t="s">
        <v>2151</v>
      </c>
      <c r="D74" s="9" t="s">
        <v>2152</v>
      </c>
      <c r="E74" s="9"/>
      <c r="F74" s="9"/>
      <c r="G74" s="9" t="s">
        <v>1896</v>
      </c>
      <c r="H74" s="9" t="s">
        <v>1295</v>
      </c>
      <c r="I74" s="9" t="s">
        <v>1897</v>
      </c>
      <c r="J74" s="9" t="s">
        <v>1898</v>
      </c>
      <c r="K74" s="9" t="s">
        <v>2058</v>
      </c>
      <c r="L74" s="9" t="s">
        <v>1900</v>
      </c>
      <c r="M74" s="9" t="s">
        <v>2153</v>
      </c>
      <c r="N74" s="9"/>
      <c r="O74" s="9" t="s">
        <v>1930</v>
      </c>
    </row>
    <row r="75" spans="1:15" ht="18">
      <c r="A75" s="9">
        <v>703865</v>
      </c>
      <c r="B75" s="9" t="s">
        <v>2044</v>
      </c>
      <c r="C75" s="9" t="s">
        <v>2154</v>
      </c>
      <c r="D75" s="9" t="s">
        <v>2155</v>
      </c>
      <c r="E75" s="9" t="s">
        <v>1905</v>
      </c>
      <c r="F75" s="9">
        <v>21</v>
      </c>
      <c r="G75" s="9" t="s">
        <v>648</v>
      </c>
      <c r="H75" s="9" t="s">
        <v>1295</v>
      </c>
      <c r="I75" s="9" t="s">
        <v>1897</v>
      </c>
      <c r="J75" s="9" t="s">
        <v>2009</v>
      </c>
      <c r="K75" s="9" t="s">
        <v>1916</v>
      </c>
      <c r="L75" s="9" t="s">
        <v>1952</v>
      </c>
      <c r="M75" s="9" t="s">
        <v>2156</v>
      </c>
      <c r="N75" s="9"/>
      <c r="O75" s="9" t="s">
        <v>2044</v>
      </c>
    </row>
    <row r="76" spans="1:15" ht="18">
      <c r="A76" s="9">
        <v>703863</v>
      </c>
      <c r="B76" s="9" t="s">
        <v>2044</v>
      </c>
      <c r="C76" s="9" t="s">
        <v>2157</v>
      </c>
      <c r="D76" s="9" t="s">
        <v>2158</v>
      </c>
      <c r="E76" s="9"/>
      <c r="F76" s="9"/>
      <c r="G76" s="9" t="s">
        <v>633</v>
      </c>
      <c r="H76" s="9" t="s">
        <v>1907</v>
      </c>
      <c r="I76" s="9" t="s">
        <v>1897</v>
      </c>
      <c r="J76" s="9" t="s">
        <v>1898</v>
      </c>
      <c r="K76" s="9" t="s">
        <v>1965</v>
      </c>
      <c r="L76" s="9" t="s">
        <v>1900</v>
      </c>
      <c r="M76" s="9" t="s">
        <v>2159</v>
      </c>
      <c r="N76" s="9"/>
      <c r="O76" s="9" t="s">
        <v>2071</v>
      </c>
    </row>
    <row r="77" spans="1:15" ht="18">
      <c r="A77" s="9">
        <v>703861</v>
      </c>
      <c r="B77" s="9" t="s">
        <v>2044</v>
      </c>
      <c r="C77" s="9" t="s">
        <v>2160</v>
      </c>
      <c r="D77" s="9" t="s">
        <v>2161</v>
      </c>
      <c r="E77" s="9"/>
      <c r="F77" s="9"/>
      <c r="G77" s="9" t="s">
        <v>633</v>
      </c>
      <c r="H77" s="9" t="s">
        <v>1295</v>
      </c>
      <c r="I77" s="9" t="s">
        <v>1897</v>
      </c>
      <c r="J77" s="9" t="s">
        <v>1898</v>
      </c>
      <c r="K77" s="9" t="s">
        <v>1981</v>
      </c>
      <c r="L77" s="9"/>
      <c r="M77" s="9" t="s">
        <v>2006</v>
      </c>
      <c r="N77" s="9"/>
      <c r="O77" s="9" t="s">
        <v>2059</v>
      </c>
    </row>
    <row r="78" spans="1:15" ht="18">
      <c r="A78" s="9">
        <v>703860</v>
      </c>
      <c r="B78" s="9" t="s">
        <v>2044</v>
      </c>
      <c r="C78" s="9" t="s">
        <v>2162</v>
      </c>
      <c r="D78" s="9" t="s">
        <v>2163</v>
      </c>
      <c r="E78" s="9"/>
      <c r="F78" s="9"/>
      <c r="G78" s="9" t="s">
        <v>748</v>
      </c>
      <c r="H78" s="9" t="s">
        <v>634</v>
      </c>
      <c r="I78" s="9" t="s">
        <v>1897</v>
      </c>
      <c r="J78" s="9" t="s">
        <v>1898</v>
      </c>
      <c r="K78" s="9" t="s">
        <v>1899</v>
      </c>
      <c r="L78" s="9" t="s">
        <v>2164</v>
      </c>
      <c r="M78" s="9" t="s">
        <v>2165</v>
      </c>
      <c r="N78" s="9"/>
      <c r="O78" s="9" t="s">
        <v>2044</v>
      </c>
    </row>
    <row r="79" spans="1:15" ht="18">
      <c r="A79" s="9">
        <v>703859</v>
      </c>
      <c r="B79" s="9" t="s">
        <v>2044</v>
      </c>
      <c r="C79" s="9" t="s">
        <v>2166</v>
      </c>
      <c r="D79" s="9" t="s">
        <v>2167</v>
      </c>
      <c r="E79" s="9"/>
      <c r="F79" s="9"/>
      <c r="G79" s="9" t="s">
        <v>648</v>
      </c>
      <c r="H79" s="9" t="s">
        <v>1295</v>
      </c>
      <c r="I79" s="9" t="s">
        <v>1897</v>
      </c>
      <c r="J79" s="9" t="s">
        <v>1898</v>
      </c>
      <c r="K79" s="9" t="s">
        <v>1922</v>
      </c>
      <c r="L79" s="9" t="s">
        <v>1952</v>
      </c>
      <c r="M79" s="9" t="s">
        <v>98</v>
      </c>
      <c r="N79" s="9"/>
      <c r="O79" s="9" t="s">
        <v>2044</v>
      </c>
    </row>
    <row r="80" spans="1:15" ht="18">
      <c r="A80" s="9">
        <v>703858</v>
      </c>
      <c r="B80" s="9" t="s">
        <v>2044</v>
      </c>
      <c r="C80" s="9" t="s">
        <v>2168</v>
      </c>
      <c r="D80" s="9" t="s">
        <v>98</v>
      </c>
      <c r="E80" s="9"/>
      <c r="F80" s="9"/>
      <c r="G80" s="9"/>
      <c r="H80" s="9"/>
      <c r="I80" s="9" t="s">
        <v>1897</v>
      </c>
      <c r="J80" s="9" t="s">
        <v>1908</v>
      </c>
      <c r="K80" s="9" t="s">
        <v>1899</v>
      </c>
      <c r="L80" s="9" t="s">
        <v>1996</v>
      </c>
      <c r="M80" s="9" t="s">
        <v>2169</v>
      </c>
      <c r="N80" s="9"/>
      <c r="O80" s="9" t="s">
        <v>2044</v>
      </c>
    </row>
    <row r="81" spans="1:15" ht="18">
      <c r="A81" s="9">
        <v>703857</v>
      </c>
      <c r="B81" s="9" t="s">
        <v>2044</v>
      </c>
      <c r="C81" s="9" t="s">
        <v>2170</v>
      </c>
      <c r="D81" s="9" t="s">
        <v>2171</v>
      </c>
      <c r="E81" s="9"/>
      <c r="F81" s="9"/>
      <c r="G81" s="9" t="s">
        <v>398</v>
      </c>
      <c r="H81" s="9" t="s">
        <v>1295</v>
      </c>
      <c r="I81" s="9" t="s">
        <v>1897</v>
      </c>
      <c r="J81" s="9" t="s">
        <v>1898</v>
      </c>
      <c r="K81" s="9" t="s">
        <v>2172</v>
      </c>
      <c r="L81" s="9" t="s">
        <v>1910</v>
      </c>
      <c r="M81" s="9" t="s">
        <v>2173</v>
      </c>
      <c r="N81" s="9"/>
      <c r="O81" s="9" t="s">
        <v>2059</v>
      </c>
    </row>
    <row r="82" spans="1:15" ht="18">
      <c r="A82" s="9">
        <v>703856</v>
      </c>
      <c r="B82" s="9" t="s">
        <v>2044</v>
      </c>
      <c r="C82" s="9" t="s">
        <v>2174</v>
      </c>
      <c r="D82" s="9" t="s">
        <v>2175</v>
      </c>
      <c r="E82" s="9"/>
      <c r="F82" s="9"/>
      <c r="G82" s="9" t="s">
        <v>398</v>
      </c>
      <c r="H82" s="9" t="s">
        <v>2176</v>
      </c>
      <c r="I82" s="9" t="s">
        <v>1950</v>
      </c>
      <c r="J82" s="9" t="s">
        <v>1951</v>
      </c>
      <c r="K82" s="9" t="s">
        <v>1981</v>
      </c>
      <c r="L82" s="9" t="s">
        <v>2164</v>
      </c>
      <c r="M82" s="9" t="s">
        <v>2177</v>
      </c>
      <c r="N82" s="9"/>
      <c r="O82" s="9"/>
    </row>
    <row r="83" spans="1:15" ht="18">
      <c r="A83" s="9">
        <v>703855</v>
      </c>
      <c r="B83" s="9" t="s">
        <v>2044</v>
      </c>
      <c r="C83" s="9" t="s">
        <v>2178</v>
      </c>
      <c r="D83" s="9" t="s">
        <v>2179</v>
      </c>
      <c r="E83" s="9"/>
      <c r="F83" s="9"/>
      <c r="G83" s="9" t="s">
        <v>398</v>
      </c>
      <c r="H83" s="9" t="s">
        <v>2180</v>
      </c>
      <c r="I83" s="9" t="s">
        <v>1897</v>
      </c>
      <c r="J83" s="9" t="s">
        <v>1898</v>
      </c>
      <c r="K83" s="9" t="s">
        <v>1909</v>
      </c>
      <c r="L83" s="9" t="s">
        <v>1952</v>
      </c>
      <c r="M83" s="9" t="s">
        <v>2181</v>
      </c>
      <c r="N83" s="9"/>
      <c r="O83" s="9" t="s">
        <v>2182</v>
      </c>
    </row>
    <row r="84" spans="1:15" ht="18">
      <c r="A84" s="9">
        <v>703854</v>
      </c>
      <c r="B84" s="9" t="s">
        <v>2044</v>
      </c>
      <c r="C84" s="9" t="s">
        <v>2183</v>
      </c>
      <c r="D84" s="9" t="s">
        <v>2184</v>
      </c>
      <c r="E84" s="9"/>
      <c r="F84" s="9"/>
      <c r="G84" s="9"/>
      <c r="H84" s="9"/>
      <c r="I84" s="9" t="s">
        <v>1897</v>
      </c>
      <c r="J84" s="9" t="s">
        <v>2009</v>
      </c>
      <c r="K84" s="9" t="s">
        <v>1922</v>
      </c>
      <c r="L84" s="9" t="s">
        <v>1974</v>
      </c>
      <c r="M84" s="9" t="s">
        <v>2006</v>
      </c>
      <c r="N84" s="9"/>
      <c r="O84" s="9" t="s">
        <v>17</v>
      </c>
    </row>
    <row r="85" spans="1:15" ht="18">
      <c r="A85" s="9">
        <v>703853</v>
      </c>
      <c r="B85" s="9" t="s">
        <v>2044</v>
      </c>
      <c r="C85" s="9" t="s">
        <v>2185</v>
      </c>
      <c r="D85" s="9" t="s">
        <v>2186</v>
      </c>
      <c r="E85" s="9"/>
      <c r="F85" s="9"/>
      <c r="G85" s="9" t="s">
        <v>1595</v>
      </c>
      <c r="H85" s="9" t="s">
        <v>1994</v>
      </c>
      <c r="I85" s="9" t="s">
        <v>1897</v>
      </c>
      <c r="J85" s="9" t="s">
        <v>1926</v>
      </c>
      <c r="K85" s="9" t="s">
        <v>1899</v>
      </c>
      <c r="L85" s="9" t="s">
        <v>1957</v>
      </c>
      <c r="M85" s="9" t="s">
        <v>2187</v>
      </c>
      <c r="N85" s="9"/>
      <c r="O85" s="9" t="s">
        <v>2044</v>
      </c>
    </row>
    <row r="86" spans="1:15" ht="18">
      <c r="A86" s="9">
        <v>703852</v>
      </c>
      <c r="B86" s="9" t="s">
        <v>2044</v>
      </c>
      <c r="C86" s="9" t="s">
        <v>2188</v>
      </c>
      <c r="D86" s="9" t="s">
        <v>2189</v>
      </c>
      <c r="E86" s="9" t="s">
        <v>1905</v>
      </c>
      <c r="F86" s="9">
        <v>75</v>
      </c>
      <c r="G86" s="9" t="s">
        <v>398</v>
      </c>
      <c r="H86" s="9" t="s">
        <v>2190</v>
      </c>
      <c r="I86" s="9" t="s">
        <v>1897</v>
      </c>
      <c r="J86" s="9" t="s">
        <v>2191</v>
      </c>
      <c r="K86" s="9" t="s">
        <v>1916</v>
      </c>
      <c r="L86" s="9" t="s">
        <v>1952</v>
      </c>
      <c r="M86" s="9" t="s">
        <v>2192</v>
      </c>
      <c r="N86" s="9"/>
      <c r="O86" s="9" t="s">
        <v>1912</v>
      </c>
    </row>
    <row r="87" spans="1:15" ht="18">
      <c r="A87" s="9">
        <v>703851</v>
      </c>
      <c r="B87" s="9" t="s">
        <v>2044</v>
      </c>
      <c r="C87" s="9" t="s">
        <v>2193</v>
      </c>
      <c r="D87" s="9" t="s">
        <v>2194</v>
      </c>
      <c r="E87" s="9" t="s">
        <v>1905</v>
      </c>
      <c r="F87" s="9">
        <v>22</v>
      </c>
      <c r="G87" s="9" t="s">
        <v>1915</v>
      </c>
      <c r="H87" s="9" t="s">
        <v>634</v>
      </c>
      <c r="I87" s="9" t="s">
        <v>1897</v>
      </c>
      <c r="J87" s="9" t="s">
        <v>1908</v>
      </c>
      <c r="K87" s="9" t="s">
        <v>1916</v>
      </c>
      <c r="L87" s="9" t="s">
        <v>1917</v>
      </c>
      <c r="M87" s="9" t="s">
        <v>2195</v>
      </c>
      <c r="N87" s="9"/>
      <c r="O87" s="9" t="s">
        <v>2044</v>
      </c>
    </row>
    <row r="88" spans="1:15" ht="18">
      <c r="A88" s="9">
        <v>703850</v>
      </c>
      <c r="B88" s="9" t="s">
        <v>2044</v>
      </c>
      <c r="C88" s="9" t="s">
        <v>2196</v>
      </c>
      <c r="D88" s="9" t="s">
        <v>98</v>
      </c>
      <c r="E88" s="9"/>
      <c r="F88" s="9"/>
      <c r="G88" s="9"/>
      <c r="H88" s="9"/>
      <c r="I88" s="9" t="s">
        <v>1897</v>
      </c>
      <c r="J88" s="9" t="s">
        <v>1908</v>
      </c>
      <c r="K88" s="9" t="s">
        <v>2172</v>
      </c>
      <c r="L88" s="9" t="s">
        <v>1900</v>
      </c>
      <c r="M88" s="9" t="s">
        <v>2197</v>
      </c>
      <c r="N88" s="9"/>
      <c r="O88" s="9" t="s">
        <v>1930</v>
      </c>
    </row>
    <row r="89" spans="1:15" ht="18">
      <c r="A89" s="9">
        <v>703847</v>
      </c>
      <c r="B89" s="9" t="s">
        <v>2044</v>
      </c>
      <c r="C89" s="9" t="s">
        <v>2198</v>
      </c>
      <c r="D89" s="9" t="s">
        <v>2199</v>
      </c>
      <c r="E89" s="9" t="s">
        <v>1905</v>
      </c>
      <c r="F89" s="9">
        <v>22</v>
      </c>
      <c r="G89" s="9" t="s">
        <v>1906</v>
      </c>
      <c r="H89" s="9" t="s">
        <v>634</v>
      </c>
      <c r="I89" s="9" t="s">
        <v>1897</v>
      </c>
      <c r="J89" s="9" t="s">
        <v>1898</v>
      </c>
      <c r="K89" s="9" t="s">
        <v>1922</v>
      </c>
      <c r="L89" s="9" t="s">
        <v>2026</v>
      </c>
      <c r="M89" s="9" t="s">
        <v>2200</v>
      </c>
      <c r="N89" s="9"/>
      <c r="O89" s="9" t="s">
        <v>1902</v>
      </c>
    </row>
    <row r="90" spans="1:15" ht="18">
      <c r="A90" s="9">
        <v>703846</v>
      </c>
      <c r="B90" s="9" t="s">
        <v>2044</v>
      </c>
      <c r="C90" s="9" t="s">
        <v>2201</v>
      </c>
      <c r="D90" s="9" t="s">
        <v>2202</v>
      </c>
      <c r="E90" s="9"/>
      <c r="F90" s="9"/>
      <c r="G90" s="9" t="s">
        <v>1906</v>
      </c>
      <c r="H90" s="9" t="s">
        <v>634</v>
      </c>
      <c r="I90" s="9" t="s">
        <v>1897</v>
      </c>
      <c r="J90" s="9" t="s">
        <v>1898</v>
      </c>
      <c r="K90" s="9" t="s">
        <v>1916</v>
      </c>
      <c r="L90" s="9" t="s">
        <v>1910</v>
      </c>
      <c r="M90" s="9" t="s">
        <v>2203</v>
      </c>
      <c r="N90" s="9"/>
      <c r="O90" s="9" t="s">
        <v>1912</v>
      </c>
    </row>
    <row r="91" spans="1:15" ht="18">
      <c r="A91" s="9">
        <v>703845</v>
      </c>
      <c r="B91" s="9" t="s">
        <v>2044</v>
      </c>
      <c r="C91" s="9" t="s">
        <v>2204</v>
      </c>
      <c r="D91" s="9" t="s">
        <v>2205</v>
      </c>
      <c r="E91" s="9" t="s">
        <v>1905</v>
      </c>
      <c r="F91" s="9">
        <v>1</v>
      </c>
      <c r="G91" s="9" t="s">
        <v>398</v>
      </c>
      <c r="H91" s="9" t="s">
        <v>2206</v>
      </c>
      <c r="I91" s="9" t="s">
        <v>1897</v>
      </c>
      <c r="J91" s="9" t="s">
        <v>2062</v>
      </c>
      <c r="K91" s="9" t="s">
        <v>2063</v>
      </c>
      <c r="L91" s="9" t="s">
        <v>1900</v>
      </c>
      <c r="M91" s="9" t="s">
        <v>2207</v>
      </c>
      <c r="N91" s="9"/>
      <c r="O91" s="9" t="s">
        <v>2044</v>
      </c>
    </row>
    <row r="92" spans="1:15" ht="18">
      <c r="A92" s="9">
        <v>703844</v>
      </c>
      <c r="B92" s="9" t="s">
        <v>2044</v>
      </c>
      <c r="C92" s="9" t="s">
        <v>2208</v>
      </c>
      <c r="D92" s="9" t="s">
        <v>2209</v>
      </c>
      <c r="E92" s="9" t="s">
        <v>1905</v>
      </c>
      <c r="F92" s="9"/>
      <c r="G92" s="9" t="s">
        <v>1906</v>
      </c>
      <c r="H92" s="9" t="s">
        <v>634</v>
      </c>
      <c r="I92" s="9" t="s">
        <v>1897</v>
      </c>
      <c r="J92" s="9" t="s">
        <v>1898</v>
      </c>
      <c r="K92" s="9" t="s">
        <v>1922</v>
      </c>
      <c r="L92" s="9" t="s">
        <v>2026</v>
      </c>
      <c r="M92" s="9" t="s">
        <v>98</v>
      </c>
      <c r="N92" s="9"/>
      <c r="O92" s="9" t="s">
        <v>2102</v>
      </c>
    </row>
    <row r="93" spans="1:15" ht="18">
      <c r="A93" s="9">
        <v>703843</v>
      </c>
      <c r="B93" s="9" t="s">
        <v>2044</v>
      </c>
      <c r="C93" s="9" t="s">
        <v>2210</v>
      </c>
      <c r="D93" s="9" t="s">
        <v>2211</v>
      </c>
      <c r="E93" s="9" t="s">
        <v>1905</v>
      </c>
      <c r="F93" s="9">
        <v>45</v>
      </c>
      <c r="G93" s="9" t="s">
        <v>1915</v>
      </c>
      <c r="H93" s="9" t="s">
        <v>634</v>
      </c>
      <c r="I93" s="9" t="s">
        <v>1897</v>
      </c>
      <c r="J93" s="9" t="s">
        <v>1898</v>
      </c>
      <c r="K93" s="9" t="s">
        <v>1916</v>
      </c>
      <c r="L93" s="9" t="s">
        <v>1917</v>
      </c>
      <c r="M93" s="9" t="s">
        <v>2212</v>
      </c>
      <c r="N93" s="9"/>
      <c r="O93" s="9" t="s">
        <v>2017</v>
      </c>
    </row>
    <row r="94" spans="1:15" ht="18">
      <c r="A94" s="9">
        <v>703842</v>
      </c>
      <c r="B94" s="9" t="s">
        <v>2044</v>
      </c>
      <c r="C94" s="9" t="s">
        <v>2213</v>
      </c>
      <c r="D94" s="9" t="s">
        <v>2214</v>
      </c>
      <c r="E94" s="9"/>
      <c r="F94" s="9"/>
      <c r="G94" s="9" t="s">
        <v>398</v>
      </c>
      <c r="H94" s="9" t="s">
        <v>2190</v>
      </c>
      <c r="I94" s="9" t="s">
        <v>1897</v>
      </c>
      <c r="J94" s="9" t="s">
        <v>2215</v>
      </c>
      <c r="K94" s="9" t="s">
        <v>1965</v>
      </c>
      <c r="L94" s="9" t="s">
        <v>1952</v>
      </c>
      <c r="M94" s="9" t="s">
        <v>2216</v>
      </c>
      <c r="N94" s="9"/>
      <c r="O94" s="9" t="s">
        <v>1902</v>
      </c>
    </row>
    <row r="95" spans="1:15" ht="18">
      <c r="A95" s="9">
        <v>703841</v>
      </c>
      <c r="B95" s="9" t="s">
        <v>2044</v>
      </c>
      <c r="C95" s="9" t="s">
        <v>2217</v>
      </c>
      <c r="D95" s="9" t="s">
        <v>2218</v>
      </c>
      <c r="E95" s="9" t="s">
        <v>1905</v>
      </c>
      <c r="F95" s="9">
        <v>41</v>
      </c>
      <c r="G95" s="9" t="s">
        <v>1906</v>
      </c>
      <c r="H95" s="9" t="s">
        <v>634</v>
      </c>
      <c r="I95" s="9" t="s">
        <v>1897</v>
      </c>
      <c r="J95" s="9" t="s">
        <v>1898</v>
      </c>
      <c r="K95" s="9" t="s">
        <v>1922</v>
      </c>
      <c r="L95" s="9" t="s">
        <v>2026</v>
      </c>
      <c r="M95" s="9" t="s">
        <v>2219</v>
      </c>
      <c r="N95" s="9"/>
      <c r="O95" s="9" t="s">
        <v>17</v>
      </c>
    </row>
    <row r="96" spans="1:15" ht="18">
      <c r="A96" s="9">
        <v>703840</v>
      </c>
      <c r="B96" s="9" t="s">
        <v>2044</v>
      </c>
      <c r="C96" s="9" t="s">
        <v>2220</v>
      </c>
      <c r="D96" s="9" t="s">
        <v>2221</v>
      </c>
      <c r="E96" s="9"/>
      <c r="F96" s="9"/>
      <c r="G96" s="9" t="s">
        <v>398</v>
      </c>
      <c r="H96" s="9" t="s">
        <v>2176</v>
      </c>
      <c r="I96" s="9" t="s">
        <v>1950</v>
      </c>
      <c r="J96" s="9" t="s">
        <v>1951</v>
      </c>
      <c r="K96" s="9" t="s">
        <v>1981</v>
      </c>
      <c r="L96" s="9" t="s">
        <v>2164</v>
      </c>
      <c r="M96" s="9" t="s">
        <v>2177</v>
      </c>
      <c r="N96" s="9"/>
      <c r="O96" s="9"/>
    </row>
    <row r="97" spans="1:15" ht="18">
      <c r="A97" s="9">
        <v>703839</v>
      </c>
      <c r="B97" s="9" t="s">
        <v>2044</v>
      </c>
      <c r="C97" s="9" t="s">
        <v>2222</v>
      </c>
      <c r="D97" s="9" t="s">
        <v>2223</v>
      </c>
      <c r="E97" s="9"/>
      <c r="F97" s="9"/>
      <c r="G97" s="9" t="s">
        <v>398</v>
      </c>
      <c r="H97" s="9" t="s">
        <v>634</v>
      </c>
      <c r="I97" s="9" t="s">
        <v>1897</v>
      </c>
      <c r="J97" s="9" t="s">
        <v>1898</v>
      </c>
      <c r="K97" s="9" t="s">
        <v>1922</v>
      </c>
      <c r="L97" s="9" t="s">
        <v>1952</v>
      </c>
      <c r="M97" s="9" t="s">
        <v>2224</v>
      </c>
      <c r="N97" s="9"/>
      <c r="O97" s="9" t="s">
        <v>2044</v>
      </c>
    </row>
    <row r="98" spans="1:15" ht="18">
      <c r="A98" s="9">
        <v>703838</v>
      </c>
      <c r="B98" s="9" t="s">
        <v>2044</v>
      </c>
      <c r="C98" s="9" t="s">
        <v>2225</v>
      </c>
      <c r="D98" s="9" t="s">
        <v>2226</v>
      </c>
      <c r="E98" s="9"/>
      <c r="F98" s="9"/>
      <c r="G98" s="9" t="s">
        <v>398</v>
      </c>
      <c r="H98" s="9" t="s">
        <v>1295</v>
      </c>
      <c r="I98" s="9" t="s">
        <v>1897</v>
      </c>
      <c r="J98" s="9" t="s">
        <v>1898</v>
      </c>
      <c r="K98" s="9" t="s">
        <v>1922</v>
      </c>
      <c r="L98" s="9" t="s">
        <v>1952</v>
      </c>
      <c r="M98" s="9" t="s">
        <v>2227</v>
      </c>
      <c r="N98" s="9"/>
      <c r="O98" s="9" t="s">
        <v>2044</v>
      </c>
    </row>
    <row r="99" spans="1:15" ht="18">
      <c r="A99" s="9">
        <v>703837</v>
      </c>
      <c r="B99" s="9" t="s">
        <v>2044</v>
      </c>
      <c r="C99" s="9" t="s">
        <v>2228</v>
      </c>
      <c r="D99" s="9" t="s">
        <v>98</v>
      </c>
      <c r="E99" s="9"/>
      <c r="F99" s="9"/>
      <c r="G99" s="9" t="s">
        <v>398</v>
      </c>
      <c r="H99" s="9" t="s">
        <v>2190</v>
      </c>
      <c r="I99" s="9" t="s">
        <v>1897</v>
      </c>
      <c r="J99" s="9" t="s">
        <v>2191</v>
      </c>
      <c r="K99" s="9" t="s">
        <v>2058</v>
      </c>
      <c r="L99" s="9" t="s">
        <v>1952</v>
      </c>
      <c r="M99" s="9" t="s">
        <v>2229</v>
      </c>
      <c r="N99" s="9"/>
      <c r="O99" s="9" t="s">
        <v>2044</v>
      </c>
    </row>
    <row r="100" spans="1:15" ht="18">
      <c r="A100" s="9">
        <v>703836</v>
      </c>
      <c r="B100" s="9" t="s">
        <v>2230</v>
      </c>
      <c r="C100" s="9" t="s">
        <v>2231</v>
      </c>
      <c r="D100" s="9" t="s">
        <v>2232</v>
      </c>
      <c r="E100" s="9" t="s">
        <v>1905</v>
      </c>
      <c r="F100" s="9">
        <v>27</v>
      </c>
      <c r="G100" s="9" t="s">
        <v>1915</v>
      </c>
      <c r="H100" s="9" t="s">
        <v>634</v>
      </c>
      <c r="I100" s="9" t="s">
        <v>1897</v>
      </c>
      <c r="J100" s="9" t="s">
        <v>1898</v>
      </c>
      <c r="K100" s="9" t="s">
        <v>1916</v>
      </c>
      <c r="L100" s="9" t="s">
        <v>1917</v>
      </c>
      <c r="M100" s="9" t="s">
        <v>2233</v>
      </c>
      <c r="N100" s="9"/>
      <c r="O100" s="9" t="s">
        <v>2017</v>
      </c>
    </row>
    <row r="101" spans="1:15" ht="18">
      <c r="A101" s="9">
        <v>703835</v>
      </c>
      <c r="B101" s="9" t="s">
        <v>2230</v>
      </c>
      <c r="C101" s="9" t="s">
        <v>2234</v>
      </c>
      <c r="D101" s="9" t="s">
        <v>2235</v>
      </c>
      <c r="E101" s="9"/>
      <c r="F101" s="9"/>
      <c r="G101" s="9" t="s">
        <v>1915</v>
      </c>
      <c r="H101" s="9" t="s">
        <v>634</v>
      </c>
      <c r="I101" s="9" t="s">
        <v>1897</v>
      </c>
      <c r="J101" s="9" t="s">
        <v>1898</v>
      </c>
      <c r="K101" s="9" t="s">
        <v>1922</v>
      </c>
      <c r="L101" s="9" t="s">
        <v>1917</v>
      </c>
      <c r="M101" s="9" t="s">
        <v>2133</v>
      </c>
      <c r="N101" s="9"/>
      <c r="O101" s="9" t="s">
        <v>17</v>
      </c>
    </row>
    <row r="102" spans="1:15" ht="18">
      <c r="A102" s="9">
        <v>703834</v>
      </c>
      <c r="B102" s="9" t="s">
        <v>2230</v>
      </c>
      <c r="C102" s="9" t="s">
        <v>2236</v>
      </c>
      <c r="D102" s="9" t="s">
        <v>2237</v>
      </c>
      <c r="E102" s="9"/>
      <c r="F102" s="9"/>
      <c r="G102" s="9" t="s">
        <v>1915</v>
      </c>
      <c r="H102" s="9" t="s">
        <v>634</v>
      </c>
      <c r="I102" s="9" t="s">
        <v>1897</v>
      </c>
      <c r="J102" s="9" t="s">
        <v>1898</v>
      </c>
      <c r="K102" s="9" t="s">
        <v>2149</v>
      </c>
      <c r="L102" s="9" t="s">
        <v>1917</v>
      </c>
      <c r="M102" s="9" t="s">
        <v>2238</v>
      </c>
      <c r="N102" s="9"/>
      <c r="O102" s="9" t="s">
        <v>2044</v>
      </c>
    </row>
    <row r="103" spans="1:15" ht="18">
      <c r="A103" s="9">
        <v>703833</v>
      </c>
      <c r="B103" s="9" t="s">
        <v>2230</v>
      </c>
      <c r="C103" s="9" t="s">
        <v>2239</v>
      </c>
      <c r="D103" s="9" t="s">
        <v>2240</v>
      </c>
      <c r="E103" s="9"/>
      <c r="F103" s="9"/>
      <c r="G103" s="9" t="s">
        <v>398</v>
      </c>
      <c r="H103" s="9" t="s">
        <v>1907</v>
      </c>
      <c r="I103" s="9" t="s">
        <v>1897</v>
      </c>
      <c r="J103" s="9" t="s">
        <v>1898</v>
      </c>
      <c r="K103" s="9" t="s">
        <v>1922</v>
      </c>
      <c r="L103" s="9" t="s">
        <v>1952</v>
      </c>
      <c r="M103" s="9" t="s">
        <v>2227</v>
      </c>
      <c r="N103" s="9"/>
      <c r="O103" s="9" t="s">
        <v>2044</v>
      </c>
    </row>
    <row r="104" spans="1:15" ht="18">
      <c r="A104" s="9">
        <v>703832</v>
      </c>
      <c r="B104" s="9" t="s">
        <v>2230</v>
      </c>
      <c r="C104" s="9" t="s">
        <v>2241</v>
      </c>
      <c r="D104" s="9" t="s">
        <v>2242</v>
      </c>
      <c r="E104" s="9" t="s">
        <v>1905</v>
      </c>
      <c r="F104" s="9">
        <v>29</v>
      </c>
      <c r="G104" s="9" t="s">
        <v>1915</v>
      </c>
      <c r="H104" s="9" t="s">
        <v>1994</v>
      </c>
      <c r="I104" s="9" t="s">
        <v>1897</v>
      </c>
      <c r="J104" s="9" t="s">
        <v>1898</v>
      </c>
      <c r="K104" s="9" t="s">
        <v>1916</v>
      </c>
      <c r="L104" s="9" t="s">
        <v>1917</v>
      </c>
      <c r="M104" s="9" t="s">
        <v>2243</v>
      </c>
      <c r="N104" s="9"/>
      <c r="O104" s="9" t="s">
        <v>1912</v>
      </c>
    </row>
    <row r="105" spans="1:15" ht="18">
      <c r="A105" s="9">
        <v>703831</v>
      </c>
      <c r="B105" s="9" t="s">
        <v>2230</v>
      </c>
      <c r="C105" s="9" t="s">
        <v>2244</v>
      </c>
      <c r="D105" s="9" t="s">
        <v>2245</v>
      </c>
      <c r="E105" s="9"/>
      <c r="F105" s="9"/>
      <c r="G105" s="9" t="s">
        <v>398</v>
      </c>
      <c r="H105" s="9" t="s">
        <v>1949</v>
      </c>
      <c r="I105" s="9" t="s">
        <v>1897</v>
      </c>
      <c r="J105" s="9" t="s">
        <v>1898</v>
      </c>
      <c r="K105" s="9" t="s">
        <v>1916</v>
      </c>
      <c r="L105" s="9" t="s">
        <v>1952</v>
      </c>
      <c r="M105" s="9" t="s">
        <v>2246</v>
      </c>
      <c r="N105" s="9"/>
      <c r="O105" s="9" t="s">
        <v>2044</v>
      </c>
    </row>
    <row r="106" spans="1:15" ht="18">
      <c r="A106" s="9">
        <v>703830</v>
      </c>
      <c r="B106" s="9" t="s">
        <v>2230</v>
      </c>
      <c r="C106" s="9" t="s">
        <v>2247</v>
      </c>
      <c r="D106" s="9" t="s">
        <v>2248</v>
      </c>
      <c r="E106" s="9"/>
      <c r="F106" s="9"/>
      <c r="G106" s="9" t="s">
        <v>398</v>
      </c>
      <c r="H106" s="9" t="s">
        <v>1949</v>
      </c>
      <c r="I106" s="9" t="s">
        <v>1897</v>
      </c>
      <c r="J106" s="9" t="s">
        <v>1898</v>
      </c>
      <c r="K106" s="9" t="s">
        <v>2058</v>
      </c>
      <c r="L106" s="9" t="s">
        <v>1952</v>
      </c>
      <c r="M106" s="9" t="s">
        <v>98</v>
      </c>
      <c r="N106" s="9"/>
      <c r="O106" s="9" t="s">
        <v>2044</v>
      </c>
    </row>
    <row r="107" spans="1:15" ht="18">
      <c r="A107" s="9">
        <v>703829</v>
      </c>
      <c r="B107" s="9" t="s">
        <v>2230</v>
      </c>
      <c r="C107" s="9" t="s">
        <v>2249</v>
      </c>
      <c r="D107" s="9" t="s">
        <v>98</v>
      </c>
      <c r="E107" s="9"/>
      <c r="F107" s="9"/>
      <c r="G107" s="9"/>
      <c r="H107" s="9"/>
      <c r="I107" s="9" t="s">
        <v>1897</v>
      </c>
      <c r="J107" s="9" t="s">
        <v>1908</v>
      </c>
      <c r="K107" s="9" t="s">
        <v>2058</v>
      </c>
      <c r="L107" s="9" t="s">
        <v>1952</v>
      </c>
      <c r="M107" s="9" t="s">
        <v>2250</v>
      </c>
      <c r="N107" s="9"/>
      <c r="O107" s="9" t="s">
        <v>2044</v>
      </c>
    </row>
    <row r="108" spans="1:15" ht="18">
      <c r="A108" s="9">
        <v>703827</v>
      </c>
      <c r="B108" s="9" t="s">
        <v>2230</v>
      </c>
      <c r="C108" s="9" t="s">
        <v>2251</v>
      </c>
      <c r="D108" s="9" t="s">
        <v>2252</v>
      </c>
      <c r="E108" s="9"/>
      <c r="F108" s="9"/>
      <c r="G108" s="9" t="s">
        <v>1915</v>
      </c>
      <c r="H108" s="9" t="s">
        <v>634</v>
      </c>
      <c r="I108" s="9" t="s">
        <v>1897</v>
      </c>
      <c r="J108" s="9" t="s">
        <v>1898</v>
      </c>
      <c r="K108" s="9" t="s">
        <v>1922</v>
      </c>
      <c r="L108" s="9" t="s">
        <v>1917</v>
      </c>
      <c r="M108" s="9" t="s">
        <v>2133</v>
      </c>
      <c r="N108" s="9"/>
      <c r="O108" s="9" t="s">
        <v>17</v>
      </c>
    </row>
    <row r="109" spans="1:15" ht="18">
      <c r="A109" s="9">
        <v>703825</v>
      </c>
      <c r="B109" s="9" t="s">
        <v>2230</v>
      </c>
      <c r="C109" s="9" t="s">
        <v>2253</v>
      </c>
      <c r="D109" s="9" t="s">
        <v>2254</v>
      </c>
      <c r="E109" s="9" t="s">
        <v>1905</v>
      </c>
      <c r="F109" s="9">
        <v>38</v>
      </c>
      <c r="G109" s="9" t="s">
        <v>398</v>
      </c>
      <c r="H109" s="9" t="s">
        <v>1907</v>
      </c>
      <c r="I109" s="9" t="s">
        <v>1897</v>
      </c>
      <c r="J109" s="9" t="s">
        <v>1898</v>
      </c>
      <c r="K109" s="9" t="s">
        <v>2255</v>
      </c>
      <c r="L109" s="9" t="s">
        <v>1952</v>
      </c>
      <c r="M109" s="9" t="s">
        <v>2256</v>
      </c>
      <c r="N109" s="9"/>
      <c r="O109" s="9" t="s">
        <v>17</v>
      </c>
    </row>
    <row r="110" spans="1:15" ht="18">
      <c r="A110" s="9">
        <v>703824</v>
      </c>
      <c r="B110" s="9" t="s">
        <v>2230</v>
      </c>
      <c r="C110" s="9" t="s">
        <v>2257</v>
      </c>
      <c r="D110" s="9" t="s">
        <v>2258</v>
      </c>
      <c r="E110" s="9"/>
      <c r="F110" s="9"/>
      <c r="G110" s="9" t="s">
        <v>398</v>
      </c>
      <c r="H110" s="9" t="s">
        <v>1907</v>
      </c>
      <c r="I110" s="9" t="s">
        <v>1897</v>
      </c>
      <c r="J110" s="9" t="s">
        <v>1898</v>
      </c>
      <c r="K110" s="9" t="s">
        <v>1922</v>
      </c>
      <c r="L110" s="9" t="s">
        <v>1952</v>
      </c>
      <c r="M110" s="9" t="s">
        <v>2259</v>
      </c>
      <c r="N110" s="9"/>
      <c r="O110" s="9" t="s">
        <v>2044</v>
      </c>
    </row>
    <row r="111" spans="1:15" ht="18">
      <c r="A111" s="9">
        <v>703823</v>
      </c>
      <c r="B111" s="9" t="s">
        <v>2230</v>
      </c>
      <c r="C111" s="9" t="s">
        <v>2260</v>
      </c>
      <c r="D111" s="9" t="s">
        <v>2261</v>
      </c>
      <c r="E111" s="9"/>
      <c r="F111" s="9"/>
      <c r="G111" s="9" t="s">
        <v>1896</v>
      </c>
      <c r="H111" s="9" t="s">
        <v>1295</v>
      </c>
      <c r="I111" s="9" t="s">
        <v>1897</v>
      </c>
      <c r="J111" s="9" t="s">
        <v>1926</v>
      </c>
      <c r="K111" s="9" t="s">
        <v>1916</v>
      </c>
      <c r="L111" s="9" t="s">
        <v>1900</v>
      </c>
      <c r="M111" s="9" t="s">
        <v>2262</v>
      </c>
      <c r="N111" s="9"/>
      <c r="O111" s="9" t="s">
        <v>2021</v>
      </c>
    </row>
    <row r="112" spans="1:15" ht="18">
      <c r="A112" s="9">
        <v>703822</v>
      </c>
      <c r="B112" s="9" t="s">
        <v>2230</v>
      </c>
      <c r="C112" s="9" t="s">
        <v>2263</v>
      </c>
      <c r="D112" s="9" t="s">
        <v>2261</v>
      </c>
      <c r="E112" s="9"/>
      <c r="F112" s="9"/>
      <c r="G112" s="9" t="s">
        <v>1896</v>
      </c>
      <c r="H112" s="9" t="s">
        <v>1295</v>
      </c>
      <c r="I112" s="9" t="s">
        <v>1897</v>
      </c>
      <c r="J112" s="9" t="s">
        <v>1898</v>
      </c>
      <c r="K112" s="9" t="s">
        <v>1899</v>
      </c>
      <c r="L112" s="9"/>
      <c r="M112" s="9" t="s">
        <v>2264</v>
      </c>
      <c r="N112" s="9"/>
      <c r="O112" s="9" t="s">
        <v>2230</v>
      </c>
    </row>
    <row r="113" spans="1:15" ht="18">
      <c r="A113" s="9">
        <v>703821</v>
      </c>
      <c r="B113" s="9" t="s">
        <v>2230</v>
      </c>
      <c r="C113" s="9" t="s">
        <v>2265</v>
      </c>
      <c r="D113" s="9" t="s">
        <v>2266</v>
      </c>
      <c r="E113" s="9" t="s">
        <v>1905</v>
      </c>
      <c r="F113" s="9"/>
      <c r="G113" s="9" t="s">
        <v>633</v>
      </c>
      <c r="H113" s="9" t="s">
        <v>1660</v>
      </c>
      <c r="I113" s="9" t="s">
        <v>1897</v>
      </c>
      <c r="J113" s="9" t="s">
        <v>1908</v>
      </c>
      <c r="K113" s="9" t="s">
        <v>1965</v>
      </c>
      <c r="L113" s="9" t="s">
        <v>1900</v>
      </c>
      <c r="M113" s="9" t="s">
        <v>2267</v>
      </c>
      <c r="N113" s="9"/>
      <c r="O113" s="9" t="s">
        <v>2003</v>
      </c>
    </row>
    <row r="114" spans="1:15" ht="18">
      <c r="A114" s="9">
        <v>703820</v>
      </c>
      <c r="B114" s="9" t="s">
        <v>2230</v>
      </c>
      <c r="C114" s="9" t="s">
        <v>2268</v>
      </c>
      <c r="D114" s="9" t="s">
        <v>2269</v>
      </c>
      <c r="E114" s="9" t="s">
        <v>1905</v>
      </c>
      <c r="F114" s="9">
        <v>41</v>
      </c>
      <c r="G114" s="9" t="s">
        <v>1915</v>
      </c>
      <c r="H114" s="9" t="s">
        <v>634</v>
      </c>
      <c r="I114" s="9" t="s">
        <v>1897</v>
      </c>
      <c r="J114" s="9" t="s">
        <v>1898</v>
      </c>
      <c r="K114" s="9" t="s">
        <v>1916</v>
      </c>
      <c r="L114" s="9" t="s">
        <v>1917</v>
      </c>
      <c r="M114" s="9" t="s">
        <v>2270</v>
      </c>
      <c r="N114" s="9"/>
      <c r="O114" s="9" t="s">
        <v>2044</v>
      </c>
    </row>
    <row r="115" spans="1:15" ht="18">
      <c r="A115" s="9">
        <v>703819</v>
      </c>
      <c r="B115" s="9" t="s">
        <v>2230</v>
      </c>
      <c r="C115" s="9" t="s">
        <v>2271</v>
      </c>
      <c r="D115" s="9" t="s">
        <v>2272</v>
      </c>
      <c r="E115" s="9"/>
      <c r="F115" s="9"/>
      <c r="G115" s="9" t="s">
        <v>648</v>
      </c>
      <c r="H115" s="9" t="s">
        <v>1295</v>
      </c>
      <c r="I115" s="9" t="s">
        <v>1897</v>
      </c>
      <c r="J115" s="9" t="s">
        <v>1898</v>
      </c>
      <c r="K115" s="9" t="s">
        <v>1922</v>
      </c>
      <c r="L115" s="9" t="s">
        <v>1952</v>
      </c>
      <c r="M115" s="9" t="s">
        <v>2010</v>
      </c>
      <c r="N115" s="9"/>
      <c r="O115" s="9" t="s">
        <v>2044</v>
      </c>
    </row>
    <row r="116" spans="1:15" ht="18">
      <c r="A116" s="9">
        <v>703818</v>
      </c>
      <c r="B116" s="9" t="s">
        <v>2230</v>
      </c>
      <c r="C116" s="9" t="s">
        <v>2273</v>
      </c>
      <c r="D116" s="9" t="s">
        <v>2274</v>
      </c>
      <c r="E116" s="9"/>
      <c r="F116" s="9"/>
      <c r="G116" s="9" t="s">
        <v>1896</v>
      </c>
      <c r="H116" s="9" t="s">
        <v>1295</v>
      </c>
      <c r="I116" s="9" t="s">
        <v>1897</v>
      </c>
      <c r="J116" s="9" t="s">
        <v>1898</v>
      </c>
      <c r="K116" s="9" t="s">
        <v>2058</v>
      </c>
      <c r="L116" s="9" t="s">
        <v>1900</v>
      </c>
      <c r="M116" s="9" t="s">
        <v>2002</v>
      </c>
      <c r="N116" s="9"/>
      <c r="O116" s="9" t="s">
        <v>1976</v>
      </c>
    </row>
    <row r="117" spans="1:15" ht="18">
      <c r="A117" s="9">
        <v>703817</v>
      </c>
      <c r="B117" s="9" t="s">
        <v>2230</v>
      </c>
      <c r="C117" s="9" t="s">
        <v>2275</v>
      </c>
      <c r="D117" s="9" t="s">
        <v>2276</v>
      </c>
      <c r="E117" s="9"/>
      <c r="F117" s="9"/>
      <c r="G117" s="9" t="s">
        <v>633</v>
      </c>
      <c r="H117" s="9" t="s">
        <v>1660</v>
      </c>
      <c r="I117" s="9" t="s">
        <v>1897</v>
      </c>
      <c r="J117" s="9" t="s">
        <v>1898</v>
      </c>
      <c r="K117" s="9" t="s">
        <v>2058</v>
      </c>
      <c r="L117" s="9" t="s">
        <v>1900</v>
      </c>
      <c r="M117" s="9" t="s">
        <v>2153</v>
      </c>
      <c r="N117" s="9"/>
      <c r="O117" s="9" t="s">
        <v>2003</v>
      </c>
    </row>
    <row r="118" spans="1:15" ht="18">
      <c r="A118" s="9">
        <v>703816</v>
      </c>
      <c r="B118" s="9" t="s">
        <v>2230</v>
      </c>
      <c r="C118" s="9" t="s">
        <v>2277</v>
      </c>
      <c r="D118" s="9" t="s">
        <v>2278</v>
      </c>
      <c r="E118" s="9" t="s">
        <v>1905</v>
      </c>
      <c r="F118" s="9">
        <v>35</v>
      </c>
      <c r="G118" s="9" t="s">
        <v>633</v>
      </c>
      <c r="H118" s="9" t="s">
        <v>1660</v>
      </c>
      <c r="I118" s="9" t="s">
        <v>1897</v>
      </c>
      <c r="J118" s="9" t="s">
        <v>1908</v>
      </c>
      <c r="K118" s="9" t="s">
        <v>1916</v>
      </c>
      <c r="L118" s="9" t="s">
        <v>1974</v>
      </c>
      <c r="M118" s="9" t="s">
        <v>2006</v>
      </c>
      <c r="N118" s="9"/>
      <c r="O118" s="9" t="s">
        <v>1976</v>
      </c>
    </row>
    <row r="119" spans="1:15" ht="18">
      <c r="A119" s="9">
        <v>703815</v>
      </c>
      <c r="B119" s="9" t="s">
        <v>2230</v>
      </c>
      <c r="C119" s="9" t="s">
        <v>2279</v>
      </c>
      <c r="D119" s="9" t="s">
        <v>2280</v>
      </c>
      <c r="E119" s="9"/>
      <c r="F119" s="9"/>
      <c r="G119" s="9" t="s">
        <v>648</v>
      </c>
      <c r="H119" s="9" t="s">
        <v>1907</v>
      </c>
      <c r="I119" s="9" t="s">
        <v>1897</v>
      </c>
      <c r="J119" s="9" t="s">
        <v>1898</v>
      </c>
      <c r="K119" s="9" t="s">
        <v>1922</v>
      </c>
      <c r="L119" s="9" t="s">
        <v>1952</v>
      </c>
      <c r="M119" s="9" t="s">
        <v>2281</v>
      </c>
      <c r="N119" s="9"/>
      <c r="O119" s="9" t="s">
        <v>2230</v>
      </c>
    </row>
    <row r="120" spans="1:15" ht="18">
      <c r="A120" s="9">
        <v>703814</v>
      </c>
      <c r="B120" s="9" t="s">
        <v>2230</v>
      </c>
      <c r="C120" s="9" t="s">
        <v>2282</v>
      </c>
      <c r="D120" s="9" t="s">
        <v>2283</v>
      </c>
      <c r="E120" s="9"/>
      <c r="F120" s="9"/>
      <c r="G120" s="9"/>
      <c r="H120" s="9"/>
      <c r="I120" s="9" t="s">
        <v>1897</v>
      </c>
      <c r="J120" s="9" t="s">
        <v>2009</v>
      </c>
      <c r="K120" s="9" t="s">
        <v>1922</v>
      </c>
      <c r="L120" s="9" t="s">
        <v>1974</v>
      </c>
      <c r="M120" s="9" t="s">
        <v>2006</v>
      </c>
      <c r="N120" s="9"/>
      <c r="O120" s="9" t="s">
        <v>1912</v>
      </c>
    </row>
    <row r="121" spans="1:15" ht="18">
      <c r="A121" s="9">
        <v>703813</v>
      </c>
      <c r="B121" s="9" t="s">
        <v>2230</v>
      </c>
      <c r="C121" s="9" t="s">
        <v>2284</v>
      </c>
      <c r="D121" s="9" t="s">
        <v>2285</v>
      </c>
      <c r="E121" s="9" t="s">
        <v>1905</v>
      </c>
      <c r="F121" s="9">
        <v>36</v>
      </c>
      <c r="G121" s="9" t="s">
        <v>633</v>
      </c>
      <c r="H121" s="9" t="s">
        <v>1907</v>
      </c>
      <c r="I121" s="9" t="s">
        <v>1897</v>
      </c>
      <c r="J121" s="9" t="s">
        <v>1898</v>
      </c>
      <c r="K121" s="9" t="s">
        <v>1916</v>
      </c>
      <c r="L121" s="9" t="s">
        <v>1910</v>
      </c>
      <c r="M121" s="9" t="s">
        <v>2286</v>
      </c>
      <c r="N121" s="9"/>
      <c r="O121" s="9" t="s">
        <v>17</v>
      </c>
    </row>
    <row r="122" spans="1:15" ht="18">
      <c r="A122" s="9">
        <v>703812</v>
      </c>
      <c r="B122" s="9" t="s">
        <v>2230</v>
      </c>
      <c r="C122" s="9" t="s">
        <v>2287</v>
      </c>
      <c r="D122" s="9" t="s">
        <v>2288</v>
      </c>
      <c r="E122" s="9"/>
      <c r="F122" s="9"/>
      <c r="G122" s="9" t="s">
        <v>633</v>
      </c>
      <c r="H122" s="9" t="s">
        <v>634</v>
      </c>
      <c r="I122" s="9" t="s">
        <v>1897</v>
      </c>
      <c r="J122" s="9" t="s">
        <v>1898</v>
      </c>
      <c r="K122" s="9" t="s">
        <v>1965</v>
      </c>
      <c r="L122" s="9" t="s">
        <v>1900</v>
      </c>
      <c r="M122" s="9" t="s">
        <v>2002</v>
      </c>
      <c r="N122" s="9"/>
      <c r="O122" s="9" t="s">
        <v>1976</v>
      </c>
    </row>
    <row r="123" spans="1:15" ht="18">
      <c r="A123" s="9">
        <v>703811</v>
      </c>
      <c r="B123" s="9" t="s">
        <v>2230</v>
      </c>
      <c r="C123" s="9" t="s">
        <v>2289</v>
      </c>
      <c r="D123" s="9" t="s">
        <v>2290</v>
      </c>
      <c r="E123" s="9"/>
      <c r="F123" s="9"/>
      <c r="G123" s="9" t="s">
        <v>1906</v>
      </c>
      <c r="H123" s="9" t="s">
        <v>634</v>
      </c>
      <c r="I123" s="9" t="s">
        <v>1897</v>
      </c>
      <c r="J123" s="9" t="s">
        <v>1898</v>
      </c>
      <c r="K123" s="9" t="s">
        <v>1922</v>
      </c>
      <c r="L123" s="9" t="s">
        <v>2026</v>
      </c>
      <c r="M123" s="9" t="s">
        <v>2006</v>
      </c>
      <c r="N123" s="9"/>
      <c r="O123" s="9" t="s">
        <v>1902</v>
      </c>
    </row>
    <row r="124" spans="1:15" ht="18">
      <c r="A124" s="9">
        <v>703810</v>
      </c>
      <c r="B124" s="9" t="s">
        <v>2230</v>
      </c>
      <c r="C124" s="9" t="s">
        <v>2291</v>
      </c>
      <c r="D124" s="9" t="s">
        <v>2292</v>
      </c>
      <c r="E124" s="9" t="s">
        <v>1905</v>
      </c>
      <c r="F124" s="9">
        <v>36</v>
      </c>
      <c r="G124" s="9" t="s">
        <v>633</v>
      </c>
      <c r="H124" s="9" t="s">
        <v>634</v>
      </c>
      <c r="I124" s="9" t="s">
        <v>1897</v>
      </c>
      <c r="J124" s="9" t="s">
        <v>1908</v>
      </c>
      <c r="K124" s="9" t="s">
        <v>2255</v>
      </c>
      <c r="L124" s="9" t="s">
        <v>1974</v>
      </c>
      <c r="M124" s="9" t="s">
        <v>98</v>
      </c>
      <c r="N124" s="9"/>
      <c r="O124" s="9" t="s">
        <v>2293</v>
      </c>
    </row>
    <row r="125" spans="1:15" ht="18">
      <c r="A125" s="9">
        <v>703809</v>
      </c>
      <c r="B125" s="9" t="s">
        <v>2230</v>
      </c>
      <c r="C125" s="9" t="s">
        <v>2294</v>
      </c>
      <c r="D125" s="9" t="s">
        <v>2295</v>
      </c>
      <c r="E125" s="9"/>
      <c r="F125" s="9"/>
      <c r="G125" s="9" t="s">
        <v>1906</v>
      </c>
      <c r="H125" s="9" t="s">
        <v>1660</v>
      </c>
      <c r="I125" s="9" t="s">
        <v>1897</v>
      </c>
      <c r="J125" s="9" t="s">
        <v>1898</v>
      </c>
      <c r="K125" s="9" t="s">
        <v>1922</v>
      </c>
      <c r="L125" s="9" t="s">
        <v>2164</v>
      </c>
      <c r="M125" s="9" t="s">
        <v>2296</v>
      </c>
      <c r="N125" s="9"/>
      <c r="O125" s="9" t="s">
        <v>2230</v>
      </c>
    </row>
    <row r="126" spans="1:15" ht="18">
      <c r="A126" s="9">
        <v>703808</v>
      </c>
      <c r="B126" s="9" t="s">
        <v>2230</v>
      </c>
      <c r="C126" s="9" t="s">
        <v>2297</v>
      </c>
      <c r="D126" s="9" t="s">
        <v>2298</v>
      </c>
      <c r="E126" s="9"/>
      <c r="F126" s="9"/>
      <c r="G126" s="9" t="s">
        <v>1896</v>
      </c>
      <c r="H126" s="9" t="s">
        <v>1907</v>
      </c>
      <c r="I126" s="9" t="s">
        <v>1897</v>
      </c>
      <c r="J126" s="9" t="s">
        <v>1898</v>
      </c>
      <c r="K126" s="9" t="s">
        <v>2299</v>
      </c>
      <c r="L126" s="9" t="s">
        <v>1974</v>
      </c>
      <c r="M126" s="9" t="s">
        <v>2300</v>
      </c>
      <c r="N126" s="9"/>
      <c r="O126" s="9" t="s">
        <v>2301</v>
      </c>
    </row>
    <row r="127" spans="1:15" ht="18">
      <c r="A127" s="9">
        <v>703807</v>
      </c>
      <c r="B127" s="9" t="s">
        <v>2230</v>
      </c>
      <c r="C127" s="9" t="s">
        <v>2302</v>
      </c>
      <c r="D127" s="9" t="s">
        <v>2303</v>
      </c>
      <c r="E127" s="9"/>
      <c r="F127" s="9"/>
      <c r="G127" s="9" t="s">
        <v>398</v>
      </c>
      <c r="H127" s="9" t="s">
        <v>1907</v>
      </c>
      <c r="I127" s="9" t="s">
        <v>1897</v>
      </c>
      <c r="J127" s="9" t="s">
        <v>1898</v>
      </c>
      <c r="K127" s="9" t="s">
        <v>1916</v>
      </c>
      <c r="L127" s="9" t="s">
        <v>1952</v>
      </c>
      <c r="M127" s="9" t="s">
        <v>2304</v>
      </c>
      <c r="N127" s="9"/>
      <c r="O127" s="9" t="s">
        <v>2230</v>
      </c>
    </row>
    <row r="128" spans="1:15" ht="18">
      <c r="A128" s="9">
        <v>703806</v>
      </c>
      <c r="B128" s="9" t="s">
        <v>2230</v>
      </c>
      <c r="C128" s="9" t="s">
        <v>2305</v>
      </c>
      <c r="D128" s="9" t="s">
        <v>98</v>
      </c>
      <c r="E128" s="9"/>
      <c r="F128" s="9"/>
      <c r="G128" s="9" t="s">
        <v>633</v>
      </c>
      <c r="H128" s="9" t="s">
        <v>1295</v>
      </c>
      <c r="I128" s="9" t="s">
        <v>1897</v>
      </c>
      <c r="J128" s="9" t="s">
        <v>1908</v>
      </c>
      <c r="K128" s="9" t="s">
        <v>1916</v>
      </c>
      <c r="L128" s="9" t="s">
        <v>1974</v>
      </c>
      <c r="M128" s="9" t="s">
        <v>2306</v>
      </c>
      <c r="N128" s="9"/>
      <c r="O128" s="9" t="s">
        <v>1930</v>
      </c>
    </row>
    <row r="129" spans="1:15" ht="18">
      <c r="A129" s="9">
        <v>703805</v>
      </c>
      <c r="B129" s="9" t="s">
        <v>2230</v>
      </c>
      <c r="C129" s="9" t="s">
        <v>2307</v>
      </c>
      <c r="D129" s="9" t="s">
        <v>98</v>
      </c>
      <c r="E129" s="9"/>
      <c r="F129" s="9"/>
      <c r="G129" s="9" t="s">
        <v>398</v>
      </c>
      <c r="H129" s="9" t="s">
        <v>1907</v>
      </c>
      <c r="I129" s="9" t="s">
        <v>1897</v>
      </c>
      <c r="J129" s="9" t="s">
        <v>1908</v>
      </c>
      <c r="K129" s="9" t="s">
        <v>1916</v>
      </c>
      <c r="L129" s="9" t="s">
        <v>1952</v>
      </c>
      <c r="M129" s="9" t="s">
        <v>2308</v>
      </c>
      <c r="N129" s="9"/>
      <c r="O129" s="9" t="s">
        <v>2230</v>
      </c>
    </row>
    <row r="130" spans="1:15" ht="18">
      <c r="A130" s="9">
        <v>703804</v>
      </c>
      <c r="B130" s="9" t="s">
        <v>2230</v>
      </c>
      <c r="C130" s="9" t="s">
        <v>2309</v>
      </c>
      <c r="D130" s="9" t="s">
        <v>2310</v>
      </c>
      <c r="E130" s="9"/>
      <c r="F130" s="9"/>
      <c r="G130" s="9" t="s">
        <v>748</v>
      </c>
      <c r="H130" s="9" t="s">
        <v>1907</v>
      </c>
      <c r="I130" s="9" t="s">
        <v>1897</v>
      </c>
      <c r="J130" s="9" t="s">
        <v>1898</v>
      </c>
      <c r="K130" s="9" t="s">
        <v>2141</v>
      </c>
      <c r="L130" s="9" t="s">
        <v>2026</v>
      </c>
      <c r="M130" s="9" t="s">
        <v>2311</v>
      </c>
      <c r="N130" s="9"/>
      <c r="O130" s="9" t="s">
        <v>2102</v>
      </c>
    </row>
    <row r="131" spans="1:15" ht="18">
      <c r="A131" s="9">
        <v>703803</v>
      </c>
      <c r="B131" s="9" t="s">
        <v>2230</v>
      </c>
      <c r="C131" s="9" t="s">
        <v>2312</v>
      </c>
      <c r="D131" s="9" t="s">
        <v>2313</v>
      </c>
      <c r="E131" s="9"/>
      <c r="F131" s="9"/>
      <c r="G131" s="9" t="s">
        <v>633</v>
      </c>
      <c r="H131" s="9" t="s">
        <v>634</v>
      </c>
      <c r="I131" s="9" t="s">
        <v>1897</v>
      </c>
      <c r="J131" s="9" t="s">
        <v>1898</v>
      </c>
      <c r="K131" s="9" t="s">
        <v>1916</v>
      </c>
      <c r="L131" s="9" t="s">
        <v>1974</v>
      </c>
      <c r="M131" s="9" t="s">
        <v>2006</v>
      </c>
      <c r="N131" s="9"/>
      <c r="O131" s="9" t="s">
        <v>2059</v>
      </c>
    </row>
    <row r="132" spans="1:15" ht="18">
      <c r="A132" s="9">
        <v>703802</v>
      </c>
      <c r="B132" s="9" t="s">
        <v>2230</v>
      </c>
      <c r="C132" s="9" t="s">
        <v>2314</v>
      </c>
      <c r="D132" s="9" t="s">
        <v>2315</v>
      </c>
      <c r="E132" s="9"/>
      <c r="F132" s="9"/>
      <c r="G132" s="9" t="s">
        <v>648</v>
      </c>
      <c r="H132" s="9" t="s">
        <v>1907</v>
      </c>
      <c r="I132" s="9" t="s">
        <v>1897</v>
      </c>
      <c r="J132" s="9" t="s">
        <v>1898</v>
      </c>
      <c r="K132" s="9" t="s">
        <v>1995</v>
      </c>
      <c r="L132" s="9" t="s">
        <v>1996</v>
      </c>
      <c r="M132" s="9" t="s">
        <v>2316</v>
      </c>
      <c r="N132" s="9"/>
      <c r="O132" s="9" t="s">
        <v>17</v>
      </c>
    </row>
    <row r="133" spans="1:15" ht="18">
      <c r="A133" s="9">
        <v>703801</v>
      </c>
      <c r="B133" s="9" t="s">
        <v>2230</v>
      </c>
      <c r="C133" s="9" t="s">
        <v>2317</v>
      </c>
      <c r="D133" s="9" t="s">
        <v>2318</v>
      </c>
      <c r="E133" s="9"/>
      <c r="F133" s="9"/>
      <c r="G133" s="9" t="s">
        <v>633</v>
      </c>
      <c r="H133" s="9" t="s">
        <v>1295</v>
      </c>
      <c r="I133" s="9" t="s">
        <v>1897</v>
      </c>
      <c r="J133" s="9" t="s">
        <v>1898</v>
      </c>
      <c r="K133" s="9" t="s">
        <v>1922</v>
      </c>
      <c r="L133" s="9"/>
      <c r="M133" s="9" t="s">
        <v>2055</v>
      </c>
      <c r="N133" s="9"/>
      <c r="O133" s="9" t="s">
        <v>2044</v>
      </c>
    </row>
    <row r="134" spans="1:15" ht="18">
      <c r="A134" s="9">
        <v>703800</v>
      </c>
      <c r="B134" s="9" t="s">
        <v>2230</v>
      </c>
      <c r="C134" s="9" t="s">
        <v>2319</v>
      </c>
      <c r="D134" s="9" t="s">
        <v>2320</v>
      </c>
      <c r="E134" s="9"/>
      <c r="F134" s="9"/>
      <c r="G134" s="9" t="s">
        <v>1906</v>
      </c>
      <c r="H134" s="9" t="s">
        <v>2321</v>
      </c>
      <c r="I134" s="9" t="s">
        <v>1897</v>
      </c>
      <c r="J134" s="9" t="s">
        <v>1926</v>
      </c>
      <c r="K134" s="9" t="s">
        <v>1995</v>
      </c>
      <c r="L134" s="9" t="s">
        <v>1996</v>
      </c>
      <c r="M134" s="9" t="s">
        <v>2322</v>
      </c>
      <c r="N134" s="9"/>
      <c r="O134" s="9" t="s">
        <v>2230</v>
      </c>
    </row>
    <row r="135" spans="1:15" ht="18">
      <c r="A135" s="9">
        <v>703799</v>
      </c>
      <c r="B135" s="9" t="s">
        <v>2230</v>
      </c>
      <c r="C135" s="9" t="s">
        <v>2323</v>
      </c>
      <c r="D135" s="9" t="s">
        <v>2324</v>
      </c>
      <c r="E135" s="9" t="s">
        <v>1905</v>
      </c>
      <c r="F135" s="9">
        <v>39</v>
      </c>
      <c r="G135" s="9" t="s">
        <v>1906</v>
      </c>
      <c r="H135" s="9" t="s">
        <v>2321</v>
      </c>
      <c r="I135" s="9" t="s">
        <v>1897</v>
      </c>
      <c r="J135" s="9" t="s">
        <v>1898</v>
      </c>
      <c r="K135" s="9" t="s">
        <v>1922</v>
      </c>
      <c r="L135" s="9" t="s">
        <v>2026</v>
      </c>
      <c r="M135" s="9" t="s">
        <v>2325</v>
      </c>
      <c r="N135" s="9"/>
      <c r="O135" s="9" t="s">
        <v>2059</v>
      </c>
    </row>
    <row r="136" spans="1:15" ht="18">
      <c r="A136" s="9">
        <v>703798</v>
      </c>
      <c r="B136" s="9" t="s">
        <v>2230</v>
      </c>
      <c r="C136" s="9" t="s">
        <v>2326</v>
      </c>
      <c r="D136" s="9" t="s">
        <v>2327</v>
      </c>
      <c r="E136" s="9" t="s">
        <v>1905</v>
      </c>
      <c r="F136" s="9">
        <v>3</v>
      </c>
      <c r="G136" s="9" t="s">
        <v>1906</v>
      </c>
      <c r="H136" s="9" t="s">
        <v>1295</v>
      </c>
      <c r="I136" s="9" t="s">
        <v>1897</v>
      </c>
      <c r="J136" s="9" t="s">
        <v>1908</v>
      </c>
      <c r="K136" s="9" t="s">
        <v>1981</v>
      </c>
      <c r="L136" s="9" t="s">
        <v>2026</v>
      </c>
      <c r="M136" s="9" t="s">
        <v>2328</v>
      </c>
      <c r="N136" s="9"/>
      <c r="O136" s="9" t="s">
        <v>2044</v>
      </c>
    </row>
    <row r="137" spans="1:15" ht="18">
      <c r="A137" s="9">
        <v>703797</v>
      </c>
      <c r="B137" s="9" t="s">
        <v>2230</v>
      </c>
      <c r="C137" s="9" t="s">
        <v>2329</v>
      </c>
      <c r="D137" s="9" t="s">
        <v>2330</v>
      </c>
      <c r="E137" s="9" t="s">
        <v>1905</v>
      </c>
      <c r="F137" s="9">
        <v>29</v>
      </c>
      <c r="G137" s="9" t="s">
        <v>398</v>
      </c>
      <c r="H137" s="9" t="s">
        <v>1295</v>
      </c>
      <c r="I137" s="9" t="s">
        <v>1897</v>
      </c>
      <c r="J137" s="9" t="s">
        <v>1898</v>
      </c>
      <c r="K137" s="9" t="s">
        <v>2255</v>
      </c>
      <c r="L137" s="9" t="s">
        <v>1952</v>
      </c>
      <c r="M137" s="9" t="s">
        <v>2331</v>
      </c>
      <c r="N137" s="9"/>
      <c r="O137" s="9" t="s">
        <v>2230</v>
      </c>
    </row>
    <row r="138" spans="1:15" ht="18">
      <c r="A138" s="9">
        <v>703796</v>
      </c>
      <c r="B138" s="9" t="s">
        <v>2230</v>
      </c>
      <c r="C138" s="9" t="s">
        <v>2332</v>
      </c>
      <c r="D138" s="9" t="s">
        <v>2333</v>
      </c>
      <c r="E138" s="9"/>
      <c r="F138" s="9"/>
      <c r="G138" s="9" t="s">
        <v>1906</v>
      </c>
      <c r="H138" s="9" t="s">
        <v>1295</v>
      </c>
      <c r="I138" s="9" t="s">
        <v>1897</v>
      </c>
      <c r="J138" s="9" t="s">
        <v>1898</v>
      </c>
      <c r="K138" s="9" t="s">
        <v>2141</v>
      </c>
      <c r="L138" s="9" t="s">
        <v>2026</v>
      </c>
      <c r="M138" s="9" t="s">
        <v>2334</v>
      </c>
      <c r="N138" s="9"/>
      <c r="O138" s="9" t="s">
        <v>2102</v>
      </c>
    </row>
    <row r="139" spans="1:15" ht="18">
      <c r="A139" s="9">
        <v>703795</v>
      </c>
      <c r="B139" s="9" t="s">
        <v>2230</v>
      </c>
      <c r="C139" s="9" t="s">
        <v>2335</v>
      </c>
      <c r="D139" s="9" t="s">
        <v>2336</v>
      </c>
      <c r="E139" s="9"/>
      <c r="F139" s="9"/>
      <c r="G139" s="9" t="s">
        <v>1915</v>
      </c>
      <c r="H139" s="9" t="s">
        <v>2337</v>
      </c>
      <c r="I139" s="9" t="s">
        <v>1897</v>
      </c>
      <c r="J139" s="9" t="s">
        <v>1939</v>
      </c>
      <c r="K139" s="9" t="s">
        <v>1922</v>
      </c>
      <c r="L139" s="9" t="s">
        <v>1917</v>
      </c>
      <c r="M139" s="9" t="s">
        <v>2338</v>
      </c>
      <c r="N139" s="9"/>
      <c r="O139" s="9" t="s">
        <v>2044</v>
      </c>
    </row>
    <row r="140" spans="1:15" ht="18">
      <c r="A140" s="9">
        <v>703794</v>
      </c>
      <c r="B140" s="9" t="s">
        <v>2230</v>
      </c>
      <c r="C140" s="9" t="s">
        <v>2339</v>
      </c>
      <c r="D140" s="9" t="s">
        <v>2340</v>
      </c>
      <c r="E140" s="9"/>
      <c r="F140" s="9"/>
      <c r="G140" s="9" t="s">
        <v>2341</v>
      </c>
      <c r="H140" s="9" t="s">
        <v>2321</v>
      </c>
      <c r="I140" s="9" t="s">
        <v>1897</v>
      </c>
      <c r="J140" s="9" t="s">
        <v>2342</v>
      </c>
      <c r="K140" s="9" t="s">
        <v>1899</v>
      </c>
      <c r="L140" s="9" t="s">
        <v>1910</v>
      </c>
      <c r="M140" s="9" t="s">
        <v>2031</v>
      </c>
      <c r="N140" s="9"/>
      <c r="O140" s="9" t="s">
        <v>2230</v>
      </c>
    </row>
    <row r="141" spans="1:15" ht="18">
      <c r="A141" s="9">
        <v>703793</v>
      </c>
      <c r="B141" s="9" t="s">
        <v>2230</v>
      </c>
      <c r="C141" s="9" t="s">
        <v>2343</v>
      </c>
      <c r="D141" s="9" t="s">
        <v>2344</v>
      </c>
      <c r="E141" s="9"/>
      <c r="F141" s="9"/>
      <c r="G141" s="9" t="s">
        <v>2341</v>
      </c>
      <c r="H141" s="9" t="s">
        <v>2321</v>
      </c>
      <c r="I141" s="9" t="s">
        <v>1897</v>
      </c>
      <c r="J141" s="9" t="s">
        <v>2342</v>
      </c>
      <c r="K141" s="9" t="s">
        <v>1899</v>
      </c>
      <c r="L141" s="9" t="s">
        <v>1910</v>
      </c>
      <c r="M141" s="9" t="s">
        <v>2031</v>
      </c>
      <c r="N141" s="9"/>
      <c r="O141" s="9" t="s">
        <v>2230</v>
      </c>
    </row>
    <row r="142" spans="1:15" ht="18">
      <c r="A142" s="9">
        <v>703792</v>
      </c>
      <c r="B142" s="9" t="s">
        <v>2230</v>
      </c>
      <c r="C142" s="9" t="s">
        <v>2345</v>
      </c>
      <c r="D142" s="9" t="s">
        <v>2346</v>
      </c>
      <c r="E142" s="9" t="s">
        <v>1905</v>
      </c>
      <c r="F142" s="9">
        <v>28</v>
      </c>
      <c r="G142" s="9" t="s">
        <v>1896</v>
      </c>
      <c r="H142" s="9" t="s">
        <v>2180</v>
      </c>
      <c r="I142" s="9" t="s">
        <v>1897</v>
      </c>
      <c r="J142" s="9" t="s">
        <v>1939</v>
      </c>
      <c r="K142" s="9" t="s">
        <v>1916</v>
      </c>
      <c r="L142" s="9" t="s">
        <v>1974</v>
      </c>
      <c r="M142" s="9" t="s">
        <v>2006</v>
      </c>
      <c r="N142" s="9"/>
      <c r="O142" s="9" t="s">
        <v>1930</v>
      </c>
    </row>
    <row r="143" spans="1:15" ht="18">
      <c r="A143" s="9">
        <v>703791</v>
      </c>
      <c r="B143" s="9" t="s">
        <v>2230</v>
      </c>
      <c r="C143" s="9" t="s">
        <v>2347</v>
      </c>
      <c r="D143" s="9" t="s">
        <v>2348</v>
      </c>
      <c r="E143" s="9" t="s">
        <v>1905</v>
      </c>
      <c r="F143" s="9">
        <v>9</v>
      </c>
      <c r="G143" s="9" t="s">
        <v>633</v>
      </c>
      <c r="H143" s="9" t="s">
        <v>1295</v>
      </c>
      <c r="I143" s="9" t="s">
        <v>1897</v>
      </c>
      <c r="J143" s="9" t="s">
        <v>1939</v>
      </c>
      <c r="K143" s="9" t="s">
        <v>1916</v>
      </c>
      <c r="L143" s="9" t="s">
        <v>1952</v>
      </c>
      <c r="M143" s="9" t="s">
        <v>2349</v>
      </c>
      <c r="N143" s="9"/>
      <c r="O143" s="9" t="s">
        <v>1902</v>
      </c>
    </row>
    <row r="144" spans="1:15" ht="18">
      <c r="A144" s="9">
        <v>703790</v>
      </c>
      <c r="B144" s="9" t="s">
        <v>2230</v>
      </c>
      <c r="C144" s="9" t="s">
        <v>2350</v>
      </c>
      <c r="D144" s="9" t="s">
        <v>2351</v>
      </c>
      <c r="E144" s="9"/>
      <c r="F144" s="9"/>
      <c r="G144" s="9" t="s">
        <v>748</v>
      </c>
      <c r="H144" s="9" t="s">
        <v>1907</v>
      </c>
      <c r="I144" s="9" t="s">
        <v>1897</v>
      </c>
      <c r="J144" s="9" t="s">
        <v>1898</v>
      </c>
      <c r="K144" s="9" t="s">
        <v>1899</v>
      </c>
      <c r="L144" s="9" t="s">
        <v>2026</v>
      </c>
      <c r="M144" s="9" t="s">
        <v>2352</v>
      </c>
      <c r="N144" s="9"/>
      <c r="O144" s="9" t="s">
        <v>2301</v>
      </c>
    </row>
    <row r="145" spans="1:15" ht="18">
      <c r="A145" s="9">
        <v>703789</v>
      </c>
      <c r="B145" s="9" t="s">
        <v>2230</v>
      </c>
      <c r="C145" s="9" t="s">
        <v>2353</v>
      </c>
      <c r="D145" s="9" t="s">
        <v>2354</v>
      </c>
      <c r="E145" s="9"/>
      <c r="F145" s="9">
        <v>0</v>
      </c>
      <c r="G145" s="9" t="s">
        <v>633</v>
      </c>
      <c r="H145" s="9" t="s">
        <v>1295</v>
      </c>
      <c r="I145" s="9" t="s">
        <v>1897</v>
      </c>
      <c r="J145" s="9" t="s">
        <v>1898</v>
      </c>
      <c r="K145" s="9" t="s">
        <v>1916</v>
      </c>
      <c r="L145" s="9" t="s">
        <v>1974</v>
      </c>
      <c r="M145" s="9" t="s">
        <v>2006</v>
      </c>
      <c r="N145" s="9"/>
      <c r="O145" s="9" t="s">
        <v>1930</v>
      </c>
    </row>
    <row r="146" spans="1:15" ht="18">
      <c r="A146" s="9">
        <v>703788</v>
      </c>
      <c r="B146" s="9" t="s">
        <v>2230</v>
      </c>
      <c r="C146" s="9" t="s">
        <v>2355</v>
      </c>
      <c r="D146" s="9" t="s">
        <v>2356</v>
      </c>
      <c r="E146" s="9"/>
      <c r="F146" s="9"/>
      <c r="G146" s="9" t="s">
        <v>812</v>
      </c>
      <c r="H146" s="9" t="s">
        <v>1907</v>
      </c>
      <c r="I146" s="9" t="s">
        <v>1897</v>
      </c>
      <c r="J146" s="9" t="s">
        <v>1926</v>
      </c>
      <c r="K146" s="9" t="s">
        <v>1899</v>
      </c>
      <c r="L146" s="9" t="s">
        <v>1910</v>
      </c>
      <c r="M146" s="9" t="s">
        <v>1979</v>
      </c>
      <c r="N146" s="9"/>
      <c r="O146" s="9" t="s">
        <v>2230</v>
      </c>
    </row>
    <row r="147" spans="1:15" ht="18">
      <c r="A147" s="9">
        <v>703787</v>
      </c>
      <c r="B147" s="9" t="s">
        <v>2230</v>
      </c>
      <c r="C147" s="9" t="s">
        <v>2357</v>
      </c>
      <c r="D147" s="9" t="s">
        <v>2358</v>
      </c>
      <c r="E147" s="9"/>
      <c r="F147" s="9"/>
      <c r="G147" s="9" t="s">
        <v>633</v>
      </c>
      <c r="H147" s="9" t="s">
        <v>1295</v>
      </c>
      <c r="I147" s="9" t="s">
        <v>1897</v>
      </c>
      <c r="J147" s="9" t="s">
        <v>1898</v>
      </c>
      <c r="K147" s="9" t="s">
        <v>2058</v>
      </c>
      <c r="L147" s="9" t="s">
        <v>1900</v>
      </c>
      <c r="M147" s="9" t="s">
        <v>2006</v>
      </c>
      <c r="N147" s="9"/>
      <c r="O147" s="9" t="s">
        <v>2021</v>
      </c>
    </row>
    <row r="148" spans="1:15" ht="18">
      <c r="A148" s="9">
        <v>703786</v>
      </c>
      <c r="B148" s="9" t="s">
        <v>2230</v>
      </c>
      <c r="C148" s="9" t="s">
        <v>2359</v>
      </c>
      <c r="D148" s="9" t="s">
        <v>2360</v>
      </c>
      <c r="E148" s="9"/>
      <c r="F148" s="9"/>
      <c r="G148" s="9" t="s">
        <v>1896</v>
      </c>
      <c r="H148" s="9" t="s">
        <v>1295</v>
      </c>
      <c r="I148" s="9" t="s">
        <v>1897</v>
      </c>
      <c r="J148" s="9" t="s">
        <v>1898</v>
      </c>
      <c r="K148" s="9" t="s">
        <v>2299</v>
      </c>
      <c r="L148" s="9"/>
      <c r="M148" s="9" t="s">
        <v>2361</v>
      </c>
      <c r="N148" s="9"/>
      <c r="O148" s="9" t="s">
        <v>2230</v>
      </c>
    </row>
    <row r="149" spans="1:15" ht="18">
      <c r="A149" s="9">
        <v>703785</v>
      </c>
      <c r="B149" s="9" t="s">
        <v>2230</v>
      </c>
      <c r="C149" s="9" t="s">
        <v>2362</v>
      </c>
      <c r="D149" s="9" t="s">
        <v>2363</v>
      </c>
      <c r="E149" s="9" t="s">
        <v>1905</v>
      </c>
      <c r="F149" s="9">
        <v>50</v>
      </c>
      <c r="G149" s="9" t="s">
        <v>748</v>
      </c>
      <c r="H149" s="9" t="s">
        <v>634</v>
      </c>
      <c r="I149" s="9" t="s">
        <v>1897</v>
      </c>
      <c r="J149" s="9" t="s">
        <v>1898</v>
      </c>
      <c r="K149" s="9" t="s">
        <v>2364</v>
      </c>
      <c r="L149" s="9" t="s">
        <v>2164</v>
      </c>
      <c r="M149" s="9" t="s">
        <v>2365</v>
      </c>
      <c r="N149" s="9"/>
      <c r="O149" s="9" t="s">
        <v>2017</v>
      </c>
    </row>
    <row r="150" spans="1:15" ht="18">
      <c r="A150" s="9">
        <v>703784</v>
      </c>
      <c r="B150" s="9" t="s">
        <v>2230</v>
      </c>
      <c r="C150" s="9" t="s">
        <v>2366</v>
      </c>
      <c r="D150" s="9" t="s">
        <v>98</v>
      </c>
      <c r="E150" s="9"/>
      <c r="F150" s="9"/>
      <c r="G150" s="9"/>
      <c r="H150" s="9"/>
      <c r="I150" s="9" t="s">
        <v>1897</v>
      </c>
      <c r="J150" s="9" t="s">
        <v>1908</v>
      </c>
      <c r="K150" s="9" t="s">
        <v>2058</v>
      </c>
      <c r="L150" s="9" t="s">
        <v>1952</v>
      </c>
      <c r="M150" s="9" t="s">
        <v>2367</v>
      </c>
      <c r="N150" s="9"/>
      <c r="O150" s="9" t="s">
        <v>2044</v>
      </c>
    </row>
    <row r="151" spans="1:15" ht="18">
      <c r="A151" s="9">
        <v>703783</v>
      </c>
      <c r="B151" s="9" t="s">
        <v>2230</v>
      </c>
      <c r="C151" s="9" t="s">
        <v>2368</v>
      </c>
      <c r="D151" s="9" t="s">
        <v>2369</v>
      </c>
      <c r="E151" s="9"/>
      <c r="F151" s="9"/>
      <c r="G151" s="9" t="s">
        <v>1915</v>
      </c>
      <c r="H151" s="9" t="s">
        <v>1660</v>
      </c>
      <c r="I151" s="9" t="s">
        <v>1897</v>
      </c>
      <c r="J151" s="9" t="s">
        <v>1898</v>
      </c>
      <c r="K151" s="9" t="s">
        <v>1995</v>
      </c>
      <c r="L151" s="9" t="s">
        <v>1996</v>
      </c>
      <c r="M151" s="9" t="s">
        <v>2370</v>
      </c>
      <c r="N151" s="9"/>
      <c r="O151" s="9" t="s">
        <v>2230</v>
      </c>
    </row>
    <row r="152" spans="1:15" ht="18">
      <c r="A152" s="9">
        <v>703782</v>
      </c>
      <c r="B152" s="9" t="s">
        <v>2230</v>
      </c>
      <c r="C152" s="9" t="s">
        <v>2371</v>
      </c>
      <c r="D152" s="9" t="s">
        <v>2372</v>
      </c>
      <c r="E152" s="9"/>
      <c r="F152" s="9"/>
      <c r="G152" s="9" t="s">
        <v>1906</v>
      </c>
      <c r="H152" s="9" t="s">
        <v>1907</v>
      </c>
      <c r="I152" s="9" t="s">
        <v>1897</v>
      </c>
      <c r="J152" s="9" t="s">
        <v>1898</v>
      </c>
      <c r="K152" s="9" t="s">
        <v>2299</v>
      </c>
      <c r="L152" s="9" t="s">
        <v>1910</v>
      </c>
      <c r="M152" s="9" t="s">
        <v>2373</v>
      </c>
      <c r="N152" s="9"/>
      <c r="O152" s="9" t="s">
        <v>2230</v>
      </c>
    </row>
    <row r="153" spans="1:15" ht="18">
      <c r="A153" s="9">
        <v>703781</v>
      </c>
      <c r="B153" s="9" t="s">
        <v>2230</v>
      </c>
      <c r="C153" s="9" t="s">
        <v>2374</v>
      </c>
      <c r="D153" s="9" t="s">
        <v>2375</v>
      </c>
      <c r="E153" s="9" t="s">
        <v>1905</v>
      </c>
      <c r="F153" s="9">
        <v>28</v>
      </c>
      <c r="G153" s="9" t="s">
        <v>1906</v>
      </c>
      <c r="H153" s="9" t="s">
        <v>1907</v>
      </c>
      <c r="I153" s="9" t="s">
        <v>1897</v>
      </c>
      <c r="J153" s="9" t="s">
        <v>1898</v>
      </c>
      <c r="K153" s="9" t="s">
        <v>1916</v>
      </c>
      <c r="L153" s="9" t="s">
        <v>2164</v>
      </c>
      <c r="M153" s="9" t="s">
        <v>2376</v>
      </c>
      <c r="N153" s="9"/>
      <c r="O153" s="9" t="s">
        <v>2044</v>
      </c>
    </row>
    <row r="154" spans="1:15" ht="18">
      <c r="A154" s="9">
        <v>703780</v>
      </c>
      <c r="B154" s="9" t="s">
        <v>2230</v>
      </c>
      <c r="C154" s="9" t="s">
        <v>2377</v>
      </c>
      <c r="D154" s="9" t="s">
        <v>2358</v>
      </c>
      <c r="E154" s="9"/>
      <c r="F154" s="9"/>
      <c r="G154" s="9" t="s">
        <v>633</v>
      </c>
      <c r="H154" s="9" t="s">
        <v>1295</v>
      </c>
      <c r="I154" s="9" t="s">
        <v>1897</v>
      </c>
      <c r="J154" s="9" t="s">
        <v>1908</v>
      </c>
      <c r="K154" s="9" t="s">
        <v>2149</v>
      </c>
      <c r="L154" s="9" t="s">
        <v>1974</v>
      </c>
      <c r="M154" s="9" t="s">
        <v>2378</v>
      </c>
      <c r="N154" s="9"/>
      <c r="O154" s="9" t="s">
        <v>2080</v>
      </c>
    </row>
    <row r="155" spans="1:15" ht="18">
      <c r="A155" s="9">
        <v>703779</v>
      </c>
      <c r="B155" s="9" t="s">
        <v>2230</v>
      </c>
      <c r="C155" s="9" t="s">
        <v>2379</v>
      </c>
      <c r="D155" s="9" t="s">
        <v>2380</v>
      </c>
      <c r="E155" s="9" t="s">
        <v>1905</v>
      </c>
      <c r="F155" s="9">
        <v>33</v>
      </c>
      <c r="G155" s="9" t="s">
        <v>633</v>
      </c>
      <c r="H155" s="9" t="s">
        <v>1295</v>
      </c>
      <c r="I155" s="9" t="s">
        <v>1897</v>
      </c>
      <c r="J155" s="9" t="s">
        <v>1898</v>
      </c>
      <c r="K155" s="9" t="s">
        <v>1922</v>
      </c>
      <c r="L155" s="9"/>
      <c r="M155" s="9" t="s">
        <v>2381</v>
      </c>
      <c r="N155" s="9"/>
      <c r="O155" s="9" t="s">
        <v>2059</v>
      </c>
    </row>
    <row r="156" spans="1:15" ht="18">
      <c r="A156" s="9">
        <v>703778</v>
      </c>
      <c r="B156" s="9" t="s">
        <v>2230</v>
      </c>
      <c r="C156" s="9" t="s">
        <v>2382</v>
      </c>
      <c r="D156" s="9" t="s">
        <v>2383</v>
      </c>
      <c r="E156" s="9"/>
      <c r="F156" s="9"/>
      <c r="G156" s="9" t="s">
        <v>1915</v>
      </c>
      <c r="H156" s="9" t="s">
        <v>1907</v>
      </c>
      <c r="I156" s="9" t="s">
        <v>1897</v>
      </c>
      <c r="J156" s="9" t="s">
        <v>1898</v>
      </c>
      <c r="K156" s="9" t="s">
        <v>1916</v>
      </c>
      <c r="L156" s="9" t="s">
        <v>1917</v>
      </c>
      <c r="M156" s="9" t="s">
        <v>2384</v>
      </c>
      <c r="N156" s="9"/>
      <c r="O156" s="9" t="s">
        <v>2044</v>
      </c>
    </row>
    <row r="157" spans="1:15" ht="18">
      <c r="A157" s="9">
        <v>703777</v>
      </c>
      <c r="B157" s="9" t="s">
        <v>2230</v>
      </c>
      <c r="C157" s="9" t="s">
        <v>2385</v>
      </c>
      <c r="D157" s="9" t="s">
        <v>2386</v>
      </c>
      <c r="E157" s="9"/>
      <c r="F157" s="9"/>
      <c r="G157" s="9" t="s">
        <v>1915</v>
      </c>
      <c r="H157" s="9" t="s">
        <v>1907</v>
      </c>
      <c r="I157" s="9" t="s">
        <v>1897</v>
      </c>
      <c r="J157" s="9" t="s">
        <v>1898</v>
      </c>
      <c r="K157" s="9" t="s">
        <v>1922</v>
      </c>
      <c r="L157" s="9" t="s">
        <v>1917</v>
      </c>
      <c r="M157" s="9" t="s">
        <v>2387</v>
      </c>
      <c r="N157" s="9"/>
      <c r="O157" s="9" t="s">
        <v>2044</v>
      </c>
    </row>
    <row r="158" spans="1:15" ht="18">
      <c r="A158" s="9">
        <v>703776</v>
      </c>
      <c r="B158" s="9" t="s">
        <v>2230</v>
      </c>
      <c r="C158" s="9" t="s">
        <v>2388</v>
      </c>
      <c r="D158" s="9" t="s">
        <v>2389</v>
      </c>
      <c r="E158" s="9"/>
      <c r="F158" s="9"/>
      <c r="G158" s="9" t="s">
        <v>1896</v>
      </c>
      <c r="H158" s="9" t="s">
        <v>1660</v>
      </c>
      <c r="I158" s="9" t="s">
        <v>1897</v>
      </c>
      <c r="J158" s="9" t="s">
        <v>1898</v>
      </c>
      <c r="K158" s="9" t="s">
        <v>1922</v>
      </c>
      <c r="L158" s="9" t="s">
        <v>1974</v>
      </c>
      <c r="M158" s="9" t="s">
        <v>2006</v>
      </c>
      <c r="N158" s="9"/>
      <c r="O158" s="9" t="s">
        <v>2230</v>
      </c>
    </row>
    <row r="159" spans="1:15" ht="18">
      <c r="A159" s="9">
        <v>703775</v>
      </c>
      <c r="B159" s="9" t="s">
        <v>2230</v>
      </c>
      <c r="C159" s="9" t="s">
        <v>2390</v>
      </c>
      <c r="D159" s="9" t="s">
        <v>2391</v>
      </c>
      <c r="E159" s="9" t="s">
        <v>1905</v>
      </c>
      <c r="F159" s="9">
        <v>25</v>
      </c>
      <c r="G159" s="9" t="s">
        <v>1915</v>
      </c>
      <c r="H159" s="9" t="s">
        <v>1907</v>
      </c>
      <c r="I159" s="9" t="s">
        <v>1897</v>
      </c>
      <c r="J159" s="9" t="s">
        <v>1898</v>
      </c>
      <c r="K159" s="9" t="s">
        <v>1916</v>
      </c>
      <c r="L159" s="9" t="s">
        <v>1917</v>
      </c>
      <c r="M159" s="9" t="s">
        <v>2392</v>
      </c>
      <c r="N159" s="9"/>
      <c r="O159" s="9" t="s">
        <v>2044</v>
      </c>
    </row>
    <row r="160" spans="1:15" ht="18">
      <c r="A160" s="9">
        <v>703774</v>
      </c>
      <c r="B160" s="9" t="s">
        <v>2230</v>
      </c>
      <c r="C160" s="9" t="s">
        <v>2393</v>
      </c>
      <c r="D160" s="9" t="s">
        <v>2394</v>
      </c>
      <c r="E160" s="9" t="s">
        <v>1905</v>
      </c>
      <c r="F160" s="9">
        <v>23</v>
      </c>
      <c r="G160" s="9" t="s">
        <v>1906</v>
      </c>
      <c r="H160" s="9" t="s">
        <v>1907</v>
      </c>
      <c r="I160" s="9" t="s">
        <v>1897</v>
      </c>
      <c r="J160" s="9" t="s">
        <v>1898</v>
      </c>
      <c r="K160" s="9" t="s">
        <v>2299</v>
      </c>
      <c r="L160" s="9" t="s">
        <v>1910</v>
      </c>
      <c r="M160" s="9" t="s">
        <v>2395</v>
      </c>
      <c r="N160" s="9"/>
      <c r="O160" s="9" t="s">
        <v>2230</v>
      </c>
    </row>
    <row r="161" spans="1:15" ht="18">
      <c r="A161" s="9">
        <v>703773</v>
      </c>
      <c r="B161" s="9" t="s">
        <v>2230</v>
      </c>
      <c r="C161" s="9" t="s">
        <v>2396</v>
      </c>
      <c r="D161" s="9" t="s">
        <v>2397</v>
      </c>
      <c r="E161" s="9"/>
      <c r="F161" s="9"/>
      <c r="G161" s="9" t="s">
        <v>1896</v>
      </c>
      <c r="H161" s="9" t="s">
        <v>1295</v>
      </c>
      <c r="I161" s="9" t="s">
        <v>1897</v>
      </c>
      <c r="J161" s="9" t="s">
        <v>1898</v>
      </c>
      <c r="K161" s="9" t="s">
        <v>1916</v>
      </c>
      <c r="L161" s="9" t="s">
        <v>1974</v>
      </c>
      <c r="M161" s="9" t="s">
        <v>2006</v>
      </c>
      <c r="N161" s="9"/>
      <c r="O161" s="9" t="s">
        <v>2003</v>
      </c>
    </row>
    <row r="162" spans="1:15" ht="18">
      <c r="A162" s="9">
        <v>703772</v>
      </c>
      <c r="B162" s="9" t="s">
        <v>2230</v>
      </c>
      <c r="C162" s="9" t="s">
        <v>2398</v>
      </c>
      <c r="D162" s="9" t="s">
        <v>2399</v>
      </c>
      <c r="E162" s="9"/>
      <c r="F162" s="9"/>
      <c r="G162" s="9" t="s">
        <v>1915</v>
      </c>
      <c r="H162" s="9" t="s">
        <v>2337</v>
      </c>
      <c r="I162" s="9" t="s">
        <v>1897</v>
      </c>
      <c r="J162" s="9" t="s">
        <v>1898</v>
      </c>
      <c r="K162" s="9" t="s">
        <v>1899</v>
      </c>
      <c r="L162" s="9" t="s">
        <v>1917</v>
      </c>
      <c r="M162" s="9" t="s">
        <v>2400</v>
      </c>
      <c r="N162" s="9"/>
      <c r="O162" s="9" t="s">
        <v>2230</v>
      </c>
    </row>
    <row r="163" spans="1:15" ht="18">
      <c r="A163" s="9">
        <v>703771</v>
      </c>
      <c r="B163" s="9" t="s">
        <v>2230</v>
      </c>
      <c r="C163" s="9" t="s">
        <v>2401</v>
      </c>
      <c r="D163" s="9" t="s">
        <v>2402</v>
      </c>
      <c r="E163" s="9"/>
      <c r="F163" s="9"/>
      <c r="G163" s="9" t="s">
        <v>748</v>
      </c>
      <c r="H163" s="9" t="s">
        <v>1907</v>
      </c>
      <c r="I163" s="9" t="s">
        <v>1897</v>
      </c>
      <c r="J163" s="9" t="s">
        <v>1898</v>
      </c>
      <c r="K163" s="9" t="s">
        <v>2299</v>
      </c>
      <c r="L163" s="9" t="s">
        <v>1910</v>
      </c>
      <c r="M163" s="9" t="s">
        <v>2403</v>
      </c>
      <c r="N163" s="9"/>
      <c r="O163" s="9" t="s">
        <v>2044</v>
      </c>
    </row>
    <row r="164" spans="1:15" ht="18">
      <c r="A164" s="9">
        <v>703770</v>
      </c>
      <c r="B164" s="9" t="s">
        <v>2230</v>
      </c>
      <c r="C164" s="9" t="s">
        <v>2404</v>
      </c>
      <c r="D164" s="9" t="s">
        <v>2405</v>
      </c>
      <c r="E164" s="9" t="s">
        <v>1905</v>
      </c>
      <c r="F164" s="9">
        <v>29</v>
      </c>
      <c r="G164" s="9" t="s">
        <v>1906</v>
      </c>
      <c r="H164" s="9" t="s">
        <v>1907</v>
      </c>
      <c r="I164" s="9" t="s">
        <v>1897</v>
      </c>
      <c r="J164" s="9" t="s">
        <v>1898</v>
      </c>
      <c r="K164" s="9" t="s">
        <v>2299</v>
      </c>
      <c r="L164" s="9" t="s">
        <v>1910</v>
      </c>
      <c r="M164" s="9" t="s">
        <v>2406</v>
      </c>
      <c r="N164" s="9"/>
      <c r="O164" s="9" t="s">
        <v>2044</v>
      </c>
    </row>
    <row r="165" spans="1:15" ht="18">
      <c r="A165" s="9">
        <v>703769</v>
      </c>
      <c r="B165" s="9" t="s">
        <v>2230</v>
      </c>
      <c r="C165" s="9" t="s">
        <v>2407</v>
      </c>
      <c r="D165" s="9" t="s">
        <v>2408</v>
      </c>
      <c r="E165" s="9"/>
      <c r="F165" s="9"/>
      <c r="G165" s="9" t="s">
        <v>1906</v>
      </c>
      <c r="H165" s="9" t="s">
        <v>1907</v>
      </c>
      <c r="I165" s="9" t="s">
        <v>1897</v>
      </c>
      <c r="J165" s="9" t="s">
        <v>1898</v>
      </c>
      <c r="K165" s="9" t="s">
        <v>1916</v>
      </c>
      <c r="L165" s="9" t="s">
        <v>1910</v>
      </c>
      <c r="M165" s="9" t="s">
        <v>2409</v>
      </c>
      <c r="N165" s="9"/>
      <c r="O165" s="9" t="s">
        <v>1902</v>
      </c>
    </row>
    <row r="166" spans="1:15" ht="18">
      <c r="A166" s="9">
        <v>703768</v>
      </c>
      <c r="B166" s="9" t="s">
        <v>2230</v>
      </c>
      <c r="C166" s="9" t="s">
        <v>2410</v>
      </c>
      <c r="D166" s="9" t="s">
        <v>2411</v>
      </c>
      <c r="E166" s="9" t="s">
        <v>1905</v>
      </c>
      <c r="F166" s="9">
        <v>31</v>
      </c>
      <c r="G166" s="9" t="s">
        <v>633</v>
      </c>
      <c r="H166" s="9" t="s">
        <v>1295</v>
      </c>
      <c r="I166" s="9" t="s">
        <v>1897</v>
      </c>
      <c r="J166" s="9" t="s">
        <v>1908</v>
      </c>
      <c r="K166" s="9" t="s">
        <v>1965</v>
      </c>
      <c r="L166" s="9" t="s">
        <v>1974</v>
      </c>
      <c r="M166" s="9" t="s">
        <v>2412</v>
      </c>
      <c r="N166" s="9"/>
      <c r="O166" s="9" t="s">
        <v>1989</v>
      </c>
    </row>
    <row r="167" spans="1:15" ht="18">
      <c r="A167" s="9">
        <v>703767</v>
      </c>
      <c r="B167" s="9" t="s">
        <v>2230</v>
      </c>
      <c r="C167" s="9" t="s">
        <v>2413</v>
      </c>
      <c r="D167" s="9" t="s">
        <v>2414</v>
      </c>
      <c r="E167" s="9"/>
      <c r="F167" s="9"/>
      <c r="G167" s="9" t="s">
        <v>398</v>
      </c>
      <c r="H167" s="9" t="s">
        <v>1295</v>
      </c>
      <c r="I167" s="9" t="s">
        <v>1897</v>
      </c>
      <c r="J167" s="9" t="s">
        <v>1898</v>
      </c>
      <c r="K167" s="9" t="s">
        <v>2172</v>
      </c>
      <c r="L167" s="9" t="s">
        <v>2415</v>
      </c>
      <c r="M167" s="9" t="s">
        <v>2105</v>
      </c>
      <c r="N167" s="9"/>
      <c r="O167" s="9" t="s">
        <v>1902</v>
      </c>
    </row>
    <row r="168" spans="1:15" ht="18">
      <c r="A168" s="9">
        <v>703766</v>
      </c>
      <c r="B168" s="9" t="s">
        <v>2230</v>
      </c>
      <c r="C168" s="9" t="s">
        <v>2416</v>
      </c>
      <c r="D168" s="9" t="s">
        <v>2417</v>
      </c>
      <c r="E168" s="9" t="s">
        <v>1905</v>
      </c>
      <c r="F168" s="9">
        <v>28</v>
      </c>
      <c r="G168" s="9" t="s">
        <v>1906</v>
      </c>
      <c r="H168" s="9" t="s">
        <v>1907</v>
      </c>
      <c r="I168" s="9" t="s">
        <v>1897</v>
      </c>
      <c r="J168" s="9" t="s">
        <v>1898</v>
      </c>
      <c r="K168" s="9" t="s">
        <v>1995</v>
      </c>
      <c r="L168" s="9" t="s">
        <v>1996</v>
      </c>
      <c r="M168" s="9" t="s">
        <v>2418</v>
      </c>
      <c r="N168" s="9"/>
      <c r="O168" s="9" t="s">
        <v>2230</v>
      </c>
    </row>
    <row r="169" spans="1:15" ht="18">
      <c r="A169" s="9">
        <v>703765</v>
      </c>
      <c r="B169" s="9" t="s">
        <v>2230</v>
      </c>
      <c r="C169" s="9" t="s">
        <v>2419</v>
      </c>
      <c r="D169" s="9" t="s">
        <v>2420</v>
      </c>
      <c r="E169" s="9"/>
      <c r="F169" s="9"/>
      <c r="G169" s="9" t="s">
        <v>748</v>
      </c>
      <c r="H169" s="9" t="s">
        <v>1907</v>
      </c>
      <c r="I169" s="9" t="s">
        <v>1897</v>
      </c>
      <c r="J169" s="9" t="s">
        <v>1898</v>
      </c>
      <c r="K169" s="9" t="s">
        <v>1916</v>
      </c>
      <c r="L169" s="9" t="s">
        <v>1910</v>
      </c>
      <c r="M169" s="9" t="s">
        <v>2421</v>
      </c>
      <c r="N169" s="9"/>
      <c r="O169" s="9" t="s">
        <v>1912</v>
      </c>
    </row>
    <row r="170" spans="1:15" ht="18">
      <c r="A170" s="9">
        <v>703764</v>
      </c>
      <c r="B170" s="9" t="s">
        <v>2230</v>
      </c>
      <c r="C170" s="9" t="s">
        <v>2422</v>
      </c>
      <c r="D170" s="9" t="s">
        <v>2423</v>
      </c>
      <c r="E170" s="9"/>
      <c r="F170" s="9"/>
      <c r="G170" s="9" t="s">
        <v>748</v>
      </c>
      <c r="H170" s="9" t="s">
        <v>1660</v>
      </c>
      <c r="I170" s="9" t="s">
        <v>1897</v>
      </c>
      <c r="J170" s="9" t="s">
        <v>1898</v>
      </c>
      <c r="K170" s="9" t="s">
        <v>1916</v>
      </c>
      <c r="L170" s="9" t="s">
        <v>1910</v>
      </c>
      <c r="M170" s="9" t="s">
        <v>2424</v>
      </c>
      <c r="N170" s="9"/>
      <c r="O170" s="9" t="s">
        <v>2425</v>
      </c>
    </row>
    <row r="171" spans="1:15" ht="18">
      <c r="A171" s="9">
        <v>703763</v>
      </c>
      <c r="B171" s="9" t="s">
        <v>2230</v>
      </c>
      <c r="C171" s="9" t="s">
        <v>2426</v>
      </c>
      <c r="D171" s="9" t="s">
        <v>2427</v>
      </c>
      <c r="E171" s="9"/>
      <c r="F171" s="9"/>
      <c r="G171" s="9" t="s">
        <v>1915</v>
      </c>
      <c r="H171" s="9" t="s">
        <v>1907</v>
      </c>
      <c r="I171" s="9" t="s">
        <v>1897</v>
      </c>
      <c r="J171" s="9" t="s">
        <v>1898</v>
      </c>
      <c r="K171" s="9" t="s">
        <v>1922</v>
      </c>
      <c r="L171" s="9" t="s">
        <v>1917</v>
      </c>
      <c r="M171" s="9" t="s">
        <v>2428</v>
      </c>
      <c r="N171" s="9"/>
      <c r="O171" s="9" t="s">
        <v>2044</v>
      </c>
    </row>
    <row r="172" spans="1:15" ht="18">
      <c r="A172" s="9">
        <v>703762</v>
      </c>
      <c r="B172" s="9" t="s">
        <v>2230</v>
      </c>
      <c r="C172" s="9" t="s">
        <v>2429</v>
      </c>
      <c r="D172" s="9" t="s">
        <v>2430</v>
      </c>
      <c r="E172" s="9"/>
      <c r="F172" s="9"/>
      <c r="G172" s="9" t="s">
        <v>1915</v>
      </c>
      <c r="H172" s="9" t="s">
        <v>1295</v>
      </c>
      <c r="I172" s="9" t="s">
        <v>1897</v>
      </c>
      <c r="J172" s="9" t="s">
        <v>1898</v>
      </c>
      <c r="K172" s="9" t="s">
        <v>1899</v>
      </c>
      <c r="L172" s="9" t="s">
        <v>1917</v>
      </c>
      <c r="M172" s="9" t="s">
        <v>2431</v>
      </c>
      <c r="N172" s="9"/>
      <c r="O172" s="9" t="s">
        <v>2044</v>
      </c>
    </row>
    <row r="173" spans="1:15" ht="18">
      <c r="A173" s="9">
        <v>703760</v>
      </c>
      <c r="B173" s="9" t="s">
        <v>2230</v>
      </c>
      <c r="C173" s="9" t="s">
        <v>2432</v>
      </c>
      <c r="D173" s="9" t="s">
        <v>2433</v>
      </c>
      <c r="E173" s="9"/>
      <c r="F173" s="9"/>
      <c r="G173" s="9" t="s">
        <v>748</v>
      </c>
      <c r="H173" s="9" t="s">
        <v>1660</v>
      </c>
      <c r="I173" s="9" t="s">
        <v>1897</v>
      </c>
      <c r="J173" s="9" t="s">
        <v>1898</v>
      </c>
      <c r="K173" s="9" t="s">
        <v>1899</v>
      </c>
      <c r="L173" s="9" t="s">
        <v>1910</v>
      </c>
      <c r="M173" s="9" t="s">
        <v>2434</v>
      </c>
      <c r="N173" s="9"/>
      <c r="O173" s="9" t="s">
        <v>1902</v>
      </c>
    </row>
    <row r="174" spans="1:15" ht="18">
      <c r="A174" s="9">
        <v>703759</v>
      </c>
      <c r="B174" s="9" t="s">
        <v>2230</v>
      </c>
      <c r="C174" s="9" t="s">
        <v>2435</v>
      </c>
      <c r="D174" s="9" t="s">
        <v>2436</v>
      </c>
      <c r="E174" s="9"/>
      <c r="F174" s="9"/>
      <c r="G174" s="9" t="s">
        <v>1915</v>
      </c>
      <c r="H174" s="9" t="s">
        <v>2337</v>
      </c>
      <c r="I174" s="9" t="s">
        <v>1897</v>
      </c>
      <c r="J174" s="9" t="s">
        <v>1898</v>
      </c>
      <c r="K174" s="9" t="s">
        <v>1995</v>
      </c>
      <c r="L174" s="9" t="s">
        <v>1996</v>
      </c>
      <c r="M174" s="9" t="s">
        <v>2437</v>
      </c>
      <c r="N174" s="9"/>
      <c r="O174" s="9" t="s">
        <v>2230</v>
      </c>
    </row>
    <row r="175" spans="1:15" ht="18">
      <c r="A175" s="9">
        <v>703758</v>
      </c>
      <c r="B175" s="9" t="s">
        <v>2230</v>
      </c>
      <c r="C175" s="9" t="s">
        <v>2438</v>
      </c>
      <c r="D175" s="9" t="s">
        <v>2439</v>
      </c>
      <c r="E175" s="9" t="s">
        <v>1905</v>
      </c>
      <c r="F175" s="9">
        <v>35</v>
      </c>
      <c r="G175" s="9" t="s">
        <v>1906</v>
      </c>
      <c r="H175" s="9" t="s">
        <v>1907</v>
      </c>
      <c r="I175" s="9" t="s">
        <v>1897</v>
      </c>
      <c r="J175" s="9" t="s">
        <v>1898</v>
      </c>
      <c r="K175" s="9" t="s">
        <v>2063</v>
      </c>
      <c r="L175" s="9" t="s">
        <v>1910</v>
      </c>
      <c r="M175" s="9" t="s">
        <v>2440</v>
      </c>
      <c r="N175" s="9"/>
      <c r="O175" s="9"/>
    </row>
    <row r="176" spans="1:15" ht="18">
      <c r="A176" s="9">
        <v>703757</v>
      </c>
      <c r="B176" s="9" t="s">
        <v>2230</v>
      </c>
      <c r="C176" s="9" t="s">
        <v>2441</v>
      </c>
      <c r="D176" s="9" t="s">
        <v>2442</v>
      </c>
      <c r="E176" s="9"/>
      <c r="F176" s="9"/>
      <c r="G176" s="9" t="s">
        <v>398</v>
      </c>
      <c r="H176" s="9" t="s">
        <v>1907</v>
      </c>
      <c r="I176" s="9" t="s">
        <v>1897</v>
      </c>
      <c r="J176" s="9" t="s">
        <v>1898</v>
      </c>
      <c r="K176" s="9" t="s">
        <v>1922</v>
      </c>
      <c r="L176" s="9" t="s">
        <v>1952</v>
      </c>
      <c r="M176" s="9" t="s">
        <v>2010</v>
      </c>
      <c r="N176" s="9"/>
      <c r="O176" s="9" t="s">
        <v>2230</v>
      </c>
    </row>
    <row r="177" spans="1:15" ht="18">
      <c r="A177" s="9">
        <v>703756</v>
      </c>
      <c r="B177" s="9" t="s">
        <v>2230</v>
      </c>
      <c r="C177" s="9" t="s">
        <v>2443</v>
      </c>
      <c r="D177" s="9" t="s">
        <v>2444</v>
      </c>
      <c r="E177" s="9"/>
      <c r="F177" s="9"/>
      <c r="G177" s="9" t="s">
        <v>1896</v>
      </c>
      <c r="H177" s="9" t="s">
        <v>1295</v>
      </c>
      <c r="I177" s="9" t="s">
        <v>1897</v>
      </c>
      <c r="J177" s="9" t="s">
        <v>1898</v>
      </c>
      <c r="K177" s="9" t="s">
        <v>1922</v>
      </c>
      <c r="L177" s="9"/>
      <c r="M177" s="9" t="s">
        <v>98</v>
      </c>
      <c r="N177" s="9"/>
      <c r="O177" s="9" t="s">
        <v>2230</v>
      </c>
    </row>
    <row r="178" spans="1:15" ht="18">
      <c r="A178" s="9">
        <v>703755</v>
      </c>
      <c r="B178" s="9" t="s">
        <v>2230</v>
      </c>
      <c r="C178" s="9" t="s">
        <v>2445</v>
      </c>
      <c r="D178" s="9" t="s">
        <v>2446</v>
      </c>
      <c r="E178" s="9"/>
      <c r="F178" s="9"/>
      <c r="G178" s="9" t="s">
        <v>1906</v>
      </c>
      <c r="H178" s="9" t="s">
        <v>634</v>
      </c>
      <c r="I178" s="9" t="s">
        <v>1897</v>
      </c>
      <c r="J178" s="9" t="s">
        <v>1898</v>
      </c>
      <c r="K178" s="9" t="s">
        <v>1899</v>
      </c>
      <c r="L178" s="9" t="s">
        <v>1910</v>
      </c>
      <c r="M178" s="9" t="s">
        <v>2447</v>
      </c>
      <c r="N178" s="9"/>
      <c r="O178" s="9" t="s">
        <v>2230</v>
      </c>
    </row>
    <row r="179" spans="1:15" ht="18">
      <c r="A179" s="9">
        <v>703754</v>
      </c>
      <c r="B179" s="9" t="s">
        <v>2230</v>
      </c>
      <c r="C179" s="9" t="s">
        <v>2448</v>
      </c>
      <c r="D179" s="9" t="s">
        <v>2449</v>
      </c>
      <c r="E179" s="9"/>
      <c r="F179" s="9"/>
      <c r="G179" s="9" t="s">
        <v>633</v>
      </c>
      <c r="H179" s="9" t="s">
        <v>1295</v>
      </c>
      <c r="I179" s="9" t="s">
        <v>1897</v>
      </c>
      <c r="J179" s="9" t="s">
        <v>1898</v>
      </c>
      <c r="K179" s="9" t="s">
        <v>1922</v>
      </c>
      <c r="L179" s="9"/>
      <c r="M179" s="9" t="s">
        <v>2006</v>
      </c>
      <c r="N179" s="9"/>
      <c r="O179" s="9" t="s">
        <v>2059</v>
      </c>
    </row>
    <row r="180" spans="1:15" ht="18">
      <c r="A180" s="9">
        <v>703753</v>
      </c>
      <c r="B180" s="9" t="s">
        <v>2230</v>
      </c>
      <c r="C180" s="9" t="s">
        <v>2450</v>
      </c>
      <c r="D180" s="9" t="s">
        <v>2451</v>
      </c>
      <c r="E180" s="9"/>
      <c r="F180" s="9"/>
      <c r="G180" s="9" t="s">
        <v>633</v>
      </c>
      <c r="H180" s="9" t="s">
        <v>634</v>
      </c>
      <c r="I180" s="9" t="s">
        <v>1897</v>
      </c>
      <c r="J180" s="9" t="s">
        <v>1898</v>
      </c>
      <c r="K180" s="9" t="s">
        <v>1981</v>
      </c>
      <c r="L180" s="9" t="s">
        <v>2039</v>
      </c>
      <c r="M180" s="9" t="s">
        <v>2452</v>
      </c>
      <c r="N180" s="9"/>
      <c r="O180" s="9" t="s">
        <v>1930</v>
      </c>
    </row>
    <row r="181" spans="1:15" ht="18">
      <c r="A181" s="9">
        <v>703752</v>
      </c>
      <c r="B181" s="9" t="s">
        <v>2230</v>
      </c>
      <c r="C181" s="9" t="s">
        <v>2453</v>
      </c>
      <c r="D181" s="9" t="s">
        <v>2454</v>
      </c>
      <c r="E181" s="9"/>
      <c r="F181" s="9"/>
      <c r="G181" s="9" t="s">
        <v>1915</v>
      </c>
      <c r="H181" s="9" t="s">
        <v>2337</v>
      </c>
      <c r="I181" s="9" t="s">
        <v>1897</v>
      </c>
      <c r="J181" s="9" t="s">
        <v>1898</v>
      </c>
      <c r="K181" s="9" t="s">
        <v>1922</v>
      </c>
      <c r="L181" s="9" t="s">
        <v>1917</v>
      </c>
      <c r="M181" s="9" t="s">
        <v>2133</v>
      </c>
      <c r="N181" s="9"/>
      <c r="O181" s="9" t="s">
        <v>2044</v>
      </c>
    </row>
    <row r="182" spans="1:15" ht="18">
      <c r="A182" s="9">
        <v>703751</v>
      </c>
      <c r="B182" s="9" t="s">
        <v>2230</v>
      </c>
      <c r="C182" s="9" t="s">
        <v>2455</v>
      </c>
      <c r="D182" s="9" t="s">
        <v>2456</v>
      </c>
      <c r="E182" s="9" t="s">
        <v>1905</v>
      </c>
      <c r="F182" s="9">
        <v>32</v>
      </c>
      <c r="G182" s="9" t="s">
        <v>398</v>
      </c>
      <c r="H182" s="9" t="s">
        <v>1907</v>
      </c>
      <c r="I182" s="9" t="s">
        <v>1897</v>
      </c>
      <c r="J182" s="9" t="s">
        <v>1898</v>
      </c>
      <c r="K182" s="9" t="s">
        <v>1916</v>
      </c>
      <c r="L182" s="9" t="s">
        <v>2415</v>
      </c>
      <c r="M182" s="9" t="s">
        <v>2457</v>
      </c>
      <c r="N182" s="9"/>
      <c r="O182" s="9" t="s">
        <v>1930</v>
      </c>
    </row>
    <row r="183" spans="1:15" ht="18">
      <c r="A183" s="9">
        <v>703750</v>
      </c>
      <c r="B183" s="9" t="s">
        <v>2230</v>
      </c>
      <c r="C183" s="9" t="s">
        <v>2458</v>
      </c>
      <c r="D183" s="9" t="s">
        <v>2459</v>
      </c>
      <c r="E183" s="9"/>
      <c r="F183" s="9"/>
      <c r="G183" s="9" t="s">
        <v>1915</v>
      </c>
      <c r="H183" s="9" t="s">
        <v>1907</v>
      </c>
      <c r="I183" s="9" t="s">
        <v>1897</v>
      </c>
      <c r="J183" s="9" t="s">
        <v>1898</v>
      </c>
      <c r="K183" s="9" t="s">
        <v>1922</v>
      </c>
      <c r="L183" s="9" t="s">
        <v>1917</v>
      </c>
      <c r="M183" s="9" t="s">
        <v>2133</v>
      </c>
      <c r="N183" s="9"/>
      <c r="O183" s="9" t="s">
        <v>2044</v>
      </c>
    </row>
    <row r="184" spans="1:15" ht="18">
      <c r="A184" s="9">
        <v>703749</v>
      </c>
      <c r="B184" s="9" t="s">
        <v>2230</v>
      </c>
      <c r="C184" s="9" t="s">
        <v>2460</v>
      </c>
      <c r="D184" s="9" t="s">
        <v>2461</v>
      </c>
      <c r="E184" s="9"/>
      <c r="F184" s="9"/>
      <c r="G184" s="9" t="s">
        <v>1906</v>
      </c>
      <c r="H184" s="9" t="s">
        <v>1660</v>
      </c>
      <c r="I184" s="9" t="s">
        <v>1897</v>
      </c>
      <c r="J184" s="9" t="s">
        <v>1898</v>
      </c>
      <c r="K184" s="9" t="s">
        <v>1899</v>
      </c>
      <c r="L184" s="9" t="s">
        <v>1910</v>
      </c>
      <c r="M184" s="9" t="s">
        <v>2462</v>
      </c>
      <c r="N184" s="9"/>
      <c r="O184" s="9" t="s">
        <v>2230</v>
      </c>
    </row>
    <row r="185" spans="1:15" ht="18">
      <c r="A185" s="9">
        <v>703748</v>
      </c>
      <c r="B185" s="9" t="s">
        <v>2230</v>
      </c>
      <c r="C185" s="9" t="s">
        <v>2463</v>
      </c>
      <c r="D185" s="9" t="s">
        <v>2464</v>
      </c>
      <c r="E185" s="9"/>
      <c r="F185" s="9"/>
      <c r="G185" s="9" t="s">
        <v>1915</v>
      </c>
      <c r="H185" s="9" t="s">
        <v>2337</v>
      </c>
      <c r="I185" s="9" t="s">
        <v>1897</v>
      </c>
      <c r="J185" s="9" t="s">
        <v>1898</v>
      </c>
      <c r="K185" s="9" t="s">
        <v>1922</v>
      </c>
      <c r="L185" s="9" t="s">
        <v>1917</v>
      </c>
      <c r="M185" s="9" t="s">
        <v>2133</v>
      </c>
      <c r="N185" s="9"/>
      <c r="O185" s="9" t="s">
        <v>17</v>
      </c>
    </row>
    <row r="186" spans="1:15" ht="18">
      <c r="A186" s="9">
        <v>703747</v>
      </c>
      <c r="B186" s="9" t="s">
        <v>2230</v>
      </c>
      <c r="C186" s="9" t="s">
        <v>2465</v>
      </c>
      <c r="D186" s="9" t="s">
        <v>2466</v>
      </c>
      <c r="E186" s="9"/>
      <c r="F186" s="9"/>
      <c r="G186" s="9" t="s">
        <v>1896</v>
      </c>
      <c r="H186" s="9" t="s">
        <v>1660</v>
      </c>
      <c r="I186" s="9" t="s">
        <v>1897</v>
      </c>
      <c r="J186" s="9" t="s">
        <v>1898</v>
      </c>
      <c r="K186" s="9" t="s">
        <v>1922</v>
      </c>
      <c r="L186" s="9" t="s">
        <v>1974</v>
      </c>
      <c r="M186" s="9" t="s">
        <v>2006</v>
      </c>
      <c r="N186" s="9"/>
      <c r="O186" s="9" t="s">
        <v>2230</v>
      </c>
    </row>
    <row r="187" spans="1:15" ht="18">
      <c r="A187" s="9">
        <v>703746</v>
      </c>
      <c r="B187" s="9" t="s">
        <v>2230</v>
      </c>
      <c r="C187" s="9" t="s">
        <v>2467</v>
      </c>
      <c r="D187" s="9" t="s">
        <v>2468</v>
      </c>
      <c r="E187" s="9"/>
      <c r="F187" s="9"/>
      <c r="G187" s="9" t="s">
        <v>398</v>
      </c>
      <c r="H187" s="9" t="s">
        <v>1907</v>
      </c>
      <c r="I187" s="9" t="s">
        <v>1897</v>
      </c>
      <c r="J187" s="9" t="s">
        <v>1898</v>
      </c>
      <c r="K187" s="9" t="s">
        <v>1922</v>
      </c>
      <c r="L187" s="9" t="s">
        <v>1952</v>
      </c>
      <c r="M187" s="9" t="s">
        <v>2469</v>
      </c>
      <c r="N187" s="9"/>
      <c r="O187" s="9" t="s">
        <v>2230</v>
      </c>
    </row>
    <row r="188" spans="1:15" ht="18">
      <c r="A188" s="9">
        <v>703745</v>
      </c>
      <c r="B188" s="9" t="s">
        <v>2230</v>
      </c>
      <c r="C188" s="9" t="s">
        <v>2470</v>
      </c>
      <c r="D188" s="9" t="s">
        <v>2471</v>
      </c>
      <c r="E188" s="9"/>
      <c r="F188" s="9"/>
      <c r="G188" s="9" t="s">
        <v>398</v>
      </c>
      <c r="H188" s="9" t="s">
        <v>1907</v>
      </c>
      <c r="I188" s="9" t="s">
        <v>1897</v>
      </c>
      <c r="J188" s="9" t="s">
        <v>1898</v>
      </c>
      <c r="K188" s="9" t="s">
        <v>1922</v>
      </c>
      <c r="L188" s="9" t="s">
        <v>1952</v>
      </c>
      <c r="M188" s="9" t="s">
        <v>2472</v>
      </c>
      <c r="N188" s="9"/>
      <c r="O188" s="9" t="s">
        <v>2230</v>
      </c>
    </row>
    <row r="189" spans="1:15" ht="18">
      <c r="A189" s="9">
        <v>703744</v>
      </c>
      <c r="B189" s="9" t="s">
        <v>2230</v>
      </c>
      <c r="C189" s="9" t="s">
        <v>2473</v>
      </c>
      <c r="D189" s="9" t="s">
        <v>2474</v>
      </c>
      <c r="E189" s="9" t="s">
        <v>1905</v>
      </c>
      <c r="F189" s="9">
        <v>30</v>
      </c>
      <c r="G189" s="9" t="s">
        <v>1915</v>
      </c>
      <c r="H189" s="9" t="s">
        <v>1907</v>
      </c>
      <c r="I189" s="9" t="s">
        <v>1897</v>
      </c>
      <c r="J189" s="9" t="s">
        <v>1898</v>
      </c>
      <c r="K189" s="9" t="s">
        <v>1916</v>
      </c>
      <c r="L189" s="9" t="s">
        <v>1917</v>
      </c>
      <c r="M189" s="9" t="s">
        <v>2475</v>
      </c>
      <c r="N189" s="9"/>
      <c r="O189" s="9" t="s">
        <v>1919</v>
      </c>
    </row>
    <row r="190" spans="1:15" ht="18">
      <c r="A190" s="9">
        <v>703743</v>
      </c>
      <c r="B190" s="9" t="s">
        <v>2230</v>
      </c>
      <c r="C190" s="9" t="s">
        <v>2476</v>
      </c>
      <c r="D190" s="9" t="s">
        <v>2477</v>
      </c>
      <c r="E190" s="9"/>
      <c r="F190" s="9"/>
      <c r="G190" s="9" t="s">
        <v>398</v>
      </c>
      <c r="H190" s="9" t="s">
        <v>634</v>
      </c>
      <c r="I190" s="9" t="s">
        <v>1897</v>
      </c>
      <c r="J190" s="9" t="s">
        <v>1898</v>
      </c>
      <c r="K190" s="9" t="s">
        <v>1922</v>
      </c>
      <c r="L190" s="9" t="s">
        <v>1952</v>
      </c>
      <c r="M190" s="9" t="s">
        <v>2478</v>
      </c>
      <c r="N190" s="9"/>
      <c r="O190" s="9" t="s">
        <v>2230</v>
      </c>
    </row>
    <row r="191" spans="1:15" ht="18">
      <c r="A191" s="9">
        <v>703742</v>
      </c>
      <c r="B191" s="9" t="s">
        <v>2230</v>
      </c>
      <c r="C191" s="9" t="s">
        <v>2479</v>
      </c>
      <c r="D191" s="9" t="s">
        <v>2480</v>
      </c>
      <c r="E191" s="9"/>
      <c r="F191" s="9"/>
      <c r="G191" s="9" t="s">
        <v>1906</v>
      </c>
      <c r="H191" s="9" t="s">
        <v>1295</v>
      </c>
      <c r="I191" s="9" t="s">
        <v>1897</v>
      </c>
      <c r="J191" s="9" t="s">
        <v>1898</v>
      </c>
      <c r="K191" s="9" t="s">
        <v>1922</v>
      </c>
      <c r="L191" s="9" t="s">
        <v>2026</v>
      </c>
      <c r="M191" s="9" t="s">
        <v>2381</v>
      </c>
      <c r="N191" s="9"/>
      <c r="O191" s="9" t="s">
        <v>2301</v>
      </c>
    </row>
    <row r="192" spans="1:15" ht="18">
      <c r="A192" s="9">
        <v>703741</v>
      </c>
      <c r="B192" s="9" t="s">
        <v>2230</v>
      </c>
      <c r="C192" s="9" t="s">
        <v>2481</v>
      </c>
      <c r="D192" s="9" t="s">
        <v>2482</v>
      </c>
      <c r="E192" s="9"/>
      <c r="F192" s="9"/>
      <c r="G192" s="9" t="s">
        <v>1906</v>
      </c>
      <c r="H192" s="9" t="s">
        <v>1907</v>
      </c>
      <c r="I192" s="9" t="s">
        <v>1897</v>
      </c>
      <c r="J192" s="9" t="s">
        <v>1898</v>
      </c>
      <c r="K192" s="9" t="s">
        <v>1922</v>
      </c>
      <c r="L192" s="9" t="s">
        <v>2026</v>
      </c>
      <c r="M192" s="9" t="s">
        <v>2381</v>
      </c>
      <c r="N192" s="9"/>
      <c r="O192" s="9" t="s">
        <v>2301</v>
      </c>
    </row>
    <row r="193" spans="1:15" ht="18">
      <c r="A193" s="9">
        <v>703740</v>
      </c>
      <c r="B193" s="9" t="s">
        <v>2230</v>
      </c>
      <c r="C193" s="9" t="s">
        <v>2483</v>
      </c>
      <c r="D193" s="9" t="s">
        <v>2315</v>
      </c>
      <c r="E193" s="9"/>
      <c r="F193" s="9"/>
      <c r="G193" s="9" t="s">
        <v>1906</v>
      </c>
      <c r="H193" s="9" t="s">
        <v>1907</v>
      </c>
      <c r="I193" s="9" t="s">
        <v>1897</v>
      </c>
      <c r="J193" s="9" t="s">
        <v>1898</v>
      </c>
      <c r="K193" s="9" t="s">
        <v>1946</v>
      </c>
      <c r="L193" s="9" t="s">
        <v>2026</v>
      </c>
      <c r="M193" s="9" t="s">
        <v>2484</v>
      </c>
      <c r="N193" s="9"/>
      <c r="O193" s="9" t="s">
        <v>2080</v>
      </c>
    </row>
    <row r="194" spans="1:15" ht="18">
      <c r="A194" s="9">
        <v>703739</v>
      </c>
      <c r="B194" s="9" t="s">
        <v>2230</v>
      </c>
      <c r="C194" s="9" t="s">
        <v>2485</v>
      </c>
      <c r="D194" s="9" t="s">
        <v>2486</v>
      </c>
      <c r="E194" s="9"/>
      <c r="F194" s="9"/>
      <c r="G194" s="9" t="s">
        <v>633</v>
      </c>
      <c r="H194" s="9" t="s">
        <v>1660</v>
      </c>
      <c r="I194" s="9" t="s">
        <v>1897</v>
      </c>
      <c r="J194" s="9" t="s">
        <v>1898</v>
      </c>
      <c r="K194" s="9" t="s">
        <v>1909</v>
      </c>
      <c r="L194" s="9" t="s">
        <v>1900</v>
      </c>
      <c r="M194" s="9" t="s">
        <v>2487</v>
      </c>
      <c r="N194" s="9"/>
      <c r="O194" s="9" t="s">
        <v>2230</v>
      </c>
    </row>
    <row r="195" spans="1:15" ht="18">
      <c r="A195" s="9">
        <v>703738</v>
      </c>
      <c r="B195" s="9" t="s">
        <v>2230</v>
      </c>
      <c r="C195" s="9" t="s">
        <v>2488</v>
      </c>
      <c r="D195" s="9" t="s">
        <v>2489</v>
      </c>
      <c r="E195" s="9"/>
      <c r="F195" s="9"/>
      <c r="G195" s="9" t="s">
        <v>1906</v>
      </c>
      <c r="H195" s="9" t="s">
        <v>1907</v>
      </c>
      <c r="I195" s="9" t="s">
        <v>1897</v>
      </c>
      <c r="J195" s="9" t="s">
        <v>1898</v>
      </c>
      <c r="K195" s="9" t="s">
        <v>1922</v>
      </c>
      <c r="L195" s="9" t="s">
        <v>2026</v>
      </c>
      <c r="M195" s="9" t="s">
        <v>2381</v>
      </c>
      <c r="N195" s="9"/>
      <c r="O195" s="9" t="s">
        <v>2301</v>
      </c>
    </row>
    <row r="196" spans="1:15" ht="18">
      <c r="A196" s="9">
        <v>703737</v>
      </c>
      <c r="B196" s="9" t="s">
        <v>2230</v>
      </c>
      <c r="C196" s="9" t="s">
        <v>2490</v>
      </c>
      <c r="D196" s="9" t="s">
        <v>2491</v>
      </c>
      <c r="E196" s="9"/>
      <c r="F196" s="9"/>
      <c r="G196" s="9" t="s">
        <v>1906</v>
      </c>
      <c r="H196" s="9" t="s">
        <v>1907</v>
      </c>
      <c r="I196" s="9" t="s">
        <v>1897</v>
      </c>
      <c r="J196" s="9" t="s">
        <v>1898</v>
      </c>
      <c r="K196" s="9" t="s">
        <v>1899</v>
      </c>
      <c r="L196" s="9" t="s">
        <v>1910</v>
      </c>
      <c r="M196" s="9" t="s">
        <v>1933</v>
      </c>
      <c r="N196" s="9"/>
      <c r="O196" s="9" t="s">
        <v>2230</v>
      </c>
    </row>
    <row r="197" spans="1:15" ht="18">
      <c r="A197" s="9">
        <v>703736</v>
      </c>
      <c r="B197" s="9" t="s">
        <v>2230</v>
      </c>
      <c r="C197" s="9" t="s">
        <v>2492</v>
      </c>
      <c r="D197" s="9" t="s">
        <v>2493</v>
      </c>
      <c r="E197" s="9"/>
      <c r="F197" s="9"/>
      <c r="G197" s="9" t="s">
        <v>1906</v>
      </c>
      <c r="H197" s="9" t="s">
        <v>1907</v>
      </c>
      <c r="I197" s="9" t="s">
        <v>1897</v>
      </c>
      <c r="J197" s="9" t="s">
        <v>1898</v>
      </c>
      <c r="K197" s="9" t="s">
        <v>1922</v>
      </c>
      <c r="L197" s="9" t="s">
        <v>2026</v>
      </c>
      <c r="M197" s="9" t="s">
        <v>2494</v>
      </c>
      <c r="N197" s="9"/>
      <c r="O197" s="9" t="s">
        <v>1902</v>
      </c>
    </row>
    <row r="198" spans="1:15" ht="18">
      <c r="A198" s="9">
        <v>703735</v>
      </c>
      <c r="B198" s="9" t="s">
        <v>2230</v>
      </c>
      <c r="C198" s="9" t="s">
        <v>2495</v>
      </c>
      <c r="D198" s="9" t="s">
        <v>2496</v>
      </c>
      <c r="E198" s="9"/>
      <c r="F198" s="9"/>
      <c r="G198" s="9" t="s">
        <v>1906</v>
      </c>
      <c r="H198" s="9" t="s">
        <v>1295</v>
      </c>
      <c r="I198" s="9" t="s">
        <v>1897</v>
      </c>
      <c r="J198" s="9" t="s">
        <v>1898</v>
      </c>
      <c r="K198" s="9" t="s">
        <v>1899</v>
      </c>
      <c r="L198" s="9" t="s">
        <v>1910</v>
      </c>
      <c r="M198" s="9" t="s">
        <v>2497</v>
      </c>
      <c r="N198" s="9"/>
      <c r="O198" s="9" t="s">
        <v>2230</v>
      </c>
    </row>
    <row r="199" spans="1:15" ht="18">
      <c r="A199" s="9">
        <v>703734</v>
      </c>
      <c r="B199" s="9" t="s">
        <v>2230</v>
      </c>
      <c r="C199" s="9" t="s">
        <v>2498</v>
      </c>
      <c r="D199" s="9" t="s">
        <v>2499</v>
      </c>
      <c r="E199" s="9"/>
      <c r="F199" s="9"/>
      <c r="G199" s="9" t="s">
        <v>1915</v>
      </c>
      <c r="H199" s="9" t="s">
        <v>1907</v>
      </c>
      <c r="I199" s="9" t="s">
        <v>1897</v>
      </c>
      <c r="J199" s="9" t="s">
        <v>1898</v>
      </c>
      <c r="K199" s="9" t="s">
        <v>1922</v>
      </c>
      <c r="L199" s="9" t="s">
        <v>1917</v>
      </c>
      <c r="M199" s="9" t="s">
        <v>2428</v>
      </c>
      <c r="N199" s="9"/>
      <c r="O199" s="9" t="s">
        <v>2044</v>
      </c>
    </row>
    <row r="200" spans="1:15" ht="18">
      <c r="A200" s="9">
        <v>703733</v>
      </c>
      <c r="B200" s="9" t="s">
        <v>2230</v>
      </c>
      <c r="C200" s="9" t="s">
        <v>2500</v>
      </c>
      <c r="D200" s="9" t="s">
        <v>2501</v>
      </c>
      <c r="E200" s="9"/>
      <c r="F200" s="9"/>
      <c r="G200" s="9" t="s">
        <v>1906</v>
      </c>
      <c r="H200" s="9" t="s">
        <v>1907</v>
      </c>
      <c r="I200" s="9" t="s">
        <v>1897</v>
      </c>
      <c r="J200" s="9" t="s">
        <v>1898</v>
      </c>
      <c r="K200" s="9" t="s">
        <v>1922</v>
      </c>
      <c r="L200" s="9" t="s">
        <v>2026</v>
      </c>
      <c r="M200" s="9" t="s">
        <v>2006</v>
      </c>
      <c r="N200" s="9"/>
      <c r="O200" s="9" t="s">
        <v>2102</v>
      </c>
    </row>
    <row r="201" spans="1:15" ht="18">
      <c r="A201" s="9">
        <v>703732</v>
      </c>
      <c r="B201" s="9" t="s">
        <v>2230</v>
      </c>
      <c r="C201" s="9" t="s">
        <v>2502</v>
      </c>
      <c r="D201" s="9" t="s">
        <v>2503</v>
      </c>
      <c r="E201" s="9"/>
      <c r="F201" s="9"/>
      <c r="G201" s="9" t="s">
        <v>1896</v>
      </c>
      <c r="H201" s="9" t="s">
        <v>1295</v>
      </c>
      <c r="I201" s="9" t="s">
        <v>1897</v>
      </c>
      <c r="J201" s="9" t="s">
        <v>1898</v>
      </c>
      <c r="K201" s="9" t="s">
        <v>1987</v>
      </c>
      <c r="L201" s="9" t="s">
        <v>1900</v>
      </c>
      <c r="M201" s="9" t="s">
        <v>2006</v>
      </c>
      <c r="N201" s="9"/>
      <c r="O201" s="9" t="s">
        <v>2504</v>
      </c>
    </row>
    <row r="202" spans="1:15" ht="18">
      <c r="A202" s="9">
        <v>703731</v>
      </c>
      <c r="B202" s="9" t="s">
        <v>2230</v>
      </c>
      <c r="C202" s="9" t="s">
        <v>2505</v>
      </c>
      <c r="D202" s="9" t="s">
        <v>2506</v>
      </c>
      <c r="E202" s="9"/>
      <c r="F202" s="9"/>
      <c r="G202" s="9" t="s">
        <v>1896</v>
      </c>
      <c r="H202" s="9" t="s">
        <v>1660</v>
      </c>
      <c r="I202" s="9" t="s">
        <v>1897</v>
      </c>
      <c r="J202" s="9" t="s">
        <v>1898</v>
      </c>
      <c r="K202" s="9" t="s">
        <v>1922</v>
      </c>
      <c r="L202" s="9" t="s">
        <v>1974</v>
      </c>
      <c r="M202" s="9" t="s">
        <v>2006</v>
      </c>
      <c r="N202" s="9"/>
      <c r="O202" s="9" t="s">
        <v>2230</v>
      </c>
    </row>
    <row r="203" spans="1:15" ht="18">
      <c r="A203" s="9">
        <v>703730</v>
      </c>
      <c r="B203" s="9" t="s">
        <v>2230</v>
      </c>
      <c r="C203" s="9" t="s">
        <v>2507</v>
      </c>
      <c r="D203" s="9" t="s">
        <v>2508</v>
      </c>
      <c r="E203" s="9"/>
      <c r="F203" s="9"/>
      <c r="G203" s="9" t="s">
        <v>398</v>
      </c>
      <c r="H203" s="9" t="s">
        <v>1907</v>
      </c>
      <c r="I203" s="9" t="s">
        <v>1897</v>
      </c>
      <c r="J203" s="9" t="s">
        <v>1898</v>
      </c>
      <c r="K203" s="9" t="s">
        <v>1899</v>
      </c>
      <c r="L203" s="9" t="s">
        <v>1952</v>
      </c>
      <c r="M203" s="9" t="s">
        <v>2509</v>
      </c>
      <c r="N203" s="9"/>
      <c r="O203" s="9" t="s">
        <v>2230</v>
      </c>
    </row>
    <row r="204" spans="1:15" ht="18">
      <c r="A204" s="9">
        <v>703729</v>
      </c>
      <c r="B204" s="9" t="s">
        <v>2230</v>
      </c>
      <c r="C204" s="9" t="s">
        <v>2510</v>
      </c>
      <c r="D204" s="9" t="s">
        <v>2511</v>
      </c>
      <c r="E204" s="9"/>
      <c r="F204" s="9"/>
      <c r="G204" s="9" t="s">
        <v>1915</v>
      </c>
      <c r="H204" s="9" t="s">
        <v>1907</v>
      </c>
      <c r="I204" s="9" t="s">
        <v>1897</v>
      </c>
      <c r="J204" s="9" t="s">
        <v>1898</v>
      </c>
      <c r="K204" s="9" t="s">
        <v>1922</v>
      </c>
      <c r="L204" s="9" t="s">
        <v>1917</v>
      </c>
      <c r="M204" s="9" t="s">
        <v>2133</v>
      </c>
      <c r="N204" s="9"/>
      <c r="O204" s="9" t="s">
        <v>2044</v>
      </c>
    </row>
    <row r="205" spans="1:15" ht="18">
      <c r="A205" s="9">
        <v>703728</v>
      </c>
      <c r="B205" s="9" t="s">
        <v>2230</v>
      </c>
      <c r="C205" s="9" t="s">
        <v>2512</v>
      </c>
      <c r="D205" s="9" t="s">
        <v>2513</v>
      </c>
      <c r="E205" s="9"/>
      <c r="F205" s="9"/>
      <c r="G205" s="9" t="s">
        <v>1915</v>
      </c>
      <c r="H205" s="9" t="s">
        <v>1907</v>
      </c>
      <c r="I205" s="9" t="s">
        <v>1897</v>
      </c>
      <c r="J205" s="9" t="s">
        <v>1898</v>
      </c>
      <c r="K205" s="9" t="s">
        <v>1922</v>
      </c>
      <c r="L205" s="9" t="s">
        <v>1974</v>
      </c>
      <c r="M205" s="9" t="s">
        <v>2006</v>
      </c>
      <c r="N205" s="9"/>
      <c r="O205" s="9" t="s">
        <v>2044</v>
      </c>
    </row>
    <row r="206" spans="1:15" ht="18">
      <c r="A206" s="9">
        <v>703727</v>
      </c>
      <c r="B206" s="9" t="s">
        <v>2514</v>
      </c>
      <c r="C206" s="9" t="s">
        <v>2515</v>
      </c>
      <c r="D206" s="9" t="s">
        <v>2516</v>
      </c>
      <c r="E206" s="9"/>
      <c r="F206" s="9"/>
      <c r="G206" s="9" t="s">
        <v>633</v>
      </c>
      <c r="H206" s="9" t="s">
        <v>634</v>
      </c>
      <c r="I206" s="9" t="s">
        <v>1897</v>
      </c>
      <c r="J206" s="9" t="s">
        <v>1898</v>
      </c>
      <c r="K206" s="9" t="s">
        <v>1922</v>
      </c>
      <c r="L206" s="9"/>
      <c r="M206" s="9" t="s">
        <v>2006</v>
      </c>
      <c r="N206" s="9"/>
      <c r="O206" s="9" t="s">
        <v>2059</v>
      </c>
    </row>
    <row r="207" spans="1:15" ht="18">
      <c r="A207" s="9">
        <v>703726</v>
      </c>
      <c r="B207" s="9" t="s">
        <v>2514</v>
      </c>
      <c r="C207" s="9" t="s">
        <v>2517</v>
      </c>
      <c r="D207" s="9" t="s">
        <v>2518</v>
      </c>
      <c r="E207" s="9"/>
      <c r="F207" s="9"/>
      <c r="G207" s="9" t="s">
        <v>1915</v>
      </c>
      <c r="H207" s="9" t="s">
        <v>2337</v>
      </c>
      <c r="I207" s="9" t="s">
        <v>1897</v>
      </c>
      <c r="J207" s="9" t="s">
        <v>1898</v>
      </c>
      <c r="K207" s="9" t="s">
        <v>1922</v>
      </c>
      <c r="L207" s="9" t="s">
        <v>1917</v>
      </c>
      <c r="M207" s="9" t="s">
        <v>2428</v>
      </c>
      <c r="N207" s="9"/>
      <c r="O207" s="9" t="s">
        <v>2044</v>
      </c>
    </row>
    <row r="208" spans="1:15" ht="18">
      <c r="A208" s="9">
        <v>703725</v>
      </c>
      <c r="B208" s="9" t="s">
        <v>2514</v>
      </c>
      <c r="C208" s="9" t="s">
        <v>2519</v>
      </c>
      <c r="D208" s="9" t="s">
        <v>2520</v>
      </c>
      <c r="E208" s="9"/>
      <c r="F208" s="9"/>
      <c r="G208" s="9" t="s">
        <v>1906</v>
      </c>
      <c r="H208" s="9" t="s">
        <v>2521</v>
      </c>
      <c r="I208" s="9" t="s">
        <v>1897</v>
      </c>
      <c r="J208" s="9" t="s">
        <v>1926</v>
      </c>
      <c r="K208" s="9" t="s">
        <v>1995</v>
      </c>
      <c r="L208" s="9" t="s">
        <v>1996</v>
      </c>
      <c r="M208" s="9" t="s">
        <v>2522</v>
      </c>
      <c r="N208" s="9"/>
      <c r="O208" s="9" t="s">
        <v>2230</v>
      </c>
    </row>
    <row r="209" spans="1:15" ht="18">
      <c r="A209" s="9">
        <v>703724</v>
      </c>
      <c r="B209" s="9" t="s">
        <v>2514</v>
      </c>
      <c r="C209" s="9" t="s">
        <v>2523</v>
      </c>
      <c r="D209" s="9" t="s">
        <v>2520</v>
      </c>
      <c r="E209" s="9"/>
      <c r="F209" s="9"/>
      <c r="G209" s="9" t="s">
        <v>1906</v>
      </c>
      <c r="H209" s="9" t="s">
        <v>1907</v>
      </c>
      <c r="I209" s="9" t="s">
        <v>1897</v>
      </c>
      <c r="J209" s="9" t="s">
        <v>1898</v>
      </c>
      <c r="K209" s="9" t="s">
        <v>2299</v>
      </c>
      <c r="L209" s="9" t="s">
        <v>1910</v>
      </c>
      <c r="M209" s="9" t="s">
        <v>2524</v>
      </c>
      <c r="N209" s="9"/>
      <c r="O209" s="9" t="s">
        <v>2230</v>
      </c>
    </row>
    <row r="210" spans="1:15" ht="18">
      <c r="A210" s="9">
        <v>703723</v>
      </c>
      <c r="B210" s="9" t="s">
        <v>2514</v>
      </c>
      <c r="C210" s="9" t="s">
        <v>2525</v>
      </c>
      <c r="D210" s="9" t="s">
        <v>2526</v>
      </c>
      <c r="E210" s="9"/>
      <c r="F210" s="9"/>
      <c r="G210" s="9" t="s">
        <v>1906</v>
      </c>
      <c r="H210" s="9" t="s">
        <v>634</v>
      </c>
      <c r="I210" s="9" t="s">
        <v>1897</v>
      </c>
      <c r="J210" s="9" t="s">
        <v>1898</v>
      </c>
      <c r="K210" s="9" t="s">
        <v>1965</v>
      </c>
      <c r="L210" s="9" t="s">
        <v>2527</v>
      </c>
      <c r="M210" s="9" t="s">
        <v>2528</v>
      </c>
      <c r="N210" s="9"/>
      <c r="O210" s="9" t="s">
        <v>2013</v>
      </c>
    </row>
    <row r="211" spans="1:15" ht="18">
      <c r="A211" s="9">
        <v>703722</v>
      </c>
      <c r="B211" s="9" t="s">
        <v>2514</v>
      </c>
      <c r="C211" s="9" t="s">
        <v>2529</v>
      </c>
      <c r="D211" s="9" t="s">
        <v>2530</v>
      </c>
      <c r="E211" s="9" t="s">
        <v>1905</v>
      </c>
      <c r="F211" s="9">
        <v>29</v>
      </c>
      <c r="G211" s="9" t="s">
        <v>633</v>
      </c>
      <c r="H211" s="9" t="s">
        <v>1295</v>
      </c>
      <c r="I211" s="9" t="s">
        <v>1897</v>
      </c>
      <c r="J211" s="9" t="s">
        <v>2009</v>
      </c>
      <c r="K211" s="9" t="s">
        <v>1965</v>
      </c>
      <c r="L211" s="9" t="s">
        <v>2531</v>
      </c>
      <c r="M211" s="9" t="s">
        <v>2532</v>
      </c>
      <c r="N211" s="9"/>
      <c r="O211" s="9" t="s">
        <v>1902</v>
      </c>
    </row>
    <row r="212" spans="1:15" ht="18">
      <c r="A212" s="9">
        <v>703721</v>
      </c>
      <c r="B212" s="9" t="s">
        <v>2514</v>
      </c>
      <c r="C212" s="9" t="s">
        <v>2533</v>
      </c>
      <c r="D212" s="9" t="s">
        <v>2534</v>
      </c>
      <c r="E212" s="9"/>
      <c r="F212" s="9"/>
      <c r="G212" s="9" t="s">
        <v>1896</v>
      </c>
      <c r="H212" s="9" t="s">
        <v>1660</v>
      </c>
      <c r="I212" s="9" t="s">
        <v>1897</v>
      </c>
      <c r="J212" s="9" t="s">
        <v>1926</v>
      </c>
      <c r="K212" s="9" t="s">
        <v>2172</v>
      </c>
      <c r="L212" s="9" t="s">
        <v>1900</v>
      </c>
      <c r="M212" s="9" t="s">
        <v>2535</v>
      </c>
      <c r="N212" s="9"/>
      <c r="O212" s="9" t="s">
        <v>1930</v>
      </c>
    </row>
    <row r="213" spans="1:15" ht="18">
      <c r="A213" s="9">
        <v>703720</v>
      </c>
      <c r="B213" s="9" t="s">
        <v>2514</v>
      </c>
      <c r="C213" s="9" t="s">
        <v>2536</v>
      </c>
      <c r="D213" s="9" t="s">
        <v>2537</v>
      </c>
      <c r="E213" s="9"/>
      <c r="F213" s="9"/>
      <c r="G213" s="9" t="s">
        <v>1915</v>
      </c>
      <c r="H213" s="9" t="s">
        <v>2337</v>
      </c>
      <c r="I213" s="9" t="s">
        <v>1897</v>
      </c>
      <c r="J213" s="9" t="s">
        <v>1898</v>
      </c>
      <c r="K213" s="9" t="s">
        <v>1922</v>
      </c>
      <c r="L213" s="9" t="s">
        <v>1917</v>
      </c>
      <c r="M213" s="9" t="s">
        <v>2133</v>
      </c>
      <c r="N213" s="9"/>
      <c r="O213" s="9" t="s">
        <v>2044</v>
      </c>
    </row>
    <row r="214" spans="1:15" ht="18">
      <c r="A214" s="9">
        <v>703719</v>
      </c>
      <c r="B214" s="9" t="s">
        <v>2514</v>
      </c>
      <c r="C214" s="9" t="s">
        <v>2538</v>
      </c>
      <c r="D214" s="9" t="s">
        <v>2539</v>
      </c>
      <c r="E214" s="9"/>
      <c r="F214" s="9"/>
      <c r="G214" s="9" t="s">
        <v>1906</v>
      </c>
      <c r="H214" s="9" t="s">
        <v>1907</v>
      </c>
      <c r="I214" s="9" t="s">
        <v>1897</v>
      </c>
      <c r="J214" s="9" t="s">
        <v>1898</v>
      </c>
      <c r="K214" s="9" t="s">
        <v>2540</v>
      </c>
      <c r="L214" s="9" t="s">
        <v>2026</v>
      </c>
      <c r="M214" s="9" t="s">
        <v>2541</v>
      </c>
      <c r="N214" s="9"/>
      <c r="O214" s="9" t="s">
        <v>1930</v>
      </c>
    </row>
    <row r="215" spans="1:15" ht="18">
      <c r="A215" s="9">
        <v>703718</v>
      </c>
      <c r="B215" s="9" t="s">
        <v>2514</v>
      </c>
      <c r="C215" s="9" t="s">
        <v>2542</v>
      </c>
      <c r="D215" s="9" t="s">
        <v>2543</v>
      </c>
      <c r="E215" s="9"/>
      <c r="F215" s="9"/>
      <c r="G215" s="9" t="s">
        <v>1896</v>
      </c>
      <c r="H215" s="9" t="s">
        <v>1660</v>
      </c>
      <c r="I215" s="9" t="s">
        <v>1897</v>
      </c>
      <c r="J215" s="9" t="s">
        <v>1898</v>
      </c>
      <c r="K215" s="9" t="s">
        <v>1987</v>
      </c>
      <c r="L215" s="9" t="s">
        <v>1900</v>
      </c>
      <c r="M215" s="9" t="s">
        <v>2387</v>
      </c>
      <c r="N215" s="9"/>
      <c r="O215" s="9" t="s">
        <v>2003</v>
      </c>
    </row>
    <row r="216" spans="1:15" ht="18">
      <c r="A216" s="9">
        <v>703717</v>
      </c>
      <c r="B216" s="9" t="s">
        <v>2514</v>
      </c>
      <c r="C216" s="9" t="s">
        <v>2544</v>
      </c>
      <c r="D216" s="9" t="s">
        <v>2545</v>
      </c>
      <c r="E216" s="9" t="s">
        <v>1905</v>
      </c>
      <c r="F216" s="9">
        <v>29</v>
      </c>
      <c r="G216" s="9" t="s">
        <v>1906</v>
      </c>
      <c r="H216" s="9" t="s">
        <v>1907</v>
      </c>
      <c r="I216" s="9" t="s">
        <v>1897</v>
      </c>
      <c r="J216" s="9" t="s">
        <v>1898</v>
      </c>
      <c r="K216" s="9" t="s">
        <v>2063</v>
      </c>
      <c r="L216" s="9" t="s">
        <v>1910</v>
      </c>
      <c r="M216" s="9" t="s">
        <v>2546</v>
      </c>
      <c r="N216" s="9"/>
      <c r="O216" s="9"/>
    </row>
    <row r="217" spans="1:15" ht="18">
      <c r="A217" s="9">
        <v>703716</v>
      </c>
      <c r="B217" s="9" t="s">
        <v>2514</v>
      </c>
      <c r="C217" s="9" t="s">
        <v>2547</v>
      </c>
      <c r="D217" s="9" t="s">
        <v>2548</v>
      </c>
      <c r="E217" s="9"/>
      <c r="F217" s="9"/>
      <c r="G217" s="9" t="s">
        <v>1915</v>
      </c>
      <c r="H217" s="9" t="s">
        <v>1907</v>
      </c>
      <c r="I217" s="9" t="s">
        <v>1897</v>
      </c>
      <c r="J217" s="9" t="s">
        <v>1898</v>
      </c>
      <c r="K217" s="9" t="s">
        <v>1922</v>
      </c>
      <c r="L217" s="9" t="s">
        <v>1917</v>
      </c>
      <c r="M217" s="9" t="s">
        <v>2133</v>
      </c>
      <c r="N217" s="9"/>
      <c r="O217" s="9" t="s">
        <v>2044</v>
      </c>
    </row>
    <row r="218" spans="1:15" ht="18">
      <c r="A218" s="9">
        <v>703715</v>
      </c>
      <c r="B218" s="9" t="s">
        <v>2514</v>
      </c>
      <c r="C218" s="9" t="s">
        <v>2549</v>
      </c>
      <c r="D218" s="9" t="s">
        <v>2550</v>
      </c>
      <c r="E218" s="9"/>
      <c r="F218" s="9"/>
      <c r="G218" s="9" t="s">
        <v>1896</v>
      </c>
      <c r="H218" s="9" t="s">
        <v>1907</v>
      </c>
      <c r="I218" s="9" t="s">
        <v>1897</v>
      </c>
      <c r="J218" s="9" t="s">
        <v>1898</v>
      </c>
      <c r="K218" s="9" t="s">
        <v>1922</v>
      </c>
      <c r="L218" s="9" t="s">
        <v>1974</v>
      </c>
      <c r="M218" s="9" t="s">
        <v>2006</v>
      </c>
      <c r="N218" s="9"/>
      <c r="O218" s="9" t="s">
        <v>2044</v>
      </c>
    </row>
    <row r="219" spans="1:15" ht="18">
      <c r="A219" s="9">
        <v>703714</v>
      </c>
      <c r="B219" s="9" t="s">
        <v>2514</v>
      </c>
      <c r="C219" s="9" t="s">
        <v>2551</v>
      </c>
      <c r="D219" s="9" t="s">
        <v>2552</v>
      </c>
      <c r="E219" s="9"/>
      <c r="F219" s="9"/>
      <c r="G219" s="9" t="s">
        <v>633</v>
      </c>
      <c r="H219" s="9" t="s">
        <v>634</v>
      </c>
      <c r="I219" s="9" t="s">
        <v>1897</v>
      </c>
      <c r="J219" s="9" t="s">
        <v>1898</v>
      </c>
      <c r="K219" s="9" t="s">
        <v>1987</v>
      </c>
      <c r="L219" s="9" t="s">
        <v>1900</v>
      </c>
      <c r="M219" s="9" t="s">
        <v>2002</v>
      </c>
      <c r="N219" s="9"/>
      <c r="O219" s="9" t="s">
        <v>1967</v>
      </c>
    </row>
    <row r="220" spans="1:15" ht="18">
      <c r="A220" s="9">
        <v>703713</v>
      </c>
      <c r="B220" s="9" t="s">
        <v>2514</v>
      </c>
      <c r="C220" s="9" t="s">
        <v>2553</v>
      </c>
      <c r="D220" s="9" t="s">
        <v>2554</v>
      </c>
      <c r="E220" s="9" t="s">
        <v>1905</v>
      </c>
      <c r="F220" s="9">
        <v>43</v>
      </c>
      <c r="G220" s="9" t="s">
        <v>1915</v>
      </c>
      <c r="H220" s="9" t="s">
        <v>1907</v>
      </c>
      <c r="I220" s="9" t="s">
        <v>1897</v>
      </c>
      <c r="J220" s="9" t="s">
        <v>1898</v>
      </c>
      <c r="K220" s="9" t="s">
        <v>1916</v>
      </c>
      <c r="L220" s="9" t="s">
        <v>1917</v>
      </c>
      <c r="M220" s="9" t="s">
        <v>2555</v>
      </c>
      <c r="N220" s="9"/>
      <c r="O220" s="9" t="s">
        <v>2044</v>
      </c>
    </row>
    <row r="221" spans="1:15" ht="18">
      <c r="A221" s="9">
        <v>703712</v>
      </c>
      <c r="B221" s="9" t="s">
        <v>2514</v>
      </c>
      <c r="C221" s="9" t="s">
        <v>2556</v>
      </c>
      <c r="D221" s="9" t="s">
        <v>2557</v>
      </c>
      <c r="E221" s="9"/>
      <c r="F221" s="9"/>
      <c r="G221" s="9" t="s">
        <v>1906</v>
      </c>
      <c r="H221" s="9" t="s">
        <v>1907</v>
      </c>
      <c r="I221" s="9" t="s">
        <v>1897</v>
      </c>
      <c r="J221" s="9" t="s">
        <v>1898</v>
      </c>
      <c r="K221" s="9" t="s">
        <v>1899</v>
      </c>
      <c r="L221" s="9" t="s">
        <v>2026</v>
      </c>
      <c r="M221" s="9" t="s">
        <v>2114</v>
      </c>
      <c r="N221" s="9"/>
      <c r="O221" s="9" t="s">
        <v>2230</v>
      </c>
    </row>
    <row r="222" spans="1:15" ht="18">
      <c r="A222" s="9">
        <v>703711</v>
      </c>
      <c r="B222" s="9" t="s">
        <v>2514</v>
      </c>
      <c r="C222" s="9" t="s">
        <v>2558</v>
      </c>
      <c r="D222" s="9" t="s">
        <v>2559</v>
      </c>
      <c r="E222" s="9"/>
      <c r="F222" s="9"/>
      <c r="G222" s="9" t="s">
        <v>398</v>
      </c>
      <c r="H222" s="9" t="s">
        <v>1994</v>
      </c>
      <c r="I222" s="9" t="s">
        <v>1897</v>
      </c>
      <c r="J222" s="9" t="s">
        <v>1898</v>
      </c>
      <c r="K222" s="9" t="s">
        <v>1916</v>
      </c>
      <c r="L222" s="9" t="s">
        <v>1952</v>
      </c>
      <c r="M222" s="9" t="s">
        <v>2560</v>
      </c>
      <c r="N222" s="9"/>
      <c r="O222" s="9" t="s">
        <v>2230</v>
      </c>
    </row>
    <row r="223" spans="1:15" ht="18">
      <c r="A223" s="9">
        <v>703710</v>
      </c>
      <c r="B223" s="9" t="s">
        <v>2514</v>
      </c>
      <c r="C223" s="9" t="s">
        <v>2561</v>
      </c>
      <c r="D223" s="9" t="s">
        <v>2562</v>
      </c>
      <c r="E223" s="9"/>
      <c r="F223" s="9"/>
      <c r="G223" s="9" t="s">
        <v>1906</v>
      </c>
      <c r="H223" s="9" t="s">
        <v>1907</v>
      </c>
      <c r="I223" s="9" t="s">
        <v>1897</v>
      </c>
      <c r="J223" s="9" t="s">
        <v>1898</v>
      </c>
      <c r="K223" s="9" t="s">
        <v>1965</v>
      </c>
      <c r="L223" s="9" t="s">
        <v>2527</v>
      </c>
      <c r="M223" s="9" t="s">
        <v>2563</v>
      </c>
      <c r="N223" s="9"/>
      <c r="O223" s="9" t="s">
        <v>2013</v>
      </c>
    </row>
    <row r="224" spans="1:15" ht="18">
      <c r="A224" s="9">
        <v>703709</v>
      </c>
      <c r="B224" s="9" t="s">
        <v>2514</v>
      </c>
      <c r="C224" s="9" t="s">
        <v>2564</v>
      </c>
      <c r="D224" s="9" t="s">
        <v>2565</v>
      </c>
      <c r="E224" s="9"/>
      <c r="F224" s="9"/>
      <c r="G224" s="9" t="s">
        <v>1915</v>
      </c>
      <c r="H224" s="9" t="s">
        <v>2337</v>
      </c>
      <c r="I224" s="9" t="s">
        <v>1897</v>
      </c>
      <c r="J224" s="9" t="s">
        <v>1898</v>
      </c>
      <c r="K224" s="9" t="s">
        <v>1922</v>
      </c>
      <c r="L224" s="9" t="s">
        <v>1917</v>
      </c>
      <c r="M224" s="9" t="s">
        <v>2133</v>
      </c>
      <c r="N224" s="9"/>
      <c r="O224" s="9" t="s">
        <v>2044</v>
      </c>
    </row>
    <row r="225" spans="1:15" ht="18">
      <c r="A225" s="9">
        <v>703708</v>
      </c>
      <c r="B225" s="9" t="s">
        <v>2514</v>
      </c>
      <c r="C225" s="9" t="s">
        <v>2566</v>
      </c>
      <c r="D225" s="9" t="s">
        <v>2567</v>
      </c>
      <c r="E225" s="9"/>
      <c r="F225" s="9"/>
      <c r="G225" s="9" t="s">
        <v>633</v>
      </c>
      <c r="H225" s="9" t="s">
        <v>1295</v>
      </c>
      <c r="I225" s="9" t="s">
        <v>1897</v>
      </c>
      <c r="J225" s="9" t="s">
        <v>1898</v>
      </c>
      <c r="K225" s="9" t="s">
        <v>1916</v>
      </c>
      <c r="L225" s="9" t="s">
        <v>1974</v>
      </c>
      <c r="M225" s="9" t="s">
        <v>2568</v>
      </c>
      <c r="N225" s="9"/>
      <c r="O225" s="9" t="s">
        <v>1976</v>
      </c>
    </row>
    <row r="226" spans="1:15" ht="18">
      <c r="A226" s="9">
        <v>703707</v>
      </c>
      <c r="B226" s="9" t="s">
        <v>2514</v>
      </c>
      <c r="C226" s="9" t="s">
        <v>2569</v>
      </c>
      <c r="D226" s="9" t="s">
        <v>2570</v>
      </c>
      <c r="E226" s="9" t="s">
        <v>1905</v>
      </c>
      <c r="F226" s="9"/>
      <c r="G226" s="9" t="s">
        <v>1915</v>
      </c>
      <c r="H226" s="9" t="s">
        <v>1295</v>
      </c>
      <c r="I226" s="9" t="s">
        <v>1897</v>
      </c>
      <c r="J226" s="9" t="s">
        <v>1898</v>
      </c>
      <c r="K226" s="9" t="s">
        <v>1899</v>
      </c>
      <c r="L226" s="9" t="s">
        <v>1917</v>
      </c>
      <c r="M226" s="9" t="s">
        <v>2571</v>
      </c>
      <c r="N226" s="9"/>
      <c r="O226" s="9" t="s">
        <v>2230</v>
      </c>
    </row>
    <row r="227" spans="1:15" ht="18">
      <c r="A227" s="9">
        <v>703706</v>
      </c>
      <c r="B227" s="9" t="s">
        <v>2514</v>
      </c>
      <c r="C227" s="9" t="s">
        <v>2572</v>
      </c>
      <c r="D227" s="9" t="s">
        <v>2573</v>
      </c>
      <c r="E227" s="9"/>
      <c r="F227" s="9"/>
      <c r="G227" s="9" t="s">
        <v>633</v>
      </c>
      <c r="H227" s="9" t="s">
        <v>1295</v>
      </c>
      <c r="I227" s="9" t="s">
        <v>1897</v>
      </c>
      <c r="J227" s="9" t="s">
        <v>1898</v>
      </c>
      <c r="K227" s="9" t="s">
        <v>1916</v>
      </c>
      <c r="L227" s="9" t="s">
        <v>1974</v>
      </c>
      <c r="M227" s="9" t="s">
        <v>2574</v>
      </c>
      <c r="N227" s="9"/>
      <c r="O227" s="9" t="s">
        <v>1954</v>
      </c>
    </row>
    <row r="228" spans="1:15" ht="18">
      <c r="A228" s="9">
        <v>703705</v>
      </c>
      <c r="B228" s="9" t="s">
        <v>2514</v>
      </c>
      <c r="C228" s="9" t="s">
        <v>2575</v>
      </c>
      <c r="D228" s="9" t="s">
        <v>2576</v>
      </c>
      <c r="E228" s="9" t="s">
        <v>1905</v>
      </c>
      <c r="F228" s="9">
        <v>29</v>
      </c>
      <c r="G228" s="9" t="s">
        <v>1915</v>
      </c>
      <c r="H228" s="9" t="s">
        <v>1660</v>
      </c>
      <c r="I228" s="9" t="s">
        <v>1897</v>
      </c>
      <c r="J228" s="9" t="s">
        <v>1898</v>
      </c>
      <c r="K228" s="9" t="s">
        <v>1916</v>
      </c>
      <c r="L228" s="9" t="s">
        <v>1917</v>
      </c>
      <c r="M228" s="9" t="s">
        <v>2577</v>
      </c>
      <c r="N228" s="9"/>
      <c r="O228" s="9" t="s">
        <v>2017</v>
      </c>
    </row>
    <row r="229" spans="1:15" ht="18">
      <c r="A229" s="9">
        <v>703704</v>
      </c>
      <c r="B229" s="9" t="s">
        <v>2514</v>
      </c>
      <c r="C229" s="9" t="s">
        <v>2578</v>
      </c>
      <c r="D229" s="9" t="s">
        <v>2579</v>
      </c>
      <c r="E229" s="9"/>
      <c r="F229" s="9"/>
      <c r="G229" s="9" t="s">
        <v>1906</v>
      </c>
      <c r="H229" s="9" t="s">
        <v>1907</v>
      </c>
      <c r="I229" s="9" t="s">
        <v>1897</v>
      </c>
      <c r="J229" s="9" t="s">
        <v>1898</v>
      </c>
      <c r="K229" s="9" t="s">
        <v>1916</v>
      </c>
      <c r="L229" s="9" t="s">
        <v>2026</v>
      </c>
      <c r="M229" s="9" t="s">
        <v>2580</v>
      </c>
      <c r="N229" s="9"/>
      <c r="O229" s="9" t="s">
        <v>1930</v>
      </c>
    </row>
    <row r="230" spans="1:15" ht="18">
      <c r="A230" s="9">
        <v>703703</v>
      </c>
      <c r="B230" s="9" t="s">
        <v>2514</v>
      </c>
      <c r="C230" s="9" t="s">
        <v>2581</v>
      </c>
      <c r="D230" s="9" t="s">
        <v>2582</v>
      </c>
      <c r="E230" s="9"/>
      <c r="F230" s="9"/>
      <c r="G230" s="9" t="s">
        <v>1915</v>
      </c>
      <c r="H230" s="9" t="s">
        <v>634</v>
      </c>
      <c r="I230" s="9" t="s">
        <v>1897</v>
      </c>
      <c r="J230" s="9" t="s">
        <v>1898</v>
      </c>
      <c r="K230" s="9" t="s">
        <v>1922</v>
      </c>
      <c r="L230" s="9" t="s">
        <v>1917</v>
      </c>
      <c r="M230" s="9" t="s">
        <v>2133</v>
      </c>
      <c r="N230" s="9"/>
      <c r="O230" s="9" t="s">
        <v>2044</v>
      </c>
    </row>
    <row r="231" spans="1:15" ht="18">
      <c r="A231" s="9">
        <v>703702</v>
      </c>
      <c r="B231" s="9" t="s">
        <v>2514</v>
      </c>
      <c r="C231" s="9" t="s">
        <v>2583</v>
      </c>
      <c r="D231" s="9" t="s">
        <v>2584</v>
      </c>
      <c r="E231" s="9"/>
      <c r="F231" s="9"/>
      <c r="G231" s="9" t="s">
        <v>633</v>
      </c>
      <c r="H231" s="9" t="s">
        <v>1295</v>
      </c>
      <c r="I231" s="9" t="s">
        <v>1897</v>
      </c>
      <c r="J231" s="9" t="s">
        <v>1898</v>
      </c>
      <c r="K231" s="9" t="s">
        <v>2141</v>
      </c>
      <c r="L231" s="9" t="s">
        <v>2093</v>
      </c>
      <c r="M231" s="9" t="s">
        <v>2585</v>
      </c>
      <c r="N231" s="9"/>
      <c r="O231" s="9" t="s">
        <v>2003</v>
      </c>
    </row>
    <row r="232" spans="1:15" ht="18">
      <c r="A232" s="9">
        <v>703701</v>
      </c>
      <c r="B232" s="9" t="s">
        <v>2514</v>
      </c>
      <c r="C232" s="9" t="s">
        <v>2586</v>
      </c>
      <c r="D232" s="9" t="s">
        <v>2587</v>
      </c>
      <c r="E232" s="9"/>
      <c r="F232" s="9"/>
      <c r="G232" s="9" t="s">
        <v>1915</v>
      </c>
      <c r="H232" s="9" t="s">
        <v>1295</v>
      </c>
      <c r="I232" s="9" t="s">
        <v>1897</v>
      </c>
      <c r="J232" s="9" t="s">
        <v>1898</v>
      </c>
      <c r="K232" s="9" t="s">
        <v>1922</v>
      </c>
      <c r="L232" s="9" t="s">
        <v>1917</v>
      </c>
      <c r="M232" s="9" t="s">
        <v>2133</v>
      </c>
      <c r="N232" s="9"/>
      <c r="O232" s="9" t="s">
        <v>2044</v>
      </c>
    </row>
    <row r="233" spans="1:15" ht="18">
      <c r="A233" s="9">
        <v>703700</v>
      </c>
      <c r="B233" s="9" t="s">
        <v>2514</v>
      </c>
      <c r="C233" s="9" t="s">
        <v>2588</v>
      </c>
      <c r="D233" s="9" t="s">
        <v>2589</v>
      </c>
      <c r="E233" s="9" t="s">
        <v>1905</v>
      </c>
      <c r="F233" s="9">
        <v>29</v>
      </c>
      <c r="G233" s="9" t="s">
        <v>1915</v>
      </c>
      <c r="H233" s="9" t="s">
        <v>1907</v>
      </c>
      <c r="I233" s="9" t="s">
        <v>1897</v>
      </c>
      <c r="J233" s="9" t="s">
        <v>1898</v>
      </c>
      <c r="K233" s="9" t="s">
        <v>2590</v>
      </c>
      <c r="L233" s="9" t="s">
        <v>1917</v>
      </c>
      <c r="M233" s="9" t="s">
        <v>2591</v>
      </c>
      <c r="N233" s="9"/>
      <c r="O233" s="9" t="s">
        <v>2102</v>
      </c>
    </row>
    <row r="234" spans="1:15" ht="18">
      <c r="A234" s="9">
        <v>703699</v>
      </c>
      <c r="B234" s="9" t="s">
        <v>2514</v>
      </c>
      <c r="C234" s="9" t="s">
        <v>2592</v>
      </c>
      <c r="D234" s="9" t="s">
        <v>2593</v>
      </c>
      <c r="E234" s="9"/>
      <c r="F234" s="9"/>
      <c r="G234" s="9" t="s">
        <v>1915</v>
      </c>
      <c r="H234" s="9" t="s">
        <v>2337</v>
      </c>
      <c r="I234" s="9" t="s">
        <v>1897</v>
      </c>
      <c r="J234" s="9" t="s">
        <v>1898</v>
      </c>
      <c r="K234" s="9" t="s">
        <v>2299</v>
      </c>
      <c r="L234" s="9" t="s">
        <v>1917</v>
      </c>
      <c r="M234" s="9" t="s">
        <v>2594</v>
      </c>
      <c r="N234" s="9"/>
      <c r="O234" s="9" t="s">
        <v>2230</v>
      </c>
    </row>
    <row r="235" spans="1:15" ht="18">
      <c r="A235" s="9">
        <v>703698</v>
      </c>
      <c r="B235" s="9" t="s">
        <v>2514</v>
      </c>
      <c r="C235" s="9" t="s">
        <v>2595</v>
      </c>
      <c r="D235" s="9" t="s">
        <v>2596</v>
      </c>
      <c r="E235" s="9"/>
      <c r="F235" s="9"/>
      <c r="G235" s="9" t="s">
        <v>1915</v>
      </c>
      <c r="H235" s="9" t="s">
        <v>1907</v>
      </c>
      <c r="I235" s="9" t="s">
        <v>1897</v>
      </c>
      <c r="J235" s="9" t="s">
        <v>1898</v>
      </c>
      <c r="K235" s="9" t="s">
        <v>1916</v>
      </c>
      <c r="L235" s="9" t="s">
        <v>1917</v>
      </c>
      <c r="M235" s="9" t="s">
        <v>2597</v>
      </c>
      <c r="N235" s="9"/>
      <c r="O235" s="9" t="s">
        <v>2230</v>
      </c>
    </row>
    <row r="236" spans="1:15" ht="18">
      <c r="A236" s="9">
        <v>703697</v>
      </c>
      <c r="B236" s="9" t="s">
        <v>2514</v>
      </c>
      <c r="C236" s="9" t="s">
        <v>2598</v>
      </c>
      <c r="D236" s="9" t="s">
        <v>2599</v>
      </c>
      <c r="E236" s="9"/>
      <c r="F236" s="9"/>
      <c r="G236" s="9" t="s">
        <v>1896</v>
      </c>
      <c r="H236" s="9" t="s">
        <v>1295</v>
      </c>
      <c r="I236" s="9" t="s">
        <v>1897</v>
      </c>
      <c r="J236" s="9" t="s">
        <v>1898</v>
      </c>
      <c r="K236" s="9" t="s">
        <v>1922</v>
      </c>
      <c r="L236" s="9"/>
      <c r="M236" s="9" t="s">
        <v>2055</v>
      </c>
      <c r="N236" s="9"/>
      <c r="O236" s="9" t="s">
        <v>2230</v>
      </c>
    </row>
    <row r="237" spans="1:15" ht="18">
      <c r="A237" s="9">
        <v>703696</v>
      </c>
      <c r="B237" s="9" t="s">
        <v>2514</v>
      </c>
      <c r="C237" s="9" t="s">
        <v>2600</v>
      </c>
      <c r="D237" s="9" t="s">
        <v>2601</v>
      </c>
      <c r="E237" s="9" t="s">
        <v>1905</v>
      </c>
      <c r="F237" s="9">
        <v>47</v>
      </c>
      <c r="G237" s="9" t="s">
        <v>1896</v>
      </c>
      <c r="H237" s="9" t="s">
        <v>1295</v>
      </c>
      <c r="I237" s="9" t="s">
        <v>1897</v>
      </c>
      <c r="J237" s="9" t="s">
        <v>1898</v>
      </c>
      <c r="K237" s="9" t="s">
        <v>2255</v>
      </c>
      <c r="L237" s="9" t="s">
        <v>1974</v>
      </c>
      <c r="M237" s="9" t="s">
        <v>2602</v>
      </c>
      <c r="N237" s="9"/>
      <c r="O237" s="9" t="s">
        <v>2603</v>
      </c>
    </row>
    <row r="238" spans="1:15" ht="18">
      <c r="A238" s="9">
        <v>703695</v>
      </c>
      <c r="B238" s="9" t="s">
        <v>2514</v>
      </c>
      <c r="C238" s="9" t="s">
        <v>2604</v>
      </c>
      <c r="D238" s="9" t="s">
        <v>2348</v>
      </c>
      <c r="E238" s="9" t="s">
        <v>1905</v>
      </c>
      <c r="F238" s="9">
        <v>31</v>
      </c>
      <c r="G238" s="9" t="s">
        <v>398</v>
      </c>
      <c r="H238" s="9" t="s">
        <v>1295</v>
      </c>
      <c r="I238" s="9" t="s">
        <v>1897</v>
      </c>
      <c r="J238" s="9" t="s">
        <v>1898</v>
      </c>
      <c r="K238" s="9" t="s">
        <v>1965</v>
      </c>
      <c r="L238" s="9" t="s">
        <v>2415</v>
      </c>
      <c r="M238" s="9" t="s">
        <v>2605</v>
      </c>
      <c r="N238" s="9"/>
      <c r="O238" s="9" t="s">
        <v>2504</v>
      </c>
    </row>
    <row r="239" spans="1:15" ht="18">
      <c r="A239" s="9">
        <v>703694</v>
      </c>
      <c r="B239" s="9" t="s">
        <v>2514</v>
      </c>
      <c r="C239" s="9" t="s">
        <v>2606</v>
      </c>
      <c r="D239" s="9" t="s">
        <v>2607</v>
      </c>
      <c r="E239" s="9"/>
      <c r="F239" s="9"/>
      <c r="G239" s="9" t="s">
        <v>633</v>
      </c>
      <c r="H239" s="9" t="s">
        <v>1660</v>
      </c>
      <c r="I239" s="9" t="s">
        <v>1897</v>
      </c>
      <c r="J239" s="9" t="s">
        <v>1898</v>
      </c>
      <c r="K239" s="9" t="s">
        <v>2141</v>
      </c>
      <c r="L239" s="9" t="s">
        <v>1900</v>
      </c>
      <c r="M239" s="9" t="s">
        <v>2608</v>
      </c>
      <c r="N239" s="9"/>
      <c r="O239" s="9" t="s">
        <v>1930</v>
      </c>
    </row>
    <row r="240" spans="1:15" ht="18">
      <c r="A240" s="9">
        <v>703693</v>
      </c>
      <c r="B240" s="9" t="s">
        <v>2514</v>
      </c>
      <c r="C240" s="9" t="s">
        <v>2609</v>
      </c>
      <c r="D240" s="9" t="s">
        <v>2610</v>
      </c>
      <c r="E240" s="9"/>
      <c r="F240" s="9"/>
      <c r="G240" s="9" t="s">
        <v>1906</v>
      </c>
      <c r="H240" s="9" t="s">
        <v>1295</v>
      </c>
      <c r="I240" s="9" t="s">
        <v>1897</v>
      </c>
      <c r="J240" s="9" t="s">
        <v>1898</v>
      </c>
      <c r="K240" s="9" t="s">
        <v>1965</v>
      </c>
      <c r="L240" s="9" t="s">
        <v>2527</v>
      </c>
      <c r="M240" s="9" t="s">
        <v>2611</v>
      </c>
      <c r="N240" s="9"/>
      <c r="O240" s="9" t="s">
        <v>2013</v>
      </c>
    </row>
    <row r="241" spans="1:15" ht="18">
      <c r="A241" s="9">
        <v>703692</v>
      </c>
      <c r="B241" s="9" t="s">
        <v>2514</v>
      </c>
      <c r="C241" s="9" t="s">
        <v>2612</v>
      </c>
      <c r="D241" s="9" t="s">
        <v>2613</v>
      </c>
      <c r="E241" s="9"/>
      <c r="F241" s="9">
        <v>0</v>
      </c>
      <c r="G241" s="9" t="s">
        <v>633</v>
      </c>
      <c r="H241" s="9" t="s">
        <v>1295</v>
      </c>
      <c r="I241" s="9" t="s">
        <v>1897</v>
      </c>
      <c r="J241" s="9" t="s">
        <v>1898</v>
      </c>
      <c r="K241" s="9" t="s">
        <v>1922</v>
      </c>
      <c r="L241" s="9" t="s">
        <v>1900</v>
      </c>
      <c r="M241" s="9" t="s">
        <v>98</v>
      </c>
      <c r="N241" s="9"/>
      <c r="O241" s="9" t="s">
        <v>1930</v>
      </c>
    </row>
    <row r="242" spans="1:15" ht="18">
      <c r="A242" s="9">
        <v>703691</v>
      </c>
      <c r="B242" s="9" t="s">
        <v>2514</v>
      </c>
      <c r="C242" s="9" t="s">
        <v>2614</v>
      </c>
      <c r="D242" s="9" t="s">
        <v>2615</v>
      </c>
      <c r="E242" s="9"/>
      <c r="F242" s="9"/>
      <c r="G242" s="9" t="s">
        <v>1915</v>
      </c>
      <c r="H242" s="9" t="s">
        <v>1295</v>
      </c>
      <c r="I242" s="9" t="s">
        <v>1897</v>
      </c>
      <c r="J242" s="9" t="s">
        <v>1898</v>
      </c>
      <c r="K242" s="9" t="s">
        <v>2540</v>
      </c>
      <c r="L242" s="9" t="s">
        <v>1917</v>
      </c>
      <c r="M242" s="9" t="s">
        <v>2133</v>
      </c>
      <c r="N242" s="9"/>
      <c r="O242" s="9" t="s">
        <v>17</v>
      </c>
    </row>
    <row r="243" spans="1:15" ht="18">
      <c r="A243" s="9">
        <v>703690</v>
      </c>
      <c r="B243" s="9" t="s">
        <v>2514</v>
      </c>
      <c r="C243" s="9" t="s">
        <v>2616</v>
      </c>
      <c r="D243" s="9" t="s">
        <v>2617</v>
      </c>
      <c r="E243" s="9" t="s">
        <v>1905</v>
      </c>
      <c r="F243" s="9">
        <v>30</v>
      </c>
      <c r="G243" s="9" t="s">
        <v>1915</v>
      </c>
      <c r="H243" s="9" t="s">
        <v>634</v>
      </c>
      <c r="I243" s="9" t="s">
        <v>1897</v>
      </c>
      <c r="J243" s="9" t="s">
        <v>1898</v>
      </c>
      <c r="K243" s="9" t="s">
        <v>1916</v>
      </c>
      <c r="L243" s="9" t="s">
        <v>1917</v>
      </c>
      <c r="M243" s="9" t="s">
        <v>2618</v>
      </c>
      <c r="N243" s="9"/>
      <c r="O243" s="9" t="s">
        <v>2080</v>
      </c>
    </row>
    <row r="244" spans="1:15" ht="18">
      <c r="A244" s="9">
        <v>703689</v>
      </c>
      <c r="B244" s="9" t="s">
        <v>2514</v>
      </c>
      <c r="C244" s="9" t="s">
        <v>2619</v>
      </c>
      <c r="D244" s="9" t="s">
        <v>2620</v>
      </c>
      <c r="E244" s="9" t="s">
        <v>1905</v>
      </c>
      <c r="F244" s="9">
        <v>59</v>
      </c>
      <c r="G244" s="9" t="s">
        <v>1915</v>
      </c>
      <c r="H244" s="9" t="s">
        <v>2337</v>
      </c>
      <c r="I244" s="9" t="s">
        <v>1897</v>
      </c>
      <c r="J244" s="9" t="s">
        <v>1898</v>
      </c>
      <c r="K244" s="9" t="s">
        <v>1916</v>
      </c>
      <c r="L244" s="9" t="s">
        <v>1917</v>
      </c>
      <c r="M244" s="9" t="s">
        <v>2133</v>
      </c>
      <c r="N244" s="9"/>
      <c r="O244" s="9" t="s">
        <v>2044</v>
      </c>
    </row>
    <row r="245" spans="1:15" ht="18">
      <c r="A245" s="9">
        <v>703688</v>
      </c>
      <c r="B245" s="9" t="s">
        <v>2514</v>
      </c>
      <c r="C245" s="9" t="s">
        <v>2621</v>
      </c>
      <c r="D245" s="9" t="s">
        <v>2622</v>
      </c>
      <c r="E245" s="9"/>
      <c r="F245" s="9"/>
      <c r="G245" s="9" t="s">
        <v>1915</v>
      </c>
      <c r="H245" s="9" t="s">
        <v>634</v>
      </c>
      <c r="I245" s="9" t="s">
        <v>1897</v>
      </c>
      <c r="J245" s="9" t="s">
        <v>1898</v>
      </c>
      <c r="K245" s="9" t="s">
        <v>1899</v>
      </c>
      <c r="L245" s="9" t="s">
        <v>1917</v>
      </c>
      <c r="M245" s="9" t="s">
        <v>2431</v>
      </c>
      <c r="N245" s="9"/>
      <c r="O245" s="9" t="s">
        <v>2230</v>
      </c>
    </row>
    <row r="246" spans="1:15" ht="18">
      <c r="A246" s="9">
        <v>703687</v>
      </c>
      <c r="B246" s="9" t="s">
        <v>2514</v>
      </c>
      <c r="C246" s="9" t="s">
        <v>2623</v>
      </c>
      <c r="D246" s="9" t="s">
        <v>2624</v>
      </c>
      <c r="E246" s="9"/>
      <c r="F246" s="9"/>
      <c r="G246" s="9" t="s">
        <v>633</v>
      </c>
      <c r="H246" s="9" t="s">
        <v>1295</v>
      </c>
      <c r="I246" s="9" t="s">
        <v>1897</v>
      </c>
      <c r="J246" s="9" t="s">
        <v>1898</v>
      </c>
      <c r="K246" s="9" t="s">
        <v>1965</v>
      </c>
      <c r="L246" s="9" t="s">
        <v>1974</v>
      </c>
      <c r="M246" s="9" t="s">
        <v>2625</v>
      </c>
      <c r="N246" s="9"/>
      <c r="O246" s="9" t="s">
        <v>1976</v>
      </c>
    </row>
    <row r="247" spans="1:15" ht="18">
      <c r="A247" s="9">
        <v>703686</v>
      </c>
      <c r="B247" s="9" t="s">
        <v>2514</v>
      </c>
      <c r="C247" s="9" t="s">
        <v>2626</v>
      </c>
      <c r="D247" s="9" t="s">
        <v>2627</v>
      </c>
      <c r="E247" s="9"/>
      <c r="F247" s="9"/>
      <c r="G247" s="9" t="s">
        <v>1915</v>
      </c>
      <c r="H247" s="9" t="s">
        <v>1907</v>
      </c>
      <c r="I247" s="9" t="s">
        <v>1897</v>
      </c>
      <c r="J247" s="9" t="s">
        <v>1898</v>
      </c>
      <c r="K247" s="9" t="s">
        <v>2540</v>
      </c>
      <c r="L247" s="9" t="s">
        <v>1917</v>
      </c>
      <c r="M247" s="9" t="s">
        <v>2133</v>
      </c>
      <c r="N247" s="9"/>
      <c r="O247" s="9" t="s">
        <v>17</v>
      </c>
    </row>
    <row r="248" spans="1:15" ht="18">
      <c r="A248" s="9">
        <v>703685</v>
      </c>
      <c r="B248" s="9" t="s">
        <v>2514</v>
      </c>
      <c r="C248" s="9" t="s">
        <v>2628</v>
      </c>
      <c r="D248" s="9" t="s">
        <v>2629</v>
      </c>
      <c r="E248" s="9"/>
      <c r="F248" s="9"/>
      <c r="G248" s="9" t="s">
        <v>1906</v>
      </c>
      <c r="H248" s="9" t="s">
        <v>1907</v>
      </c>
      <c r="I248" s="9" t="s">
        <v>1897</v>
      </c>
      <c r="J248" s="9" t="s">
        <v>1898</v>
      </c>
      <c r="K248" s="9" t="s">
        <v>1965</v>
      </c>
      <c r="L248" s="9" t="s">
        <v>2527</v>
      </c>
      <c r="M248" s="9" t="s">
        <v>2630</v>
      </c>
      <c r="N248" s="9"/>
      <c r="O248" s="9" t="s">
        <v>1912</v>
      </c>
    </row>
    <row r="249" spans="1:15" ht="18">
      <c r="A249" s="9">
        <v>703684</v>
      </c>
      <c r="B249" s="9" t="s">
        <v>2514</v>
      </c>
      <c r="C249" s="9" t="s">
        <v>2631</v>
      </c>
      <c r="D249" s="9" t="s">
        <v>2632</v>
      </c>
      <c r="E249" s="9" t="s">
        <v>1905</v>
      </c>
      <c r="F249" s="9">
        <v>49</v>
      </c>
      <c r="G249" s="9" t="s">
        <v>398</v>
      </c>
      <c r="H249" s="9" t="s">
        <v>1949</v>
      </c>
      <c r="I249" s="9" t="s">
        <v>1897</v>
      </c>
      <c r="J249" s="9" t="s">
        <v>1898</v>
      </c>
      <c r="K249" s="9" t="s">
        <v>2364</v>
      </c>
      <c r="L249" s="9" t="s">
        <v>2415</v>
      </c>
      <c r="M249" s="9" t="s">
        <v>2633</v>
      </c>
      <c r="N249" s="9"/>
      <c r="O249" s="9" t="s">
        <v>1930</v>
      </c>
    </row>
    <row r="250" spans="1:15" ht="18">
      <c r="A250" s="9">
        <v>703683</v>
      </c>
      <c r="B250" s="9" t="s">
        <v>2514</v>
      </c>
      <c r="C250" s="9" t="s">
        <v>2634</v>
      </c>
      <c r="D250" s="9" t="s">
        <v>2635</v>
      </c>
      <c r="E250" s="9"/>
      <c r="F250" s="9"/>
      <c r="G250" s="9" t="s">
        <v>398</v>
      </c>
      <c r="H250" s="9" t="s">
        <v>1907</v>
      </c>
      <c r="I250" s="9" t="s">
        <v>1897</v>
      </c>
      <c r="J250" s="9" t="s">
        <v>1898</v>
      </c>
      <c r="K250" s="9" t="s">
        <v>1922</v>
      </c>
      <c r="L250" s="9" t="s">
        <v>1952</v>
      </c>
      <c r="M250" s="9" t="s">
        <v>2010</v>
      </c>
      <c r="N250" s="9"/>
      <c r="O250" s="9" t="s">
        <v>2230</v>
      </c>
    </row>
    <row r="251" spans="1:15" ht="18">
      <c r="A251" s="9">
        <v>703682</v>
      </c>
      <c r="B251" s="9" t="s">
        <v>2514</v>
      </c>
      <c r="C251" s="9" t="s">
        <v>2636</v>
      </c>
      <c r="D251" s="9" t="s">
        <v>2637</v>
      </c>
      <c r="E251" s="9"/>
      <c r="F251" s="9"/>
      <c r="G251" s="9" t="s">
        <v>1906</v>
      </c>
      <c r="H251" s="9" t="s">
        <v>1660</v>
      </c>
      <c r="I251" s="9" t="s">
        <v>1897</v>
      </c>
      <c r="J251" s="9" t="s">
        <v>1898</v>
      </c>
      <c r="K251" s="9" t="s">
        <v>1965</v>
      </c>
      <c r="L251" s="9" t="s">
        <v>1910</v>
      </c>
      <c r="M251" s="9" t="s">
        <v>2638</v>
      </c>
      <c r="N251" s="9"/>
      <c r="O251" s="9" t="s">
        <v>1930</v>
      </c>
    </row>
    <row r="252" spans="1:15" ht="18">
      <c r="A252" s="9">
        <v>703681</v>
      </c>
      <c r="B252" s="9" t="s">
        <v>2514</v>
      </c>
      <c r="C252" s="9" t="s">
        <v>2639</v>
      </c>
      <c r="D252" s="9" t="s">
        <v>2640</v>
      </c>
      <c r="E252" s="9"/>
      <c r="F252" s="9"/>
      <c r="G252" s="9" t="s">
        <v>1906</v>
      </c>
      <c r="H252" s="9" t="s">
        <v>1907</v>
      </c>
      <c r="I252" s="9" t="s">
        <v>1897</v>
      </c>
      <c r="J252" s="9" t="s">
        <v>1898</v>
      </c>
      <c r="K252" s="9" t="s">
        <v>2058</v>
      </c>
      <c r="L252" s="9" t="s">
        <v>2527</v>
      </c>
      <c r="M252" s="9" t="s">
        <v>2641</v>
      </c>
      <c r="N252" s="9"/>
      <c r="O252" s="9" t="s">
        <v>2044</v>
      </c>
    </row>
    <row r="253" spans="1:15" ht="18">
      <c r="A253" s="9">
        <v>703680</v>
      </c>
      <c r="B253" s="9" t="s">
        <v>2514</v>
      </c>
      <c r="C253" s="9" t="s">
        <v>2642</v>
      </c>
      <c r="D253" s="9" t="s">
        <v>2643</v>
      </c>
      <c r="E253" s="9" t="s">
        <v>1905</v>
      </c>
      <c r="F253" s="9">
        <v>44</v>
      </c>
      <c r="G253" s="9" t="s">
        <v>1915</v>
      </c>
      <c r="H253" s="9" t="s">
        <v>1295</v>
      </c>
      <c r="I253" s="9" t="s">
        <v>1897</v>
      </c>
      <c r="J253" s="9" t="s">
        <v>1898</v>
      </c>
      <c r="K253" s="9" t="s">
        <v>2063</v>
      </c>
      <c r="L253" s="9" t="s">
        <v>1917</v>
      </c>
      <c r="M253" s="9" t="s">
        <v>2644</v>
      </c>
      <c r="N253" s="9"/>
      <c r="O253" s="9" t="s">
        <v>17</v>
      </c>
    </row>
    <row r="254" spans="1:15" ht="18">
      <c r="A254" s="9">
        <v>703679</v>
      </c>
      <c r="B254" s="9" t="s">
        <v>2514</v>
      </c>
      <c r="C254" s="9" t="s">
        <v>2645</v>
      </c>
      <c r="D254" s="9" t="s">
        <v>2646</v>
      </c>
      <c r="E254" s="9"/>
      <c r="F254" s="9"/>
      <c r="G254" s="9" t="s">
        <v>398</v>
      </c>
      <c r="H254" s="9" t="s">
        <v>1295</v>
      </c>
      <c r="I254" s="9" t="s">
        <v>1897</v>
      </c>
      <c r="J254" s="9" t="s">
        <v>1898</v>
      </c>
      <c r="K254" s="9" t="s">
        <v>1922</v>
      </c>
      <c r="L254" s="9" t="s">
        <v>1952</v>
      </c>
      <c r="M254" s="9" t="s">
        <v>2010</v>
      </c>
      <c r="N254" s="9"/>
      <c r="O254" s="9" t="s">
        <v>2230</v>
      </c>
    </row>
    <row r="255" spans="1:15" ht="18">
      <c r="A255" s="9">
        <v>703678</v>
      </c>
      <c r="B255" s="9" t="s">
        <v>2514</v>
      </c>
      <c r="C255" s="9" t="s">
        <v>2647</v>
      </c>
      <c r="D255" s="9" t="s">
        <v>2648</v>
      </c>
      <c r="E255" s="9"/>
      <c r="F255" s="9"/>
      <c r="G255" s="9" t="s">
        <v>1896</v>
      </c>
      <c r="H255" s="9" t="s">
        <v>1295</v>
      </c>
      <c r="I255" s="9" t="s">
        <v>1897</v>
      </c>
      <c r="J255" s="9" t="s">
        <v>1898</v>
      </c>
      <c r="K255" s="9" t="s">
        <v>1922</v>
      </c>
      <c r="L255" s="9" t="s">
        <v>1900</v>
      </c>
      <c r="M255" s="9" t="s">
        <v>98</v>
      </c>
      <c r="N255" s="9"/>
      <c r="O255" s="9" t="s">
        <v>1930</v>
      </c>
    </row>
    <row r="256" spans="1:15" ht="18">
      <c r="A256" s="9">
        <v>703677</v>
      </c>
      <c r="B256" s="9" t="s">
        <v>2514</v>
      </c>
      <c r="C256" s="9" t="s">
        <v>2649</v>
      </c>
      <c r="D256" s="9" t="s">
        <v>2650</v>
      </c>
      <c r="E256" s="9"/>
      <c r="F256" s="9"/>
      <c r="G256" s="9" t="s">
        <v>1915</v>
      </c>
      <c r="H256" s="9" t="s">
        <v>1295</v>
      </c>
      <c r="I256" s="9" t="s">
        <v>1897</v>
      </c>
      <c r="J256" s="9" t="s">
        <v>1898</v>
      </c>
      <c r="K256" s="9" t="s">
        <v>1899</v>
      </c>
      <c r="L256" s="9" t="s">
        <v>1917</v>
      </c>
      <c r="M256" s="9" t="s">
        <v>2651</v>
      </c>
      <c r="N256" s="9"/>
      <c r="O256" s="9" t="s">
        <v>2230</v>
      </c>
    </row>
    <row r="257" spans="1:15" ht="18">
      <c r="A257" s="9">
        <v>703676</v>
      </c>
      <c r="B257" s="9" t="s">
        <v>2514</v>
      </c>
      <c r="C257" s="9" t="s">
        <v>2652</v>
      </c>
      <c r="D257" s="9" t="s">
        <v>98</v>
      </c>
      <c r="E257" s="9"/>
      <c r="F257" s="9"/>
      <c r="G257" s="9"/>
      <c r="H257" s="9"/>
      <c r="I257" s="9" t="s">
        <v>1897</v>
      </c>
      <c r="J257" s="9" t="s">
        <v>1908</v>
      </c>
      <c r="K257" s="9" t="s">
        <v>1899</v>
      </c>
      <c r="L257" s="9" t="s">
        <v>2527</v>
      </c>
      <c r="M257" s="9" t="s">
        <v>2653</v>
      </c>
      <c r="N257" s="9"/>
      <c r="O257" s="9" t="s">
        <v>2230</v>
      </c>
    </row>
    <row r="258" spans="1:15" ht="18">
      <c r="A258" s="9">
        <v>703675</v>
      </c>
      <c r="B258" s="9" t="s">
        <v>2514</v>
      </c>
      <c r="C258" s="9" t="s">
        <v>2654</v>
      </c>
      <c r="D258" s="9" t="s">
        <v>2655</v>
      </c>
      <c r="E258" s="9"/>
      <c r="F258" s="9"/>
      <c r="G258" s="9" t="s">
        <v>633</v>
      </c>
      <c r="H258" s="9" t="s">
        <v>1295</v>
      </c>
      <c r="I258" s="9" t="s">
        <v>1897</v>
      </c>
      <c r="J258" s="9" t="s">
        <v>1898</v>
      </c>
      <c r="K258" s="9" t="s">
        <v>1916</v>
      </c>
      <c r="L258" s="9" t="s">
        <v>2531</v>
      </c>
      <c r="M258" s="9" t="s">
        <v>2656</v>
      </c>
      <c r="N258" s="9"/>
      <c r="O258" s="9" t="s">
        <v>1930</v>
      </c>
    </row>
    <row r="259" spans="1:15" ht="18">
      <c r="A259" s="9">
        <v>703674</v>
      </c>
      <c r="B259" s="9" t="s">
        <v>2514</v>
      </c>
      <c r="C259" s="9" t="s">
        <v>2657</v>
      </c>
      <c r="D259" s="9" t="s">
        <v>2658</v>
      </c>
      <c r="E259" s="9"/>
      <c r="F259" s="9"/>
      <c r="G259" s="9" t="s">
        <v>1906</v>
      </c>
      <c r="H259" s="9" t="s">
        <v>1907</v>
      </c>
      <c r="I259" s="9" t="s">
        <v>1897</v>
      </c>
      <c r="J259" s="9" t="s">
        <v>1898</v>
      </c>
      <c r="K259" s="9" t="s">
        <v>1916</v>
      </c>
      <c r="L259" s="9" t="s">
        <v>1910</v>
      </c>
      <c r="M259" s="9" t="s">
        <v>2659</v>
      </c>
      <c r="N259" s="9"/>
      <c r="O259" s="9" t="s">
        <v>2017</v>
      </c>
    </row>
    <row r="260" spans="1:15" ht="18">
      <c r="A260" s="9">
        <v>703673</v>
      </c>
      <c r="B260" s="9" t="s">
        <v>2514</v>
      </c>
      <c r="C260" s="9" t="s">
        <v>2660</v>
      </c>
      <c r="D260" s="9" t="s">
        <v>2661</v>
      </c>
      <c r="E260" s="9"/>
      <c r="F260" s="9"/>
      <c r="G260" s="9" t="s">
        <v>398</v>
      </c>
      <c r="H260" s="9" t="s">
        <v>2190</v>
      </c>
      <c r="I260" s="9" t="s">
        <v>1897</v>
      </c>
      <c r="J260" s="9" t="s">
        <v>2215</v>
      </c>
      <c r="K260" s="9" t="s">
        <v>1995</v>
      </c>
      <c r="L260" s="9" t="s">
        <v>1996</v>
      </c>
      <c r="M260" s="9" t="s">
        <v>2662</v>
      </c>
      <c r="N260" s="9"/>
      <c r="O260" s="9" t="s">
        <v>2230</v>
      </c>
    </row>
    <row r="261" spans="1:15" ht="18">
      <c r="A261" s="9">
        <v>703672</v>
      </c>
      <c r="B261" s="9" t="s">
        <v>2514</v>
      </c>
      <c r="C261" s="9" t="s">
        <v>2663</v>
      </c>
      <c r="D261" s="9" t="s">
        <v>2664</v>
      </c>
      <c r="E261" s="9"/>
      <c r="F261" s="9"/>
      <c r="G261" s="9" t="s">
        <v>1915</v>
      </c>
      <c r="H261" s="9" t="s">
        <v>1907</v>
      </c>
      <c r="I261" s="9" t="s">
        <v>1897</v>
      </c>
      <c r="J261" s="9" t="s">
        <v>1898</v>
      </c>
      <c r="K261" s="9" t="s">
        <v>2540</v>
      </c>
      <c r="L261" s="9" t="s">
        <v>1917</v>
      </c>
      <c r="M261" s="9" t="s">
        <v>2133</v>
      </c>
      <c r="N261" s="9"/>
      <c r="O261" s="9" t="s">
        <v>17</v>
      </c>
    </row>
    <row r="262" spans="1:15" ht="18">
      <c r="A262" s="9">
        <v>703671</v>
      </c>
      <c r="B262" s="9" t="s">
        <v>2514</v>
      </c>
      <c r="C262" s="9" t="s">
        <v>2665</v>
      </c>
      <c r="D262" s="9" t="s">
        <v>2666</v>
      </c>
      <c r="E262" s="9"/>
      <c r="F262" s="9"/>
      <c r="G262" s="9" t="s">
        <v>1915</v>
      </c>
      <c r="H262" s="9" t="s">
        <v>1295</v>
      </c>
      <c r="I262" s="9" t="s">
        <v>1897</v>
      </c>
      <c r="J262" s="9" t="s">
        <v>1898</v>
      </c>
      <c r="K262" s="9" t="s">
        <v>2540</v>
      </c>
      <c r="L262" s="9" t="s">
        <v>1917</v>
      </c>
      <c r="M262" s="9" t="s">
        <v>2133</v>
      </c>
      <c r="N262" s="9"/>
      <c r="O262" s="9" t="s">
        <v>17</v>
      </c>
    </row>
    <row r="263" spans="1:15" ht="18">
      <c r="A263" s="9">
        <v>703670</v>
      </c>
      <c r="B263" s="9" t="s">
        <v>2514</v>
      </c>
      <c r="C263" s="9" t="s">
        <v>2667</v>
      </c>
      <c r="D263" s="9" t="s">
        <v>98</v>
      </c>
      <c r="E263" s="9"/>
      <c r="F263" s="9"/>
      <c r="G263" s="9"/>
      <c r="H263" s="9"/>
      <c r="I263" s="9" t="s">
        <v>1897</v>
      </c>
      <c r="J263" s="9" t="s">
        <v>1908</v>
      </c>
      <c r="K263" s="9" t="s">
        <v>1922</v>
      </c>
      <c r="L263" s="9" t="s">
        <v>2527</v>
      </c>
      <c r="M263" s="9" t="s">
        <v>2668</v>
      </c>
      <c r="N263" s="9"/>
      <c r="O263" s="9" t="s">
        <v>2044</v>
      </c>
    </row>
    <row r="264" spans="1:15" ht="18">
      <c r="A264" s="9">
        <v>703669</v>
      </c>
      <c r="B264" s="9" t="s">
        <v>2514</v>
      </c>
      <c r="C264" s="9" t="s">
        <v>2669</v>
      </c>
      <c r="D264" s="9" t="s">
        <v>2661</v>
      </c>
      <c r="E264" s="9"/>
      <c r="F264" s="9"/>
      <c r="G264" s="9" t="s">
        <v>398</v>
      </c>
      <c r="H264" s="9" t="s">
        <v>2190</v>
      </c>
      <c r="I264" s="9" t="s">
        <v>1897</v>
      </c>
      <c r="J264" s="9" t="s">
        <v>2215</v>
      </c>
      <c r="K264" s="9" t="s">
        <v>2058</v>
      </c>
      <c r="L264" s="9" t="s">
        <v>1952</v>
      </c>
      <c r="M264" s="9" t="s">
        <v>2670</v>
      </c>
      <c r="N264" s="9"/>
      <c r="O264" s="9" t="s">
        <v>2230</v>
      </c>
    </row>
    <row r="265" spans="1:15" ht="18">
      <c r="A265" s="9">
        <v>703668</v>
      </c>
      <c r="B265" s="9" t="s">
        <v>2514</v>
      </c>
      <c r="C265" s="9" t="s">
        <v>2671</v>
      </c>
      <c r="D265" s="9" t="s">
        <v>2672</v>
      </c>
      <c r="E265" s="9" t="s">
        <v>1905</v>
      </c>
      <c r="F265" s="9">
        <v>27</v>
      </c>
      <c r="G265" s="9" t="s">
        <v>1915</v>
      </c>
      <c r="H265" s="9" t="s">
        <v>1660</v>
      </c>
      <c r="I265" s="9" t="s">
        <v>1897</v>
      </c>
      <c r="J265" s="9" t="s">
        <v>1898</v>
      </c>
      <c r="K265" s="9" t="s">
        <v>1909</v>
      </c>
      <c r="L265" s="9" t="s">
        <v>1917</v>
      </c>
      <c r="M265" s="9" t="s">
        <v>2673</v>
      </c>
      <c r="N265" s="9"/>
      <c r="O265" s="9" t="s">
        <v>2044</v>
      </c>
    </row>
    <row r="266" spans="1:15" ht="18">
      <c r="A266" s="9">
        <v>703666</v>
      </c>
      <c r="B266" s="9" t="s">
        <v>2514</v>
      </c>
      <c r="C266" s="9" t="s">
        <v>2674</v>
      </c>
      <c r="D266" s="9" t="s">
        <v>2675</v>
      </c>
      <c r="E266" s="9"/>
      <c r="F266" s="9"/>
      <c r="G266" s="9" t="s">
        <v>633</v>
      </c>
      <c r="H266" s="9" t="s">
        <v>1660</v>
      </c>
      <c r="I266" s="9" t="s">
        <v>1897</v>
      </c>
      <c r="J266" s="9" t="s">
        <v>1898</v>
      </c>
      <c r="K266" s="9" t="s">
        <v>1987</v>
      </c>
      <c r="L266" s="9" t="s">
        <v>1900</v>
      </c>
      <c r="M266" s="9" t="s">
        <v>2002</v>
      </c>
      <c r="N266" s="9"/>
      <c r="O266" s="9" t="s">
        <v>1976</v>
      </c>
    </row>
    <row r="267" spans="1:15" ht="18">
      <c r="A267" s="9">
        <v>703665</v>
      </c>
      <c r="B267" s="9" t="s">
        <v>2514</v>
      </c>
      <c r="C267" s="9" t="s">
        <v>2676</v>
      </c>
      <c r="D267" s="9" t="s">
        <v>2677</v>
      </c>
      <c r="E267" s="9"/>
      <c r="F267" s="9"/>
      <c r="G267" s="9" t="s">
        <v>1915</v>
      </c>
      <c r="H267" s="9" t="s">
        <v>1295</v>
      </c>
      <c r="I267" s="9" t="s">
        <v>1897</v>
      </c>
      <c r="J267" s="9" t="s">
        <v>1898</v>
      </c>
      <c r="K267" s="9" t="s">
        <v>2299</v>
      </c>
      <c r="L267" s="9" t="s">
        <v>1917</v>
      </c>
      <c r="M267" s="9" t="s">
        <v>2678</v>
      </c>
      <c r="N267" s="9"/>
      <c r="O267" s="9" t="s">
        <v>2230</v>
      </c>
    </row>
    <row r="268" spans="1:15" ht="18">
      <c r="A268" s="9">
        <v>703664</v>
      </c>
      <c r="B268" s="9" t="s">
        <v>2514</v>
      </c>
      <c r="C268" s="9" t="s">
        <v>2679</v>
      </c>
      <c r="D268" s="9" t="s">
        <v>2680</v>
      </c>
      <c r="E268" s="9" t="s">
        <v>1905</v>
      </c>
      <c r="F268" s="9">
        <v>31</v>
      </c>
      <c r="G268" s="9" t="s">
        <v>633</v>
      </c>
      <c r="H268" s="9" t="s">
        <v>1295</v>
      </c>
      <c r="I268" s="9" t="s">
        <v>1897</v>
      </c>
      <c r="J268" s="9" t="s">
        <v>1898</v>
      </c>
      <c r="K268" s="9" t="s">
        <v>1965</v>
      </c>
      <c r="L268" s="9" t="s">
        <v>1974</v>
      </c>
      <c r="M268" s="9" t="s">
        <v>98</v>
      </c>
      <c r="N268" s="9"/>
      <c r="O268" s="9" t="s">
        <v>1976</v>
      </c>
    </row>
    <row r="269" spans="1:15" ht="18">
      <c r="A269" s="9">
        <v>703663</v>
      </c>
      <c r="B269" s="9" t="s">
        <v>2514</v>
      </c>
      <c r="C269" s="9" t="s">
        <v>2681</v>
      </c>
      <c r="D269" s="9" t="s">
        <v>2682</v>
      </c>
      <c r="E269" s="9"/>
      <c r="F269" s="9"/>
      <c r="G269" s="9" t="s">
        <v>633</v>
      </c>
      <c r="H269" s="9" t="s">
        <v>1660</v>
      </c>
      <c r="I269" s="9" t="s">
        <v>1897</v>
      </c>
      <c r="J269" s="9" t="s">
        <v>1898</v>
      </c>
      <c r="K269" s="9" t="s">
        <v>1987</v>
      </c>
      <c r="L269" s="9" t="s">
        <v>1900</v>
      </c>
      <c r="M269" s="9" t="s">
        <v>2006</v>
      </c>
      <c r="N269" s="9"/>
      <c r="O269" s="9" t="s">
        <v>2059</v>
      </c>
    </row>
    <row r="270" spans="1:15" ht="18">
      <c r="A270" s="9">
        <v>703662</v>
      </c>
      <c r="B270" s="9" t="s">
        <v>2514</v>
      </c>
      <c r="C270" s="9" t="s">
        <v>2683</v>
      </c>
      <c r="D270" s="9" t="s">
        <v>98</v>
      </c>
      <c r="E270" s="9"/>
      <c r="F270" s="9"/>
      <c r="G270" s="9" t="s">
        <v>1915</v>
      </c>
      <c r="H270" s="9" t="s">
        <v>2337</v>
      </c>
      <c r="I270" s="9" t="s">
        <v>1897</v>
      </c>
      <c r="J270" s="9" t="s">
        <v>1908</v>
      </c>
      <c r="K270" s="9" t="s">
        <v>1916</v>
      </c>
      <c r="L270" s="9" t="s">
        <v>1917</v>
      </c>
      <c r="M270" s="9" t="s">
        <v>2684</v>
      </c>
      <c r="N270" s="9"/>
      <c r="O270" s="9" t="s">
        <v>2017</v>
      </c>
    </row>
    <row r="271" spans="1:15" ht="18">
      <c r="A271" s="9">
        <v>703661</v>
      </c>
      <c r="B271" s="9" t="s">
        <v>2514</v>
      </c>
      <c r="C271" s="9" t="s">
        <v>2685</v>
      </c>
      <c r="D271" s="9" t="s">
        <v>2686</v>
      </c>
      <c r="E271" s="9"/>
      <c r="F271" s="9"/>
      <c r="G271" s="9" t="s">
        <v>648</v>
      </c>
      <c r="H271" s="9" t="s">
        <v>1907</v>
      </c>
      <c r="I271" s="9" t="s">
        <v>1897</v>
      </c>
      <c r="J271" s="9" t="s">
        <v>1898</v>
      </c>
      <c r="K271" s="9" t="s">
        <v>2687</v>
      </c>
      <c r="L271" s="9" t="s">
        <v>2415</v>
      </c>
      <c r="M271" s="9" t="s">
        <v>2688</v>
      </c>
      <c r="N271" s="9"/>
      <c r="O271" s="9" t="s">
        <v>1902</v>
      </c>
    </row>
    <row r="272" spans="1:15" ht="18">
      <c r="A272" s="9">
        <v>703660</v>
      </c>
      <c r="B272" s="9" t="s">
        <v>2514</v>
      </c>
      <c r="C272" s="9" t="s">
        <v>2689</v>
      </c>
      <c r="D272" s="9" t="s">
        <v>98</v>
      </c>
      <c r="E272" s="9"/>
      <c r="F272" s="9"/>
      <c r="G272" s="9"/>
      <c r="H272" s="9"/>
      <c r="I272" s="9" t="s">
        <v>1897</v>
      </c>
      <c r="J272" s="9" t="s">
        <v>1908</v>
      </c>
      <c r="K272" s="9" t="s">
        <v>1899</v>
      </c>
      <c r="L272" s="9" t="s">
        <v>1900</v>
      </c>
      <c r="M272" s="9" t="s">
        <v>2690</v>
      </c>
      <c r="N272" s="9"/>
      <c r="O272" s="9" t="s">
        <v>2514</v>
      </c>
    </row>
    <row r="273" spans="1:15" ht="18">
      <c r="A273" s="9">
        <v>703659</v>
      </c>
      <c r="B273" s="9" t="s">
        <v>2514</v>
      </c>
      <c r="C273" s="9" t="s">
        <v>2691</v>
      </c>
      <c r="D273" s="9" t="s">
        <v>2692</v>
      </c>
      <c r="E273" s="9" t="s">
        <v>1905</v>
      </c>
      <c r="F273" s="9">
        <v>54</v>
      </c>
      <c r="G273" s="9" t="s">
        <v>398</v>
      </c>
      <c r="H273" s="9" t="s">
        <v>1295</v>
      </c>
      <c r="I273" s="9" t="s">
        <v>1897</v>
      </c>
      <c r="J273" s="9" t="s">
        <v>1898</v>
      </c>
      <c r="K273" s="9" t="s">
        <v>1987</v>
      </c>
      <c r="L273" s="9" t="s">
        <v>2415</v>
      </c>
      <c r="M273" s="9" t="s">
        <v>2693</v>
      </c>
      <c r="N273" s="9"/>
      <c r="O273" s="9" t="s">
        <v>1930</v>
      </c>
    </row>
    <row r="274" spans="1:15" ht="18">
      <c r="A274" s="9">
        <v>703658</v>
      </c>
      <c r="B274" s="9" t="s">
        <v>2514</v>
      </c>
      <c r="C274" s="9" t="s">
        <v>2694</v>
      </c>
      <c r="D274" s="9" t="s">
        <v>2695</v>
      </c>
      <c r="E274" s="9" t="s">
        <v>1905</v>
      </c>
      <c r="F274" s="9">
        <v>43</v>
      </c>
      <c r="G274" s="9" t="s">
        <v>1915</v>
      </c>
      <c r="H274" s="9" t="s">
        <v>2337</v>
      </c>
      <c r="I274" s="9" t="s">
        <v>1897</v>
      </c>
      <c r="J274" s="9" t="s">
        <v>1898</v>
      </c>
      <c r="K274" s="9" t="s">
        <v>1916</v>
      </c>
      <c r="L274" s="9" t="s">
        <v>1917</v>
      </c>
      <c r="M274" s="9" t="s">
        <v>2696</v>
      </c>
      <c r="N274" s="9"/>
      <c r="O274" s="9" t="s">
        <v>2017</v>
      </c>
    </row>
    <row r="275" spans="1:15" ht="18">
      <c r="A275" s="9">
        <v>703657</v>
      </c>
      <c r="B275" s="9" t="s">
        <v>2514</v>
      </c>
      <c r="C275" s="9" t="s">
        <v>2697</v>
      </c>
      <c r="D275" s="9" t="s">
        <v>2698</v>
      </c>
      <c r="E275" s="9"/>
      <c r="F275" s="9"/>
      <c r="G275" s="9" t="s">
        <v>1915</v>
      </c>
      <c r="H275" s="9" t="s">
        <v>634</v>
      </c>
      <c r="I275" s="9" t="s">
        <v>1897</v>
      </c>
      <c r="J275" s="9" t="s">
        <v>1898</v>
      </c>
      <c r="K275" s="9" t="s">
        <v>2540</v>
      </c>
      <c r="L275" s="9" t="s">
        <v>1917</v>
      </c>
      <c r="M275" s="9" t="s">
        <v>2387</v>
      </c>
      <c r="N275" s="9"/>
      <c r="O275" s="9" t="s">
        <v>17</v>
      </c>
    </row>
    <row r="276" spans="1:15" ht="18">
      <c r="A276" s="9">
        <v>703656</v>
      </c>
      <c r="B276" s="9" t="s">
        <v>2514</v>
      </c>
      <c r="C276" s="9" t="s">
        <v>2699</v>
      </c>
      <c r="D276" s="9" t="s">
        <v>2700</v>
      </c>
      <c r="E276" s="9"/>
      <c r="F276" s="9"/>
      <c r="G276" s="9" t="s">
        <v>398</v>
      </c>
      <c r="H276" s="9" t="s">
        <v>2176</v>
      </c>
      <c r="I276" s="9" t="s">
        <v>1950</v>
      </c>
      <c r="J276" s="9" t="s">
        <v>1951</v>
      </c>
      <c r="K276" s="9" t="s">
        <v>1981</v>
      </c>
      <c r="L276" s="9" t="s">
        <v>1952</v>
      </c>
      <c r="M276" s="9" t="s">
        <v>2701</v>
      </c>
      <c r="N276" s="9"/>
      <c r="O276" s="9"/>
    </row>
    <row r="277" spans="1:15" ht="18">
      <c r="A277" s="9">
        <v>703655</v>
      </c>
      <c r="B277" s="9" t="s">
        <v>2514</v>
      </c>
      <c r="C277" s="9" t="s">
        <v>2702</v>
      </c>
      <c r="D277" s="9" t="s">
        <v>2703</v>
      </c>
      <c r="E277" s="9"/>
      <c r="F277" s="9"/>
      <c r="G277" s="9" t="s">
        <v>398</v>
      </c>
      <c r="H277" s="9" t="s">
        <v>1907</v>
      </c>
      <c r="I277" s="9" t="s">
        <v>1897</v>
      </c>
      <c r="J277" s="9" t="s">
        <v>1898</v>
      </c>
      <c r="K277" s="9" t="s">
        <v>2058</v>
      </c>
      <c r="L277" s="9" t="s">
        <v>2415</v>
      </c>
      <c r="M277" s="9" t="s">
        <v>2704</v>
      </c>
      <c r="N277" s="9"/>
      <c r="O277" s="9" t="s">
        <v>2021</v>
      </c>
    </row>
    <row r="278" spans="1:15" ht="18">
      <c r="A278" s="9">
        <v>703654</v>
      </c>
      <c r="B278" s="9" t="s">
        <v>2514</v>
      </c>
      <c r="C278" s="9" t="s">
        <v>2705</v>
      </c>
      <c r="D278" s="9" t="s">
        <v>2706</v>
      </c>
      <c r="E278" s="9" t="s">
        <v>1905</v>
      </c>
      <c r="F278" s="9">
        <v>38</v>
      </c>
      <c r="G278" s="9" t="s">
        <v>2176</v>
      </c>
      <c r="H278" s="9" t="s">
        <v>634</v>
      </c>
      <c r="I278" s="9" t="s">
        <v>1897</v>
      </c>
      <c r="J278" s="9" t="s">
        <v>1908</v>
      </c>
      <c r="K278" s="9" t="s">
        <v>2149</v>
      </c>
      <c r="L278" s="9" t="s">
        <v>2164</v>
      </c>
      <c r="M278" s="9" t="s">
        <v>2707</v>
      </c>
      <c r="N278" s="9"/>
      <c r="O278" s="9" t="s">
        <v>2013</v>
      </c>
    </row>
    <row r="279" spans="1:15" ht="18">
      <c r="A279" s="9">
        <v>703653</v>
      </c>
      <c r="B279" s="9" t="s">
        <v>2514</v>
      </c>
      <c r="C279" s="9" t="s">
        <v>2708</v>
      </c>
      <c r="D279" s="9" t="s">
        <v>2709</v>
      </c>
      <c r="E279" s="9"/>
      <c r="F279" s="9"/>
      <c r="G279" s="9"/>
      <c r="H279" s="9"/>
      <c r="I279" s="9" t="s">
        <v>1897</v>
      </c>
      <c r="J279" s="9" t="s">
        <v>2009</v>
      </c>
      <c r="K279" s="9" t="s">
        <v>2058</v>
      </c>
      <c r="L279" s="9" t="s">
        <v>1900</v>
      </c>
      <c r="M279" s="9" t="s">
        <v>2710</v>
      </c>
      <c r="N279" s="9"/>
      <c r="O279" s="9" t="s">
        <v>1967</v>
      </c>
    </row>
    <row r="280" spans="1:15" ht="18">
      <c r="A280" s="9">
        <v>703652</v>
      </c>
      <c r="B280" s="9" t="s">
        <v>2514</v>
      </c>
      <c r="C280" s="9" t="s">
        <v>2711</v>
      </c>
      <c r="D280" s="9" t="s">
        <v>2712</v>
      </c>
      <c r="E280" s="9"/>
      <c r="F280" s="9"/>
      <c r="G280" s="9" t="s">
        <v>1915</v>
      </c>
      <c r="H280" s="9" t="s">
        <v>2337</v>
      </c>
      <c r="I280" s="9" t="s">
        <v>1897</v>
      </c>
      <c r="J280" s="9" t="s">
        <v>1898</v>
      </c>
      <c r="K280" s="9" t="s">
        <v>2540</v>
      </c>
      <c r="L280" s="9" t="s">
        <v>1917</v>
      </c>
      <c r="M280" s="9" t="s">
        <v>2133</v>
      </c>
      <c r="N280" s="9"/>
      <c r="O280" s="9" t="s">
        <v>17</v>
      </c>
    </row>
    <row r="281" spans="1:15" ht="18">
      <c r="A281" s="9">
        <v>703651</v>
      </c>
      <c r="B281" s="9" t="s">
        <v>2514</v>
      </c>
      <c r="C281" s="9" t="s">
        <v>2713</v>
      </c>
      <c r="D281" s="9" t="s">
        <v>2714</v>
      </c>
      <c r="E281" s="9"/>
      <c r="F281" s="9"/>
      <c r="G281" s="9" t="s">
        <v>398</v>
      </c>
      <c r="H281" s="9" t="s">
        <v>1949</v>
      </c>
      <c r="I281" s="9" t="s">
        <v>1897</v>
      </c>
      <c r="J281" s="9" t="s">
        <v>1898</v>
      </c>
      <c r="K281" s="9" t="s">
        <v>2058</v>
      </c>
      <c r="L281" s="9" t="s">
        <v>1952</v>
      </c>
      <c r="M281" s="9" t="s">
        <v>98</v>
      </c>
      <c r="N281" s="9"/>
      <c r="O281" s="9" t="s">
        <v>2514</v>
      </c>
    </row>
    <row r="282" spans="1:15" ht="18">
      <c r="A282" s="9">
        <v>703650</v>
      </c>
      <c r="B282" s="9" t="s">
        <v>2514</v>
      </c>
      <c r="C282" s="9" t="s">
        <v>2715</v>
      </c>
      <c r="D282" s="9" t="s">
        <v>2716</v>
      </c>
      <c r="E282" s="9"/>
      <c r="F282" s="9"/>
      <c r="G282" s="9" t="s">
        <v>1906</v>
      </c>
      <c r="H282" s="9" t="s">
        <v>1295</v>
      </c>
      <c r="I282" s="9" t="s">
        <v>1897</v>
      </c>
      <c r="J282" s="9" t="s">
        <v>1898</v>
      </c>
      <c r="K282" s="9" t="s">
        <v>1965</v>
      </c>
      <c r="L282" s="9" t="s">
        <v>2527</v>
      </c>
      <c r="M282" s="9" t="s">
        <v>2717</v>
      </c>
      <c r="N282" s="9"/>
      <c r="O282" s="9" t="s">
        <v>2059</v>
      </c>
    </row>
    <row r="283" spans="1:15" ht="18">
      <c r="A283" s="9">
        <v>703649</v>
      </c>
      <c r="B283" s="9" t="s">
        <v>2514</v>
      </c>
      <c r="C283" s="9" t="s">
        <v>2718</v>
      </c>
      <c r="D283" s="9" t="s">
        <v>2719</v>
      </c>
      <c r="E283" s="9" t="s">
        <v>1905</v>
      </c>
      <c r="F283" s="9">
        <v>36</v>
      </c>
      <c r="G283" s="9" t="s">
        <v>2720</v>
      </c>
      <c r="H283" s="9" t="s">
        <v>1295</v>
      </c>
      <c r="I283" s="9" t="s">
        <v>1897</v>
      </c>
      <c r="J283" s="9" t="s">
        <v>1926</v>
      </c>
      <c r="K283" s="9" t="s">
        <v>1987</v>
      </c>
      <c r="L283" s="9" t="s">
        <v>2415</v>
      </c>
      <c r="M283" s="9" t="s">
        <v>2721</v>
      </c>
      <c r="N283" s="9"/>
      <c r="O283" s="9" t="s">
        <v>2722</v>
      </c>
    </row>
    <row r="284" spans="1:15" ht="18">
      <c r="A284" s="9">
        <v>703648</v>
      </c>
      <c r="B284" s="9" t="s">
        <v>2514</v>
      </c>
      <c r="C284" s="9" t="s">
        <v>2723</v>
      </c>
      <c r="D284" s="9" t="s">
        <v>2724</v>
      </c>
      <c r="E284" s="9"/>
      <c r="F284" s="9"/>
      <c r="G284" s="9" t="s">
        <v>1915</v>
      </c>
      <c r="H284" s="9" t="s">
        <v>2337</v>
      </c>
      <c r="I284" s="9" t="s">
        <v>1897</v>
      </c>
      <c r="J284" s="9" t="s">
        <v>1898</v>
      </c>
      <c r="K284" s="9" t="s">
        <v>2540</v>
      </c>
      <c r="L284" s="9" t="s">
        <v>1917</v>
      </c>
      <c r="M284" s="9" t="s">
        <v>2133</v>
      </c>
      <c r="N284" s="9"/>
      <c r="O284" s="9" t="s">
        <v>17</v>
      </c>
    </row>
    <row r="285" spans="1:15" ht="18">
      <c r="A285" s="9">
        <v>703647</v>
      </c>
      <c r="B285" s="9" t="s">
        <v>2514</v>
      </c>
      <c r="C285" s="9" t="s">
        <v>2725</v>
      </c>
      <c r="D285" s="9" t="s">
        <v>98</v>
      </c>
      <c r="E285" s="9"/>
      <c r="F285" s="9"/>
      <c r="G285" s="9"/>
      <c r="H285" s="9"/>
      <c r="I285" s="9" t="s">
        <v>1897</v>
      </c>
      <c r="J285" s="9" t="s">
        <v>1908</v>
      </c>
      <c r="K285" s="9" t="s">
        <v>1899</v>
      </c>
      <c r="L285" s="9" t="s">
        <v>2527</v>
      </c>
      <c r="M285" s="9" t="s">
        <v>2726</v>
      </c>
      <c r="N285" s="9"/>
      <c r="O285" s="9" t="s">
        <v>2230</v>
      </c>
    </row>
    <row r="286" spans="1:15" ht="18">
      <c r="A286" s="9">
        <v>703646</v>
      </c>
      <c r="B286" s="9" t="s">
        <v>2514</v>
      </c>
      <c r="C286" s="9" t="s">
        <v>2727</v>
      </c>
      <c r="D286" s="9" t="s">
        <v>2728</v>
      </c>
      <c r="E286" s="9"/>
      <c r="F286" s="9"/>
      <c r="G286" s="9" t="s">
        <v>1906</v>
      </c>
      <c r="H286" s="9" t="s">
        <v>634</v>
      </c>
      <c r="I286" s="9" t="s">
        <v>1897</v>
      </c>
      <c r="J286" s="9" t="s">
        <v>1898</v>
      </c>
      <c r="K286" s="9" t="s">
        <v>1899</v>
      </c>
      <c r="L286" s="9" t="s">
        <v>2164</v>
      </c>
      <c r="M286" s="9" t="s">
        <v>2729</v>
      </c>
      <c r="N286" s="9"/>
      <c r="O286" s="9" t="s">
        <v>2514</v>
      </c>
    </row>
    <row r="287" spans="1:15" ht="18">
      <c r="A287" s="9">
        <v>703645</v>
      </c>
      <c r="B287" s="9" t="s">
        <v>2514</v>
      </c>
      <c r="C287" s="9" t="s">
        <v>2730</v>
      </c>
      <c r="D287" s="9" t="s">
        <v>98</v>
      </c>
      <c r="E287" s="9"/>
      <c r="F287" s="9"/>
      <c r="G287" s="9"/>
      <c r="H287" s="9"/>
      <c r="I287" s="9" t="s">
        <v>1897</v>
      </c>
      <c r="J287" s="9" t="s">
        <v>1908</v>
      </c>
      <c r="K287" s="9" t="s">
        <v>1922</v>
      </c>
      <c r="L287" s="9" t="s">
        <v>1974</v>
      </c>
      <c r="M287" s="9" t="s">
        <v>2006</v>
      </c>
      <c r="N287" s="9"/>
      <c r="O287" s="9" t="s">
        <v>2230</v>
      </c>
    </row>
    <row r="288" spans="1:15" ht="18">
      <c r="A288" s="9">
        <v>703644</v>
      </c>
      <c r="B288" s="9" t="s">
        <v>2514</v>
      </c>
      <c r="C288" s="9" t="s">
        <v>2731</v>
      </c>
      <c r="D288" s="9" t="s">
        <v>2732</v>
      </c>
      <c r="E288" s="9"/>
      <c r="F288" s="9"/>
      <c r="G288" s="9" t="s">
        <v>1915</v>
      </c>
      <c r="H288" s="9" t="s">
        <v>1949</v>
      </c>
      <c r="I288" s="9" t="s">
        <v>1897</v>
      </c>
      <c r="J288" s="9" t="s">
        <v>1898</v>
      </c>
      <c r="K288" s="9" t="s">
        <v>2299</v>
      </c>
      <c r="L288" s="9" t="s">
        <v>1917</v>
      </c>
      <c r="M288" s="9" t="s">
        <v>2733</v>
      </c>
      <c r="N288" s="9"/>
      <c r="O288" s="9" t="s">
        <v>2514</v>
      </c>
    </row>
    <row r="289" spans="1:15" ht="18">
      <c r="A289" s="9">
        <v>703643</v>
      </c>
      <c r="B289" s="9" t="s">
        <v>2514</v>
      </c>
      <c r="C289" s="9" t="s">
        <v>2734</v>
      </c>
      <c r="D289" s="9" t="s">
        <v>2167</v>
      </c>
      <c r="E289" s="9"/>
      <c r="F289" s="9"/>
      <c r="G289" s="9" t="s">
        <v>398</v>
      </c>
      <c r="H289" s="9" t="s">
        <v>634</v>
      </c>
      <c r="I289" s="9" t="s">
        <v>1897</v>
      </c>
      <c r="J289" s="9" t="s">
        <v>1898</v>
      </c>
      <c r="K289" s="9" t="s">
        <v>1899</v>
      </c>
      <c r="L289" s="9" t="s">
        <v>1952</v>
      </c>
      <c r="M289" s="9" t="s">
        <v>2735</v>
      </c>
      <c r="N289" s="9"/>
      <c r="O289" s="9" t="s">
        <v>2514</v>
      </c>
    </row>
    <row r="290" spans="1:15" ht="18">
      <c r="A290" s="9">
        <v>703642</v>
      </c>
      <c r="B290" s="9" t="s">
        <v>2514</v>
      </c>
      <c r="C290" s="9" t="s">
        <v>2736</v>
      </c>
      <c r="D290" s="9" t="s">
        <v>2737</v>
      </c>
      <c r="E290" s="9"/>
      <c r="F290" s="9"/>
      <c r="G290" s="9" t="s">
        <v>1906</v>
      </c>
      <c r="H290" s="9" t="s">
        <v>1295</v>
      </c>
      <c r="I290" s="9" t="s">
        <v>1897</v>
      </c>
      <c r="J290" s="9" t="s">
        <v>1898</v>
      </c>
      <c r="K290" s="9" t="s">
        <v>1899</v>
      </c>
      <c r="L290" s="9" t="s">
        <v>2026</v>
      </c>
      <c r="M290" s="9" t="s">
        <v>2738</v>
      </c>
      <c r="N290" s="9"/>
      <c r="O290" s="9" t="s">
        <v>2230</v>
      </c>
    </row>
    <row r="291" spans="1:15" ht="18">
      <c r="A291" s="9">
        <v>703641</v>
      </c>
      <c r="B291" s="9" t="s">
        <v>2514</v>
      </c>
      <c r="C291" s="9" t="s">
        <v>2739</v>
      </c>
      <c r="D291" s="9" t="s">
        <v>2740</v>
      </c>
      <c r="E291" s="9"/>
      <c r="F291" s="9"/>
      <c r="G291" s="9" t="s">
        <v>748</v>
      </c>
      <c r="H291" s="9" t="s">
        <v>1295</v>
      </c>
      <c r="I291" s="9" t="s">
        <v>1897</v>
      </c>
      <c r="J291" s="9" t="s">
        <v>1898</v>
      </c>
      <c r="K291" s="9" t="s">
        <v>1965</v>
      </c>
      <c r="L291" s="9" t="s">
        <v>2527</v>
      </c>
      <c r="M291" s="9" t="s">
        <v>2741</v>
      </c>
      <c r="N291" s="9"/>
      <c r="O291" s="9" t="s">
        <v>2301</v>
      </c>
    </row>
    <row r="292" spans="1:15" ht="18">
      <c r="A292" s="9">
        <v>703640</v>
      </c>
      <c r="B292" s="9" t="s">
        <v>2514</v>
      </c>
      <c r="C292" s="9" t="s">
        <v>2742</v>
      </c>
      <c r="D292" s="9" t="s">
        <v>2743</v>
      </c>
      <c r="E292" s="9" t="s">
        <v>2744</v>
      </c>
      <c r="F292" s="9">
        <v>62</v>
      </c>
      <c r="G292" s="9" t="s">
        <v>398</v>
      </c>
      <c r="H292" s="9" t="s">
        <v>634</v>
      </c>
      <c r="I292" s="9" t="s">
        <v>1897</v>
      </c>
      <c r="J292" s="9" t="s">
        <v>1898</v>
      </c>
      <c r="K292" s="9" t="s">
        <v>2058</v>
      </c>
      <c r="L292" s="9" t="s">
        <v>2415</v>
      </c>
      <c r="M292" s="9" t="s">
        <v>2693</v>
      </c>
      <c r="N292" s="9"/>
      <c r="O292" s="9" t="s">
        <v>1930</v>
      </c>
    </row>
    <row r="293" spans="1:15" ht="18">
      <c r="A293" s="9">
        <v>703639</v>
      </c>
      <c r="B293" s="9" t="s">
        <v>2514</v>
      </c>
      <c r="C293" s="9" t="s">
        <v>2745</v>
      </c>
      <c r="D293" s="9" t="s">
        <v>2746</v>
      </c>
      <c r="E293" s="9" t="s">
        <v>1905</v>
      </c>
      <c r="F293" s="9">
        <v>23</v>
      </c>
      <c r="G293" s="9" t="s">
        <v>748</v>
      </c>
      <c r="H293" s="9" t="s">
        <v>634</v>
      </c>
      <c r="I293" s="9" t="s">
        <v>1897</v>
      </c>
      <c r="J293" s="9" t="s">
        <v>1898</v>
      </c>
      <c r="K293" s="9" t="s">
        <v>1916</v>
      </c>
      <c r="L293" s="9" t="s">
        <v>2026</v>
      </c>
      <c r="M293" s="9" t="s">
        <v>2747</v>
      </c>
      <c r="N293" s="9"/>
      <c r="O293" s="9" t="s">
        <v>2748</v>
      </c>
    </row>
    <row r="294" spans="1:15" ht="18">
      <c r="A294" s="9">
        <v>703638</v>
      </c>
      <c r="B294" s="9" t="s">
        <v>2514</v>
      </c>
      <c r="C294" s="9" t="s">
        <v>2749</v>
      </c>
      <c r="D294" s="9" t="s">
        <v>2750</v>
      </c>
      <c r="E294" s="9"/>
      <c r="F294" s="9"/>
      <c r="G294" s="9" t="s">
        <v>633</v>
      </c>
      <c r="H294" s="9" t="s">
        <v>1295</v>
      </c>
      <c r="I294" s="9" t="s">
        <v>1897</v>
      </c>
      <c r="J294" s="9" t="s">
        <v>1898</v>
      </c>
      <c r="K294" s="9" t="s">
        <v>1899</v>
      </c>
      <c r="L294" s="9"/>
      <c r="M294" s="9" t="s">
        <v>2751</v>
      </c>
      <c r="N294" s="9"/>
      <c r="O294" s="9" t="s">
        <v>2514</v>
      </c>
    </row>
    <row r="295" spans="1:15" ht="18">
      <c r="A295" s="9">
        <v>703637</v>
      </c>
      <c r="B295" s="9" t="s">
        <v>2514</v>
      </c>
      <c r="C295" s="9" t="s">
        <v>2752</v>
      </c>
      <c r="D295" s="9" t="s">
        <v>2753</v>
      </c>
      <c r="E295" s="9" t="s">
        <v>1905</v>
      </c>
      <c r="F295" s="9"/>
      <c r="G295" s="9"/>
      <c r="H295" s="9"/>
      <c r="I295" s="9" t="s">
        <v>1897</v>
      </c>
      <c r="J295" s="9" t="s">
        <v>1908</v>
      </c>
      <c r="K295" s="9" t="s">
        <v>1899</v>
      </c>
      <c r="L295" s="9" t="s">
        <v>2164</v>
      </c>
      <c r="M295" s="9" t="s">
        <v>2754</v>
      </c>
      <c r="N295" s="9"/>
      <c r="O295" s="9" t="s">
        <v>2514</v>
      </c>
    </row>
    <row r="296" spans="1:15" ht="18">
      <c r="A296" s="9">
        <v>703636</v>
      </c>
      <c r="B296" s="9" t="s">
        <v>2514</v>
      </c>
      <c r="C296" s="9" t="s">
        <v>2755</v>
      </c>
      <c r="D296" s="9" t="s">
        <v>2756</v>
      </c>
      <c r="E296" s="9"/>
      <c r="F296" s="9"/>
      <c r="G296" s="9" t="s">
        <v>633</v>
      </c>
      <c r="H296" s="9" t="s">
        <v>1660</v>
      </c>
      <c r="I296" s="9" t="s">
        <v>1897</v>
      </c>
      <c r="J296" s="9" t="s">
        <v>1926</v>
      </c>
      <c r="K296" s="9" t="s">
        <v>1981</v>
      </c>
      <c r="L296" s="9"/>
      <c r="M296" s="9" t="s">
        <v>2757</v>
      </c>
      <c r="N296" s="9"/>
      <c r="O296" s="9" t="s">
        <v>2044</v>
      </c>
    </row>
    <row r="297" spans="1:15" ht="18">
      <c r="A297" s="9">
        <v>703635</v>
      </c>
      <c r="B297" s="9" t="s">
        <v>2514</v>
      </c>
      <c r="C297" s="9" t="s">
        <v>2758</v>
      </c>
      <c r="D297" s="9" t="s">
        <v>2756</v>
      </c>
      <c r="E297" s="9"/>
      <c r="F297" s="9"/>
      <c r="G297" s="9" t="s">
        <v>633</v>
      </c>
      <c r="H297" s="9" t="s">
        <v>1660</v>
      </c>
      <c r="I297" s="9" t="s">
        <v>1897</v>
      </c>
      <c r="J297" s="9" t="s">
        <v>1898</v>
      </c>
      <c r="K297" s="9" t="s">
        <v>1916</v>
      </c>
      <c r="L297" s="9" t="s">
        <v>1900</v>
      </c>
      <c r="M297" s="9" t="s">
        <v>2759</v>
      </c>
      <c r="N297" s="9"/>
      <c r="O297" s="9" t="s">
        <v>2760</v>
      </c>
    </row>
    <row r="298" spans="1:15" ht="18">
      <c r="A298" s="9">
        <v>703634</v>
      </c>
      <c r="B298" s="9" t="s">
        <v>2514</v>
      </c>
      <c r="C298" s="9" t="s">
        <v>2761</v>
      </c>
      <c r="D298" s="9" t="s">
        <v>98</v>
      </c>
      <c r="E298" s="9"/>
      <c r="F298" s="9"/>
      <c r="G298" s="9"/>
      <c r="H298" s="9"/>
      <c r="I298" s="9" t="s">
        <v>1897</v>
      </c>
      <c r="J298" s="9" t="s">
        <v>1908</v>
      </c>
      <c r="K298" s="9" t="s">
        <v>1922</v>
      </c>
      <c r="L298" s="9" t="s">
        <v>1974</v>
      </c>
      <c r="M298" s="9" t="s">
        <v>2006</v>
      </c>
      <c r="N298" s="9"/>
      <c r="O298" s="9" t="s">
        <v>2230</v>
      </c>
    </row>
    <row r="299" spans="1:15" ht="18">
      <c r="A299" s="9">
        <v>703633</v>
      </c>
      <c r="B299" s="9" t="s">
        <v>2514</v>
      </c>
      <c r="C299" s="9" t="s">
        <v>2762</v>
      </c>
      <c r="D299" s="9" t="s">
        <v>2763</v>
      </c>
      <c r="E299" s="9" t="s">
        <v>1905</v>
      </c>
      <c r="F299" s="9">
        <v>23</v>
      </c>
      <c r="G299" s="9" t="s">
        <v>633</v>
      </c>
      <c r="H299" s="9" t="s">
        <v>1660</v>
      </c>
      <c r="I299" s="9" t="s">
        <v>1897</v>
      </c>
      <c r="J299" s="9" t="s">
        <v>1898</v>
      </c>
      <c r="K299" s="9" t="s">
        <v>1916</v>
      </c>
      <c r="L299" s="9" t="s">
        <v>1974</v>
      </c>
      <c r="M299" s="9" t="s">
        <v>2764</v>
      </c>
      <c r="N299" s="9"/>
      <c r="O299" s="9" t="s">
        <v>1930</v>
      </c>
    </row>
    <row r="300" spans="1:15" ht="18">
      <c r="A300" s="9">
        <v>703632</v>
      </c>
      <c r="B300" s="9" t="s">
        <v>2514</v>
      </c>
      <c r="C300" s="9" t="s">
        <v>2765</v>
      </c>
      <c r="D300" s="9" t="s">
        <v>2766</v>
      </c>
      <c r="E300" s="9" t="s">
        <v>1905</v>
      </c>
      <c r="F300" s="9">
        <v>54</v>
      </c>
      <c r="G300" s="9" t="s">
        <v>398</v>
      </c>
      <c r="H300" s="9" t="s">
        <v>2180</v>
      </c>
      <c r="I300" s="9" t="s">
        <v>1897</v>
      </c>
      <c r="J300" s="9" t="s">
        <v>1898</v>
      </c>
      <c r="K300" s="9" t="s">
        <v>2299</v>
      </c>
      <c r="L300" s="9" t="s">
        <v>2415</v>
      </c>
      <c r="M300" s="9" t="s">
        <v>2767</v>
      </c>
      <c r="N300" s="9"/>
      <c r="O300" s="9" t="s">
        <v>2301</v>
      </c>
    </row>
    <row r="301" spans="1:15" ht="18">
      <c r="A301" s="9">
        <v>703631</v>
      </c>
      <c r="B301" s="9" t="s">
        <v>2514</v>
      </c>
      <c r="C301" s="9" t="s">
        <v>2768</v>
      </c>
      <c r="D301" s="9" t="s">
        <v>2769</v>
      </c>
      <c r="E301" s="9" t="s">
        <v>1905</v>
      </c>
      <c r="F301" s="9">
        <v>26</v>
      </c>
      <c r="G301" s="9" t="s">
        <v>633</v>
      </c>
      <c r="H301" s="9" t="s">
        <v>1660</v>
      </c>
      <c r="I301" s="9" t="s">
        <v>1897</v>
      </c>
      <c r="J301" s="9" t="s">
        <v>1908</v>
      </c>
      <c r="K301" s="9" t="s">
        <v>1916</v>
      </c>
      <c r="L301" s="9" t="s">
        <v>1974</v>
      </c>
      <c r="M301" s="9" t="s">
        <v>2770</v>
      </c>
      <c r="N301" s="9"/>
      <c r="O301" s="9" t="s">
        <v>2021</v>
      </c>
    </row>
    <row r="302" spans="1:15" ht="18">
      <c r="A302" s="9">
        <v>703630</v>
      </c>
      <c r="B302" s="9" t="s">
        <v>2514</v>
      </c>
      <c r="C302" s="9" t="s">
        <v>2771</v>
      </c>
      <c r="D302" s="9" t="s">
        <v>2772</v>
      </c>
      <c r="E302" s="9" t="s">
        <v>1905</v>
      </c>
      <c r="F302" s="9"/>
      <c r="G302" s="9" t="s">
        <v>633</v>
      </c>
      <c r="H302" s="9" t="s">
        <v>1295</v>
      </c>
      <c r="I302" s="9" t="s">
        <v>1897</v>
      </c>
      <c r="J302" s="9" t="s">
        <v>1908</v>
      </c>
      <c r="K302" s="9" t="s">
        <v>1965</v>
      </c>
      <c r="L302" s="9" t="s">
        <v>1974</v>
      </c>
      <c r="M302" s="9" t="s">
        <v>2006</v>
      </c>
      <c r="N302" s="9"/>
      <c r="O302" s="9" t="s">
        <v>1976</v>
      </c>
    </row>
    <row r="303" spans="1:15" ht="18">
      <c r="A303" s="9">
        <v>703629</v>
      </c>
      <c r="B303" s="9" t="s">
        <v>2514</v>
      </c>
      <c r="C303" s="9" t="s">
        <v>2773</v>
      </c>
      <c r="D303" s="9" t="s">
        <v>2774</v>
      </c>
      <c r="E303" s="9"/>
      <c r="F303" s="9"/>
      <c r="G303" s="9" t="s">
        <v>1906</v>
      </c>
      <c r="H303" s="9" t="s">
        <v>1660</v>
      </c>
      <c r="I303" s="9" t="s">
        <v>1897</v>
      </c>
      <c r="J303" s="9" t="s">
        <v>1898</v>
      </c>
      <c r="K303" s="9" t="s">
        <v>1899</v>
      </c>
      <c r="L303" s="9" t="s">
        <v>2527</v>
      </c>
      <c r="M303" s="9" t="s">
        <v>2775</v>
      </c>
      <c r="N303" s="9"/>
      <c r="O303" s="9" t="s">
        <v>2230</v>
      </c>
    </row>
    <row r="304" spans="1:15" ht="18">
      <c r="A304" s="9">
        <v>703628</v>
      </c>
      <c r="B304" s="9" t="s">
        <v>2514</v>
      </c>
      <c r="C304" s="9" t="s">
        <v>2776</v>
      </c>
      <c r="D304" s="9" t="s">
        <v>2777</v>
      </c>
      <c r="E304" s="9" t="s">
        <v>2744</v>
      </c>
      <c r="F304" s="9">
        <v>31</v>
      </c>
      <c r="G304" s="9" t="s">
        <v>1915</v>
      </c>
      <c r="H304" s="9" t="s">
        <v>2337</v>
      </c>
      <c r="I304" s="9" t="s">
        <v>1897</v>
      </c>
      <c r="J304" s="9" t="s">
        <v>1898</v>
      </c>
      <c r="K304" s="9" t="s">
        <v>1995</v>
      </c>
      <c r="L304" s="9" t="s">
        <v>1996</v>
      </c>
      <c r="M304" s="9" t="s">
        <v>2778</v>
      </c>
      <c r="N304" s="9"/>
      <c r="O304" s="9" t="s">
        <v>2514</v>
      </c>
    </row>
    <row r="305" spans="1:15" ht="18">
      <c r="A305" s="9">
        <v>703627</v>
      </c>
      <c r="B305" s="9" t="s">
        <v>2514</v>
      </c>
      <c r="C305" s="9" t="s">
        <v>2779</v>
      </c>
      <c r="D305" s="9" t="s">
        <v>2780</v>
      </c>
      <c r="E305" s="9"/>
      <c r="F305" s="9"/>
      <c r="G305" s="9" t="s">
        <v>748</v>
      </c>
      <c r="H305" s="9" t="s">
        <v>634</v>
      </c>
      <c r="I305" s="9" t="s">
        <v>1897</v>
      </c>
      <c r="J305" s="9" t="s">
        <v>1898</v>
      </c>
      <c r="K305" s="9" t="s">
        <v>1965</v>
      </c>
      <c r="L305" s="9" t="s">
        <v>2527</v>
      </c>
      <c r="M305" s="9" t="s">
        <v>2781</v>
      </c>
      <c r="N305" s="9"/>
      <c r="O305" s="9" t="s">
        <v>2013</v>
      </c>
    </row>
    <row r="306" spans="1:15" ht="18">
      <c r="A306" s="9">
        <v>703626</v>
      </c>
      <c r="B306" s="9" t="s">
        <v>2514</v>
      </c>
      <c r="C306" s="9" t="s">
        <v>2782</v>
      </c>
      <c r="D306" s="9" t="s">
        <v>2783</v>
      </c>
      <c r="E306" s="9"/>
      <c r="F306" s="9"/>
      <c r="G306" s="9" t="s">
        <v>633</v>
      </c>
      <c r="H306" s="9" t="s">
        <v>1660</v>
      </c>
      <c r="I306" s="9" t="s">
        <v>1897</v>
      </c>
      <c r="J306" s="9" t="s">
        <v>1898</v>
      </c>
      <c r="K306" s="9" t="s">
        <v>1916</v>
      </c>
      <c r="L306" s="9" t="s">
        <v>1974</v>
      </c>
      <c r="M306" s="9" t="s">
        <v>2006</v>
      </c>
      <c r="N306" s="9"/>
      <c r="O306" s="9" t="s">
        <v>1930</v>
      </c>
    </row>
    <row r="307" spans="1:15" ht="18">
      <c r="A307" s="9">
        <v>703625</v>
      </c>
      <c r="B307" s="9" t="s">
        <v>2514</v>
      </c>
      <c r="C307" s="9" t="s">
        <v>2784</v>
      </c>
      <c r="D307" s="9" t="s">
        <v>2785</v>
      </c>
      <c r="E307" s="9" t="s">
        <v>1905</v>
      </c>
      <c r="F307" s="9">
        <v>30</v>
      </c>
      <c r="G307" s="9" t="s">
        <v>633</v>
      </c>
      <c r="H307" s="9" t="s">
        <v>1295</v>
      </c>
      <c r="I307" s="9" t="s">
        <v>1897</v>
      </c>
      <c r="J307" s="9" t="s">
        <v>1908</v>
      </c>
      <c r="K307" s="9" t="s">
        <v>2149</v>
      </c>
      <c r="L307" s="9" t="s">
        <v>1974</v>
      </c>
      <c r="M307" s="9" t="s">
        <v>2006</v>
      </c>
      <c r="N307" s="9"/>
      <c r="O307" s="9" t="s">
        <v>2021</v>
      </c>
    </row>
    <row r="308" spans="1:15" ht="18">
      <c r="A308" s="9">
        <v>703624</v>
      </c>
      <c r="B308" s="9" t="s">
        <v>2514</v>
      </c>
      <c r="C308" s="9" t="s">
        <v>2786</v>
      </c>
      <c r="D308" s="9" t="s">
        <v>2787</v>
      </c>
      <c r="E308" s="9"/>
      <c r="F308" s="9"/>
      <c r="G308" s="9" t="s">
        <v>748</v>
      </c>
      <c r="H308" s="9" t="s">
        <v>1295</v>
      </c>
      <c r="I308" s="9" t="s">
        <v>1897</v>
      </c>
      <c r="J308" s="9" t="s">
        <v>1898</v>
      </c>
      <c r="K308" s="9" t="s">
        <v>1899</v>
      </c>
      <c r="L308" s="9" t="s">
        <v>2026</v>
      </c>
      <c r="M308" s="9" t="s">
        <v>2788</v>
      </c>
      <c r="N308" s="9"/>
      <c r="O308" s="9" t="s">
        <v>1912</v>
      </c>
    </row>
    <row r="309" spans="1:15" ht="18">
      <c r="A309" s="9">
        <v>703623</v>
      </c>
      <c r="B309" s="9" t="s">
        <v>2514</v>
      </c>
      <c r="C309" s="9" t="s">
        <v>2789</v>
      </c>
      <c r="D309" s="9" t="s">
        <v>2790</v>
      </c>
      <c r="E309" s="9"/>
      <c r="F309" s="9"/>
      <c r="G309" s="9" t="s">
        <v>648</v>
      </c>
      <c r="H309" s="9" t="s">
        <v>1295</v>
      </c>
      <c r="I309" s="9" t="s">
        <v>1897</v>
      </c>
      <c r="J309" s="9" t="s">
        <v>1898</v>
      </c>
      <c r="K309" s="9" t="s">
        <v>1916</v>
      </c>
      <c r="L309" s="9" t="s">
        <v>1952</v>
      </c>
      <c r="M309" s="9" t="s">
        <v>2791</v>
      </c>
      <c r="N309" s="9"/>
      <c r="O309" s="9" t="s">
        <v>2514</v>
      </c>
    </row>
    <row r="310" spans="1:15" ht="18">
      <c r="A310" s="9">
        <v>703622</v>
      </c>
      <c r="B310" s="9" t="s">
        <v>2514</v>
      </c>
      <c r="C310" s="9" t="s">
        <v>2792</v>
      </c>
      <c r="D310" s="9" t="s">
        <v>2793</v>
      </c>
      <c r="E310" s="9"/>
      <c r="F310" s="9"/>
      <c r="G310" s="9" t="s">
        <v>1896</v>
      </c>
      <c r="H310" s="9" t="s">
        <v>1907</v>
      </c>
      <c r="I310" s="9" t="s">
        <v>1897</v>
      </c>
      <c r="J310" s="9" t="s">
        <v>1898</v>
      </c>
      <c r="K310" s="9" t="s">
        <v>1916</v>
      </c>
      <c r="L310" s="9" t="s">
        <v>1974</v>
      </c>
      <c r="M310" s="9" t="s">
        <v>2006</v>
      </c>
      <c r="N310" s="9"/>
      <c r="O310" s="9" t="s">
        <v>1930</v>
      </c>
    </row>
    <row r="311" spans="1:15" ht="18">
      <c r="A311" s="9">
        <v>703621</v>
      </c>
      <c r="B311" s="9" t="s">
        <v>2514</v>
      </c>
      <c r="C311" s="9" t="s">
        <v>2794</v>
      </c>
      <c r="D311" s="9" t="s">
        <v>2795</v>
      </c>
      <c r="E311" s="9" t="s">
        <v>1905</v>
      </c>
      <c r="F311" s="9">
        <v>21</v>
      </c>
      <c r="G311" s="9" t="s">
        <v>1906</v>
      </c>
      <c r="H311" s="9" t="s">
        <v>1295</v>
      </c>
      <c r="I311" s="9" t="s">
        <v>1897</v>
      </c>
      <c r="J311" s="9" t="s">
        <v>1898</v>
      </c>
      <c r="K311" s="9" t="s">
        <v>2364</v>
      </c>
      <c r="L311" s="9" t="s">
        <v>2164</v>
      </c>
      <c r="M311" s="9" t="s">
        <v>2796</v>
      </c>
      <c r="N311" s="9"/>
      <c r="O311" s="9" t="s">
        <v>17</v>
      </c>
    </row>
    <row r="312" spans="1:15" ht="18">
      <c r="A312" s="9">
        <v>703620</v>
      </c>
      <c r="B312" s="9" t="s">
        <v>2514</v>
      </c>
      <c r="C312" s="9" t="s">
        <v>2797</v>
      </c>
      <c r="D312" s="9" t="s">
        <v>2798</v>
      </c>
      <c r="E312" s="9"/>
      <c r="F312" s="9"/>
      <c r="G312" s="9" t="s">
        <v>398</v>
      </c>
      <c r="H312" s="9" t="s">
        <v>2190</v>
      </c>
      <c r="I312" s="9" t="s">
        <v>1897</v>
      </c>
      <c r="J312" s="9" t="s">
        <v>2215</v>
      </c>
      <c r="K312" s="9" t="s">
        <v>1927</v>
      </c>
      <c r="L312" s="9" t="s">
        <v>2415</v>
      </c>
      <c r="M312" s="9" t="s">
        <v>2693</v>
      </c>
      <c r="N312" s="9"/>
      <c r="O312" s="9" t="s">
        <v>1902</v>
      </c>
    </row>
    <row r="313" spans="1:15" ht="18">
      <c r="A313" s="9">
        <v>703619</v>
      </c>
      <c r="B313" s="9" t="s">
        <v>2514</v>
      </c>
      <c r="C313" s="9" t="s">
        <v>2799</v>
      </c>
      <c r="D313" s="9" t="s">
        <v>2800</v>
      </c>
      <c r="E313" s="9"/>
      <c r="F313" s="9"/>
      <c r="G313" s="9" t="s">
        <v>1906</v>
      </c>
      <c r="H313" s="9" t="s">
        <v>634</v>
      </c>
      <c r="I313" s="9" t="s">
        <v>1897</v>
      </c>
      <c r="J313" s="9" t="s">
        <v>1898</v>
      </c>
      <c r="K313" s="9" t="s">
        <v>1922</v>
      </c>
      <c r="L313" s="9" t="s">
        <v>2527</v>
      </c>
      <c r="M313" s="9" t="s">
        <v>2801</v>
      </c>
      <c r="N313" s="9"/>
      <c r="O313" s="9" t="s">
        <v>2044</v>
      </c>
    </row>
    <row r="314" spans="1:15" ht="18">
      <c r="A314" s="9">
        <v>703618</v>
      </c>
      <c r="B314" s="9" t="s">
        <v>2514</v>
      </c>
      <c r="C314" s="9" t="s">
        <v>2802</v>
      </c>
      <c r="D314" s="9" t="s">
        <v>2803</v>
      </c>
      <c r="E314" s="9" t="s">
        <v>1905</v>
      </c>
      <c r="F314" s="9">
        <v>21</v>
      </c>
      <c r="G314" s="9" t="s">
        <v>748</v>
      </c>
      <c r="H314" s="9" t="s">
        <v>634</v>
      </c>
      <c r="I314" s="9" t="s">
        <v>1897</v>
      </c>
      <c r="J314" s="9" t="s">
        <v>1898</v>
      </c>
      <c r="K314" s="9" t="s">
        <v>1922</v>
      </c>
      <c r="L314" s="9" t="s">
        <v>2026</v>
      </c>
      <c r="M314" s="9" t="s">
        <v>2381</v>
      </c>
      <c r="N314" s="9"/>
      <c r="O314" s="9" t="s">
        <v>2102</v>
      </c>
    </row>
    <row r="315" spans="1:15" ht="18">
      <c r="A315" s="9">
        <v>703617</v>
      </c>
      <c r="B315" s="9" t="s">
        <v>2514</v>
      </c>
      <c r="C315" s="9" t="s">
        <v>2804</v>
      </c>
      <c r="D315" s="9" t="s">
        <v>2805</v>
      </c>
      <c r="E315" s="9" t="s">
        <v>1905</v>
      </c>
      <c r="F315" s="9">
        <v>21</v>
      </c>
      <c r="G315" s="9" t="s">
        <v>633</v>
      </c>
      <c r="H315" s="9" t="s">
        <v>1660</v>
      </c>
      <c r="I315" s="9" t="s">
        <v>1897</v>
      </c>
      <c r="J315" s="9" t="s">
        <v>1898</v>
      </c>
      <c r="K315" s="9" t="s">
        <v>2299</v>
      </c>
      <c r="L315" s="9" t="s">
        <v>1974</v>
      </c>
      <c r="M315" s="9" t="s">
        <v>2806</v>
      </c>
      <c r="N315" s="9"/>
      <c r="O315" s="9" t="s">
        <v>1912</v>
      </c>
    </row>
    <row r="316" spans="1:15" ht="18">
      <c r="A316" s="9">
        <v>703616</v>
      </c>
      <c r="B316" s="9" t="s">
        <v>2514</v>
      </c>
      <c r="C316" s="9" t="s">
        <v>2807</v>
      </c>
      <c r="D316" s="9" t="s">
        <v>2808</v>
      </c>
      <c r="E316" s="9"/>
      <c r="F316" s="9"/>
      <c r="G316" s="9" t="s">
        <v>1896</v>
      </c>
      <c r="H316" s="9" t="s">
        <v>1660</v>
      </c>
      <c r="I316" s="9" t="s">
        <v>1897</v>
      </c>
      <c r="J316" s="9" t="s">
        <v>1898</v>
      </c>
      <c r="K316" s="9" t="s">
        <v>1899</v>
      </c>
      <c r="L316" s="9"/>
      <c r="M316" s="9" t="s">
        <v>2809</v>
      </c>
      <c r="N316" s="9"/>
      <c r="O316" s="9" t="s">
        <v>2514</v>
      </c>
    </row>
    <row r="317" spans="1:15" ht="18">
      <c r="A317" s="9">
        <v>703615</v>
      </c>
      <c r="B317" s="9" t="s">
        <v>2514</v>
      </c>
      <c r="C317" s="9" t="s">
        <v>2810</v>
      </c>
      <c r="D317" s="9" t="s">
        <v>2811</v>
      </c>
      <c r="E317" s="9" t="s">
        <v>1905</v>
      </c>
      <c r="F317" s="9">
        <v>20</v>
      </c>
      <c r="G317" s="9" t="s">
        <v>1896</v>
      </c>
      <c r="H317" s="9" t="s">
        <v>1660</v>
      </c>
      <c r="I317" s="9" t="s">
        <v>1897</v>
      </c>
      <c r="J317" s="9" t="s">
        <v>1898</v>
      </c>
      <c r="K317" s="9" t="s">
        <v>1916</v>
      </c>
      <c r="L317" s="9" t="s">
        <v>1974</v>
      </c>
      <c r="M317" s="9" t="s">
        <v>2812</v>
      </c>
      <c r="N317" s="9"/>
      <c r="O317" s="9" t="s">
        <v>1967</v>
      </c>
    </row>
    <row r="318" spans="1:15" ht="18">
      <c r="A318" s="9">
        <v>703614</v>
      </c>
      <c r="B318" s="9" t="s">
        <v>2514</v>
      </c>
      <c r="C318" s="9" t="s">
        <v>2813</v>
      </c>
      <c r="D318" s="9" t="s">
        <v>2814</v>
      </c>
      <c r="E318" s="9"/>
      <c r="F318" s="9"/>
      <c r="G318" s="9" t="s">
        <v>748</v>
      </c>
      <c r="H318" s="9" t="s">
        <v>634</v>
      </c>
      <c r="I318" s="9" t="s">
        <v>1897</v>
      </c>
      <c r="J318" s="9" t="s">
        <v>1898</v>
      </c>
      <c r="K318" s="9" t="s">
        <v>1927</v>
      </c>
      <c r="L318" s="9" t="s">
        <v>1910</v>
      </c>
      <c r="M318" s="9" t="s">
        <v>2173</v>
      </c>
      <c r="N318" s="9"/>
      <c r="O318" s="9" t="s">
        <v>1930</v>
      </c>
    </row>
    <row r="319" spans="1:15" ht="18">
      <c r="A319" s="9">
        <v>703612</v>
      </c>
      <c r="B319" s="9" t="s">
        <v>2514</v>
      </c>
      <c r="C319" s="9" t="s">
        <v>2815</v>
      </c>
      <c r="D319" s="9" t="s">
        <v>2816</v>
      </c>
      <c r="E319" s="9" t="s">
        <v>1905</v>
      </c>
      <c r="F319" s="9">
        <v>27</v>
      </c>
      <c r="G319" s="9" t="s">
        <v>2176</v>
      </c>
      <c r="H319" s="9" t="s">
        <v>1295</v>
      </c>
      <c r="I319" s="9" t="s">
        <v>1897</v>
      </c>
      <c r="J319" s="9" t="s">
        <v>1908</v>
      </c>
      <c r="K319" s="9" t="s">
        <v>1916</v>
      </c>
      <c r="L319" s="9" t="s">
        <v>2164</v>
      </c>
      <c r="M319" s="9" t="s">
        <v>2817</v>
      </c>
      <c r="N319" s="9"/>
      <c r="O319" s="9" t="s">
        <v>1902</v>
      </c>
    </row>
    <row r="320" spans="1:15" ht="18">
      <c r="A320" s="9">
        <v>703611</v>
      </c>
      <c r="B320" s="9" t="s">
        <v>2514</v>
      </c>
      <c r="C320" s="9" t="s">
        <v>2818</v>
      </c>
      <c r="D320" s="9" t="s">
        <v>2819</v>
      </c>
      <c r="E320" s="9"/>
      <c r="F320" s="9"/>
      <c r="G320" s="9" t="s">
        <v>648</v>
      </c>
      <c r="H320" s="9" t="s">
        <v>1295</v>
      </c>
      <c r="I320" s="9" t="s">
        <v>1897</v>
      </c>
      <c r="J320" s="9" t="s">
        <v>1898</v>
      </c>
      <c r="K320" s="9" t="s">
        <v>1995</v>
      </c>
      <c r="L320" s="9" t="s">
        <v>1996</v>
      </c>
      <c r="M320" s="9" t="s">
        <v>2820</v>
      </c>
      <c r="N320" s="9"/>
      <c r="O320" s="9" t="s">
        <v>2514</v>
      </c>
    </row>
    <row r="321" spans="1:15" ht="18">
      <c r="A321" s="9">
        <v>703610</v>
      </c>
      <c r="B321" s="9" t="s">
        <v>2514</v>
      </c>
      <c r="C321" s="9" t="s">
        <v>2821</v>
      </c>
      <c r="D321" s="9" t="s">
        <v>2822</v>
      </c>
      <c r="E321" s="9" t="s">
        <v>1905</v>
      </c>
      <c r="F321" s="9">
        <v>27</v>
      </c>
      <c r="G321" s="9" t="s">
        <v>1906</v>
      </c>
      <c r="H321" s="9" t="s">
        <v>1295</v>
      </c>
      <c r="I321" s="9" t="s">
        <v>1897</v>
      </c>
      <c r="J321" s="9" t="s">
        <v>1908</v>
      </c>
      <c r="K321" s="9" t="s">
        <v>1922</v>
      </c>
      <c r="L321" s="9" t="s">
        <v>2026</v>
      </c>
      <c r="M321" s="9" t="s">
        <v>2823</v>
      </c>
      <c r="N321" s="9"/>
      <c r="O321" s="9" t="s">
        <v>1902</v>
      </c>
    </row>
    <row r="322" spans="1:15" ht="18">
      <c r="A322" s="9">
        <v>703609</v>
      </c>
      <c r="B322" s="9" t="s">
        <v>2514</v>
      </c>
      <c r="C322" s="9" t="s">
        <v>2824</v>
      </c>
      <c r="D322" s="9" t="s">
        <v>2825</v>
      </c>
      <c r="E322" s="9"/>
      <c r="F322" s="9"/>
      <c r="G322" s="9" t="s">
        <v>748</v>
      </c>
      <c r="H322" s="9" t="s">
        <v>1295</v>
      </c>
      <c r="I322" s="9" t="s">
        <v>1897</v>
      </c>
      <c r="J322" s="9" t="s">
        <v>1898</v>
      </c>
      <c r="K322" s="9" t="s">
        <v>1922</v>
      </c>
      <c r="L322" s="9" t="s">
        <v>2527</v>
      </c>
      <c r="M322" s="9" t="s">
        <v>2528</v>
      </c>
      <c r="N322" s="9"/>
      <c r="O322" s="9" t="s">
        <v>2230</v>
      </c>
    </row>
    <row r="323" spans="1:15" ht="18">
      <c r="A323" s="9">
        <v>703608</v>
      </c>
      <c r="B323" s="9" t="s">
        <v>2514</v>
      </c>
      <c r="C323" s="9" t="s">
        <v>2826</v>
      </c>
      <c r="D323" s="9" t="s">
        <v>2827</v>
      </c>
      <c r="E323" s="9"/>
      <c r="F323" s="9"/>
      <c r="G323" s="9" t="s">
        <v>1915</v>
      </c>
      <c r="H323" s="9" t="s">
        <v>1295</v>
      </c>
      <c r="I323" s="9" t="s">
        <v>1897</v>
      </c>
      <c r="J323" s="9" t="s">
        <v>1898</v>
      </c>
      <c r="K323" s="9" t="s">
        <v>2540</v>
      </c>
      <c r="L323" s="9" t="s">
        <v>1917</v>
      </c>
      <c r="M323" s="9" t="s">
        <v>2133</v>
      </c>
      <c r="N323" s="9"/>
      <c r="O323" s="9" t="s">
        <v>17</v>
      </c>
    </row>
    <row r="324" spans="1:15" ht="18">
      <c r="A324" s="9">
        <v>703607</v>
      </c>
      <c r="B324" s="9" t="s">
        <v>2514</v>
      </c>
      <c r="C324" s="9" t="s">
        <v>2828</v>
      </c>
      <c r="D324" s="9" t="s">
        <v>2829</v>
      </c>
      <c r="E324" s="9"/>
      <c r="F324" s="9"/>
      <c r="G324" s="9" t="s">
        <v>633</v>
      </c>
      <c r="H324" s="9" t="s">
        <v>1660</v>
      </c>
      <c r="I324" s="9" t="s">
        <v>1897</v>
      </c>
      <c r="J324" s="9" t="s">
        <v>1898</v>
      </c>
      <c r="K324" s="9" t="s">
        <v>1922</v>
      </c>
      <c r="L324" s="9" t="s">
        <v>1974</v>
      </c>
      <c r="M324" s="9" t="s">
        <v>2006</v>
      </c>
      <c r="N324" s="9"/>
      <c r="O324" s="9" t="s">
        <v>2230</v>
      </c>
    </row>
    <row r="325" spans="1:15" ht="18">
      <c r="A325" s="9">
        <v>703606</v>
      </c>
      <c r="B325" s="9" t="s">
        <v>2514</v>
      </c>
      <c r="C325" s="9" t="s">
        <v>2830</v>
      </c>
      <c r="D325" s="9" t="s">
        <v>98</v>
      </c>
      <c r="E325" s="9"/>
      <c r="F325" s="9"/>
      <c r="G325" s="9"/>
      <c r="H325" s="9"/>
      <c r="I325" s="9" t="s">
        <v>1897</v>
      </c>
      <c r="J325" s="9" t="s">
        <v>1908</v>
      </c>
      <c r="K325" s="9" t="s">
        <v>2149</v>
      </c>
      <c r="L325" s="9" t="s">
        <v>1952</v>
      </c>
      <c r="M325" s="9" t="s">
        <v>2831</v>
      </c>
      <c r="N325" s="9"/>
      <c r="O325" s="9" t="s">
        <v>2514</v>
      </c>
    </row>
    <row r="326" spans="1:15" ht="18">
      <c r="A326" s="9">
        <v>703605</v>
      </c>
      <c r="B326" s="9" t="s">
        <v>2514</v>
      </c>
      <c r="C326" s="9" t="s">
        <v>2832</v>
      </c>
      <c r="D326" s="9" t="s">
        <v>2833</v>
      </c>
      <c r="E326" s="9"/>
      <c r="F326" s="9"/>
      <c r="G326" s="9" t="s">
        <v>1896</v>
      </c>
      <c r="H326" s="9" t="s">
        <v>1660</v>
      </c>
      <c r="I326" s="9" t="s">
        <v>1897</v>
      </c>
      <c r="J326" s="9" t="s">
        <v>1898</v>
      </c>
      <c r="K326" s="9" t="s">
        <v>1922</v>
      </c>
      <c r="L326" s="9"/>
      <c r="M326" s="9" t="s">
        <v>2834</v>
      </c>
      <c r="N326" s="9"/>
      <c r="O326" s="9" t="s">
        <v>1930</v>
      </c>
    </row>
    <row r="327" spans="1:15" ht="18">
      <c r="A327" s="9">
        <v>703604</v>
      </c>
      <c r="B327" s="9" t="s">
        <v>2514</v>
      </c>
      <c r="C327" s="9" t="s">
        <v>2835</v>
      </c>
      <c r="D327" s="9" t="s">
        <v>2836</v>
      </c>
      <c r="E327" s="9"/>
      <c r="F327" s="9"/>
      <c r="G327" s="9" t="s">
        <v>633</v>
      </c>
      <c r="H327" s="9" t="s">
        <v>1660</v>
      </c>
      <c r="I327" s="9" t="s">
        <v>1897</v>
      </c>
      <c r="J327" s="9" t="s">
        <v>1898</v>
      </c>
      <c r="K327" s="9" t="s">
        <v>1987</v>
      </c>
      <c r="L327" s="9" t="s">
        <v>1900</v>
      </c>
      <c r="M327" s="9" t="s">
        <v>2006</v>
      </c>
      <c r="N327" s="9"/>
      <c r="O327" s="9" t="s">
        <v>1967</v>
      </c>
    </row>
    <row r="328" spans="1:15" ht="18">
      <c r="A328" s="9">
        <v>703603</v>
      </c>
      <c r="B328" s="9" t="s">
        <v>2514</v>
      </c>
      <c r="C328" s="9" t="s">
        <v>2837</v>
      </c>
      <c r="D328" s="9" t="s">
        <v>2838</v>
      </c>
      <c r="E328" s="9"/>
      <c r="F328" s="9"/>
      <c r="G328" s="9" t="s">
        <v>398</v>
      </c>
      <c r="H328" s="9" t="s">
        <v>634</v>
      </c>
      <c r="I328" s="9" t="s">
        <v>1897</v>
      </c>
      <c r="J328" s="9" t="s">
        <v>1898</v>
      </c>
      <c r="K328" s="9" t="s">
        <v>1922</v>
      </c>
      <c r="L328" s="9" t="s">
        <v>1952</v>
      </c>
      <c r="M328" s="9" t="s">
        <v>2839</v>
      </c>
      <c r="N328" s="9"/>
      <c r="O328" s="9" t="s">
        <v>2514</v>
      </c>
    </row>
    <row r="329" spans="1:15" ht="18">
      <c r="A329" s="9">
        <v>703602</v>
      </c>
      <c r="B329" s="9" t="s">
        <v>2514</v>
      </c>
      <c r="C329" s="9" t="s">
        <v>2840</v>
      </c>
      <c r="D329" s="9" t="s">
        <v>2841</v>
      </c>
      <c r="E329" s="9"/>
      <c r="F329" s="9"/>
      <c r="G329" s="9" t="s">
        <v>633</v>
      </c>
      <c r="H329" s="9" t="s">
        <v>1660</v>
      </c>
      <c r="I329" s="9" t="s">
        <v>1897</v>
      </c>
      <c r="J329" s="9" t="s">
        <v>1898</v>
      </c>
      <c r="K329" s="9" t="s">
        <v>1922</v>
      </c>
      <c r="L329" s="9"/>
      <c r="M329" s="9" t="s">
        <v>2006</v>
      </c>
      <c r="N329" s="9"/>
      <c r="O329" s="9" t="s">
        <v>1930</v>
      </c>
    </row>
    <row r="330" spans="1:15" ht="18">
      <c r="A330" s="9">
        <v>703600</v>
      </c>
      <c r="B330" s="9" t="s">
        <v>2514</v>
      </c>
      <c r="C330" s="9" t="s">
        <v>2842</v>
      </c>
      <c r="D330" s="9" t="s">
        <v>2843</v>
      </c>
      <c r="E330" s="9" t="s">
        <v>1905</v>
      </c>
      <c r="F330" s="9">
        <v>40</v>
      </c>
      <c r="G330" s="9" t="s">
        <v>648</v>
      </c>
      <c r="H330" s="9" t="s">
        <v>1295</v>
      </c>
      <c r="I330" s="9" t="s">
        <v>1897</v>
      </c>
      <c r="J330" s="9" t="s">
        <v>2844</v>
      </c>
      <c r="K330" s="9" t="s">
        <v>2063</v>
      </c>
      <c r="L330" s="9" t="s">
        <v>2415</v>
      </c>
      <c r="M330" s="9" t="s">
        <v>2845</v>
      </c>
      <c r="N330" s="9"/>
      <c r="O330" s="9"/>
    </row>
    <row r="331" spans="1:15" ht="18">
      <c r="A331" s="9">
        <v>703599</v>
      </c>
      <c r="B331" s="9" t="s">
        <v>2514</v>
      </c>
      <c r="C331" s="9" t="s">
        <v>2846</v>
      </c>
      <c r="D331" s="9" t="s">
        <v>2847</v>
      </c>
      <c r="E331" s="9"/>
      <c r="F331" s="9"/>
      <c r="G331" s="9" t="s">
        <v>1906</v>
      </c>
      <c r="H331" s="9" t="s">
        <v>634</v>
      </c>
      <c r="I331" s="9" t="s">
        <v>1897</v>
      </c>
      <c r="J331" s="9" t="s">
        <v>1898</v>
      </c>
      <c r="K331" s="9" t="s">
        <v>1927</v>
      </c>
      <c r="L331" s="9" t="s">
        <v>2026</v>
      </c>
      <c r="M331" s="9" t="s">
        <v>2848</v>
      </c>
      <c r="N331" s="9"/>
      <c r="O331" s="9" t="s">
        <v>2230</v>
      </c>
    </row>
    <row r="332" spans="1:15" ht="18">
      <c r="A332" s="9">
        <v>703598</v>
      </c>
      <c r="B332" s="9" t="s">
        <v>2514</v>
      </c>
      <c r="C332" s="9" t="s">
        <v>2849</v>
      </c>
      <c r="D332" s="9" t="s">
        <v>2850</v>
      </c>
      <c r="E332" s="9" t="s">
        <v>1905</v>
      </c>
      <c r="F332" s="9">
        <v>67</v>
      </c>
      <c r="G332" s="9" t="s">
        <v>648</v>
      </c>
      <c r="H332" s="9" t="s">
        <v>1295</v>
      </c>
      <c r="I332" s="9" t="s">
        <v>1897</v>
      </c>
      <c r="J332" s="9" t="s">
        <v>2844</v>
      </c>
      <c r="K332" s="9" t="s">
        <v>1995</v>
      </c>
      <c r="L332" s="9" t="s">
        <v>1996</v>
      </c>
      <c r="M332" s="9" t="s">
        <v>2851</v>
      </c>
      <c r="N332" s="9"/>
      <c r="O332" s="9" t="s">
        <v>2514</v>
      </c>
    </row>
    <row r="333" spans="1:15" ht="18">
      <c r="A333" s="9">
        <v>703597</v>
      </c>
      <c r="B333" s="9" t="s">
        <v>2514</v>
      </c>
      <c r="C333" s="9" t="s">
        <v>2852</v>
      </c>
      <c r="D333" s="9" t="s">
        <v>2850</v>
      </c>
      <c r="E333" s="9" t="s">
        <v>1905</v>
      </c>
      <c r="F333" s="9">
        <v>67</v>
      </c>
      <c r="G333" s="9" t="s">
        <v>648</v>
      </c>
      <c r="H333" s="9" t="s">
        <v>1295</v>
      </c>
      <c r="I333" s="9" t="s">
        <v>1897</v>
      </c>
      <c r="J333" s="9" t="s">
        <v>2844</v>
      </c>
      <c r="K333" s="9" t="s">
        <v>2063</v>
      </c>
      <c r="L333" s="9" t="s">
        <v>2415</v>
      </c>
      <c r="M333" s="9" t="s">
        <v>2845</v>
      </c>
      <c r="N333" s="9"/>
      <c r="O333" s="9"/>
    </row>
    <row r="334" spans="1:15" ht="18">
      <c r="A334" s="9">
        <v>703596</v>
      </c>
      <c r="B334" s="9" t="s">
        <v>2514</v>
      </c>
      <c r="C334" s="9" t="s">
        <v>2853</v>
      </c>
      <c r="D334" s="9" t="s">
        <v>2854</v>
      </c>
      <c r="E334" s="9"/>
      <c r="F334" s="9"/>
      <c r="G334" s="9" t="s">
        <v>1906</v>
      </c>
      <c r="H334" s="9" t="s">
        <v>1295</v>
      </c>
      <c r="I334" s="9" t="s">
        <v>1897</v>
      </c>
      <c r="J334" s="9" t="s">
        <v>1898</v>
      </c>
      <c r="K334" s="9" t="s">
        <v>1909</v>
      </c>
      <c r="L334" s="9" t="s">
        <v>1910</v>
      </c>
      <c r="M334" s="9" t="s">
        <v>2855</v>
      </c>
      <c r="N334" s="9"/>
      <c r="O334" s="9" t="s">
        <v>2514</v>
      </c>
    </row>
    <row r="335" spans="1:15" ht="18">
      <c r="A335" s="9">
        <v>703595</v>
      </c>
      <c r="B335" s="9" t="s">
        <v>2514</v>
      </c>
      <c r="C335" s="9" t="s">
        <v>2856</v>
      </c>
      <c r="D335" s="9" t="s">
        <v>2857</v>
      </c>
      <c r="E335" s="9" t="s">
        <v>1905</v>
      </c>
      <c r="F335" s="9">
        <v>27</v>
      </c>
      <c r="G335" s="9" t="s">
        <v>1906</v>
      </c>
      <c r="H335" s="9" t="s">
        <v>1295</v>
      </c>
      <c r="I335" s="9" t="s">
        <v>1897</v>
      </c>
      <c r="J335" s="9" t="s">
        <v>1908</v>
      </c>
      <c r="K335" s="9" t="s">
        <v>2299</v>
      </c>
      <c r="L335" s="9" t="s">
        <v>2164</v>
      </c>
      <c r="M335" s="9" t="s">
        <v>2858</v>
      </c>
      <c r="N335" s="9"/>
      <c r="O335" s="9" t="s">
        <v>2514</v>
      </c>
    </row>
    <row r="336" spans="1:15" ht="18">
      <c r="A336" s="9">
        <v>703594</v>
      </c>
      <c r="B336" s="9" t="s">
        <v>2514</v>
      </c>
      <c r="C336" s="9" t="s">
        <v>2859</v>
      </c>
      <c r="D336" s="9" t="s">
        <v>2860</v>
      </c>
      <c r="E336" s="9" t="s">
        <v>1905</v>
      </c>
      <c r="F336" s="9">
        <v>23</v>
      </c>
      <c r="G336" s="9" t="s">
        <v>633</v>
      </c>
      <c r="H336" s="9" t="s">
        <v>1660</v>
      </c>
      <c r="I336" s="9" t="s">
        <v>1897</v>
      </c>
      <c r="J336" s="9" t="s">
        <v>1898</v>
      </c>
      <c r="K336" s="9" t="s">
        <v>1916</v>
      </c>
      <c r="L336" s="9" t="s">
        <v>1974</v>
      </c>
      <c r="M336" s="9" t="s">
        <v>2861</v>
      </c>
      <c r="N336" s="9"/>
      <c r="O336" s="9" t="s">
        <v>1967</v>
      </c>
    </row>
    <row r="337" spans="1:15" ht="18">
      <c r="A337" s="9">
        <v>703592</v>
      </c>
      <c r="B337" s="9" t="s">
        <v>2514</v>
      </c>
      <c r="C337" s="9" t="s">
        <v>2862</v>
      </c>
      <c r="D337" s="9" t="s">
        <v>2863</v>
      </c>
      <c r="E337" s="9"/>
      <c r="F337" s="9"/>
      <c r="G337" s="9" t="s">
        <v>1896</v>
      </c>
      <c r="H337" s="9" t="s">
        <v>1660</v>
      </c>
      <c r="I337" s="9" t="s">
        <v>1897</v>
      </c>
      <c r="J337" s="9" t="s">
        <v>1898</v>
      </c>
      <c r="K337" s="9" t="s">
        <v>1899</v>
      </c>
      <c r="L337" s="9"/>
      <c r="M337" s="9" t="s">
        <v>2864</v>
      </c>
      <c r="N337" s="9"/>
      <c r="O337" s="9" t="s">
        <v>2514</v>
      </c>
    </row>
    <row r="338" spans="1:15" ht="18">
      <c r="A338" s="9">
        <v>703591</v>
      </c>
      <c r="B338" s="9" t="s">
        <v>2514</v>
      </c>
      <c r="C338" s="9" t="s">
        <v>2865</v>
      </c>
      <c r="D338" s="9" t="s">
        <v>2866</v>
      </c>
      <c r="E338" s="9"/>
      <c r="F338" s="9"/>
      <c r="G338" s="9" t="s">
        <v>398</v>
      </c>
      <c r="H338" s="9" t="s">
        <v>2176</v>
      </c>
      <c r="I338" s="9" t="s">
        <v>1950</v>
      </c>
      <c r="J338" s="9" t="s">
        <v>1951</v>
      </c>
      <c r="K338" s="9" t="s">
        <v>1981</v>
      </c>
      <c r="L338" s="9" t="s">
        <v>1952</v>
      </c>
      <c r="M338" s="9" t="s">
        <v>2867</v>
      </c>
      <c r="N338" s="9"/>
      <c r="O338" s="9"/>
    </row>
    <row r="339" spans="1:15" ht="18">
      <c r="A339" s="9">
        <v>703590</v>
      </c>
      <c r="B339" s="9" t="s">
        <v>2514</v>
      </c>
      <c r="C339" s="9" t="s">
        <v>2868</v>
      </c>
      <c r="D339" s="9" t="s">
        <v>2869</v>
      </c>
      <c r="E339" s="9"/>
      <c r="F339" s="9"/>
      <c r="G339" s="9" t="s">
        <v>398</v>
      </c>
      <c r="H339" s="9" t="s">
        <v>2176</v>
      </c>
      <c r="I339" s="9" t="s">
        <v>1950</v>
      </c>
      <c r="J339" s="9" t="s">
        <v>1951</v>
      </c>
      <c r="K339" s="9" t="s">
        <v>1981</v>
      </c>
      <c r="L339" s="9" t="s">
        <v>1952</v>
      </c>
      <c r="M339" s="9" t="s">
        <v>2870</v>
      </c>
      <c r="N339" s="9"/>
      <c r="O339" s="9"/>
    </row>
    <row r="340" spans="1:15" ht="18">
      <c r="A340" s="9">
        <v>703589</v>
      </c>
      <c r="B340" s="9" t="s">
        <v>2514</v>
      </c>
      <c r="C340" s="9" t="s">
        <v>2871</v>
      </c>
      <c r="D340" s="9" t="s">
        <v>2872</v>
      </c>
      <c r="E340" s="9" t="s">
        <v>2744</v>
      </c>
      <c r="F340" s="9">
        <v>49</v>
      </c>
      <c r="G340" s="9" t="s">
        <v>633</v>
      </c>
      <c r="H340" s="9" t="s">
        <v>2873</v>
      </c>
      <c r="I340" s="9" t="s">
        <v>1897</v>
      </c>
      <c r="J340" s="9" t="s">
        <v>2009</v>
      </c>
      <c r="K340" s="9" t="s">
        <v>1965</v>
      </c>
      <c r="L340" s="9" t="s">
        <v>1974</v>
      </c>
      <c r="M340" s="9" t="s">
        <v>2874</v>
      </c>
      <c r="N340" s="9"/>
      <c r="O340" s="9" t="s">
        <v>2059</v>
      </c>
    </row>
    <row r="341" spans="1:15" ht="18">
      <c r="A341" s="9">
        <v>703588</v>
      </c>
      <c r="B341" s="9" t="s">
        <v>2514</v>
      </c>
      <c r="C341" s="9" t="s">
        <v>2875</v>
      </c>
      <c r="D341" s="9" t="s">
        <v>2876</v>
      </c>
      <c r="E341" s="9"/>
      <c r="F341" s="9"/>
      <c r="G341" s="9" t="s">
        <v>1906</v>
      </c>
      <c r="H341" s="9" t="s">
        <v>1295</v>
      </c>
      <c r="I341" s="9" t="s">
        <v>1897</v>
      </c>
      <c r="J341" s="9" t="s">
        <v>1926</v>
      </c>
      <c r="K341" s="9" t="s">
        <v>2299</v>
      </c>
      <c r="L341" s="9" t="s">
        <v>1910</v>
      </c>
      <c r="M341" s="9" t="s">
        <v>2877</v>
      </c>
      <c r="N341" s="9"/>
      <c r="O341" s="9" t="s">
        <v>2080</v>
      </c>
    </row>
    <row r="342" spans="1:15" ht="18">
      <c r="A342" s="9">
        <v>703587</v>
      </c>
      <c r="B342" s="9" t="s">
        <v>2514</v>
      </c>
      <c r="C342" s="9" t="s">
        <v>2878</v>
      </c>
      <c r="D342" s="9" t="s">
        <v>98</v>
      </c>
      <c r="E342" s="9"/>
      <c r="F342" s="9"/>
      <c r="G342" s="9"/>
      <c r="H342" s="9"/>
      <c r="I342" s="9" t="s">
        <v>1897</v>
      </c>
      <c r="J342" s="9" t="s">
        <v>2191</v>
      </c>
      <c r="K342" s="9" t="s">
        <v>2879</v>
      </c>
      <c r="L342" s="9" t="s">
        <v>1952</v>
      </c>
      <c r="M342" s="9" t="s">
        <v>2880</v>
      </c>
      <c r="N342" s="9"/>
      <c r="O342" s="9" t="s">
        <v>2514</v>
      </c>
    </row>
    <row r="343" spans="1:15" ht="18">
      <c r="A343" s="9">
        <v>703586</v>
      </c>
      <c r="B343" s="9" t="s">
        <v>2881</v>
      </c>
      <c r="C343" s="9" t="s">
        <v>2882</v>
      </c>
      <c r="D343" s="9" t="s">
        <v>2415</v>
      </c>
      <c r="E343" s="9" t="s">
        <v>1905</v>
      </c>
      <c r="F343" s="9">
        <v>26</v>
      </c>
      <c r="G343" s="9" t="s">
        <v>1915</v>
      </c>
      <c r="H343" s="9" t="s">
        <v>1660</v>
      </c>
      <c r="I343" s="9" t="s">
        <v>1897</v>
      </c>
      <c r="J343" s="9" t="s">
        <v>1908</v>
      </c>
      <c r="K343" s="9" t="s">
        <v>2149</v>
      </c>
      <c r="L343" s="9" t="s">
        <v>1917</v>
      </c>
      <c r="M343" s="9" t="s">
        <v>2883</v>
      </c>
      <c r="N343" s="9"/>
      <c r="O343" s="9" t="s">
        <v>2017</v>
      </c>
    </row>
    <row r="344" spans="1:15" ht="18">
      <c r="A344" s="9">
        <v>703583</v>
      </c>
      <c r="B344" s="9" t="s">
        <v>2881</v>
      </c>
      <c r="C344" s="9" t="s">
        <v>2884</v>
      </c>
      <c r="D344" s="9" t="s">
        <v>2885</v>
      </c>
      <c r="E344" s="9" t="s">
        <v>1905</v>
      </c>
      <c r="F344" s="9"/>
      <c r="G344" s="9" t="s">
        <v>398</v>
      </c>
      <c r="H344" s="9" t="s">
        <v>2190</v>
      </c>
      <c r="I344" s="9" t="s">
        <v>1897</v>
      </c>
      <c r="J344" s="9" t="s">
        <v>2191</v>
      </c>
      <c r="K344" s="9" t="s">
        <v>1965</v>
      </c>
      <c r="L344" s="9" t="s">
        <v>1952</v>
      </c>
      <c r="M344" s="9" t="s">
        <v>2886</v>
      </c>
      <c r="N344" s="9"/>
      <c r="O344" s="9" t="s">
        <v>2102</v>
      </c>
    </row>
    <row r="345" spans="1:15" ht="18">
      <c r="A345" s="9">
        <v>703582</v>
      </c>
      <c r="B345" s="9" t="s">
        <v>2881</v>
      </c>
      <c r="C345" s="9" t="s">
        <v>2887</v>
      </c>
      <c r="D345" s="9" t="s">
        <v>2888</v>
      </c>
      <c r="E345" s="9" t="s">
        <v>1905</v>
      </c>
      <c r="F345" s="9">
        <v>40</v>
      </c>
      <c r="G345" s="9" t="s">
        <v>398</v>
      </c>
      <c r="H345" s="9" t="s">
        <v>2190</v>
      </c>
      <c r="I345" s="9" t="s">
        <v>1897</v>
      </c>
      <c r="J345" s="9" t="s">
        <v>2215</v>
      </c>
      <c r="K345" s="9" t="s">
        <v>1927</v>
      </c>
      <c r="L345" s="9" t="s">
        <v>2415</v>
      </c>
      <c r="M345" s="9" t="s">
        <v>2889</v>
      </c>
      <c r="N345" s="9"/>
      <c r="O345" s="9" t="s">
        <v>2230</v>
      </c>
    </row>
    <row r="346" spans="1:15" ht="18">
      <c r="A346" s="9">
        <v>703580</v>
      </c>
      <c r="B346" s="9" t="s">
        <v>2881</v>
      </c>
      <c r="C346" s="9" t="s">
        <v>2890</v>
      </c>
      <c r="D346" s="9" t="s">
        <v>2891</v>
      </c>
      <c r="E346" s="9"/>
      <c r="F346" s="9">
        <v>0</v>
      </c>
      <c r="G346" s="9" t="s">
        <v>2892</v>
      </c>
      <c r="H346" s="9"/>
      <c r="I346" s="9" t="s">
        <v>1897</v>
      </c>
      <c r="J346" s="9" t="s">
        <v>2342</v>
      </c>
      <c r="K346" s="9" t="s">
        <v>1995</v>
      </c>
      <c r="L346" s="9" t="s">
        <v>1996</v>
      </c>
      <c r="M346" s="9" t="s">
        <v>2893</v>
      </c>
      <c r="N346" s="9"/>
      <c r="O346" s="9" t="s">
        <v>2881</v>
      </c>
    </row>
    <row r="347" spans="1:15" ht="18">
      <c r="A347" s="9">
        <v>703579</v>
      </c>
      <c r="B347" s="9" t="s">
        <v>2881</v>
      </c>
      <c r="C347" s="9" t="s">
        <v>2894</v>
      </c>
      <c r="D347" s="9" t="s">
        <v>2895</v>
      </c>
      <c r="E347" s="9"/>
      <c r="F347" s="9"/>
      <c r="G347" s="9" t="s">
        <v>2892</v>
      </c>
      <c r="H347" s="9" t="s">
        <v>2896</v>
      </c>
      <c r="I347" s="9" t="s">
        <v>1897</v>
      </c>
      <c r="J347" s="9" t="s">
        <v>2342</v>
      </c>
      <c r="K347" s="9" t="s">
        <v>1995</v>
      </c>
      <c r="L347" s="9" t="s">
        <v>1996</v>
      </c>
      <c r="M347" s="9" t="s">
        <v>2897</v>
      </c>
      <c r="N347" s="9"/>
      <c r="O347" s="9" t="s">
        <v>2881</v>
      </c>
    </row>
    <row r="348" spans="1:15" ht="18">
      <c r="A348" s="9">
        <v>703578</v>
      </c>
      <c r="B348" s="9" t="s">
        <v>2881</v>
      </c>
      <c r="C348" s="9" t="s">
        <v>2898</v>
      </c>
      <c r="D348" s="9" t="s">
        <v>2895</v>
      </c>
      <c r="E348" s="9"/>
      <c r="F348" s="9"/>
      <c r="G348" s="9" t="s">
        <v>2892</v>
      </c>
      <c r="H348" s="9" t="s">
        <v>2896</v>
      </c>
      <c r="I348" s="9" t="s">
        <v>1897</v>
      </c>
      <c r="J348" s="9" t="s">
        <v>2342</v>
      </c>
      <c r="K348" s="9" t="s">
        <v>1995</v>
      </c>
      <c r="L348" s="9" t="s">
        <v>1996</v>
      </c>
      <c r="M348" s="9" t="s">
        <v>2897</v>
      </c>
      <c r="N348" s="9"/>
      <c r="O348" s="9" t="s">
        <v>2881</v>
      </c>
    </row>
    <row r="349" spans="1:15" ht="18">
      <c r="A349" s="9">
        <v>703573</v>
      </c>
      <c r="B349" s="9" t="s">
        <v>2881</v>
      </c>
      <c r="C349" s="9" t="s">
        <v>2899</v>
      </c>
      <c r="D349" s="9" t="s">
        <v>2900</v>
      </c>
      <c r="E349" s="9"/>
      <c r="F349" s="9"/>
      <c r="G349" s="9" t="s">
        <v>1906</v>
      </c>
      <c r="H349" s="9" t="s">
        <v>2901</v>
      </c>
      <c r="I349" s="9" t="s">
        <v>1897</v>
      </c>
      <c r="J349" s="9" t="s">
        <v>2009</v>
      </c>
      <c r="K349" s="9" t="s">
        <v>1899</v>
      </c>
      <c r="L349" s="9" t="s">
        <v>1996</v>
      </c>
      <c r="M349" s="9" t="s">
        <v>98</v>
      </c>
      <c r="N349" s="9"/>
      <c r="O349" s="9" t="s">
        <v>2514</v>
      </c>
    </row>
    <row r="350" spans="1:15" ht="18">
      <c r="A350" s="9">
        <v>703571</v>
      </c>
      <c r="B350" s="9" t="s">
        <v>2881</v>
      </c>
      <c r="C350" s="9" t="s">
        <v>2902</v>
      </c>
      <c r="D350" s="9" t="s">
        <v>2903</v>
      </c>
      <c r="E350" s="9" t="s">
        <v>1905</v>
      </c>
      <c r="F350" s="9">
        <v>9</v>
      </c>
      <c r="G350" s="9" t="s">
        <v>398</v>
      </c>
      <c r="H350" s="9" t="s">
        <v>1295</v>
      </c>
      <c r="I350" s="9" t="s">
        <v>1897</v>
      </c>
      <c r="J350" s="9" t="s">
        <v>1926</v>
      </c>
      <c r="K350" s="9" t="s">
        <v>2299</v>
      </c>
      <c r="L350" s="9" t="s">
        <v>2415</v>
      </c>
      <c r="M350" s="9" t="s">
        <v>2904</v>
      </c>
      <c r="N350" s="9"/>
      <c r="O350" s="9" t="s">
        <v>2013</v>
      </c>
    </row>
    <row r="351" spans="1:15" ht="18">
      <c r="A351" s="9">
        <v>703570</v>
      </c>
      <c r="B351" s="9" t="s">
        <v>2881</v>
      </c>
      <c r="C351" s="9" t="s">
        <v>2905</v>
      </c>
      <c r="D351" s="9" t="s">
        <v>2906</v>
      </c>
      <c r="E351" s="9"/>
      <c r="F351" s="9"/>
      <c r="G351" s="9"/>
      <c r="H351" s="9" t="s">
        <v>2176</v>
      </c>
      <c r="I351" s="9" t="s">
        <v>1950</v>
      </c>
      <c r="J351" s="9" t="s">
        <v>1951</v>
      </c>
      <c r="K351" s="9" t="s">
        <v>1981</v>
      </c>
      <c r="L351" s="9" t="s">
        <v>2164</v>
      </c>
      <c r="M351" s="9" t="s">
        <v>2907</v>
      </c>
      <c r="N351" s="9"/>
      <c r="O351" s="9"/>
    </row>
    <row r="352" spans="1:15" ht="18">
      <c r="A352" s="9">
        <v>703568</v>
      </c>
      <c r="B352" s="9" t="s">
        <v>2908</v>
      </c>
      <c r="C352" s="9" t="s">
        <v>2909</v>
      </c>
      <c r="D352" s="9" t="s">
        <v>2910</v>
      </c>
      <c r="E352" s="9" t="s">
        <v>1905</v>
      </c>
      <c r="F352" s="9"/>
      <c r="G352" s="9" t="s">
        <v>398</v>
      </c>
      <c r="H352" s="9" t="s">
        <v>2190</v>
      </c>
      <c r="I352" s="9" t="s">
        <v>1897</v>
      </c>
      <c r="J352" s="9" t="s">
        <v>2191</v>
      </c>
      <c r="K352" s="9" t="s">
        <v>1916</v>
      </c>
      <c r="L352" s="9" t="s">
        <v>1952</v>
      </c>
      <c r="M352" s="9" t="s">
        <v>2911</v>
      </c>
      <c r="N352" s="9"/>
      <c r="O352" s="9" t="s">
        <v>2301</v>
      </c>
    </row>
    <row r="353" spans="1:15" ht="18">
      <c r="A353" s="9">
        <v>703564</v>
      </c>
      <c r="B353" s="9" t="s">
        <v>2908</v>
      </c>
      <c r="C353" s="9" t="s">
        <v>2912</v>
      </c>
      <c r="D353" s="9" t="s">
        <v>2913</v>
      </c>
      <c r="E353" s="9" t="s">
        <v>1905</v>
      </c>
      <c r="F353" s="9">
        <v>24</v>
      </c>
      <c r="G353" s="9" t="s">
        <v>2176</v>
      </c>
      <c r="H353" s="9" t="s">
        <v>1660</v>
      </c>
      <c r="I353" s="9" t="s">
        <v>1897</v>
      </c>
      <c r="J353" s="9" t="s">
        <v>1908</v>
      </c>
      <c r="K353" s="9" t="s">
        <v>2149</v>
      </c>
      <c r="L353" s="9" t="s">
        <v>2164</v>
      </c>
      <c r="M353" s="9" t="s">
        <v>2914</v>
      </c>
      <c r="N353" s="9"/>
      <c r="O353" s="9" t="s">
        <v>2230</v>
      </c>
    </row>
    <row r="354" spans="1:15" ht="18">
      <c r="A354" s="9">
        <v>703563</v>
      </c>
      <c r="B354" s="9" t="s">
        <v>2908</v>
      </c>
      <c r="C354" s="9" t="s">
        <v>2915</v>
      </c>
      <c r="D354" s="9" t="s">
        <v>2916</v>
      </c>
      <c r="E354" s="9"/>
      <c r="F354" s="9"/>
      <c r="G354" s="9" t="s">
        <v>1896</v>
      </c>
      <c r="H354" s="9" t="s">
        <v>634</v>
      </c>
      <c r="I354" s="9" t="s">
        <v>1897</v>
      </c>
      <c r="J354" s="9" t="s">
        <v>1939</v>
      </c>
      <c r="K354" s="9" t="s">
        <v>2058</v>
      </c>
      <c r="L354" s="9" t="s">
        <v>1952</v>
      </c>
      <c r="M354" s="9" t="s">
        <v>2917</v>
      </c>
      <c r="N354" s="9"/>
      <c r="O354" s="9" t="s">
        <v>2102</v>
      </c>
    </row>
    <row r="355" spans="1:15" ht="18">
      <c r="A355" s="9">
        <v>703562</v>
      </c>
      <c r="B355" s="9" t="s">
        <v>2908</v>
      </c>
      <c r="C355" s="9" t="s">
        <v>2918</v>
      </c>
      <c r="D355" s="9" t="s">
        <v>2916</v>
      </c>
      <c r="E355" s="9"/>
      <c r="F355" s="9"/>
      <c r="G355" s="9" t="s">
        <v>1896</v>
      </c>
      <c r="H355" s="9" t="s">
        <v>634</v>
      </c>
      <c r="I355" s="9" t="s">
        <v>1897</v>
      </c>
      <c r="J355" s="9" t="s">
        <v>1939</v>
      </c>
      <c r="K355" s="9" t="s">
        <v>1995</v>
      </c>
      <c r="L355" s="9" t="s">
        <v>1952</v>
      </c>
      <c r="M355" s="9" t="s">
        <v>2919</v>
      </c>
      <c r="N355" s="9"/>
      <c r="O355" s="9" t="s">
        <v>2881</v>
      </c>
    </row>
    <row r="356" spans="1:15" ht="18">
      <c r="A356" s="9">
        <v>703561</v>
      </c>
      <c r="B356" s="9" t="s">
        <v>2908</v>
      </c>
      <c r="C356" s="9" t="s">
        <v>2920</v>
      </c>
      <c r="D356" s="9" t="s">
        <v>2916</v>
      </c>
      <c r="E356" s="9"/>
      <c r="F356" s="9"/>
      <c r="G356" s="9" t="s">
        <v>1896</v>
      </c>
      <c r="H356" s="9" t="s">
        <v>634</v>
      </c>
      <c r="I356" s="9" t="s">
        <v>1897</v>
      </c>
      <c r="J356" s="9" t="s">
        <v>1939</v>
      </c>
      <c r="K356" s="9" t="s">
        <v>1995</v>
      </c>
      <c r="L356" s="9" t="s">
        <v>1996</v>
      </c>
      <c r="M356" s="9" t="s">
        <v>2921</v>
      </c>
      <c r="N356" s="9"/>
      <c r="O356" s="9" t="s">
        <v>2881</v>
      </c>
    </row>
    <row r="357" spans="1:15" ht="18">
      <c r="A357" s="9">
        <v>703560</v>
      </c>
      <c r="B357" s="9" t="s">
        <v>2908</v>
      </c>
      <c r="C357" s="9" t="s">
        <v>2922</v>
      </c>
      <c r="D357" s="9" t="s">
        <v>2923</v>
      </c>
      <c r="E357" s="9" t="s">
        <v>1905</v>
      </c>
      <c r="F357" s="9">
        <v>23</v>
      </c>
      <c r="G357" s="9" t="s">
        <v>398</v>
      </c>
      <c r="H357" s="9" t="s">
        <v>2190</v>
      </c>
      <c r="I357" s="9" t="s">
        <v>1897</v>
      </c>
      <c r="J357" s="9" t="s">
        <v>2215</v>
      </c>
      <c r="K357" s="9" t="s">
        <v>1916</v>
      </c>
      <c r="L357" s="9" t="s">
        <v>1952</v>
      </c>
      <c r="M357" s="9" t="s">
        <v>2010</v>
      </c>
      <c r="N357" s="9"/>
      <c r="O357" s="9" t="s">
        <v>2102</v>
      </c>
    </row>
    <row r="358" spans="1:15" ht="18">
      <c r="A358" s="9">
        <v>703559</v>
      </c>
      <c r="B358" s="9" t="s">
        <v>2908</v>
      </c>
      <c r="C358" s="9" t="s">
        <v>2924</v>
      </c>
      <c r="D358" s="9" t="s">
        <v>2925</v>
      </c>
      <c r="E358" s="9"/>
      <c r="F358" s="9"/>
      <c r="G358" s="9" t="s">
        <v>398</v>
      </c>
      <c r="H358" s="9" t="s">
        <v>2176</v>
      </c>
      <c r="I358" s="9" t="s">
        <v>1950</v>
      </c>
      <c r="J358" s="9" t="s">
        <v>1951</v>
      </c>
      <c r="K358" s="9" t="s">
        <v>1916</v>
      </c>
      <c r="L358" s="9" t="s">
        <v>1952</v>
      </c>
      <c r="M358" s="9" t="s">
        <v>2926</v>
      </c>
      <c r="N358" s="9"/>
      <c r="O358" s="9" t="s">
        <v>2881</v>
      </c>
    </row>
    <row r="359" spans="1:15" ht="18">
      <c r="A359" s="9">
        <v>703558</v>
      </c>
      <c r="B359" s="9" t="s">
        <v>2908</v>
      </c>
      <c r="C359" s="9" t="s">
        <v>2927</v>
      </c>
      <c r="D359" s="9" t="s">
        <v>2928</v>
      </c>
      <c r="E359" s="9"/>
      <c r="F359" s="9"/>
      <c r="G359" s="9" t="s">
        <v>398</v>
      </c>
      <c r="H359" s="9" t="s">
        <v>2176</v>
      </c>
      <c r="I359" s="9" t="s">
        <v>1950</v>
      </c>
      <c r="J359" s="9" t="s">
        <v>1951</v>
      </c>
      <c r="K359" s="9" t="s">
        <v>1899</v>
      </c>
      <c r="L359" s="9" t="s">
        <v>1952</v>
      </c>
      <c r="M359" s="9" t="s">
        <v>2929</v>
      </c>
      <c r="N359" s="9"/>
      <c r="O359" s="9" t="s">
        <v>2881</v>
      </c>
    </row>
    <row r="360" spans="1:15" ht="18">
      <c r="A360" s="9">
        <v>703557</v>
      </c>
      <c r="B360" s="9" t="s">
        <v>2908</v>
      </c>
      <c r="C360" s="9" t="s">
        <v>2930</v>
      </c>
      <c r="D360" s="9" t="s">
        <v>2931</v>
      </c>
      <c r="E360" s="9"/>
      <c r="F360" s="9"/>
      <c r="G360" s="9" t="s">
        <v>398</v>
      </c>
      <c r="H360" s="9" t="s">
        <v>2176</v>
      </c>
      <c r="I360" s="9" t="s">
        <v>1950</v>
      </c>
      <c r="J360" s="9" t="s">
        <v>1951</v>
      </c>
      <c r="K360" s="9" t="s">
        <v>1922</v>
      </c>
      <c r="L360" s="9" t="s">
        <v>1952</v>
      </c>
      <c r="M360" s="9" t="s">
        <v>98</v>
      </c>
      <c r="N360" s="9"/>
      <c r="O360" s="9" t="s">
        <v>2881</v>
      </c>
    </row>
    <row r="361" spans="1:15" ht="18">
      <c r="A361" s="9">
        <v>703556</v>
      </c>
      <c r="B361" s="9" t="s">
        <v>2908</v>
      </c>
      <c r="C361" s="9" t="s">
        <v>2932</v>
      </c>
      <c r="D361" s="9" t="s">
        <v>2933</v>
      </c>
      <c r="E361" s="9"/>
      <c r="F361" s="9"/>
      <c r="G361" s="9" t="s">
        <v>398</v>
      </c>
      <c r="H361" s="9" t="s">
        <v>2176</v>
      </c>
      <c r="I361" s="9" t="s">
        <v>1950</v>
      </c>
      <c r="J361" s="9" t="s">
        <v>1951</v>
      </c>
      <c r="K361" s="9" t="s">
        <v>1899</v>
      </c>
      <c r="L361" s="9" t="s">
        <v>2415</v>
      </c>
      <c r="M361" s="9" t="s">
        <v>2934</v>
      </c>
      <c r="N361" s="9"/>
      <c r="O361" s="9" t="s">
        <v>2908</v>
      </c>
    </row>
    <row r="362" spans="1:15" ht="18">
      <c r="A362" s="9">
        <v>703555</v>
      </c>
      <c r="B362" s="9" t="s">
        <v>2908</v>
      </c>
      <c r="C362" s="9" t="s">
        <v>2935</v>
      </c>
      <c r="D362" s="9" t="s">
        <v>2140</v>
      </c>
      <c r="E362" s="9" t="s">
        <v>1905</v>
      </c>
      <c r="F362" s="9">
        <v>26</v>
      </c>
      <c r="G362" s="9" t="s">
        <v>748</v>
      </c>
      <c r="H362" s="9" t="s">
        <v>1907</v>
      </c>
      <c r="I362" s="9" t="s">
        <v>1897</v>
      </c>
      <c r="J362" s="9" t="s">
        <v>1908</v>
      </c>
      <c r="K362" s="9" t="s">
        <v>1916</v>
      </c>
      <c r="L362" s="9" t="s">
        <v>2164</v>
      </c>
      <c r="M362" s="9" t="s">
        <v>2936</v>
      </c>
      <c r="N362" s="9"/>
      <c r="O362" s="9" t="s">
        <v>2514</v>
      </c>
    </row>
    <row r="363" spans="1:15" ht="18">
      <c r="A363" s="9">
        <v>703554</v>
      </c>
      <c r="B363" s="9" t="s">
        <v>2908</v>
      </c>
      <c r="C363" s="9" t="s">
        <v>2937</v>
      </c>
      <c r="D363" s="9" t="s">
        <v>2938</v>
      </c>
      <c r="E363" s="9" t="s">
        <v>2744</v>
      </c>
      <c r="F363" s="9">
        <v>48</v>
      </c>
      <c r="G363" s="9"/>
      <c r="H363" s="9"/>
      <c r="I363" s="9" t="s">
        <v>1897</v>
      </c>
      <c r="J363" s="9" t="s">
        <v>2009</v>
      </c>
      <c r="K363" s="9" t="s">
        <v>1899</v>
      </c>
      <c r="L363" s="9" t="s">
        <v>1996</v>
      </c>
      <c r="M363" s="9" t="s">
        <v>98</v>
      </c>
      <c r="N363" s="9"/>
      <c r="O363" s="9" t="s">
        <v>2881</v>
      </c>
    </row>
    <row r="364" spans="1:15" ht="18">
      <c r="A364" s="9">
        <v>703551</v>
      </c>
      <c r="B364" s="9" t="s">
        <v>2908</v>
      </c>
      <c r="C364" s="9" t="s">
        <v>2939</v>
      </c>
      <c r="D364" s="9" t="s">
        <v>2940</v>
      </c>
      <c r="E364" s="9" t="s">
        <v>1905</v>
      </c>
      <c r="F364" s="9">
        <v>39</v>
      </c>
      <c r="G364" s="9" t="s">
        <v>633</v>
      </c>
      <c r="H364" s="9" t="s">
        <v>1295</v>
      </c>
      <c r="I364" s="9" t="s">
        <v>1897</v>
      </c>
      <c r="J364" s="9" t="s">
        <v>1908</v>
      </c>
      <c r="K364" s="9" t="s">
        <v>1965</v>
      </c>
      <c r="L364" s="9" t="s">
        <v>1974</v>
      </c>
      <c r="M364" s="9" t="s">
        <v>2941</v>
      </c>
      <c r="N364" s="9"/>
      <c r="O364" s="9" t="s">
        <v>2942</v>
      </c>
    </row>
    <row r="365" spans="1:15" ht="18">
      <c r="A365" s="9">
        <v>703544</v>
      </c>
      <c r="B365" s="9" t="s">
        <v>2908</v>
      </c>
      <c r="C365" s="9" t="s">
        <v>2943</v>
      </c>
      <c r="D365" s="9" t="s">
        <v>2944</v>
      </c>
      <c r="E365" s="9"/>
      <c r="F365" s="9"/>
      <c r="G365" s="9" t="s">
        <v>1906</v>
      </c>
      <c r="H365" s="9" t="s">
        <v>1295</v>
      </c>
      <c r="I365" s="9" t="s">
        <v>1897</v>
      </c>
      <c r="J365" s="9" t="s">
        <v>1898</v>
      </c>
      <c r="K365" s="9" t="s">
        <v>1922</v>
      </c>
      <c r="L365" s="9" t="s">
        <v>2026</v>
      </c>
      <c r="M365" s="9" t="s">
        <v>2945</v>
      </c>
      <c r="N365" s="9"/>
      <c r="O365" s="9" t="s">
        <v>2102</v>
      </c>
    </row>
    <row r="366" spans="1:15" ht="18">
      <c r="A366" s="9">
        <v>703543</v>
      </c>
      <c r="B366" s="9" t="s">
        <v>2908</v>
      </c>
      <c r="C366" s="9" t="s">
        <v>2946</v>
      </c>
      <c r="D366" s="9" t="s">
        <v>2947</v>
      </c>
      <c r="E366" s="9"/>
      <c r="F366" s="9"/>
      <c r="G366" s="9" t="s">
        <v>1915</v>
      </c>
      <c r="H366" s="9" t="s">
        <v>1295</v>
      </c>
      <c r="I366" s="9" t="s">
        <v>1897</v>
      </c>
      <c r="J366" s="9" t="s">
        <v>1898</v>
      </c>
      <c r="K366" s="9" t="s">
        <v>1965</v>
      </c>
      <c r="L366" s="9" t="s">
        <v>1917</v>
      </c>
      <c r="M366" s="9" t="s">
        <v>2387</v>
      </c>
      <c r="N366" s="9"/>
      <c r="O366" s="9" t="s">
        <v>2230</v>
      </c>
    </row>
    <row r="367" spans="1:15" ht="18">
      <c r="A367" s="9">
        <v>703541</v>
      </c>
      <c r="B367" s="9" t="s">
        <v>2908</v>
      </c>
      <c r="C367" s="9" t="s">
        <v>2948</v>
      </c>
      <c r="D367" s="9" t="s">
        <v>2949</v>
      </c>
      <c r="E367" s="9" t="s">
        <v>1905</v>
      </c>
      <c r="F367" s="9">
        <v>38</v>
      </c>
      <c r="G367" s="9" t="s">
        <v>633</v>
      </c>
      <c r="H367" s="9" t="s">
        <v>634</v>
      </c>
      <c r="I367" s="9" t="s">
        <v>1897</v>
      </c>
      <c r="J367" s="9" t="s">
        <v>1908</v>
      </c>
      <c r="K367" s="9" t="s">
        <v>1916</v>
      </c>
      <c r="L367" s="9" t="s">
        <v>1974</v>
      </c>
      <c r="M367" s="9" t="s">
        <v>2006</v>
      </c>
      <c r="N367" s="9"/>
      <c r="O367" s="9" t="s">
        <v>2059</v>
      </c>
    </row>
    <row r="368" spans="1:15" ht="18">
      <c r="A368" s="9">
        <v>703538</v>
      </c>
      <c r="B368" s="9" t="s">
        <v>2908</v>
      </c>
      <c r="C368" s="9" t="s">
        <v>2950</v>
      </c>
      <c r="D368" s="9" t="s">
        <v>2951</v>
      </c>
      <c r="E368" s="9" t="s">
        <v>1905</v>
      </c>
      <c r="F368" s="9">
        <v>57</v>
      </c>
      <c r="G368" s="9" t="s">
        <v>633</v>
      </c>
      <c r="H368" s="9" t="s">
        <v>634</v>
      </c>
      <c r="I368" s="9" t="s">
        <v>1897</v>
      </c>
      <c r="J368" s="9" t="s">
        <v>1908</v>
      </c>
      <c r="K368" s="9" t="s">
        <v>1916</v>
      </c>
      <c r="L368" s="9" t="s">
        <v>1974</v>
      </c>
      <c r="M368" s="9" t="s">
        <v>98</v>
      </c>
      <c r="N368" s="9"/>
      <c r="O368" s="9" t="s">
        <v>1967</v>
      </c>
    </row>
    <row r="369" spans="1:15" ht="18">
      <c r="A369" s="9">
        <v>703537</v>
      </c>
      <c r="B369" s="9" t="s">
        <v>2908</v>
      </c>
      <c r="C369" s="9" t="s">
        <v>2952</v>
      </c>
      <c r="D369" s="9" t="s">
        <v>2953</v>
      </c>
      <c r="E369" s="9"/>
      <c r="F369" s="9"/>
      <c r="G369" s="9" t="s">
        <v>633</v>
      </c>
      <c r="H369" s="9" t="s">
        <v>1295</v>
      </c>
      <c r="I369" s="9" t="s">
        <v>1897</v>
      </c>
      <c r="J369" s="9" t="s">
        <v>1898</v>
      </c>
      <c r="K369" s="9" t="s">
        <v>1922</v>
      </c>
      <c r="L369" s="9" t="s">
        <v>1974</v>
      </c>
      <c r="M369" s="9" t="s">
        <v>2006</v>
      </c>
      <c r="N369" s="9"/>
      <c r="O369" s="9" t="s">
        <v>2881</v>
      </c>
    </row>
    <row r="370" spans="1:15" ht="18">
      <c r="A370" s="9">
        <v>703536</v>
      </c>
      <c r="B370" s="9" t="s">
        <v>2908</v>
      </c>
      <c r="C370" s="9" t="s">
        <v>2954</v>
      </c>
      <c r="D370" s="9" t="s">
        <v>2955</v>
      </c>
      <c r="E370" s="9" t="s">
        <v>1905</v>
      </c>
      <c r="F370" s="9">
        <v>47</v>
      </c>
      <c r="G370" s="9" t="s">
        <v>633</v>
      </c>
      <c r="H370" s="9" t="s">
        <v>1295</v>
      </c>
      <c r="I370" s="9" t="s">
        <v>1897</v>
      </c>
      <c r="J370" s="9" t="s">
        <v>1926</v>
      </c>
      <c r="K370" s="9" t="s">
        <v>1987</v>
      </c>
      <c r="L370" s="9" t="s">
        <v>1974</v>
      </c>
      <c r="M370" s="9" t="s">
        <v>2006</v>
      </c>
      <c r="N370" s="9"/>
      <c r="O370" s="9" t="s">
        <v>1976</v>
      </c>
    </row>
    <row r="371" spans="1:15" ht="18">
      <c r="A371" s="9">
        <v>703535</v>
      </c>
      <c r="B371" s="9" t="s">
        <v>2908</v>
      </c>
      <c r="C371" s="9" t="s">
        <v>2956</v>
      </c>
      <c r="D371" s="9" t="s">
        <v>2955</v>
      </c>
      <c r="E371" s="9" t="s">
        <v>1905</v>
      </c>
      <c r="F371" s="9">
        <v>47</v>
      </c>
      <c r="G371" s="9" t="s">
        <v>633</v>
      </c>
      <c r="H371" s="9" t="s">
        <v>1295</v>
      </c>
      <c r="I371" s="9" t="s">
        <v>1897</v>
      </c>
      <c r="J371" s="9" t="s">
        <v>1898</v>
      </c>
      <c r="K371" s="9" t="s">
        <v>1995</v>
      </c>
      <c r="L371" s="9" t="s">
        <v>1996</v>
      </c>
      <c r="M371" s="9" t="s">
        <v>2957</v>
      </c>
      <c r="N371" s="9"/>
      <c r="O371" s="9" t="s">
        <v>2908</v>
      </c>
    </row>
    <row r="372" spans="1:15" ht="18">
      <c r="A372" s="9">
        <v>703534</v>
      </c>
      <c r="B372" s="9" t="s">
        <v>2908</v>
      </c>
      <c r="C372" s="9" t="s">
        <v>2958</v>
      </c>
      <c r="D372" s="9" t="s">
        <v>2959</v>
      </c>
      <c r="E372" s="9" t="s">
        <v>1905</v>
      </c>
      <c r="F372" s="9">
        <v>30</v>
      </c>
      <c r="G372" s="9" t="s">
        <v>1915</v>
      </c>
      <c r="H372" s="9" t="s">
        <v>1295</v>
      </c>
      <c r="I372" s="9" t="s">
        <v>1897</v>
      </c>
      <c r="J372" s="9" t="s">
        <v>1908</v>
      </c>
      <c r="K372" s="9" t="s">
        <v>2063</v>
      </c>
      <c r="L372" s="9" t="s">
        <v>1917</v>
      </c>
      <c r="M372" s="9" t="s">
        <v>2960</v>
      </c>
      <c r="N372" s="9"/>
      <c r="O372" s="9" t="s">
        <v>17</v>
      </c>
    </row>
    <row r="373" spans="1:15" ht="18">
      <c r="A373" s="9">
        <v>703533</v>
      </c>
      <c r="B373" s="9" t="s">
        <v>2908</v>
      </c>
      <c r="C373" s="9" t="s">
        <v>2961</v>
      </c>
      <c r="D373" s="9" t="s">
        <v>2962</v>
      </c>
      <c r="E373" s="9"/>
      <c r="F373" s="9"/>
      <c r="G373" s="9" t="s">
        <v>633</v>
      </c>
      <c r="H373" s="9" t="s">
        <v>2337</v>
      </c>
      <c r="I373" s="9" t="s">
        <v>1897</v>
      </c>
      <c r="J373" s="9" t="s">
        <v>1926</v>
      </c>
      <c r="K373" s="9" t="s">
        <v>2540</v>
      </c>
      <c r="L373" s="9" t="s">
        <v>1974</v>
      </c>
      <c r="M373" s="9" t="s">
        <v>2006</v>
      </c>
      <c r="N373" s="9"/>
      <c r="O373" s="9" t="s">
        <v>17</v>
      </c>
    </row>
    <row r="374" spans="1:15" ht="18">
      <c r="A374" s="9">
        <v>703532</v>
      </c>
      <c r="B374" s="9" t="s">
        <v>2908</v>
      </c>
      <c r="C374" s="9" t="s">
        <v>2963</v>
      </c>
      <c r="D374" s="9" t="s">
        <v>2964</v>
      </c>
      <c r="E374" s="9"/>
      <c r="F374" s="9"/>
      <c r="G374" s="9" t="s">
        <v>633</v>
      </c>
      <c r="H374" s="9" t="s">
        <v>634</v>
      </c>
      <c r="I374" s="9" t="s">
        <v>1897</v>
      </c>
      <c r="J374" s="9" t="s">
        <v>1898</v>
      </c>
      <c r="K374" s="9" t="s">
        <v>1916</v>
      </c>
      <c r="L374" s="9" t="s">
        <v>1974</v>
      </c>
      <c r="M374" s="9" t="s">
        <v>2006</v>
      </c>
      <c r="N374" s="9"/>
      <c r="O374" s="9" t="s">
        <v>1930</v>
      </c>
    </row>
    <row r="375" spans="1:15" ht="18">
      <c r="A375" s="9">
        <v>703531</v>
      </c>
      <c r="B375" s="9" t="s">
        <v>2908</v>
      </c>
      <c r="C375" s="9" t="s">
        <v>2965</v>
      </c>
      <c r="D375" s="9" t="s">
        <v>2966</v>
      </c>
      <c r="E375" s="9" t="s">
        <v>1905</v>
      </c>
      <c r="F375" s="9">
        <v>21</v>
      </c>
      <c r="G375" s="9" t="s">
        <v>1906</v>
      </c>
      <c r="H375" s="9" t="s">
        <v>1660</v>
      </c>
      <c r="I375" s="9" t="s">
        <v>1897</v>
      </c>
      <c r="J375" s="9" t="s">
        <v>1898</v>
      </c>
      <c r="K375" s="9" t="s">
        <v>2299</v>
      </c>
      <c r="L375" s="9" t="s">
        <v>1910</v>
      </c>
      <c r="M375" s="9" t="s">
        <v>2877</v>
      </c>
      <c r="N375" s="9"/>
      <c r="O375" s="9" t="s">
        <v>2230</v>
      </c>
    </row>
    <row r="376" spans="1:15" ht="18">
      <c r="A376" s="9">
        <v>703530</v>
      </c>
      <c r="B376" s="9" t="s">
        <v>2908</v>
      </c>
      <c r="C376" s="9" t="s">
        <v>2967</v>
      </c>
      <c r="D376" s="9" t="s">
        <v>98</v>
      </c>
      <c r="E376" s="9"/>
      <c r="F376" s="9"/>
      <c r="G376" s="9"/>
      <c r="H376" s="9"/>
      <c r="I376" s="9" t="s">
        <v>1897</v>
      </c>
      <c r="J376" s="9" t="s">
        <v>1908</v>
      </c>
      <c r="K376" s="9" t="s">
        <v>2058</v>
      </c>
      <c r="L376" s="9" t="s">
        <v>1900</v>
      </c>
      <c r="M376" s="9" t="s">
        <v>2006</v>
      </c>
      <c r="N376" s="9"/>
      <c r="O376" s="9" t="s">
        <v>2021</v>
      </c>
    </row>
    <row r="377" spans="1:15" ht="18">
      <c r="A377" s="9">
        <v>703529</v>
      </c>
      <c r="B377" s="9" t="s">
        <v>2908</v>
      </c>
      <c r="C377" s="9" t="s">
        <v>2968</v>
      </c>
      <c r="D377" s="9" t="s">
        <v>2969</v>
      </c>
      <c r="E377" s="9" t="s">
        <v>1905</v>
      </c>
      <c r="F377" s="9">
        <v>22</v>
      </c>
      <c r="G377" s="9" t="s">
        <v>633</v>
      </c>
      <c r="H377" s="9" t="s">
        <v>1660</v>
      </c>
      <c r="I377" s="9" t="s">
        <v>1897</v>
      </c>
      <c r="J377" s="9" t="s">
        <v>1898</v>
      </c>
      <c r="K377" s="9" t="s">
        <v>2149</v>
      </c>
      <c r="L377" s="9" t="s">
        <v>1974</v>
      </c>
      <c r="M377" s="9" t="s">
        <v>2970</v>
      </c>
      <c r="N377" s="9"/>
      <c r="O377" s="9" t="s">
        <v>1912</v>
      </c>
    </row>
    <row r="378" spans="1:15" ht="18">
      <c r="A378" s="9">
        <v>703526</v>
      </c>
      <c r="B378" s="9" t="s">
        <v>2908</v>
      </c>
      <c r="C378" s="9" t="s">
        <v>2971</v>
      </c>
      <c r="D378" s="9" t="s">
        <v>2972</v>
      </c>
      <c r="E378" s="9"/>
      <c r="F378" s="9"/>
      <c r="G378" s="9" t="s">
        <v>1906</v>
      </c>
      <c r="H378" s="9" t="s">
        <v>1295</v>
      </c>
      <c r="I378" s="9" t="s">
        <v>1897</v>
      </c>
      <c r="J378" s="9" t="s">
        <v>1898</v>
      </c>
      <c r="K378" s="9" t="s">
        <v>1965</v>
      </c>
      <c r="L378" s="9" t="s">
        <v>1910</v>
      </c>
      <c r="M378" s="9" t="s">
        <v>2973</v>
      </c>
      <c r="N378" s="9"/>
      <c r="O378" s="9" t="s">
        <v>1902</v>
      </c>
    </row>
    <row r="379" spans="1:15" ht="18">
      <c r="A379" s="9">
        <v>703525</v>
      </c>
      <c r="B379" s="9" t="s">
        <v>2908</v>
      </c>
      <c r="C379" s="9" t="s">
        <v>2974</v>
      </c>
      <c r="D379" s="9" t="s">
        <v>2975</v>
      </c>
      <c r="E379" s="9"/>
      <c r="F379" s="9"/>
      <c r="G379" s="9" t="s">
        <v>1896</v>
      </c>
      <c r="H379" s="9" t="s">
        <v>1295</v>
      </c>
      <c r="I379" s="9" t="s">
        <v>1897</v>
      </c>
      <c r="J379" s="9" t="s">
        <v>1898</v>
      </c>
      <c r="K379" s="9" t="s">
        <v>1922</v>
      </c>
      <c r="L379" s="9" t="s">
        <v>1974</v>
      </c>
      <c r="M379" s="9" t="s">
        <v>2006</v>
      </c>
      <c r="N379" s="9"/>
      <c r="O379" s="9" t="s">
        <v>2881</v>
      </c>
    </row>
    <row r="380" spans="1:15" ht="18">
      <c r="A380" s="9">
        <v>703524</v>
      </c>
      <c r="B380" s="9" t="s">
        <v>2908</v>
      </c>
      <c r="C380" s="9" t="s">
        <v>2976</v>
      </c>
      <c r="D380" s="9" t="s">
        <v>2977</v>
      </c>
      <c r="E380" s="9" t="s">
        <v>1905</v>
      </c>
      <c r="F380" s="9">
        <v>36</v>
      </c>
      <c r="G380" s="9" t="s">
        <v>1906</v>
      </c>
      <c r="H380" s="9" t="s">
        <v>1660</v>
      </c>
      <c r="I380" s="9" t="s">
        <v>1897</v>
      </c>
      <c r="J380" s="9" t="s">
        <v>1898</v>
      </c>
      <c r="K380" s="9" t="s">
        <v>1965</v>
      </c>
      <c r="L380" s="9" t="s">
        <v>2164</v>
      </c>
      <c r="M380" s="9" t="s">
        <v>2296</v>
      </c>
      <c r="N380" s="9"/>
      <c r="O380" s="9" t="s">
        <v>2514</v>
      </c>
    </row>
    <row r="381" spans="1:15" ht="18">
      <c r="A381" s="9">
        <v>703523</v>
      </c>
      <c r="B381" s="9" t="s">
        <v>2908</v>
      </c>
      <c r="C381" s="9" t="s">
        <v>2978</v>
      </c>
      <c r="D381" s="9" t="s">
        <v>2979</v>
      </c>
      <c r="E381" s="9" t="s">
        <v>1905</v>
      </c>
      <c r="F381" s="9">
        <v>30</v>
      </c>
      <c r="G381" s="9" t="s">
        <v>633</v>
      </c>
      <c r="H381" s="9" t="s">
        <v>1295</v>
      </c>
      <c r="I381" s="9" t="s">
        <v>1897</v>
      </c>
      <c r="J381" s="9" t="s">
        <v>1898</v>
      </c>
      <c r="K381" s="9" t="s">
        <v>1965</v>
      </c>
      <c r="L381" s="9" t="s">
        <v>1974</v>
      </c>
      <c r="M381" s="9" t="s">
        <v>2980</v>
      </c>
      <c r="N381" s="9"/>
      <c r="O381" s="9" t="s">
        <v>2059</v>
      </c>
    </row>
    <row r="382" spans="1:15" ht="18">
      <c r="A382" s="9">
        <v>703522</v>
      </c>
      <c r="B382" s="9" t="s">
        <v>2908</v>
      </c>
      <c r="C382" s="9" t="s">
        <v>2981</v>
      </c>
      <c r="D382" s="9" t="s">
        <v>2982</v>
      </c>
      <c r="E382" s="9" t="s">
        <v>1905</v>
      </c>
      <c r="F382" s="9">
        <v>21</v>
      </c>
      <c r="G382" s="9" t="s">
        <v>1906</v>
      </c>
      <c r="H382" s="9" t="s">
        <v>1660</v>
      </c>
      <c r="I382" s="9" t="s">
        <v>1897</v>
      </c>
      <c r="J382" s="9" t="s">
        <v>1898</v>
      </c>
      <c r="K382" s="9" t="s">
        <v>1909</v>
      </c>
      <c r="L382" s="9" t="s">
        <v>1910</v>
      </c>
      <c r="M382" s="9" t="s">
        <v>2983</v>
      </c>
      <c r="N382" s="9"/>
      <c r="O382" s="9" t="s">
        <v>2908</v>
      </c>
    </row>
    <row r="383" spans="1:15" ht="18">
      <c r="A383" s="9">
        <v>703521</v>
      </c>
      <c r="B383" s="9" t="s">
        <v>2908</v>
      </c>
      <c r="C383" s="9" t="s">
        <v>2984</v>
      </c>
      <c r="D383" s="9" t="s">
        <v>2985</v>
      </c>
      <c r="E383" s="9"/>
      <c r="F383" s="9"/>
      <c r="G383" s="9" t="s">
        <v>633</v>
      </c>
      <c r="H383" s="9" t="s">
        <v>634</v>
      </c>
      <c r="I383" s="9" t="s">
        <v>1897</v>
      </c>
      <c r="J383" s="9" t="s">
        <v>1898</v>
      </c>
      <c r="K383" s="9" t="s">
        <v>1922</v>
      </c>
      <c r="L383" s="9" t="s">
        <v>1974</v>
      </c>
      <c r="M383" s="9" t="s">
        <v>2006</v>
      </c>
      <c r="N383" s="9"/>
      <c r="O383" s="9" t="s">
        <v>17</v>
      </c>
    </row>
    <row r="384" spans="1:15" ht="18">
      <c r="A384" s="9">
        <v>703520</v>
      </c>
      <c r="B384" s="9" t="s">
        <v>2908</v>
      </c>
      <c r="C384" s="9" t="s">
        <v>2986</v>
      </c>
      <c r="D384" s="9" t="s">
        <v>2987</v>
      </c>
      <c r="E384" s="9"/>
      <c r="F384" s="9"/>
      <c r="G384" s="9" t="s">
        <v>398</v>
      </c>
      <c r="H384" s="9" t="s">
        <v>2176</v>
      </c>
      <c r="I384" s="9" t="s">
        <v>1950</v>
      </c>
      <c r="J384" s="9" t="s">
        <v>1951</v>
      </c>
      <c r="K384" s="9" t="s">
        <v>1916</v>
      </c>
      <c r="L384" s="9" t="s">
        <v>1952</v>
      </c>
      <c r="M384" s="9" t="s">
        <v>2010</v>
      </c>
      <c r="N384" s="9"/>
      <c r="O384" s="9" t="s">
        <v>2514</v>
      </c>
    </row>
    <row r="385" spans="1:15" ht="18">
      <c r="A385" s="9">
        <v>703519</v>
      </c>
      <c r="B385" s="9" t="s">
        <v>2908</v>
      </c>
      <c r="C385" s="9" t="s">
        <v>2988</v>
      </c>
      <c r="D385" s="9" t="s">
        <v>2989</v>
      </c>
      <c r="E385" s="9"/>
      <c r="F385" s="9"/>
      <c r="G385" s="9" t="s">
        <v>398</v>
      </c>
      <c r="H385" s="9" t="s">
        <v>2176</v>
      </c>
      <c r="I385" s="9" t="s">
        <v>1950</v>
      </c>
      <c r="J385" s="9" t="s">
        <v>1951</v>
      </c>
      <c r="K385" s="9" t="s">
        <v>1922</v>
      </c>
      <c r="L385" s="9" t="s">
        <v>1952</v>
      </c>
      <c r="M385" s="9" t="s">
        <v>2010</v>
      </c>
      <c r="N385" s="9"/>
      <c r="O385" s="9" t="s">
        <v>2230</v>
      </c>
    </row>
    <row r="386" spans="1:15" ht="18">
      <c r="A386" s="9">
        <v>703518</v>
      </c>
      <c r="B386" s="9" t="s">
        <v>2908</v>
      </c>
      <c r="C386" s="9" t="s">
        <v>2990</v>
      </c>
      <c r="D386" s="9" t="s">
        <v>2991</v>
      </c>
      <c r="E386" s="9"/>
      <c r="F386" s="9"/>
      <c r="G386" s="9" t="s">
        <v>398</v>
      </c>
      <c r="H386" s="9" t="s">
        <v>2176</v>
      </c>
      <c r="I386" s="9" t="s">
        <v>1950</v>
      </c>
      <c r="J386" s="9" t="s">
        <v>1951</v>
      </c>
      <c r="K386" s="9" t="s">
        <v>1981</v>
      </c>
      <c r="L386" s="9" t="s">
        <v>1952</v>
      </c>
      <c r="M386" s="9" t="s">
        <v>2992</v>
      </c>
      <c r="N386" s="9"/>
      <c r="O386" s="9"/>
    </row>
    <row r="387" spans="1:15" ht="18">
      <c r="A387" s="9">
        <v>703517</v>
      </c>
      <c r="B387" s="9" t="s">
        <v>2908</v>
      </c>
      <c r="C387" s="9" t="s">
        <v>2993</v>
      </c>
      <c r="D387" s="9" t="s">
        <v>2994</v>
      </c>
      <c r="E387" s="9"/>
      <c r="F387" s="9"/>
      <c r="G387" s="9" t="s">
        <v>398</v>
      </c>
      <c r="H387" s="9" t="s">
        <v>2176</v>
      </c>
      <c r="I387" s="9" t="s">
        <v>1950</v>
      </c>
      <c r="J387" s="9" t="s">
        <v>1951</v>
      </c>
      <c r="K387" s="9" t="s">
        <v>1922</v>
      </c>
      <c r="L387" s="9" t="s">
        <v>2415</v>
      </c>
      <c r="M387" s="9" t="s">
        <v>2693</v>
      </c>
      <c r="N387" s="9"/>
      <c r="O387" s="9" t="s">
        <v>2881</v>
      </c>
    </row>
    <row r="388" spans="1:15" ht="18">
      <c r="A388" s="9">
        <v>703516</v>
      </c>
      <c r="B388" s="9" t="s">
        <v>2908</v>
      </c>
      <c r="C388" s="9" t="s">
        <v>2995</v>
      </c>
      <c r="D388" s="9" t="s">
        <v>2155</v>
      </c>
      <c r="E388" s="9"/>
      <c r="F388" s="9"/>
      <c r="G388" s="9" t="s">
        <v>398</v>
      </c>
      <c r="H388" s="9" t="s">
        <v>2176</v>
      </c>
      <c r="I388" s="9" t="s">
        <v>1950</v>
      </c>
      <c r="J388" s="9" t="s">
        <v>1951</v>
      </c>
      <c r="K388" s="9" t="s">
        <v>1981</v>
      </c>
      <c r="L388" s="9" t="s">
        <v>1952</v>
      </c>
      <c r="M388" s="9" t="s">
        <v>2701</v>
      </c>
      <c r="N388" s="9"/>
      <c r="O388" s="9"/>
    </row>
    <row r="389" spans="1:15" ht="18">
      <c r="A389" s="9">
        <v>703515</v>
      </c>
      <c r="B389" s="9" t="s">
        <v>2908</v>
      </c>
      <c r="C389" s="9" t="s">
        <v>2996</v>
      </c>
      <c r="D389" s="9" t="s">
        <v>2997</v>
      </c>
      <c r="E389" s="9"/>
      <c r="F389" s="9"/>
      <c r="G389" s="9" t="s">
        <v>1915</v>
      </c>
      <c r="H389" s="9" t="s">
        <v>1660</v>
      </c>
      <c r="I389" s="9" t="s">
        <v>1897</v>
      </c>
      <c r="J389" s="9" t="s">
        <v>1898</v>
      </c>
      <c r="K389" s="9" t="s">
        <v>1961</v>
      </c>
      <c r="L389" s="9" t="s">
        <v>1917</v>
      </c>
      <c r="M389" s="9" t="s">
        <v>2998</v>
      </c>
      <c r="N389" s="9"/>
      <c r="O389" s="9" t="s">
        <v>2881</v>
      </c>
    </row>
    <row r="390" spans="1:15" ht="18">
      <c r="A390" s="9">
        <v>703514</v>
      </c>
      <c r="B390" s="9" t="s">
        <v>2908</v>
      </c>
      <c r="C390" s="9" t="s">
        <v>2999</v>
      </c>
      <c r="D390" s="9" t="s">
        <v>3000</v>
      </c>
      <c r="E390" s="9" t="s">
        <v>1905</v>
      </c>
      <c r="F390" s="9">
        <v>24</v>
      </c>
      <c r="G390" s="9" t="s">
        <v>1896</v>
      </c>
      <c r="H390" s="9" t="s">
        <v>1660</v>
      </c>
      <c r="I390" s="9" t="s">
        <v>1897</v>
      </c>
      <c r="J390" s="9" t="s">
        <v>1898</v>
      </c>
      <c r="K390" s="9" t="s">
        <v>2149</v>
      </c>
      <c r="L390" s="9" t="s">
        <v>1974</v>
      </c>
      <c r="M390" s="9" t="s">
        <v>3001</v>
      </c>
      <c r="N390" s="9"/>
      <c r="O390" s="9" t="s">
        <v>2301</v>
      </c>
    </row>
    <row r="391" spans="1:15" ht="18">
      <c r="A391" s="9">
        <v>703513</v>
      </c>
      <c r="B391" s="9" t="s">
        <v>2908</v>
      </c>
      <c r="C391" s="9" t="s">
        <v>3002</v>
      </c>
      <c r="D391" s="9" t="s">
        <v>3003</v>
      </c>
      <c r="E391" s="9"/>
      <c r="F391" s="9"/>
      <c r="G391" s="9" t="s">
        <v>633</v>
      </c>
      <c r="H391" s="9" t="s">
        <v>1295</v>
      </c>
      <c r="I391" s="9" t="s">
        <v>1897</v>
      </c>
      <c r="J391" s="9" t="s">
        <v>1898</v>
      </c>
      <c r="K391" s="9" t="s">
        <v>1922</v>
      </c>
      <c r="L391" s="9" t="s">
        <v>1974</v>
      </c>
      <c r="M391" s="9" t="s">
        <v>2006</v>
      </c>
      <c r="N391" s="9"/>
      <c r="O391" s="9" t="s">
        <v>2881</v>
      </c>
    </row>
    <row r="392" spans="1:15" ht="18">
      <c r="A392" s="9">
        <v>703512</v>
      </c>
      <c r="B392" s="9" t="s">
        <v>2908</v>
      </c>
      <c r="C392" s="9" t="s">
        <v>3004</v>
      </c>
      <c r="D392" s="9" t="s">
        <v>3005</v>
      </c>
      <c r="E392" s="9" t="s">
        <v>1905</v>
      </c>
      <c r="F392" s="9">
        <v>32</v>
      </c>
      <c r="G392" s="9" t="s">
        <v>1906</v>
      </c>
      <c r="H392" s="9" t="s">
        <v>1660</v>
      </c>
      <c r="I392" s="9" t="s">
        <v>1897</v>
      </c>
      <c r="J392" s="9" t="s">
        <v>1898</v>
      </c>
      <c r="K392" s="9" t="s">
        <v>2364</v>
      </c>
      <c r="L392" s="9" t="s">
        <v>1910</v>
      </c>
      <c r="M392" s="9" t="s">
        <v>2973</v>
      </c>
      <c r="N392" s="9"/>
      <c r="O392" s="9" t="s">
        <v>17</v>
      </c>
    </row>
    <row r="393" spans="1:15" ht="18">
      <c r="A393" s="9">
        <v>703511</v>
      </c>
      <c r="B393" s="9" t="s">
        <v>2908</v>
      </c>
      <c r="C393" s="9" t="s">
        <v>3006</v>
      </c>
      <c r="D393" s="9" t="s">
        <v>3007</v>
      </c>
      <c r="E393" s="9"/>
      <c r="F393" s="9"/>
      <c r="G393" s="9" t="s">
        <v>1896</v>
      </c>
      <c r="H393" s="9" t="s">
        <v>1907</v>
      </c>
      <c r="I393" s="9" t="s">
        <v>1897</v>
      </c>
      <c r="J393" s="9" t="s">
        <v>1898</v>
      </c>
      <c r="K393" s="9" t="s">
        <v>1922</v>
      </c>
      <c r="L393" s="9" t="s">
        <v>1974</v>
      </c>
      <c r="M393" s="9" t="s">
        <v>2006</v>
      </c>
      <c r="N393" s="9"/>
      <c r="O393" s="9" t="s">
        <v>2881</v>
      </c>
    </row>
    <row r="394" spans="1:15" ht="18">
      <c r="A394" s="9">
        <v>703510</v>
      </c>
      <c r="B394" s="9" t="s">
        <v>2908</v>
      </c>
      <c r="C394" s="9" t="s">
        <v>3008</v>
      </c>
      <c r="D394" s="9" t="s">
        <v>3009</v>
      </c>
      <c r="E394" s="9" t="s">
        <v>1905</v>
      </c>
      <c r="F394" s="9">
        <v>30</v>
      </c>
      <c r="G394" s="9" t="s">
        <v>748</v>
      </c>
      <c r="H394" s="9" t="s">
        <v>1295</v>
      </c>
      <c r="I394" s="9" t="s">
        <v>1897</v>
      </c>
      <c r="J394" s="9" t="s">
        <v>1898</v>
      </c>
      <c r="K394" s="9" t="s">
        <v>1922</v>
      </c>
      <c r="L394" s="9" t="s">
        <v>2026</v>
      </c>
      <c r="M394" s="9" t="s">
        <v>2133</v>
      </c>
      <c r="N394" s="9"/>
      <c r="O394" s="9" t="s">
        <v>2013</v>
      </c>
    </row>
    <row r="395" spans="1:15" ht="18">
      <c r="A395" s="9">
        <v>703509</v>
      </c>
      <c r="B395" s="9" t="s">
        <v>2908</v>
      </c>
      <c r="C395" s="9" t="s">
        <v>3010</v>
      </c>
      <c r="D395" s="9" t="s">
        <v>3011</v>
      </c>
      <c r="E395" s="9"/>
      <c r="F395" s="9"/>
      <c r="G395" s="9" t="s">
        <v>1906</v>
      </c>
      <c r="H395" s="9" t="s">
        <v>1660</v>
      </c>
      <c r="I395" s="9" t="s">
        <v>1897</v>
      </c>
      <c r="J395" s="9" t="s">
        <v>1898</v>
      </c>
      <c r="K395" s="9" t="s">
        <v>1965</v>
      </c>
      <c r="L395" s="9" t="s">
        <v>1910</v>
      </c>
      <c r="M395" s="9" t="s">
        <v>3012</v>
      </c>
      <c r="N395" s="9"/>
      <c r="O395" s="9" t="s">
        <v>1930</v>
      </c>
    </row>
    <row r="396" spans="1:15" ht="18">
      <c r="A396" s="9">
        <v>703508</v>
      </c>
      <c r="B396" s="9" t="s">
        <v>2908</v>
      </c>
      <c r="C396" s="9" t="s">
        <v>3013</v>
      </c>
      <c r="D396" s="9" t="s">
        <v>3014</v>
      </c>
      <c r="E396" s="9" t="s">
        <v>1905</v>
      </c>
      <c r="F396" s="9">
        <v>30</v>
      </c>
      <c r="G396" s="9" t="s">
        <v>1906</v>
      </c>
      <c r="H396" s="9" t="s">
        <v>1295</v>
      </c>
      <c r="I396" s="9" t="s">
        <v>1897</v>
      </c>
      <c r="J396" s="9" t="s">
        <v>1926</v>
      </c>
      <c r="K396" s="9" t="s">
        <v>2364</v>
      </c>
      <c r="L396" s="9" t="s">
        <v>1910</v>
      </c>
      <c r="M396" s="9" t="s">
        <v>3015</v>
      </c>
      <c r="N396" s="9"/>
      <c r="O396" s="9" t="s">
        <v>1912</v>
      </c>
    </row>
    <row r="397" spans="1:15" ht="18">
      <c r="A397" s="9">
        <v>703507</v>
      </c>
      <c r="B397" s="9" t="s">
        <v>2908</v>
      </c>
      <c r="C397" s="9" t="s">
        <v>3016</v>
      </c>
      <c r="D397" s="9" t="s">
        <v>3014</v>
      </c>
      <c r="E397" s="9" t="s">
        <v>1905</v>
      </c>
      <c r="F397" s="9">
        <v>30</v>
      </c>
      <c r="G397" s="9" t="s">
        <v>1906</v>
      </c>
      <c r="H397" s="9" t="s">
        <v>1660</v>
      </c>
      <c r="I397" s="9" t="s">
        <v>1897</v>
      </c>
      <c r="J397" s="9" t="s">
        <v>1898</v>
      </c>
      <c r="K397" s="9" t="s">
        <v>1927</v>
      </c>
      <c r="L397" s="9" t="s">
        <v>1910</v>
      </c>
      <c r="M397" s="9" t="s">
        <v>2173</v>
      </c>
      <c r="N397" s="9"/>
      <c r="O397" s="9" t="s">
        <v>1902</v>
      </c>
    </row>
    <row r="398" spans="1:15" ht="18">
      <c r="A398" s="9">
        <v>703506</v>
      </c>
      <c r="B398" s="9" t="s">
        <v>2908</v>
      </c>
      <c r="C398" s="9" t="s">
        <v>3017</v>
      </c>
      <c r="D398" s="9" t="s">
        <v>3018</v>
      </c>
      <c r="E398" s="9"/>
      <c r="F398" s="9"/>
      <c r="G398" s="9" t="s">
        <v>1915</v>
      </c>
      <c r="H398" s="9" t="s">
        <v>1660</v>
      </c>
      <c r="I398" s="9" t="s">
        <v>1897</v>
      </c>
      <c r="J398" s="9" t="s">
        <v>1898</v>
      </c>
      <c r="K398" s="9" t="s">
        <v>1995</v>
      </c>
      <c r="L398" s="9" t="s">
        <v>1996</v>
      </c>
      <c r="M398" s="9" t="s">
        <v>3019</v>
      </c>
      <c r="N398" s="9"/>
      <c r="O398" s="9" t="s">
        <v>2908</v>
      </c>
    </row>
    <row r="399" spans="1:15" ht="18">
      <c r="A399" s="9">
        <v>703505</v>
      </c>
      <c r="B399" s="9" t="s">
        <v>2908</v>
      </c>
      <c r="C399" s="9" t="s">
        <v>3020</v>
      </c>
      <c r="D399" s="9" t="s">
        <v>3021</v>
      </c>
      <c r="E399" s="9"/>
      <c r="F399" s="9"/>
      <c r="G399" s="9" t="s">
        <v>1906</v>
      </c>
      <c r="H399" s="9" t="s">
        <v>1660</v>
      </c>
      <c r="I399" s="9" t="s">
        <v>1897</v>
      </c>
      <c r="J399" s="9" t="s">
        <v>1898</v>
      </c>
      <c r="K399" s="9" t="s">
        <v>1965</v>
      </c>
      <c r="L399" s="9" t="s">
        <v>1910</v>
      </c>
      <c r="M399" s="9" t="s">
        <v>2973</v>
      </c>
      <c r="N399" s="9"/>
      <c r="O399" s="9" t="s">
        <v>2059</v>
      </c>
    </row>
    <row r="400" spans="1:15" ht="18">
      <c r="A400" s="9">
        <v>703504</v>
      </c>
      <c r="B400" s="9" t="s">
        <v>2908</v>
      </c>
      <c r="C400" s="9" t="s">
        <v>3022</v>
      </c>
      <c r="D400" s="9" t="s">
        <v>3023</v>
      </c>
      <c r="E400" s="9"/>
      <c r="F400" s="9"/>
      <c r="G400" s="9" t="s">
        <v>1915</v>
      </c>
      <c r="H400" s="9" t="s">
        <v>1295</v>
      </c>
      <c r="I400" s="9" t="s">
        <v>1897</v>
      </c>
      <c r="J400" s="9" t="s">
        <v>1898</v>
      </c>
      <c r="K400" s="9" t="s">
        <v>1899</v>
      </c>
      <c r="L400" s="9" t="s">
        <v>1917</v>
      </c>
      <c r="M400" s="9" t="s">
        <v>3024</v>
      </c>
      <c r="N400" s="9"/>
      <c r="O400" s="9" t="s">
        <v>2908</v>
      </c>
    </row>
    <row r="401" spans="1:15" ht="18">
      <c r="A401" s="9">
        <v>703503</v>
      </c>
      <c r="B401" s="9" t="s">
        <v>2908</v>
      </c>
      <c r="C401" s="9" t="s">
        <v>3025</v>
      </c>
      <c r="D401" s="9" t="s">
        <v>3018</v>
      </c>
      <c r="E401" s="9"/>
      <c r="F401" s="9"/>
      <c r="G401" s="9" t="s">
        <v>1915</v>
      </c>
      <c r="H401" s="9" t="s">
        <v>2337</v>
      </c>
      <c r="I401" s="9" t="s">
        <v>1897</v>
      </c>
      <c r="J401" s="9" t="s">
        <v>1898</v>
      </c>
      <c r="K401" s="9" t="s">
        <v>1995</v>
      </c>
      <c r="L401" s="9" t="s">
        <v>1996</v>
      </c>
      <c r="M401" s="9" t="s">
        <v>3026</v>
      </c>
      <c r="N401" s="9"/>
      <c r="O401" s="9" t="s">
        <v>2908</v>
      </c>
    </row>
    <row r="402" spans="1:15" ht="18">
      <c r="A402" s="9">
        <v>703502</v>
      </c>
      <c r="B402" s="9" t="s">
        <v>2908</v>
      </c>
      <c r="C402" s="9" t="s">
        <v>3027</v>
      </c>
      <c r="D402" s="9" t="s">
        <v>3028</v>
      </c>
      <c r="E402" s="9" t="s">
        <v>1905</v>
      </c>
      <c r="F402" s="9">
        <v>31</v>
      </c>
      <c r="G402" s="9" t="s">
        <v>1915</v>
      </c>
      <c r="H402" s="9" t="s">
        <v>1660</v>
      </c>
      <c r="I402" s="9" t="s">
        <v>1897</v>
      </c>
      <c r="J402" s="9" t="s">
        <v>1898</v>
      </c>
      <c r="K402" s="9" t="s">
        <v>2149</v>
      </c>
      <c r="L402" s="9" t="s">
        <v>1917</v>
      </c>
      <c r="M402" s="9" t="s">
        <v>3029</v>
      </c>
      <c r="N402" s="9"/>
      <c r="O402" s="9" t="s">
        <v>2881</v>
      </c>
    </row>
    <row r="403" spans="1:15" ht="18">
      <c r="A403" s="9">
        <v>703501</v>
      </c>
      <c r="B403" s="9" t="s">
        <v>2908</v>
      </c>
      <c r="C403" s="9" t="s">
        <v>3030</v>
      </c>
      <c r="D403" s="9" t="s">
        <v>3031</v>
      </c>
      <c r="E403" s="9"/>
      <c r="F403" s="9"/>
      <c r="G403" s="9" t="s">
        <v>748</v>
      </c>
      <c r="H403" s="9" t="s">
        <v>634</v>
      </c>
      <c r="I403" s="9" t="s">
        <v>1897</v>
      </c>
      <c r="J403" s="9" t="s">
        <v>1898</v>
      </c>
      <c r="K403" s="9" t="s">
        <v>1899</v>
      </c>
      <c r="L403" s="9" t="s">
        <v>2164</v>
      </c>
      <c r="M403" s="9" t="s">
        <v>3032</v>
      </c>
      <c r="N403" s="9"/>
      <c r="O403" s="9" t="s">
        <v>2908</v>
      </c>
    </row>
    <row r="404" spans="1:15" ht="18">
      <c r="A404" s="9">
        <v>703500</v>
      </c>
      <c r="B404" s="9" t="s">
        <v>2908</v>
      </c>
      <c r="C404" s="9" t="s">
        <v>3033</v>
      </c>
      <c r="D404" s="9" t="s">
        <v>3034</v>
      </c>
      <c r="E404" s="9" t="s">
        <v>1905</v>
      </c>
      <c r="F404" s="9">
        <v>25</v>
      </c>
      <c r="G404" s="9" t="s">
        <v>633</v>
      </c>
      <c r="H404" s="9" t="s">
        <v>634</v>
      </c>
      <c r="I404" s="9" t="s">
        <v>1897</v>
      </c>
      <c r="J404" s="9" t="s">
        <v>1898</v>
      </c>
      <c r="K404" s="9" t="s">
        <v>1916</v>
      </c>
      <c r="L404" s="9" t="s">
        <v>1974</v>
      </c>
      <c r="M404" s="9" t="s">
        <v>2006</v>
      </c>
      <c r="N404" s="9"/>
      <c r="O404" s="9" t="s">
        <v>1930</v>
      </c>
    </row>
    <row r="405" spans="1:15" ht="18">
      <c r="A405" s="9">
        <v>703499</v>
      </c>
      <c r="B405" s="9" t="s">
        <v>2908</v>
      </c>
      <c r="C405" s="9" t="s">
        <v>3035</v>
      </c>
      <c r="D405" s="9" t="s">
        <v>3036</v>
      </c>
      <c r="E405" s="9"/>
      <c r="F405" s="9"/>
      <c r="G405" s="9" t="s">
        <v>1906</v>
      </c>
      <c r="H405" s="9" t="s">
        <v>1660</v>
      </c>
      <c r="I405" s="9" t="s">
        <v>1897</v>
      </c>
      <c r="J405" s="9" t="s">
        <v>1898</v>
      </c>
      <c r="K405" s="9" t="s">
        <v>1965</v>
      </c>
      <c r="L405" s="9" t="s">
        <v>1910</v>
      </c>
      <c r="M405" s="9" t="s">
        <v>2973</v>
      </c>
      <c r="N405" s="9"/>
      <c r="O405" s="9" t="s">
        <v>1930</v>
      </c>
    </row>
    <row r="406" spans="1:15" ht="18">
      <c r="A406" s="9">
        <v>703498</v>
      </c>
      <c r="B406" s="9" t="s">
        <v>2908</v>
      </c>
      <c r="C406" s="9" t="s">
        <v>3037</v>
      </c>
      <c r="D406" s="9" t="s">
        <v>3038</v>
      </c>
      <c r="E406" s="9" t="s">
        <v>1905</v>
      </c>
      <c r="F406" s="9">
        <v>32</v>
      </c>
      <c r="G406" s="9" t="s">
        <v>633</v>
      </c>
      <c r="H406" s="9" t="s">
        <v>1660</v>
      </c>
      <c r="I406" s="9" t="s">
        <v>1897</v>
      </c>
      <c r="J406" s="9" t="s">
        <v>1898</v>
      </c>
      <c r="K406" s="9" t="s">
        <v>2255</v>
      </c>
      <c r="L406" s="9" t="s">
        <v>2415</v>
      </c>
      <c r="M406" s="9" t="s">
        <v>3039</v>
      </c>
      <c r="N406" s="9"/>
      <c r="O406" s="9" t="s">
        <v>1976</v>
      </c>
    </row>
    <row r="407" spans="1:15" ht="18">
      <c r="A407" s="9">
        <v>703497</v>
      </c>
      <c r="B407" s="9" t="s">
        <v>2908</v>
      </c>
      <c r="C407" s="9" t="s">
        <v>3040</v>
      </c>
      <c r="D407" s="9" t="s">
        <v>3041</v>
      </c>
      <c r="E407" s="9"/>
      <c r="F407" s="9"/>
      <c r="G407" s="9" t="s">
        <v>1915</v>
      </c>
      <c r="H407" s="9" t="s">
        <v>1660</v>
      </c>
      <c r="I407" s="9" t="s">
        <v>1897</v>
      </c>
      <c r="J407" s="9" t="s">
        <v>1898</v>
      </c>
      <c r="K407" s="9" t="s">
        <v>1916</v>
      </c>
      <c r="L407" s="9" t="s">
        <v>1917</v>
      </c>
      <c r="M407" s="9" t="s">
        <v>2387</v>
      </c>
      <c r="N407" s="9"/>
      <c r="O407" s="9" t="s">
        <v>2514</v>
      </c>
    </row>
    <row r="408" spans="1:15" ht="18">
      <c r="A408" s="9">
        <v>703496</v>
      </c>
      <c r="B408" s="9" t="s">
        <v>2908</v>
      </c>
      <c r="C408" s="9" t="s">
        <v>3042</v>
      </c>
      <c r="D408" s="9" t="s">
        <v>98</v>
      </c>
      <c r="E408" s="9"/>
      <c r="F408" s="9"/>
      <c r="G408" s="9"/>
      <c r="H408" s="9"/>
      <c r="I408" s="9" t="s">
        <v>1897</v>
      </c>
      <c r="J408" s="9" t="s">
        <v>2191</v>
      </c>
      <c r="K408" s="9" t="s">
        <v>1899</v>
      </c>
      <c r="L408" s="9" t="s">
        <v>1917</v>
      </c>
      <c r="M408" s="9" t="s">
        <v>3043</v>
      </c>
      <c r="N408" s="9"/>
      <c r="O408" s="9" t="s">
        <v>2908</v>
      </c>
    </row>
    <row r="409" spans="1:15" ht="18">
      <c r="A409" s="9">
        <v>703495</v>
      </c>
      <c r="B409" s="9" t="s">
        <v>2908</v>
      </c>
      <c r="C409" s="9" t="s">
        <v>3044</v>
      </c>
      <c r="D409" s="9" t="s">
        <v>3045</v>
      </c>
      <c r="E409" s="9" t="s">
        <v>1905</v>
      </c>
      <c r="F409" s="9">
        <v>43</v>
      </c>
      <c r="G409" s="9" t="s">
        <v>1915</v>
      </c>
      <c r="H409" s="9" t="s">
        <v>634</v>
      </c>
      <c r="I409" s="9" t="s">
        <v>1897</v>
      </c>
      <c r="J409" s="9" t="s">
        <v>1898</v>
      </c>
      <c r="K409" s="9" t="s">
        <v>1965</v>
      </c>
      <c r="L409" s="9" t="s">
        <v>1917</v>
      </c>
      <c r="M409" s="9" t="s">
        <v>3046</v>
      </c>
      <c r="N409" s="9"/>
      <c r="O409" s="9" t="s">
        <v>17</v>
      </c>
    </row>
    <row r="410" spans="1:15" ht="18">
      <c r="A410" s="9">
        <v>703494</v>
      </c>
      <c r="B410" s="9" t="s">
        <v>3047</v>
      </c>
      <c r="C410" s="9" t="s">
        <v>3048</v>
      </c>
      <c r="D410" s="9" t="s">
        <v>3049</v>
      </c>
      <c r="E410" s="9" t="s">
        <v>1905</v>
      </c>
      <c r="F410" s="9">
        <v>44</v>
      </c>
      <c r="G410" s="9" t="s">
        <v>748</v>
      </c>
      <c r="H410" s="9" t="s">
        <v>1295</v>
      </c>
      <c r="I410" s="9" t="s">
        <v>1897</v>
      </c>
      <c r="J410" s="9" t="s">
        <v>1898</v>
      </c>
      <c r="K410" s="9" t="s">
        <v>1922</v>
      </c>
      <c r="L410" s="9" t="s">
        <v>2026</v>
      </c>
      <c r="M410" s="9" t="s">
        <v>3050</v>
      </c>
      <c r="N410" s="9"/>
      <c r="O410" s="9" t="s">
        <v>2102</v>
      </c>
    </row>
    <row r="411" spans="1:15" ht="18">
      <c r="A411" s="9">
        <v>703493</v>
      </c>
      <c r="B411" s="9" t="s">
        <v>3047</v>
      </c>
      <c r="C411" s="9" t="s">
        <v>3051</v>
      </c>
      <c r="D411" s="9" t="s">
        <v>2199</v>
      </c>
      <c r="E411" s="9"/>
      <c r="F411" s="9"/>
      <c r="G411" s="9" t="s">
        <v>1896</v>
      </c>
      <c r="H411" s="9" t="s">
        <v>1295</v>
      </c>
      <c r="I411" s="9" t="s">
        <v>1897</v>
      </c>
      <c r="J411" s="9" t="s">
        <v>1926</v>
      </c>
      <c r="K411" s="9" t="s">
        <v>1995</v>
      </c>
      <c r="L411" s="9" t="s">
        <v>1996</v>
      </c>
      <c r="M411" s="9" t="s">
        <v>3052</v>
      </c>
      <c r="N411" s="9"/>
      <c r="O411" s="9" t="s">
        <v>2908</v>
      </c>
    </row>
    <row r="412" spans="1:15" ht="18">
      <c r="A412" s="9">
        <v>703492</v>
      </c>
      <c r="B412" s="9" t="s">
        <v>3047</v>
      </c>
      <c r="C412" s="9" t="s">
        <v>3053</v>
      </c>
      <c r="D412" s="9" t="s">
        <v>2199</v>
      </c>
      <c r="E412" s="9"/>
      <c r="F412" s="9"/>
      <c r="G412" s="9" t="s">
        <v>1896</v>
      </c>
      <c r="H412" s="9" t="s">
        <v>1295</v>
      </c>
      <c r="I412" s="9" t="s">
        <v>1897</v>
      </c>
      <c r="J412" s="9" t="s">
        <v>1898</v>
      </c>
      <c r="K412" s="9" t="s">
        <v>1970</v>
      </c>
      <c r="L412" s="9" t="s">
        <v>1900</v>
      </c>
      <c r="M412" s="9" t="s">
        <v>3054</v>
      </c>
      <c r="N412" s="9"/>
      <c r="O412" s="9" t="s">
        <v>1930</v>
      </c>
    </row>
    <row r="413" spans="1:15" ht="18">
      <c r="A413" s="9">
        <v>703491</v>
      </c>
      <c r="B413" s="9" t="s">
        <v>3047</v>
      </c>
      <c r="C413" s="9" t="s">
        <v>3055</v>
      </c>
      <c r="D413" s="9" t="s">
        <v>3056</v>
      </c>
      <c r="E413" s="9"/>
      <c r="F413" s="9"/>
      <c r="G413" s="9" t="s">
        <v>1906</v>
      </c>
      <c r="H413" s="9" t="s">
        <v>1660</v>
      </c>
      <c r="I413" s="9" t="s">
        <v>1897</v>
      </c>
      <c r="J413" s="9" t="s">
        <v>1898</v>
      </c>
      <c r="K413" s="9" t="s">
        <v>2540</v>
      </c>
      <c r="L413" s="9" t="s">
        <v>2164</v>
      </c>
      <c r="M413" s="9" t="s">
        <v>2296</v>
      </c>
      <c r="N413" s="9"/>
      <c r="O413" s="9" t="s">
        <v>2514</v>
      </c>
    </row>
    <row r="414" spans="1:15" ht="18">
      <c r="A414" s="9">
        <v>703490</v>
      </c>
      <c r="B414" s="9" t="s">
        <v>3047</v>
      </c>
      <c r="C414" s="9" t="s">
        <v>3057</v>
      </c>
      <c r="D414" s="9" t="s">
        <v>3018</v>
      </c>
      <c r="E414" s="9"/>
      <c r="F414" s="9"/>
      <c r="G414" s="9" t="s">
        <v>1915</v>
      </c>
      <c r="H414" s="9" t="s">
        <v>2337</v>
      </c>
      <c r="I414" s="9" t="s">
        <v>1897</v>
      </c>
      <c r="J414" s="9" t="s">
        <v>1898</v>
      </c>
      <c r="K414" s="9" t="s">
        <v>2172</v>
      </c>
      <c r="L414" s="9" t="s">
        <v>1917</v>
      </c>
      <c r="M414" s="9" t="s">
        <v>2133</v>
      </c>
      <c r="N414" s="9"/>
      <c r="O414" s="9" t="s">
        <v>2059</v>
      </c>
    </row>
    <row r="415" spans="1:15" ht="18">
      <c r="A415" s="9">
        <v>703489</v>
      </c>
      <c r="B415" s="9" t="s">
        <v>3047</v>
      </c>
      <c r="C415" s="9" t="s">
        <v>3058</v>
      </c>
      <c r="D415" s="9" t="s">
        <v>3059</v>
      </c>
      <c r="E415" s="9" t="s">
        <v>1905</v>
      </c>
      <c r="F415" s="9">
        <v>36</v>
      </c>
      <c r="G415" s="9" t="s">
        <v>1915</v>
      </c>
      <c r="H415" s="9" t="s">
        <v>2337</v>
      </c>
      <c r="I415" s="9" t="s">
        <v>1897</v>
      </c>
      <c r="J415" s="9" t="s">
        <v>1898</v>
      </c>
      <c r="K415" s="9" t="s">
        <v>1916</v>
      </c>
      <c r="L415" s="9" t="s">
        <v>1917</v>
      </c>
      <c r="M415" s="9" t="s">
        <v>3060</v>
      </c>
      <c r="N415" s="9"/>
      <c r="O415" s="9" t="s">
        <v>1919</v>
      </c>
    </row>
    <row r="416" spans="1:15" ht="18">
      <c r="A416" s="9">
        <v>703488</v>
      </c>
      <c r="B416" s="9" t="s">
        <v>3047</v>
      </c>
      <c r="C416" s="9" t="s">
        <v>3061</v>
      </c>
      <c r="D416" s="9" t="s">
        <v>3062</v>
      </c>
      <c r="E416" s="9"/>
      <c r="F416" s="9"/>
      <c r="G416" s="9" t="s">
        <v>1896</v>
      </c>
      <c r="H416" s="9" t="s">
        <v>1295</v>
      </c>
      <c r="I416" s="9" t="s">
        <v>1897</v>
      </c>
      <c r="J416" s="9" t="s">
        <v>1898</v>
      </c>
      <c r="K416" s="9" t="s">
        <v>1899</v>
      </c>
      <c r="L416" s="9" t="s">
        <v>1900</v>
      </c>
      <c r="M416" s="9" t="s">
        <v>3063</v>
      </c>
      <c r="N416" s="9"/>
      <c r="O416" s="9" t="s">
        <v>1902</v>
      </c>
    </row>
    <row r="417" spans="1:15" ht="18">
      <c r="A417" s="9">
        <v>703487</v>
      </c>
      <c r="B417" s="9" t="s">
        <v>3047</v>
      </c>
      <c r="C417" s="9" t="s">
        <v>3064</v>
      </c>
      <c r="D417" s="9" t="s">
        <v>3065</v>
      </c>
      <c r="E417" s="9" t="s">
        <v>1905</v>
      </c>
      <c r="F417" s="9">
        <v>24</v>
      </c>
      <c r="G417" s="9" t="s">
        <v>1906</v>
      </c>
      <c r="H417" s="9" t="s">
        <v>1660</v>
      </c>
      <c r="I417" s="9" t="s">
        <v>1897</v>
      </c>
      <c r="J417" s="9" t="s">
        <v>1898</v>
      </c>
      <c r="K417" s="9" t="s">
        <v>1916</v>
      </c>
      <c r="L417" s="9" t="s">
        <v>2164</v>
      </c>
      <c r="M417" s="9" t="s">
        <v>3066</v>
      </c>
      <c r="N417" s="9"/>
      <c r="O417" s="9" t="s">
        <v>2514</v>
      </c>
    </row>
    <row r="418" spans="1:15" ht="18">
      <c r="A418" s="9">
        <v>703486</v>
      </c>
      <c r="B418" s="9" t="s">
        <v>3047</v>
      </c>
      <c r="C418" s="9" t="s">
        <v>3067</v>
      </c>
      <c r="D418" s="9" t="s">
        <v>3068</v>
      </c>
      <c r="E418" s="9"/>
      <c r="F418" s="9"/>
      <c r="G418" s="9" t="s">
        <v>1906</v>
      </c>
      <c r="H418" s="9" t="s">
        <v>1660</v>
      </c>
      <c r="I418" s="9" t="s">
        <v>1897</v>
      </c>
      <c r="J418" s="9" t="s">
        <v>1898</v>
      </c>
      <c r="K418" s="9" t="s">
        <v>1922</v>
      </c>
      <c r="L418" s="9" t="s">
        <v>2164</v>
      </c>
      <c r="M418" s="9" t="s">
        <v>2428</v>
      </c>
      <c r="N418" s="9"/>
      <c r="O418" s="9" t="s">
        <v>2881</v>
      </c>
    </row>
    <row r="419" spans="1:15" ht="18">
      <c r="A419" s="9">
        <v>703485</v>
      </c>
      <c r="B419" s="9" t="s">
        <v>3047</v>
      </c>
      <c r="C419" s="9" t="s">
        <v>3069</v>
      </c>
      <c r="D419" s="9" t="s">
        <v>3070</v>
      </c>
      <c r="E419" s="9"/>
      <c r="F419" s="9"/>
      <c r="G419" s="9" t="s">
        <v>633</v>
      </c>
      <c r="H419" s="9" t="s">
        <v>1295</v>
      </c>
      <c r="I419" s="9" t="s">
        <v>1897</v>
      </c>
      <c r="J419" s="9" t="s">
        <v>1898</v>
      </c>
      <c r="K419" s="9" t="s">
        <v>1970</v>
      </c>
      <c r="L419" s="9" t="s">
        <v>2039</v>
      </c>
      <c r="M419" s="9" t="s">
        <v>2105</v>
      </c>
      <c r="N419" s="9"/>
      <c r="O419" s="9" t="s">
        <v>2059</v>
      </c>
    </row>
    <row r="420" spans="1:15" ht="18">
      <c r="A420" s="9">
        <v>703484</v>
      </c>
      <c r="B420" s="9" t="s">
        <v>3047</v>
      </c>
      <c r="C420" s="9" t="s">
        <v>3071</v>
      </c>
      <c r="D420" s="9" t="s">
        <v>3072</v>
      </c>
      <c r="E420" s="9"/>
      <c r="F420" s="9"/>
      <c r="G420" s="9" t="s">
        <v>1906</v>
      </c>
      <c r="H420" s="9" t="s">
        <v>634</v>
      </c>
      <c r="I420" s="9" t="s">
        <v>1897</v>
      </c>
      <c r="J420" s="9" t="s">
        <v>1898</v>
      </c>
      <c r="K420" s="9" t="s">
        <v>2299</v>
      </c>
      <c r="L420" s="9" t="s">
        <v>2164</v>
      </c>
      <c r="M420" s="9" t="s">
        <v>3073</v>
      </c>
      <c r="N420" s="9"/>
      <c r="O420" s="9" t="s">
        <v>2908</v>
      </c>
    </row>
    <row r="421" spans="1:15" ht="18">
      <c r="A421" s="9">
        <v>703483</v>
      </c>
      <c r="B421" s="9" t="s">
        <v>3047</v>
      </c>
      <c r="C421" s="9" t="s">
        <v>3074</v>
      </c>
      <c r="D421" s="9" t="s">
        <v>3075</v>
      </c>
      <c r="E421" s="9"/>
      <c r="F421" s="9"/>
      <c r="G421" s="9" t="s">
        <v>1906</v>
      </c>
      <c r="H421" s="9" t="s">
        <v>1660</v>
      </c>
      <c r="I421" s="9" t="s">
        <v>1897</v>
      </c>
      <c r="J421" s="9" t="s">
        <v>1898</v>
      </c>
      <c r="K421" s="9" t="s">
        <v>1965</v>
      </c>
      <c r="L421" s="9" t="s">
        <v>2164</v>
      </c>
      <c r="M421" s="9" t="s">
        <v>3076</v>
      </c>
      <c r="N421" s="9"/>
      <c r="O421" s="9" t="s">
        <v>17</v>
      </c>
    </row>
    <row r="422" spans="1:15" ht="18">
      <c r="A422" s="9">
        <v>703482</v>
      </c>
      <c r="B422" s="9" t="s">
        <v>3047</v>
      </c>
      <c r="C422" s="9" t="s">
        <v>3077</v>
      </c>
      <c r="D422" s="9" t="s">
        <v>3078</v>
      </c>
      <c r="E422" s="9"/>
      <c r="F422" s="9"/>
      <c r="G422" s="9" t="s">
        <v>633</v>
      </c>
      <c r="H422" s="9" t="s">
        <v>1907</v>
      </c>
      <c r="I422" s="9" t="s">
        <v>1897</v>
      </c>
      <c r="J422" s="9" t="s">
        <v>1898</v>
      </c>
      <c r="K422" s="9" t="s">
        <v>1965</v>
      </c>
      <c r="L422" s="9" t="s">
        <v>1974</v>
      </c>
      <c r="M422" s="9" t="s">
        <v>2006</v>
      </c>
      <c r="N422" s="9"/>
      <c r="O422" s="9" t="s">
        <v>2059</v>
      </c>
    </row>
    <row r="423" spans="1:15" ht="18">
      <c r="A423" s="9">
        <v>703481</v>
      </c>
      <c r="B423" s="9" t="s">
        <v>3047</v>
      </c>
      <c r="C423" s="9" t="s">
        <v>3079</v>
      </c>
      <c r="D423" s="9" t="s">
        <v>3080</v>
      </c>
      <c r="E423" s="9"/>
      <c r="F423" s="9"/>
      <c r="G423" s="9" t="s">
        <v>1915</v>
      </c>
      <c r="H423" s="9" t="s">
        <v>2337</v>
      </c>
      <c r="I423" s="9" t="s">
        <v>1897</v>
      </c>
      <c r="J423" s="9" t="s">
        <v>1898</v>
      </c>
      <c r="K423" s="9" t="s">
        <v>2299</v>
      </c>
      <c r="L423" s="9" t="s">
        <v>1917</v>
      </c>
      <c r="M423" s="9" t="s">
        <v>3081</v>
      </c>
      <c r="N423" s="9"/>
      <c r="O423" s="9" t="s">
        <v>2908</v>
      </c>
    </row>
    <row r="424" spans="1:15" ht="18">
      <c r="A424" s="9">
        <v>703480</v>
      </c>
      <c r="B424" s="9" t="s">
        <v>3047</v>
      </c>
      <c r="C424" s="9" t="s">
        <v>3082</v>
      </c>
      <c r="D424" s="9" t="s">
        <v>3083</v>
      </c>
      <c r="E424" s="9"/>
      <c r="F424" s="9"/>
      <c r="G424" s="9" t="s">
        <v>1896</v>
      </c>
      <c r="H424" s="9" t="s">
        <v>1295</v>
      </c>
      <c r="I424" s="9" t="s">
        <v>1897</v>
      </c>
      <c r="J424" s="9" t="s">
        <v>1898</v>
      </c>
      <c r="K424" s="9" t="s">
        <v>2141</v>
      </c>
      <c r="L424" s="9" t="s">
        <v>1900</v>
      </c>
      <c r="M424" s="9" t="s">
        <v>3084</v>
      </c>
      <c r="N424" s="9"/>
      <c r="O424" s="9" t="s">
        <v>1902</v>
      </c>
    </row>
    <row r="425" spans="1:15" ht="18">
      <c r="A425" s="9">
        <v>703479</v>
      </c>
      <c r="B425" s="9" t="s">
        <v>3047</v>
      </c>
      <c r="C425" s="9" t="s">
        <v>3085</v>
      </c>
      <c r="D425" s="9" t="s">
        <v>3086</v>
      </c>
      <c r="E425" s="9" t="s">
        <v>1905</v>
      </c>
      <c r="F425" s="9">
        <v>30</v>
      </c>
      <c r="G425" s="9" t="s">
        <v>633</v>
      </c>
      <c r="H425" s="9" t="s">
        <v>1907</v>
      </c>
      <c r="I425" s="9" t="s">
        <v>1897</v>
      </c>
      <c r="J425" s="9" t="s">
        <v>1898</v>
      </c>
      <c r="K425" s="9" t="s">
        <v>1965</v>
      </c>
      <c r="L425" s="9" t="s">
        <v>1974</v>
      </c>
      <c r="M425" s="9" t="s">
        <v>2006</v>
      </c>
      <c r="N425" s="9"/>
      <c r="O425" s="9" t="s">
        <v>2059</v>
      </c>
    </row>
    <row r="426" spans="1:15" ht="18">
      <c r="A426" s="9">
        <v>703478</v>
      </c>
      <c r="B426" s="9" t="s">
        <v>3047</v>
      </c>
      <c r="C426" s="9" t="s">
        <v>3087</v>
      </c>
      <c r="D426" s="9" t="s">
        <v>3088</v>
      </c>
      <c r="E426" s="9"/>
      <c r="F426" s="9"/>
      <c r="G426" s="9" t="s">
        <v>633</v>
      </c>
      <c r="H426" s="9" t="s">
        <v>634</v>
      </c>
      <c r="I426" s="9" t="s">
        <v>1897</v>
      </c>
      <c r="J426" s="9" t="s">
        <v>1898</v>
      </c>
      <c r="K426" s="9" t="s">
        <v>1922</v>
      </c>
      <c r="L426" s="9" t="s">
        <v>1974</v>
      </c>
      <c r="M426" s="9" t="s">
        <v>2006</v>
      </c>
      <c r="N426" s="9"/>
      <c r="O426" s="9" t="s">
        <v>2881</v>
      </c>
    </row>
    <row r="427" spans="1:15" ht="18">
      <c r="A427" s="9">
        <v>703477</v>
      </c>
      <c r="B427" s="9" t="s">
        <v>3047</v>
      </c>
      <c r="C427" s="9" t="s">
        <v>3089</v>
      </c>
      <c r="D427" s="9" t="s">
        <v>3090</v>
      </c>
      <c r="E427" s="9"/>
      <c r="F427" s="9"/>
      <c r="G427" s="9" t="s">
        <v>1906</v>
      </c>
      <c r="H427" s="9" t="s">
        <v>1660</v>
      </c>
      <c r="I427" s="9" t="s">
        <v>1897</v>
      </c>
      <c r="J427" s="9" t="s">
        <v>1898</v>
      </c>
      <c r="K427" s="9" t="s">
        <v>1922</v>
      </c>
      <c r="L427" s="9" t="s">
        <v>2164</v>
      </c>
      <c r="M427" s="9" t="s">
        <v>2296</v>
      </c>
      <c r="N427" s="9"/>
      <c r="O427" s="9" t="s">
        <v>2908</v>
      </c>
    </row>
    <row r="428" spans="1:15" ht="18">
      <c r="A428" s="9">
        <v>703476</v>
      </c>
      <c r="B428" s="9" t="s">
        <v>3047</v>
      </c>
      <c r="C428" s="9" t="s">
        <v>3091</v>
      </c>
      <c r="D428" s="9" t="s">
        <v>3092</v>
      </c>
      <c r="E428" s="9" t="s">
        <v>1905</v>
      </c>
      <c r="F428" s="9">
        <v>26</v>
      </c>
      <c r="G428" s="9" t="s">
        <v>1915</v>
      </c>
      <c r="H428" s="9" t="s">
        <v>1660</v>
      </c>
      <c r="I428" s="9" t="s">
        <v>1897</v>
      </c>
      <c r="J428" s="9" t="s">
        <v>1898</v>
      </c>
      <c r="K428" s="9" t="s">
        <v>1916</v>
      </c>
      <c r="L428" s="9" t="s">
        <v>1917</v>
      </c>
      <c r="M428" s="9" t="s">
        <v>3093</v>
      </c>
      <c r="N428" s="9"/>
      <c r="O428" s="9" t="s">
        <v>2514</v>
      </c>
    </row>
    <row r="429" spans="1:15" ht="18">
      <c r="A429" s="9">
        <v>703475</v>
      </c>
      <c r="B429" s="9" t="s">
        <v>3047</v>
      </c>
      <c r="C429" s="9" t="s">
        <v>3094</v>
      </c>
      <c r="D429" s="9" t="s">
        <v>3095</v>
      </c>
      <c r="E429" s="9"/>
      <c r="F429" s="9"/>
      <c r="G429" s="9"/>
      <c r="H429" s="9"/>
      <c r="I429" s="9" t="s">
        <v>1897</v>
      </c>
      <c r="J429" s="9" t="s">
        <v>2009</v>
      </c>
      <c r="K429" s="9" t="s">
        <v>1970</v>
      </c>
      <c r="L429" s="9" t="s">
        <v>1917</v>
      </c>
      <c r="M429" s="9" t="s">
        <v>3096</v>
      </c>
      <c r="N429" s="9"/>
      <c r="O429" s="9" t="s">
        <v>2059</v>
      </c>
    </row>
    <row r="430" spans="1:15" ht="18">
      <c r="A430" s="9">
        <v>703474</v>
      </c>
      <c r="B430" s="9" t="s">
        <v>3047</v>
      </c>
      <c r="C430" s="9" t="s">
        <v>3097</v>
      </c>
      <c r="D430" s="9" t="s">
        <v>3098</v>
      </c>
      <c r="E430" s="9"/>
      <c r="F430" s="9"/>
      <c r="G430" s="9" t="s">
        <v>1915</v>
      </c>
      <c r="H430" s="9" t="s">
        <v>634</v>
      </c>
      <c r="I430" s="9" t="s">
        <v>1897</v>
      </c>
      <c r="J430" s="9" t="s">
        <v>1898</v>
      </c>
      <c r="K430" s="9" t="s">
        <v>1899</v>
      </c>
      <c r="L430" s="9" t="s">
        <v>1917</v>
      </c>
      <c r="M430" s="9" t="s">
        <v>3099</v>
      </c>
      <c r="N430" s="9"/>
      <c r="O430" s="9" t="s">
        <v>2908</v>
      </c>
    </row>
    <row r="431" spans="1:15" ht="18">
      <c r="A431" s="9">
        <v>703473</v>
      </c>
      <c r="B431" s="9" t="s">
        <v>3047</v>
      </c>
      <c r="C431" s="9" t="s">
        <v>3100</v>
      </c>
      <c r="D431" s="9" t="s">
        <v>3101</v>
      </c>
      <c r="E431" s="9"/>
      <c r="F431" s="9"/>
      <c r="G431" s="9" t="s">
        <v>633</v>
      </c>
      <c r="H431" s="9" t="s">
        <v>1295</v>
      </c>
      <c r="I431" s="9" t="s">
        <v>1897</v>
      </c>
      <c r="J431" s="9" t="s">
        <v>1898</v>
      </c>
      <c r="K431" s="9" t="s">
        <v>2058</v>
      </c>
      <c r="L431" s="9" t="s">
        <v>1900</v>
      </c>
      <c r="M431" s="9" t="s">
        <v>2002</v>
      </c>
      <c r="N431" s="9"/>
      <c r="O431" s="9" t="s">
        <v>2021</v>
      </c>
    </row>
    <row r="432" spans="1:15" ht="18">
      <c r="A432" s="9">
        <v>703472</v>
      </c>
      <c r="B432" s="9" t="s">
        <v>3047</v>
      </c>
      <c r="C432" s="9" t="s">
        <v>3102</v>
      </c>
      <c r="D432" s="9" t="s">
        <v>3103</v>
      </c>
      <c r="E432" s="9"/>
      <c r="F432" s="9"/>
      <c r="G432" s="9" t="s">
        <v>1896</v>
      </c>
      <c r="H432" s="9" t="s">
        <v>1295</v>
      </c>
      <c r="I432" s="9" t="s">
        <v>1897</v>
      </c>
      <c r="J432" s="9" t="s">
        <v>1898</v>
      </c>
      <c r="K432" s="9" t="s">
        <v>1916</v>
      </c>
      <c r="L432" s="9" t="s">
        <v>1900</v>
      </c>
      <c r="M432" s="9" t="s">
        <v>2006</v>
      </c>
      <c r="N432" s="9"/>
      <c r="O432" s="9" t="s">
        <v>2059</v>
      </c>
    </row>
    <row r="433" spans="1:15" ht="18">
      <c r="A433" s="9">
        <v>703471</v>
      </c>
      <c r="B433" s="9" t="s">
        <v>3047</v>
      </c>
      <c r="C433" s="9" t="s">
        <v>3104</v>
      </c>
      <c r="D433" s="9" t="s">
        <v>3105</v>
      </c>
      <c r="E433" s="9"/>
      <c r="F433" s="9"/>
      <c r="G433" s="9" t="s">
        <v>1906</v>
      </c>
      <c r="H433" s="9" t="s">
        <v>1660</v>
      </c>
      <c r="I433" s="9" t="s">
        <v>1897</v>
      </c>
      <c r="J433" s="9" t="s">
        <v>1898</v>
      </c>
      <c r="K433" s="9" t="s">
        <v>1922</v>
      </c>
      <c r="L433" s="9" t="s">
        <v>2164</v>
      </c>
      <c r="M433" s="9" t="s">
        <v>2296</v>
      </c>
      <c r="N433" s="9"/>
      <c r="O433" s="9" t="s">
        <v>2908</v>
      </c>
    </row>
    <row r="434" spans="1:15" ht="18">
      <c r="A434" s="9">
        <v>703470</v>
      </c>
      <c r="B434" s="9" t="s">
        <v>3047</v>
      </c>
      <c r="C434" s="9" t="s">
        <v>3106</v>
      </c>
      <c r="D434" s="9" t="s">
        <v>3107</v>
      </c>
      <c r="E434" s="9"/>
      <c r="F434" s="9"/>
      <c r="G434" s="9" t="s">
        <v>1915</v>
      </c>
      <c r="H434" s="9" t="s">
        <v>2337</v>
      </c>
      <c r="I434" s="9" t="s">
        <v>1897</v>
      </c>
      <c r="J434" s="9" t="s">
        <v>1898</v>
      </c>
      <c r="K434" s="9" t="s">
        <v>2172</v>
      </c>
      <c r="L434" s="9" t="s">
        <v>1917</v>
      </c>
      <c r="M434" s="9" t="s">
        <v>2133</v>
      </c>
      <c r="N434" s="9"/>
      <c r="O434" s="9" t="s">
        <v>2059</v>
      </c>
    </row>
    <row r="435" spans="1:15" ht="18">
      <c r="A435" s="9">
        <v>703469</v>
      </c>
      <c r="B435" s="9" t="s">
        <v>3047</v>
      </c>
      <c r="C435" s="9" t="s">
        <v>3108</v>
      </c>
      <c r="D435" s="9" t="s">
        <v>3109</v>
      </c>
      <c r="E435" s="9"/>
      <c r="F435" s="9"/>
      <c r="G435" s="9" t="s">
        <v>633</v>
      </c>
      <c r="H435" s="9" t="s">
        <v>634</v>
      </c>
      <c r="I435" s="9" t="s">
        <v>1897</v>
      </c>
      <c r="J435" s="9" t="s">
        <v>1898</v>
      </c>
      <c r="K435" s="9" t="s">
        <v>1922</v>
      </c>
      <c r="L435" s="9" t="s">
        <v>1974</v>
      </c>
      <c r="M435" s="9" t="s">
        <v>2006</v>
      </c>
      <c r="N435" s="9"/>
      <c r="O435" s="9" t="s">
        <v>2881</v>
      </c>
    </row>
    <row r="436" spans="1:15" ht="18">
      <c r="A436" s="9">
        <v>703468</v>
      </c>
      <c r="B436" s="9" t="s">
        <v>3047</v>
      </c>
      <c r="C436" s="9" t="s">
        <v>3110</v>
      </c>
      <c r="D436" s="9" t="s">
        <v>3111</v>
      </c>
      <c r="E436" s="9"/>
      <c r="F436" s="9"/>
      <c r="G436" s="9" t="s">
        <v>748</v>
      </c>
      <c r="H436" s="9" t="s">
        <v>1295</v>
      </c>
      <c r="I436" s="9" t="s">
        <v>1897</v>
      </c>
      <c r="J436" s="9" t="s">
        <v>1898</v>
      </c>
      <c r="K436" s="9" t="s">
        <v>2540</v>
      </c>
      <c r="L436" s="9" t="s">
        <v>2026</v>
      </c>
      <c r="M436" s="9" t="s">
        <v>3112</v>
      </c>
      <c r="N436" s="9"/>
      <c r="O436" s="9" t="s">
        <v>1930</v>
      </c>
    </row>
    <row r="437" spans="1:15" ht="18">
      <c r="A437" s="9">
        <v>703467</v>
      </c>
      <c r="B437" s="9" t="s">
        <v>3047</v>
      </c>
      <c r="C437" s="9" t="s">
        <v>3113</v>
      </c>
      <c r="D437" s="9" t="s">
        <v>3114</v>
      </c>
      <c r="E437" s="9"/>
      <c r="F437" s="9"/>
      <c r="G437" s="9" t="s">
        <v>1915</v>
      </c>
      <c r="H437" s="9" t="s">
        <v>1295</v>
      </c>
      <c r="I437" s="9" t="s">
        <v>1897</v>
      </c>
      <c r="J437" s="9" t="s">
        <v>1898</v>
      </c>
      <c r="K437" s="9" t="s">
        <v>1899</v>
      </c>
      <c r="L437" s="9" t="s">
        <v>1917</v>
      </c>
      <c r="M437" s="9" t="s">
        <v>3024</v>
      </c>
      <c r="N437" s="9"/>
      <c r="O437" s="9" t="s">
        <v>2908</v>
      </c>
    </row>
    <row r="438" spans="1:15" ht="18">
      <c r="A438" s="9">
        <v>703466</v>
      </c>
      <c r="B438" s="9" t="s">
        <v>3047</v>
      </c>
      <c r="C438" s="9" t="s">
        <v>3115</v>
      </c>
      <c r="D438" s="9" t="s">
        <v>3116</v>
      </c>
      <c r="E438" s="9"/>
      <c r="F438" s="9"/>
      <c r="G438" s="9" t="s">
        <v>1915</v>
      </c>
      <c r="H438" s="9" t="s">
        <v>1660</v>
      </c>
      <c r="I438" s="9" t="s">
        <v>1897</v>
      </c>
      <c r="J438" s="9" t="s">
        <v>1926</v>
      </c>
      <c r="K438" s="9" t="s">
        <v>1995</v>
      </c>
      <c r="L438" s="9" t="s">
        <v>1996</v>
      </c>
      <c r="M438" s="9" t="s">
        <v>3117</v>
      </c>
      <c r="N438" s="9"/>
      <c r="O438" s="9" t="s">
        <v>2908</v>
      </c>
    </row>
    <row r="439" spans="1:15" ht="18">
      <c r="A439" s="9">
        <v>703465</v>
      </c>
      <c r="B439" s="9" t="s">
        <v>3047</v>
      </c>
      <c r="C439" s="9" t="s">
        <v>3118</v>
      </c>
      <c r="D439" s="9" t="s">
        <v>2847</v>
      </c>
      <c r="E439" s="9" t="s">
        <v>1905</v>
      </c>
      <c r="F439" s="9">
        <v>45</v>
      </c>
      <c r="G439" s="9" t="s">
        <v>1906</v>
      </c>
      <c r="H439" s="9" t="s">
        <v>1295</v>
      </c>
      <c r="I439" s="9" t="s">
        <v>1897</v>
      </c>
      <c r="J439" s="9" t="s">
        <v>1898</v>
      </c>
      <c r="K439" s="9" t="s">
        <v>2364</v>
      </c>
      <c r="L439" s="9" t="s">
        <v>1910</v>
      </c>
      <c r="M439" s="9" t="s">
        <v>3119</v>
      </c>
      <c r="N439" s="9"/>
      <c r="O439" s="9" t="s">
        <v>1902</v>
      </c>
    </row>
    <row r="440" spans="1:15" ht="18">
      <c r="A440" s="9">
        <v>703464</v>
      </c>
      <c r="B440" s="9" t="s">
        <v>3047</v>
      </c>
      <c r="C440" s="9" t="s">
        <v>3120</v>
      </c>
      <c r="D440" s="9" t="s">
        <v>3116</v>
      </c>
      <c r="E440" s="9"/>
      <c r="F440" s="9"/>
      <c r="G440" s="9" t="s">
        <v>1915</v>
      </c>
      <c r="H440" s="9" t="s">
        <v>1660</v>
      </c>
      <c r="I440" s="9" t="s">
        <v>1897</v>
      </c>
      <c r="J440" s="9" t="s">
        <v>1898</v>
      </c>
      <c r="K440" s="9" t="s">
        <v>2058</v>
      </c>
      <c r="L440" s="9" t="s">
        <v>1917</v>
      </c>
      <c r="M440" s="9" t="s">
        <v>3121</v>
      </c>
      <c r="N440" s="9"/>
      <c r="O440" s="9" t="s">
        <v>2881</v>
      </c>
    </row>
    <row r="441" spans="1:15" ht="18">
      <c r="A441" s="9">
        <v>703463</v>
      </c>
      <c r="B441" s="9" t="s">
        <v>3047</v>
      </c>
      <c r="C441" s="9" t="s">
        <v>3122</v>
      </c>
      <c r="D441" s="9" t="s">
        <v>3123</v>
      </c>
      <c r="E441" s="9"/>
      <c r="F441" s="9"/>
      <c r="G441" s="9" t="s">
        <v>1906</v>
      </c>
      <c r="H441" s="9" t="s">
        <v>1660</v>
      </c>
      <c r="I441" s="9" t="s">
        <v>1897</v>
      </c>
      <c r="J441" s="9" t="s">
        <v>1926</v>
      </c>
      <c r="K441" s="9" t="s">
        <v>1995</v>
      </c>
      <c r="L441" s="9" t="s">
        <v>1996</v>
      </c>
      <c r="M441" s="9" t="s">
        <v>3124</v>
      </c>
      <c r="N441" s="9"/>
      <c r="O441" s="9" t="s">
        <v>2908</v>
      </c>
    </row>
    <row r="442" spans="1:15" ht="18">
      <c r="A442" s="9">
        <v>703462</v>
      </c>
      <c r="B442" s="9" t="s">
        <v>3047</v>
      </c>
      <c r="C442" s="9" t="s">
        <v>3125</v>
      </c>
      <c r="D442" s="9" t="s">
        <v>98</v>
      </c>
      <c r="E442" s="9"/>
      <c r="F442" s="9"/>
      <c r="G442" s="9" t="s">
        <v>633</v>
      </c>
      <c r="H442" s="9" t="s">
        <v>1295</v>
      </c>
      <c r="I442" s="9" t="s">
        <v>1897</v>
      </c>
      <c r="J442" s="9" t="s">
        <v>1908</v>
      </c>
      <c r="K442" s="9" t="s">
        <v>1909</v>
      </c>
      <c r="L442" s="9" t="s">
        <v>1900</v>
      </c>
      <c r="M442" s="9" t="s">
        <v>3126</v>
      </c>
      <c r="N442" s="9"/>
      <c r="O442" s="9" t="s">
        <v>2881</v>
      </c>
    </row>
    <row r="443" spans="1:15" ht="18">
      <c r="A443" s="9">
        <v>703461</v>
      </c>
      <c r="B443" s="9" t="s">
        <v>3047</v>
      </c>
      <c r="C443" s="9" t="s">
        <v>3127</v>
      </c>
      <c r="D443" s="9" t="s">
        <v>3123</v>
      </c>
      <c r="E443" s="9"/>
      <c r="F443" s="9"/>
      <c r="G443" s="9" t="s">
        <v>1906</v>
      </c>
      <c r="H443" s="9" t="s">
        <v>1660</v>
      </c>
      <c r="I443" s="9" t="s">
        <v>1897</v>
      </c>
      <c r="J443" s="9" t="s">
        <v>1898</v>
      </c>
      <c r="K443" s="9" t="s">
        <v>1922</v>
      </c>
      <c r="L443" s="9" t="s">
        <v>2164</v>
      </c>
      <c r="M443" s="9" t="s">
        <v>2381</v>
      </c>
      <c r="N443" s="9"/>
      <c r="O443" s="9" t="s">
        <v>2908</v>
      </c>
    </row>
    <row r="444" spans="1:15" ht="18">
      <c r="A444" s="9">
        <v>703460</v>
      </c>
      <c r="B444" s="9" t="s">
        <v>3047</v>
      </c>
      <c r="C444" s="9" t="s">
        <v>3128</v>
      </c>
      <c r="D444" s="9" t="s">
        <v>3129</v>
      </c>
      <c r="E444" s="9" t="s">
        <v>1905</v>
      </c>
      <c r="F444" s="9">
        <v>46</v>
      </c>
      <c r="G444" s="9" t="s">
        <v>748</v>
      </c>
      <c r="H444" s="9" t="s">
        <v>634</v>
      </c>
      <c r="I444" s="9" t="s">
        <v>1897</v>
      </c>
      <c r="J444" s="9" t="s">
        <v>1898</v>
      </c>
      <c r="K444" s="9" t="s">
        <v>1916</v>
      </c>
      <c r="L444" s="9" t="s">
        <v>2026</v>
      </c>
      <c r="M444" s="9" t="s">
        <v>3130</v>
      </c>
      <c r="N444" s="9"/>
      <c r="O444" s="9" t="s">
        <v>2102</v>
      </c>
    </row>
    <row r="445" spans="1:15" ht="18">
      <c r="A445" s="9">
        <v>703459</v>
      </c>
      <c r="B445" s="9" t="s">
        <v>3047</v>
      </c>
      <c r="C445" s="9" t="s">
        <v>3131</v>
      </c>
      <c r="D445" s="9" t="s">
        <v>3132</v>
      </c>
      <c r="E445" s="9" t="s">
        <v>1905</v>
      </c>
      <c r="F445" s="9">
        <v>36</v>
      </c>
      <c r="G445" s="9" t="s">
        <v>1915</v>
      </c>
      <c r="H445" s="9" t="s">
        <v>1660</v>
      </c>
      <c r="I445" s="9" t="s">
        <v>1897</v>
      </c>
      <c r="J445" s="9" t="s">
        <v>1898</v>
      </c>
      <c r="K445" s="9" t="s">
        <v>1909</v>
      </c>
      <c r="L445" s="9" t="s">
        <v>1917</v>
      </c>
      <c r="M445" s="9" t="s">
        <v>3133</v>
      </c>
      <c r="N445" s="9"/>
      <c r="O445" s="9" t="s">
        <v>2230</v>
      </c>
    </row>
    <row r="446" spans="1:15" ht="18">
      <c r="A446" s="9">
        <v>703458</v>
      </c>
      <c r="B446" s="9" t="s">
        <v>3047</v>
      </c>
      <c r="C446" s="9" t="s">
        <v>3134</v>
      </c>
      <c r="D446" s="9" t="s">
        <v>3135</v>
      </c>
      <c r="E446" s="9"/>
      <c r="F446" s="9"/>
      <c r="G446" s="9" t="s">
        <v>1896</v>
      </c>
      <c r="H446" s="9" t="s">
        <v>1295</v>
      </c>
      <c r="I446" s="9" t="s">
        <v>1897</v>
      </c>
      <c r="J446" s="9" t="s">
        <v>1898</v>
      </c>
      <c r="K446" s="9" t="s">
        <v>1909</v>
      </c>
      <c r="L446" s="9" t="s">
        <v>1900</v>
      </c>
      <c r="M446" s="9" t="s">
        <v>3136</v>
      </c>
      <c r="N446" s="9"/>
      <c r="O446" s="9" t="s">
        <v>2881</v>
      </c>
    </row>
    <row r="447" spans="1:15" ht="18">
      <c r="A447" s="9">
        <v>703457</v>
      </c>
      <c r="B447" s="9" t="s">
        <v>3047</v>
      </c>
      <c r="C447" s="9" t="s">
        <v>3137</v>
      </c>
      <c r="D447" s="9" t="s">
        <v>3138</v>
      </c>
      <c r="E447" s="9"/>
      <c r="F447" s="9"/>
      <c r="G447" s="9" t="s">
        <v>633</v>
      </c>
      <c r="H447" s="9" t="s">
        <v>1295</v>
      </c>
      <c r="I447" s="9" t="s">
        <v>1897</v>
      </c>
      <c r="J447" s="9" t="s">
        <v>1898</v>
      </c>
      <c r="K447" s="9" t="s">
        <v>1916</v>
      </c>
      <c r="L447" s="9" t="s">
        <v>2039</v>
      </c>
      <c r="M447" s="9" t="s">
        <v>3139</v>
      </c>
      <c r="N447" s="9"/>
      <c r="O447" s="9" t="s">
        <v>1930</v>
      </c>
    </row>
    <row r="448" spans="1:15" ht="18">
      <c r="A448" s="9">
        <v>703456</v>
      </c>
      <c r="B448" s="9" t="s">
        <v>3047</v>
      </c>
      <c r="C448" s="9" t="s">
        <v>3140</v>
      </c>
      <c r="D448" s="9" t="s">
        <v>3141</v>
      </c>
      <c r="E448" s="9" t="s">
        <v>1905</v>
      </c>
      <c r="F448" s="9">
        <v>30</v>
      </c>
      <c r="G448" s="9" t="s">
        <v>1915</v>
      </c>
      <c r="H448" s="9" t="s">
        <v>634</v>
      </c>
      <c r="I448" s="9" t="s">
        <v>1897</v>
      </c>
      <c r="J448" s="9" t="s">
        <v>1898</v>
      </c>
      <c r="K448" s="9" t="s">
        <v>1965</v>
      </c>
      <c r="L448" s="9" t="s">
        <v>1917</v>
      </c>
      <c r="M448" s="9" t="s">
        <v>2133</v>
      </c>
      <c r="N448" s="9"/>
      <c r="O448" s="9" t="s">
        <v>2514</v>
      </c>
    </row>
    <row r="449" spans="1:15" ht="18">
      <c r="A449" s="9">
        <v>703455</v>
      </c>
      <c r="B449" s="9" t="s">
        <v>3047</v>
      </c>
      <c r="C449" s="9" t="s">
        <v>3142</v>
      </c>
      <c r="D449" s="9" t="s">
        <v>3143</v>
      </c>
      <c r="E449" s="9" t="s">
        <v>1905</v>
      </c>
      <c r="F449" s="9">
        <v>29</v>
      </c>
      <c r="G449" s="9" t="s">
        <v>1915</v>
      </c>
      <c r="H449" s="9" t="s">
        <v>1660</v>
      </c>
      <c r="I449" s="9" t="s">
        <v>1897</v>
      </c>
      <c r="J449" s="9" t="s">
        <v>1926</v>
      </c>
      <c r="K449" s="9" t="s">
        <v>1995</v>
      </c>
      <c r="L449" s="9" t="s">
        <v>1996</v>
      </c>
      <c r="M449" s="9" t="s">
        <v>3144</v>
      </c>
      <c r="N449" s="9"/>
      <c r="O449" s="9" t="s">
        <v>2908</v>
      </c>
    </row>
    <row r="450" spans="1:15" ht="18">
      <c r="A450" s="9">
        <v>703454</v>
      </c>
      <c r="B450" s="9" t="s">
        <v>3047</v>
      </c>
      <c r="C450" s="9" t="s">
        <v>3145</v>
      </c>
      <c r="D450" s="9" t="s">
        <v>3143</v>
      </c>
      <c r="E450" s="9" t="s">
        <v>1905</v>
      </c>
      <c r="F450" s="9">
        <v>29</v>
      </c>
      <c r="G450" s="9" t="s">
        <v>1915</v>
      </c>
      <c r="H450" s="9" t="s">
        <v>1660</v>
      </c>
      <c r="I450" s="9" t="s">
        <v>1897</v>
      </c>
      <c r="J450" s="9" t="s">
        <v>1926</v>
      </c>
      <c r="K450" s="9" t="s">
        <v>1995</v>
      </c>
      <c r="L450" s="9" t="s">
        <v>1996</v>
      </c>
      <c r="M450" s="9" t="s">
        <v>3144</v>
      </c>
      <c r="N450" s="9"/>
      <c r="O450" s="9" t="s">
        <v>2908</v>
      </c>
    </row>
    <row r="451" spans="1:15" ht="18">
      <c r="A451" s="9">
        <v>703453</v>
      </c>
      <c r="B451" s="9" t="s">
        <v>3047</v>
      </c>
      <c r="C451" s="9" t="s">
        <v>3146</v>
      </c>
      <c r="D451" s="9" t="s">
        <v>3143</v>
      </c>
      <c r="E451" s="9" t="s">
        <v>1905</v>
      </c>
      <c r="F451" s="9">
        <v>29</v>
      </c>
      <c r="G451" s="9" t="s">
        <v>1915</v>
      </c>
      <c r="H451" s="9" t="s">
        <v>1660</v>
      </c>
      <c r="I451" s="9" t="s">
        <v>1897</v>
      </c>
      <c r="J451" s="9" t="s">
        <v>1926</v>
      </c>
      <c r="K451" s="9" t="s">
        <v>1987</v>
      </c>
      <c r="L451" s="9" t="s">
        <v>1917</v>
      </c>
      <c r="M451" s="9" t="s">
        <v>3147</v>
      </c>
      <c r="N451" s="9"/>
      <c r="O451" s="9" t="s">
        <v>1930</v>
      </c>
    </row>
    <row r="452" spans="1:15" ht="18">
      <c r="A452" s="9">
        <v>703452</v>
      </c>
      <c r="B452" s="9" t="s">
        <v>3047</v>
      </c>
      <c r="C452" s="9" t="s">
        <v>3148</v>
      </c>
      <c r="D452" s="9" t="s">
        <v>3149</v>
      </c>
      <c r="E452" s="9" t="s">
        <v>2744</v>
      </c>
      <c r="F452" s="9">
        <v>23</v>
      </c>
      <c r="G452" s="9" t="s">
        <v>1915</v>
      </c>
      <c r="H452" s="9" t="s">
        <v>634</v>
      </c>
      <c r="I452" s="9" t="s">
        <v>1897</v>
      </c>
      <c r="J452" s="9" t="s">
        <v>1898</v>
      </c>
      <c r="K452" s="9" t="s">
        <v>1965</v>
      </c>
      <c r="L452" s="9" t="s">
        <v>1917</v>
      </c>
      <c r="M452" s="9" t="s">
        <v>2133</v>
      </c>
      <c r="N452" s="9"/>
      <c r="O452" s="9" t="s">
        <v>2514</v>
      </c>
    </row>
    <row r="453" spans="1:15" ht="18">
      <c r="A453" s="9">
        <v>703451</v>
      </c>
      <c r="B453" s="9" t="s">
        <v>3047</v>
      </c>
      <c r="C453" s="9" t="s">
        <v>3150</v>
      </c>
      <c r="D453" s="9" t="s">
        <v>3151</v>
      </c>
      <c r="E453" s="9" t="s">
        <v>1905</v>
      </c>
      <c r="F453" s="9">
        <v>32</v>
      </c>
      <c r="G453" s="9" t="s">
        <v>1896</v>
      </c>
      <c r="H453" s="9" t="s">
        <v>1660</v>
      </c>
      <c r="I453" s="9" t="s">
        <v>1897</v>
      </c>
      <c r="J453" s="9" t="s">
        <v>1898</v>
      </c>
      <c r="K453" s="9" t="s">
        <v>2255</v>
      </c>
      <c r="L453" s="9" t="s">
        <v>1974</v>
      </c>
      <c r="M453" s="9" t="s">
        <v>98</v>
      </c>
      <c r="N453" s="9"/>
      <c r="O453" s="9" t="s">
        <v>2071</v>
      </c>
    </row>
    <row r="454" spans="1:15" ht="18">
      <c r="A454" s="9">
        <v>703450</v>
      </c>
      <c r="B454" s="9" t="s">
        <v>3047</v>
      </c>
      <c r="C454" s="9" t="s">
        <v>3152</v>
      </c>
      <c r="D454" s="9" t="s">
        <v>3153</v>
      </c>
      <c r="E454" s="9" t="s">
        <v>1905</v>
      </c>
      <c r="F454" s="9">
        <v>23</v>
      </c>
      <c r="G454" s="9" t="s">
        <v>748</v>
      </c>
      <c r="H454" s="9" t="s">
        <v>1295</v>
      </c>
      <c r="I454" s="9" t="s">
        <v>1897</v>
      </c>
      <c r="J454" s="9" t="s">
        <v>1898</v>
      </c>
      <c r="K454" s="9" t="s">
        <v>1995</v>
      </c>
      <c r="L454" s="9" t="s">
        <v>1996</v>
      </c>
      <c r="M454" s="9" t="s">
        <v>3154</v>
      </c>
      <c r="N454" s="9"/>
      <c r="O454" s="9" t="s">
        <v>2908</v>
      </c>
    </row>
    <row r="455" spans="1:15" ht="18">
      <c r="A455" s="9">
        <v>703449</v>
      </c>
      <c r="B455" s="9" t="s">
        <v>3047</v>
      </c>
      <c r="C455" s="9" t="s">
        <v>3155</v>
      </c>
      <c r="D455" s="9" t="s">
        <v>2436</v>
      </c>
      <c r="E455" s="9"/>
      <c r="F455" s="9"/>
      <c r="G455" s="9" t="s">
        <v>1915</v>
      </c>
      <c r="H455" s="9" t="s">
        <v>2337</v>
      </c>
      <c r="I455" s="9" t="s">
        <v>1897</v>
      </c>
      <c r="J455" s="9" t="s">
        <v>1898</v>
      </c>
      <c r="K455" s="9" t="s">
        <v>2299</v>
      </c>
      <c r="L455" s="9" t="s">
        <v>1917</v>
      </c>
      <c r="M455" s="9" t="s">
        <v>3156</v>
      </c>
      <c r="N455" s="9"/>
      <c r="O455" s="9" t="s">
        <v>2881</v>
      </c>
    </row>
    <row r="456" spans="1:15" ht="18">
      <c r="A456" s="9">
        <v>703448</v>
      </c>
      <c r="B456" s="9" t="s">
        <v>3047</v>
      </c>
      <c r="C456" s="9" t="s">
        <v>3157</v>
      </c>
      <c r="D456" s="9" t="s">
        <v>3158</v>
      </c>
      <c r="E456" s="9"/>
      <c r="F456" s="9"/>
      <c r="G456" s="9" t="s">
        <v>633</v>
      </c>
      <c r="H456" s="9" t="s">
        <v>634</v>
      </c>
      <c r="I456" s="9" t="s">
        <v>1897</v>
      </c>
      <c r="J456" s="9" t="s">
        <v>1898</v>
      </c>
      <c r="K456" s="9" t="s">
        <v>1922</v>
      </c>
      <c r="L456" s="9" t="s">
        <v>1974</v>
      </c>
      <c r="M456" s="9" t="s">
        <v>2006</v>
      </c>
      <c r="N456" s="9"/>
      <c r="O456" s="9" t="s">
        <v>2881</v>
      </c>
    </row>
    <row r="457" spans="1:15" ht="18">
      <c r="A457" s="9">
        <v>703447</v>
      </c>
      <c r="B457" s="9" t="s">
        <v>3047</v>
      </c>
      <c r="C457" s="9" t="s">
        <v>3159</v>
      </c>
      <c r="D457" s="9" t="s">
        <v>3160</v>
      </c>
      <c r="E457" s="9"/>
      <c r="F457" s="9"/>
      <c r="G457" s="9" t="s">
        <v>1906</v>
      </c>
      <c r="H457" s="9" t="s">
        <v>1660</v>
      </c>
      <c r="I457" s="9" t="s">
        <v>1897</v>
      </c>
      <c r="J457" s="9" t="s">
        <v>1898</v>
      </c>
      <c r="K457" s="9" t="s">
        <v>1922</v>
      </c>
      <c r="L457" s="9" t="s">
        <v>2164</v>
      </c>
      <c r="M457" s="9" t="s">
        <v>2296</v>
      </c>
      <c r="N457" s="9"/>
      <c r="O457" s="9" t="s">
        <v>2908</v>
      </c>
    </row>
    <row r="458" spans="1:15" ht="18">
      <c r="A458" s="9">
        <v>703446</v>
      </c>
      <c r="B458" s="9" t="s">
        <v>3047</v>
      </c>
      <c r="C458" s="9" t="s">
        <v>3161</v>
      </c>
      <c r="D458" s="9" t="s">
        <v>3162</v>
      </c>
      <c r="E458" s="9"/>
      <c r="F458" s="9"/>
      <c r="G458" s="9" t="s">
        <v>1906</v>
      </c>
      <c r="H458" s="9" t="s">
        <v>634</v>
      </c>
      <c r="I458" s="9" t="s">
        <v>1897</v>
      </c>
      <c r="J458" s="9" t="s">
        <v>1898</v>
      </c>
      <c r="K458" s="9" t="s">
        <v>2540</v>
      </c>
      <c r="L458" s="9" t="s">
        <v>2026</v>
      </c>
      <c r="M458" s="9" t="s">
        <v>3163</v>
      </c>
      <c r="N458" s="9"/>
      <c r="O458" s="9" t="s">
        <v>1930</v>
      </c>
    </row>
    <row r="459" spans="1:15" ht="18">
      <c r="A459" s="9">
        <v>703445</v>
      </c>
      <c r="B459" s="9" t="s">
        <v>3047</v>
      </c>
      <c r="C459" s="9" t="s">
        <v>3164</v>
      </c>
      <c r="D459" s="9" t="s">
        <v>3165</v>
      </c>
      <c r="E459" s="9"/>
      <c r="F459" s="9"/>
      <c r="G459" s="9" t="s">
        <v>1915</v>
      </c>
      <c r="H459" s="9" t="s">
        <v>2337</v>
      </c>
      <c r="I459" s="9" t="s">
        <v>1897</v>
      </c>
      <c r="J459" s="9" t="s">
        <v>1898</v>
      </c>
      <c r="K459" s="9" t="s">
        <v>1916</v>
      </c>
      <c r="L459" s="9" t="s">
        <v>1917</v>
      </c>
      <c r="M459" s="9" t="s">
        <v>3166</v>
      </c>
      <c r="N459" s="9"/>
      <c r="O459" s="9" t="s">
        <v>2017</v>
      </c>
    </row>
    <row r="460" spans="1:15" ht="18">
      <c r="A460" s="9">
        <v>703444</v>
      </c>
      <c r="B460" s="9" t="s">
        <v>3047</v>
      </c>
      <c r="C460" s="9" t="s">
        <v>3167</v>
      </c>
      <c r="D460" s="9" t="s">
        <v>3168</v>
      </c>
      <c r="E460" s="9"/>
      <c r="F460" s="9"/>
      <c r="G460" s="9" t="s">
        <v>1896</v>
      </c>
      <c r="H460" s="9" t="s">
        <v>1660</v>
      </c>
      <c r="I460" s="9" t="s">
        <v>1897</v>
      </c>
      <c r="J460" s="9" t="s">
        <v>1898</v>
      </c>
      <c r="K460" s="9" t="s">
        <v>1922</v>
      </c>
      <c r="L460" s="9" t="s">
        <v>1974</v>
      </c>
      <c r="M460" s="9" t="s">
        <v>2006</v>
      </c>
      <c r="N460" s="9"/>
      <c r="O460" s="9" t="s">
        <v>2881</v>
      </c>
    </row>
    <row r="461" spans="1:15" ht="18">
      <c r="A461" s="9">
        <v>703443</v>
      </c>
      <c r="B461" s="9" t="s">
        <v>3047</v>
      </c>
      <c r="C461" s="9" t="s">
        <v>3169</v>
      </c>
      <c r="D461" s="9" t="s">
        <v>3170</v>
      </c>
      <c r="E461" s="9"/>
      <c r="F461" s="9"/>
      <c r="G461" s="9" t="s">
        <v>1896</v>
      </c>
      <c r="H461" s="9" t="s">
        <v>1295</v>
      </c>
      <c r="I461" s="9" t="s">
        <v>1897</v>
      </c>
      <c r="J461" s="9" t="s">
        <v>1898</v>
      </c>
      <c r="K461" s="9" t="s">
        <v>1916</v>
      </c>
      <c r="L461" s="9" t="s">
        <v>1900</v>
      </c>
      <c r="M461" s="9" t="s">
        <v>3171</v>
      </c>
      <c r="N461" s="9"/>
      <c r="O461" s="9" t="s">
        <v>3172</v>
      </c>
    </row>
    <row r="462" spans="1:15" ht="18">
      <c r="A462" s="9">
        <v>703442</v>
      </c>
      <c r="B462" s="9" t="s">
        <v>3047</v>
      </c>
      <c r="C462" s="9" t="s">
        <v>3173</v>
      </c>
      <c r="D462" s="9" t="s">
        <v>3174</v>
      </c>
      <c r="E462" s="9"/>
      <c r="F462" s="9"/>
      <c r="G462" s="9" t="s">
        <v>1896</v>
      </c>
      <c r="H462" s="9" t="s">
        <v>1295</v>
      </c>
      <c r="I462" s="9" t="s">
        <v>1897</v>
      </c>
      <c r="J462" s="9" t="s">
        <v>1898</v>
      </c>
      <c r="K462" s="9" t="s">
        <v>2299</v>
      </c>
      <c r="L462" s="9" t="s">
        <v>1900</v>
      </c>
      <c r="M462" s="9" t="s">
        <v>3175</v>
      </c>
      <c r="N462" s="9"/>
      <c r="O462" s="9" t="s">
        <v>2881</v>
      </c>
    </row>
    <row r="463" spans="1:15" ht="18">
      <c r="A463" s="9">
        <v>703441</v>
      </c>
      <c r="B463" s="9" t="s">
        <v>3047</v>
      </c>
      <c r="C463" s="9" t="s">
        <v>3176</v>
      </c>
      <c r="D463" s="9" t="s">
        <v>3177</v>
      </c>
      <c r="E463" s="9" t="s">
        <v>1905</v>
      </c>
      <c r="F463" s="9">
        <v>30</v>
      </c>
      <c r="G463" s="9" t="s">
        <v>2176</v>
      </c>
      <c r="H463" s="9" t="s">
        <v>634</v>
      </c>
      <c r="I463" s="9" t="s">
        <v>1897</v>
      </c>
      <c r="J463" s="9" t="s">
        <v>1908</v>
      </c>
      <c r="K463" s="9" t="s">
        <v>3178</v>
      </c>
      <c r="L463" s="9" t="s">
        <v>2164</v>
      </c>
      <c r="M463" s="9" t="s">
        <v>3179</v>
      </c>
      <c r="N463" s="9"/>
      <c r="O463" s="9" t="s">
        <v>2908</v>
      </c>
    </row>
    <row r="464" spans="1:15" ht="18">
      <c r="A464" s="9">
        <v>703440</v>
      </c>
      <c r="B464" s="9" t="s">
        <v>3047</v>
      </c>
      <c r="C464" s="9" t="s">
        <v>3180</v>
      </c>
      <c r="D464" s="9" t="s">
        <v>3181</v>
      </c>
      <c r="E464" s="9"/>
      <c r="F464" s="9"/>
      <c r="G464" s="9" t="s">
        <v>1896</v>
      </c>
      <c r="H464" s="9" t="s">
        <v>1295</v>
      </c>
      <c r="I464" s="9" t="s">
        <v>1897</v>
      </c>
      <c r="J464" s="9" t="s">
        <v>1898</v>
      </c>
      <c r="K464" s="9" t="s">
        <v>2540</v>
      </c>
      <c r="L464" s="9" t="s">
        <v>1900</v>
      </c>
      <c r="M464" s="9" t="s">
        <v>3084</v>
      </c>
      <c r="N464" s="9"/>
      <c r="O464" s="9" t="s">
        <v>1902</v>
      </c>
    </row>
    <row r="465" spans="1:15" ht="18">
      <c r="A465" s="9">
        <v>703439</v>
      </c>
      <c r="B465" s="9" t="s">
        <v>3047</v>
      </c>
      <c r="C465" s="9" t="s">
        <v>3182</v>
      </c>
      <c r="D465" s="9" t="s">
        <v>3183</v>
      </c>
      <c r="E465" s="9" t="s">
        <v>2744</v>
      </c>
      <c r="F465" s="9">
        <v>17</v>
      </c>
      <c r="G465" s="9" t="s">
        <v>748</v>
      </c>
      <c r="H465" s="9" t="s">
        <v>634</v>
      </c>
      <c r="I465" s="9" t="s">
        <v>1897</v>
      </c>
      <c r="J465" s="9" t="s">
        <v>2009</v>
      </c>
      <c r="K465" s="9" t="s">
        <v>2299</v>
      </c>
      <c r="L465" s="9" t="s">
        <v>2026</v>
      </c>
      <c r="M465" s="9" t="s">
        <v>3184</v>
      </c>
      <c r="N465" s="9"/>
      <c r="O465" s="9" t="s">
        <v>2881</v>
      </c>
    </row>
    <row r="466" spans="1:15" ht="18">
      <c r="A466" s="9">
        <v>703438</v>
      </c>
      <c r="B466" s="9" t="s">
        <v>3047</v>
      </c>
      <c r="C466" s="9" t="s">
        <v>3185</v>
      </c>
      <c r="D466" s="9" t="s">
        <v>3186</v>
      </c>
      <c r="E466" s="9" t="s">
        <v>2744</v>
      </c>
      <c r="F466" s="9">
        <v>40</v>
      </c>
      <c r="G466" s="9" t="s">
        <v>1915</v>
      </c>
      <c r="H466" s="9" t="s">
        <v>2337</v>
      </c>
      <c r="I466" s="9" t="s">
        <v>1897</v>
      </c>
      <c r="J466" s="9" t="s">
        <v>1908</v>
      </c>
      <c r="K466" s="9" t="s">
        <v>1916</v>
      </c>
      <c r="L466" s="9" t="s">
        <v>1917</v>
      </c>
      <c r="M466" s="9" t="s">
        <v>3187</v>
      </c>
      <c r="N466" s="9"/>
      <c r="O466" s="9" t="s">
        <v>1919</v>
      </c>
    </row>
    <row r="467" spans="1:15" ht="18">
      <c r="A467" s="9">
        <v>703437</v>
      </c>
      <c r="B467" s="9" t="s">
        <v>3047</v>
      </c>
      <c r="C467" s="9" t="s">
        <v>3188</v>
      </c>
      <c r="D467" s="9" t="s">
        <v>3189</v>
      </c>
      <c r="E467" s="9" t="s">
        <v>1905</v>
      </c>
      <c r="F467" s="9">
        <v>30</v>
      </c>
      <c r="G467" s="9" t="s">
        <v>748</v>
      </c>
      <c r="H467" s="9" t="s">
        <v>634</v>
      </c>
      <c r="I467" s="9" t="s">
        <v>1897</v>
      </c>
      <c r="J467" s="9" t="s">
        <v>1898</v>
      </c>
      <c r="K467" s="9" t="s">
        <v>1916</v>
      </c>
      <c r="L467" s="9" t="s">
        <v>2026</v>
      </c>
      <c r="M467" s="9" t="s">
        <v>98</v>
      </c>
      <c r="N467" s="9"/>
      <c r="O467" s="9" t="s">
        <v>1967</v>
      </c>
    </row>
    <row r="468" spans="1:15" ht="18">
      <c r="A468" s="9">
        <v>703436</v>
      </c>
      <c r="B468" s="9" t="s">
        <v>3047</v>
      </c>
      <c r="C468" s="9" t="s">
        <v>3190</v>
      </c>
      <c r="D468" s="9" t="s">
        <v>3191</v>
      </c>
      <c r="E468" s="9" t="s">
        <v>1905</v>
      </c>
      <c r="F468" s="9">
        <v>23</v>
      </c>
      <c r="G468" s="9" t="s">
        <v>1896</v>
      </c>
      <c r="H468" s="9" t="s">
        <v>1660</v>
      </c>
      <c r="I468" s="9" t="s">
        <v>1897</v>
      </c>
      <c r="J468" s="9" t="s">
        <v>1898</v>
      </c>
      <c r="K468" s="9" t="s">
        <v>1916</v>
      </c>
      <c r="L468" s="9" t="s">
        <v>1974</v>
      </c>
      <c r="M468" s="9" t="s">
        <v>3192</v>
      </c>
      <c r="N468" s="9"/>
      <c r="O468" s="9" t="s">
        <v>3193</v>
      </c>
    </row>
    <row r="469" spans="1:15" ht="18">
      <c r="A469" s="9">
        <v>703435</v>
      </c>
      <c r="B469" s="9" t="s">
        <v>3047</v>
      </c>
      <c r="C469" s="9" t="s">
        <v>3194</v>
      </c>
      <c r="D469" s="9" t="s">
        <v>3195</v>
      </c>
      <c r="E469" s="9"/>
      <c r="F469" s="9"/>
      <c r="G469" s="9" t="s">
        <v>633</v>
      </c>
      <c r="H469" s="9" t="s">
        <v>1295</v>
      </c>
      <c r="I469" s="9" t="s">
        <v>1897</v>
      </c>
      <c r="J469" s="9" t="s">
        <v>1898</v>
      </c>
      <c r="K469" s="9" t="s">
        <v>1995</v>
      </c>
      <c r="L469" s="9" t="s">
        <v>1900</v>
      </c>
      <c r="M469" s="9" t="s">
        <v>3196</v>
      </c>
      <c r="N469" s="9"/>
      <c r="O469" s="9" t="s">
        <v>2230</v>
      </c>
    </row>
    <row r="470" spans="1:15" ht="18">
      <c r="A470" s="9">
        <v>703434</v>
      </c>
      <c r="B470" s="9" t="s">
        <v>3047</v>
      </c>
      <c r="C470" s="9" t="s">
        <v>3197</v>
      </c>
      <c r="D470" s="9" t="s">
        <v>3198</v>
      </c>
      <c r="E470" s="9" t="s">
        <v>1905</v>
      </c>
      <c r="F470" s="9">
        <v>26</v>
      </c>
      <c r="G470" s="9" t="s">
        <v>1915</v>
      </c>
      <c r="H470" s="9" t="s">
        <v>1660</v>
      </c>
      <c r="I470" s="9" t="s">
        <v>1897</v>
      </c>
      <c r="J470" s="9" t="s">
        <v>1898</v>
      </c>
      <c r="K470" s="9" t="s">
        <v>1995</v>
      </c>
      <c r="L470" s="9" t="s">
        <v>1996</v>
      </c>
      <c r="M470" s="9" t="s">
        <v>3199</v>
      </c>
      <c r="N470" s="9"/>
      <c r="O470" s="9" t="s">
        <v>2908</v>
      </c>
    </row>
    <row r="471" spans="1:15" ht="18">
      <c r="A471" s="9">
        <v>703433</v>
      </c>
      <c r="B471" s="9" t="s">
        <v>3047</v>
      </c>
      <c r="C471" s="9" t="s">
        <v>3200</v>
      </c>
      <c r="D471" s="9" t="s">
        <v>3201</v>
      </c>
      <c r="E471" s="9"/>
      <c r="F471" s="9"/>
      <c r="G471" s="9" t="s">
        <v>1915</v>
      </c>
      <c r="H471" s="9" t="s">
        <v>2337</v>
      </c>
      <c r="I471" s="9" t="s">
        <v>1897</v>
      </c>
      <c r="J471" s="9" t="s">
        <v>1898</v>
      </c>
      <c r="K471" s="9" t="s">
        <v>2299</v>
      </c>
      <c r="L471" s="9" t="s">
        <v>1917</v>
      </c>
      <c r="M471" s="9" t="s">
        <v>3202</v>
      </c>
      <c r="N471" s="9"/>
      <c r="O471" s="9" t="s">
        <v>2514</v>
      </c>
    </row>
    <row r="472" spans="1:15" ht="18">
      <c r="A472" s="9">
        <v>703432</v>
      </c>
      <c r="B472" s="9" t="s">
        <v>3047</v>
      </c>
      <c r="C472" s="9" t="s">
        <v>3203</v>
      </c>
      <c r="D472" s="9" t="s">
        <v>3204</v>
      </c>
      <c r="E472" s="9"/>
      <c r="F472" s="9"/>
      <c r="G472" s="9" t="s">
        <v>1896</v>
      </c>
      <c r="H472" s="9" t="s">
        <v>634</v>
      </c>
      <c r="I472" s="9" t="s">
        <v>1897</v>
      </c>
      <c r="J472" s="9" t="s">
        <v>1898</v>
      </c>
      <c r="K472" s="9" t="s">
        <v>1965</v>
      </c>
      <c r="L472" s="9" t="s">
        <v>1974</v>
      </c>
      <c r="M472" s="9" t="s">
        <v>2006</v>
      </c>
      <c r="N472" s="9"/>
      <c r="O472" s="9" t="s">
        <v>2059</v>
      </c>
    </row>
    <row r="473" spans="1:15" ht="18">
      <c r="A473" s="9">
        <v>703431</v>
      </c>
      <c r="B473" s="9" t="s">
        <v>3047</v>
      </c>
      <c r="C473" s="9" t="s">
        <v>3205</v>
      </c>
      <c r="D473" s="9" t="s">
        <v>3206</v>
      </c>
      <c r="E473" s="9" t="s">
        <v>1905</v>
      </c>
      <c r="F473" s="9">
        <v>23</v>
      </c>
      <c r="G473" s="9" t="s">
        <v>1906</v>
      </c>
      <c r="H473" s="9" t="s">
        <v>1295</v>
      </c>
      <c r="I473" s="9" t="s">
        <v>1897</v>
      </c>
      <c r="J473" s="9" t="s">
        <v>1898</v>
      </c>
      <c r="K473" s="9" t="s">
        <v>1922</v>
      </c>
      <c r="L473" s="9" t="s">
        <v>2026</v>
      </c>
      <c r="M473" s="9" t="s">
        <v>2381</v>
      </c>
      <c r="N473" s="9"/>
      <c r="O473" s="9" t="s">
        <v>1902</v>
      </c>
    </row>
    <row r="474" spans="1:15" ht="18">
      <c r="A474" s="9">
        <v>703430</v>
      </c>
      <c r="B474" s="9" t="s">
        <v>3047</v>
      </c>
      <c r="C474" s="9" t="s">
        <v>3207</v>
      </c>
      <c r="D474" s="9" t="s">
        <v>3208</v>
      </c>
      <c r="E474" s="9"/>
      <c r="F474" s="9"/>
      <c r="G474" s="9" t="s">
        <v>1896</v>
      </c>
      <c r="H474" s="9" t="s">
        <v>1295</v>
      </c>
      <c r="I474" s="9" t="s">
        <v>1897</v>
      </c>
      <c r="J474" s="9" t="s">
        <v>1898</v>
      </c>
      <c r="K474" s="9" t="s">
        <v>2540</v>
      </c>
      <c r="L474" s="9" t="s">
        <v>3209</v>
      </c>
      <c r="M474" s="9" t="s">
        <v>2006</v>
      </c>
      <c r="N474" s="9"/>
      <c r="O474" s="9" t="s">
        <v>2514</v>
      </c>
    </row>
    <row r="475" spans="1:15" ht="18">
      <c r="A475" s="9">
        <v>703429</v>
      </c>
      <c r="B475" s="9" t="s">
        <v>3047</v>
      </c>
      <c r="C475" s="9" t="s">
        <v>3210</v>
      </c>
      <c r="D475" s="9" t="s">
        <v>3211</v>
      </c>
      <c r="E475" s="9"/>
      <c r="F475" s="9"/>
      <c r="G475" s="9" t="s">
        <v>1896</v>
      </c>
      <c r="H475" s="9" t="s">
        <v>1907</v>
      </c>
      <c r="I475" s="9" t="s">
        <v>1897</v>
      </c>
      <c r="J475" s="9" t="s">
        <v>1898</v>
      </c>
      <c r="K475" s="9" t="s">
        <v>1922</v>
      </c>
      <c r="L475" s="9" t="s">
        <v>1974</v>
      </c>
      <c r="M475" s="9" t="s">
        <v>2006</v>
      </c>
      <c r="N475" s="9"/>
      <c r="O475" s="9" t="s">
        <v>2881</v>
      </c>
    </row>
    <row r="476" spans="1:15" ht="18">
      <c r="A476" s="9">
        <v>703428</v>
      </c>
      <c r="B476" s="9" t="s">
        <v>3047</v>
      </c>
      <c r="C476" s="9" t="s">
        <v>3212</v>
      </c>
      <c r="D476" s="9" t="s">
        <v>3213</v>
      </c>
      <c r="E476" s="9"/>
      <c r="F476" s="9"/>
      <c r="G476" s="9" t="s">
        <v>633</v>
      </c>
      <c r="H476" s="9" t="s">
        <v>1295</v>
      </c>
      <c r="I476" s="9" t="s">
        <v>1897</v>
      </c>
      <c r="J476" s="9" t="s">
        <v>1898</v>
      </c>
      <c r="K476" s="9" t="s">
        <v>1922</v>
      </c>
      <c r="L476" s="9" t="s">
        <v>1974</v>
      </c>
      <c r="M476" s="9" t="s">
        <v>2006</v>
      </c>
      <c r="N476" s="9"/>
      <c r="O476" s="9" t="s">
        <v>2881</v>
      </c>
    </row>
    <row r="477" spans="1:15" ht="18">
      <c r="A477" s="9">
        <v>703427</v>
      </c>
      <c r="B477" s="9" t="s">
        <v>3047</v>
      </c>
      <c r="C477" s="9" t="s">
        <v>3214</v>
      </c>
      <c r="D477" s="9" t="s">
        <v>3215</v>
      </c>
      <c r="E477" s="9"/>
      <c r="F477" s="9"/>
      <c r="G477" s="9" t="s">
        <v>633</v>
      </c>
      <c r="H477" s="9" t="s">
        <v>1907</v>
      </c>
      <c r="I477" s="9" t="s">
        <v>1897</v>
      </c>
      <c r="J477" s="9" t="s">
        <v>1898</v>
      </c>
      <c r="K477" s="9" t="s">
        <v>1922</v>
      </c>
      <c r="L477" s="9" t="s">
        <v>1974</v>
      </c>
      <c r="M477" s="9" t="s">
        <v>2034</v>
      </c>
      <c r="N477" s="9"/>
      <c r="O477" s="9" t="s">
        <v>2881</v>
      </c>
    </row>
    <row r="478" spans="1:15" ht="18">
      <c r="A478" s="9">
        <v>703426</v>
      </c>
      <c r="B478" s="9" t="s">
        <v>3047</v>
      </c>
      <c r="C478" s="9" t="s">
        <v>3216</v>
      </c>
      <c r="D478" s="9" t="s">
        <v>3217</v>
      </c>
      <c r="E478" s="9"/>
      <c r="F478" s="9"/>
      <c r="G478" s="9" t="s">
        <v>748</v>
      </c>
      <c r="H478" s="9" t="s">
        <v>1295</v>
      </c>
      <c r="I478" s="9" t="s">
        <v>1897</v>
      </c>
      <c r="J478" s="9" t="s">
        <v>1898</v>
      </c>
      <c r="K478" s="9" t="s">
        <v>1922</v>
      </c>
      <c r="L478" s="9" t="s">
        <v>2026</v>
      </c>
      <c r="M478" s="9" t="s">
        <v>2133</v>
      </c>
      <c r="N478" s="9"/>
      <c r="O478" s="9" t="s">
        <v>2013</v>
      </c>
    </row>
    <row r="479" spans="1:15" ht="18">
      <c r="A479" s="9">
        <v>703425</v>
      </c>
      <c r="B479" s="9" t="s">
        <v>3047</v>
      </c>
      <c r="C479" s="9" t="s">
        <v>3218</v>
      </c>
      <c r="D479" s="9" t="s">
        <v>3219</v>
      </c>
      <c r="E479" s="9" t="s">
        <v>1905</v>
      </c>
      <c r="F479" s="9">
        <v>30</v>
      </c>
      <c r="G479" s="9" t="s">
        <v>2176</v>
      </c>
      <c r="H479" s="9" t="s">
        <v>1295</v>
      </c>
      <c r="I479" s="9" t="s">
        <v>1897</v>
      </c>
      <c r="J479" s="9" t="s">
        <v>2009</v>
      </c>
      <c r="K479" s="9" t="s">
        <v>2149</v>
      </c>
      <c r="L479" s="9" t="s">
        <v>2164</v>
      </c>
      <c r="M479" s="9" t="s">
        <v>3220</v>
      </c>
      <c r="N479" s="9"/>
      <c r="O479" s="9" t="s">
        <v>2908</v>
      </c>
    </row>
    <row r="480" spans="1:15" ht="18">
      <c r="A480" s="9">
        <v>703424</v>
      </c>
      <c r="B480" s="9" t="s">
        <v>3047</v>
      </c>
      <c r="C480" s="9" t="s">
        <v>3221</v>
      </c>
      <c r="D480" s="9" t="s">
        <v>3222</v>
      </c>
      <c r="E480" s="9"/>
      <c r="F480" s="9"/>
      <c r="G480" s="9" t="s">
        <v>1906</v>
      </c>
      <c r="H480" s="9" t="s">
        <v>1660</v>
      </c>
      <c r="I480" s="9" t="s">
        <v>1897</v>
      </c>
      <c r="J480" s="9" t="s">
        <v>1898</v>
      </c>
      <c r="K480" s="9" t="s">
        <v>1922</v>
      </c>
      <c r="L480" s="9" t="s">
        <v>2164</v>
      </c>
      <c r="M480" s="9" t="s">
        <v>3223</v>
      </c>
      <c r="N480" s="9"/>
      <c r="O480" s="9" t="s">
        <v>2908</v>
      </c>
    </row>
    <row r="481" spans="1:15" ht="18">
      <c r="A481" s="9">
        <v>703423</v>
      </c>
      <c r="B481" s="9" t="s">
        <v>3047</v>
      </c>
      <c r="C481" s="9" t="s">
        <v>3224</v>
      </c>
      <c r="D481" s="9" t="s">
        <v>3225</v>
      </c>
      <c r="E481" s="9"/>
      <c r="F481" s="9"/>
      <c r="G481" s="9" t="s">
        <v>1896</v>
      </c>
      <c r="H481" s="9" t="s">
        <v>1295</v>
      </c>
      <c r="I481" s="9" t="s">
        <v>1897</v>
      </c>
      <c r="J481" s="9" t="s">
        <v>2009</v>
      </c>
      <c r="K481" s="9" t="s">
        <v>1916</v>
      </c>
      <c r="L481" s="9" t="s">
        <v>1900</v>
      </c>
      <c r="M481" s="9" t="s">
        <v>3226</v>
      </c>
      <c r="N481" s="9"/>
      <c r="O481" s="9" t="s">
        <v>1989</v>
      </c>
    </row>
    <row r="482" spans="1:15" ht="18">
      <c r="A482" s="9">
        <v>703422</v>
      </c>
      <c r="B482" s="9" t="s">
        <v>3047</v>
      </c>
      <c r="C482" s="9" t="s">
        <v>3227</v>
      </c>
      <c r="D482" s="9" t="s">
        <v>3228</v>
      </c>
      <c r="E482" s="9" t="s">
        <v>1905</v>
      </c>
      <c r="F482" s="9">
        <v>53</v>
      </c>
      <c r="G482" s="9" t="s">
        <v>1906</v>
      </c>
      <c r="H482" s="9" t="s">
        <v>634</v>
      </c>
      <c r="I482" s="9" t="s">
        <v>1897</v>
      </c>
      <c r="J482" s="9" t="s">
        <v>1908</v>
      </c>
      <c r="K482" s="9" t="s">
        <v>1922</v>
      </c>
      <c r="L482" s="9" t="s">
        <v>2026</v>
      </c>
      <c r="M482" s="9" t="s">
        <v>2311</v>
      </c>
      <c r="N482" s="9"/>
      <c r="O482" s="9" t="s">
        <v>1902</v>
      </c>
    </row>
    <row r="483" spans="1:15" ht="18">
      <c r="A483" s="9">
        <v>703421</v>
      </c>
      <c r="B483" s="9" t="s">
        <v>3047</v>
      </c>
      <c r="C483" s="9" t="s">
        <v>3229</v>
      </c>
      <c r="D483" s="9" t="s">
        <v>3230</v>
      </c>
      <c r="E483" s="9" t="s">
        <v>1905</v>
      </c>
      <c r="F483" s="9"/>
      <c r="G483" s="9" t="s">
        <v>1915</v>
      </c>
      <c r="H483" s="9" t="s">
        <v>1660</v>
      </c>
      <c r="I483" s="9" t="s">
        <v>1897</v>
      </c>
      <c r="J483" s="9" t="s">
        <v>1898</v>
      </c>
      <c r="K483" s="9" t="s">
        <v>1916</v>
      </c>
      <c r="L483" s="9" t="s">
        <v>1917</v>
      </c>
      <c r="M483" s="9" t="s">
        <v>3231</v>
      </c>
      <c r="N483" s="9"/>
      <c r="O483" s="9" t="s">
        <v>1919</v>
      </c>
    </row>
    <row r="484" spans="1:15" ht="18">
      <c r="A484" s="9">
        <v>703420</v>
      </c>
      <c r="B484" s="9" t="s">
        <v>3047</v>
      </c>
      <c r="C484" s="9" t="s">
        <v>3232</v>
      </c>
      <c r="D484" s="9" t="s">
        <v>3153</v>
      </c>
      <c r="E484" s="9" t="s">
        <v>1905</v>
      </c>
      <c r="F484" s="9">
        <v>23</v>
      </c>
      <c r="G484" s="9" t="s">
        <v>748</v>
      </c>
      <c r="H484" s="9" t="s">
        <v>1295</v>
      </c>
      <c r="I484" s="9" t="s">
        <v>1897</v>
      </c>
      <c r="J484" s="9" t="s">
        <v>1898</v>
      </c>
      <c r="K484" s="9" t="s">
        <v>1922</v>
      </c>
      <c r="L484" s="9" t="s">
        <v>2026</v>
      </c>
      <c r="M484" s="9" t="s">
        <v>2219</v>
      </c>
      <c r="N484" s="9"/>
      <c r="O484" s="9" t="s">
        <v>2102</v>
      </c>
    </row>
    <row r="485" spans="1:15" ht="18">
      <c r="A485" s="9">
        <v>703419</v>
      </c>
      <c r="B485" s="9" t="s">
        <v>3047</v>
      </c>
      <c r="C485" s="9" t="s">
        <v>3233</v>
      </c>
      <c r="D485" s="9" t="s">
        <v>98</v>
      </c>
      <c r="E485" s="9"/>
      <c r="F485" s="9"/>
      <c r="G485" s="9"/>
      <c r="H485" s="9"/>
      <c r="I485" s="9" t="s">
        <v>1897</v>
      </c>
      <c r="J485" s="9" t="s">
        <v>1908</v>
      </c>
      <c r="K485" s="9" t="s">
        <v>2540</v>
      </c>
      <c r="L485" s="9" t="s">
        <v>1900</v>
      </c>
      <c r="M485" s="9" t="s">
        <v>3234</v>
      </c>
      <c r="N485" s="9"/>
      <c r="O485" s="9" t="s">
        <v>1902</v>
      </c>
    </row>
    <row r="486" spans="1:15" ht="18">
      <c r="A486" s="9">
        <v>703418</v>
      </c>
      <c r="B486" s="9" t="s">
        <v>3047</v>
      </c>
      <c r="C486" s="9" t="s">
        <v>3235</v>
      </c>
      <c r="D486" s="9" t="s">
        <v>3236</v>
      </c>
      <c r="E486" s="9" t="s">
        <v>1905</v>
      </c>
      <c r="F486" s="9">
        <v>23</v>
      </c>
      <c r="G486" s="9" t="s">
        <v>1906</v>
      </c>
      <c r="H486" s="9" t="s">
        <v>1660</v>
      </c>
      <c r="I486" s="9" t="s">
        <v>1897</v>
      </c>
      <c r="J486" s="9" t="s">
        <v>1898</v>
      </c>
      <c r="K486" s="9" t="s">
        <v>1916</v>
      </c>
      <c r="L486" s="9" t="s">
        <v>2164</v>
      </c>
      <c r="M486" s="9" t="s">
        <v>3237</v>
      </c>
      <c r="N486" s="9"/>
      <c r="O486" s="9" t="s">
        <v>2514</v>
      </c>
    </row>
    <row r="487" spans="1:15" ht="18">
      <c r="A487" s="9">
        <v>703417</v>
      </c>
      <c r="B487" s="9" t="s">
        <v>3047</v>
      </c>
      <c r="C487" s="9" t="s">
        <v>3238</v>
      </c>
      <c r="D487" s="9" t="s">
        <v>3239</v>
      </c>
      <c r="E487" s="9"/>
      <c r="F487" s="9"/>
      <c r="G487" s="9" t="s">
        <v>1896</v>
      </c>
      <c r="H487" s="9" t="s">
        <v>1295</v>
      </c>
      <c r="I487" s="9" t="s">
        <v>1897</v>
      </c>
      <c r="J487" s="9" t="s">
        <v>1898</v>
      </c>
      <c r="K487" s="9" t="s">
        <v>1987</v>
      </c>
      <c r="L487" s="9" t="s">
        <v>1900</v>
      </c>
      <c r="M487" s="9" t="s">
        <v>2002</v>
      </c>
      <c r="N487" s="9"/>
      <c r="O487" s="9" t="s">
        <v>2003</v>
      </c>
    </row>
    <row r="488" spans="1:15" ht="18">
      <c r="A488" s="9">
        <v>703416</v>
      </c>
      <c r="B488" s="9" t="s">
        <v>3047</v>
      </c>
      <c r="C488" s="9" t="s">
        <v>3240</v>
      </c>
      <c r="D488" s="9" t="s">
        <v>3241</v>
      </c>
      <c r="E488" s="9"/>
      <c r="F488" s="9"/>
      <c r="G488" s="9" t="s">
        <v>1915</v>
      </c>
      <c r="H488" s="9" t="s">
        <v>1660</v>
      </c>
      <c r="I488" s="9" t="s">
        <v>1897</v>
      </c>
      <c r="J488" s="9" t="s">
        <v>1898</v>
      </c>
      <c r="K488" s="9" t="s">
        <v>2058</v>
      </c>
      <c r="L488" s="9" t="s">
        <v>1917</v>
      </c>
      <c r="M488" s="9" t="s">
        <v>3242</v>
      </c>
      <c r="N488" s="9"/>
      <c r="O488" s="9" t="s">
        <v>3047</v>
      </c>
    </row>
    <row r="489" spans="1:15" ht="18">
      <c r="A489" s="9">
        <v>703415</v>
      </c>
      <c r="B489" s="9" t="s">
        <v>3047</v>
      </c>
      <c r="C489" s="9" t="s">
        <v>3243</v>
      </c>
      <c r="D489" s="9" t="s">
        <v>3244</v>
      </c>
      <c r="E489" s="9"/>
      <c r="F489" s="9">
        <v>0</v>
      </c>
      <c r="G489" s="9" t="s">
        <v>633</v>
      </c>
      <c r="H489" s="9" t="s">
        <v>1295</v>
      </c>
      <c r="I489" s="9" t="s">
        <v>1897</v>
      </c>
      <c r="J489" s="9" t="s">
        <v>1898</v>
      </c>
      <c r="K489" s="9" t="s">
        <v>1916</v>
      </c>
      <c r="L489" s="9" t="s">
        <v>2039</v>
      </c>
      <c r="M489" s="9" t="s">
        <v>3245</v>
      </c>
      <c r="N489" s="9"/>
      <c r="O489" s="9" t="s">
        <v>1930</v>
      </c>
    </row>
    <row r="490" spans="1:15" ht="18">
      <c r="A490" s="9">
        <v>703414</v>
      </c>
      <c r="B490" s="9" t="s">
        <v>3047</v>
      </c>
      <c r="C490" s="9" t="s">
        <v>3246</v>
      </c>
      <c r="D490" s="9" t="s">
        <v>3247</v>
      </c>
      <c r="E490" s="9"/>
      <c r="F490" s="9"/>
      <c r="G490" s="9"/>
      <c r="H490" s="9"/>
      <c r="I490" s="9" t="s">
        <v>1897</v>
      </c>
      <c r="J490" s="9" t="s">
        <v>2009</v>
      </c>
      <c r="K490" s="9" t="s">
        <v>1899</v>
      </c>
      <c r="L490" s="9" t="s">
        <v>1900</v>
      </c>
      <c r="M490" s="9" t="s">
        <v>3248</v>
      </c>
      <c r="N490" s="9"/>
      <c r="O490" s="9" t="s">
        <v>2514</v>
      </c>
    </row>
    <row r="491" spans="1:15" ht="18">
      <c r="A491" s="9">
        <v>703413</v>
      </c>
      <c r="B491" s="9" t="s">
        <v>3047</v>
      </c>
      <c r="C491" s="9" t="s">
        <v>3249</v>
      </c>
      <c r="D491" s="9" t="s">
        <v>3250</v>
      </c>
      <c r="E491" s="9"/>
      <c r="F491" s="9"/>
      <c r="G491" s="9" t="s">
        <v>633</v>
      </c>
      <c r="H491" s="9" t="s">
        <v>1295</v>
      </c>
      <c r="I491" s="9" t="s">
        <v>1897</v>
      </c>
      <c r="J491" s="9" t="s">
        <v>1898</v>
      </c>
      <c r="K491" s="9" t="s">
        <v>1899</v>
      </c>
      <c r="L491" s="9" t="s">
        <v>1900</v>
      </c>
      <c r="M491" s="9" t="s">
        <v>3251</v>
      </c>
      <c r="N491" s="9"/>
      <c r="O491" s="9" t="s">
        <v>2514</v>
      </c>
    </row>
    <row r="492" spans="1:15" ht="18">
      <c r="A492" s="9">
        <v>703412</v>
      </c>
      <c r="B492" s="9" t="s">
        <v>3047</v>
      </c>
      <c r="C492" s="9" t="s">
        <v>3252</v>
      </c>
      <c r="D492" s="9" t="s">
        <v>3253</v>
      </c>
      <c r="E492" s="9"/>
      <c r="F492" s="9"/>
      <c r="G492" s="9" t="s">
        <v>1915</v>
      </c>
      <c r="H492" s="9" t="s">
        <v>2337</v>
      </c>
      <c r="I492" s="9" t="s">
        <v>1897</v>
      </c>
      <c r="J492" s="9" t="s">
        <v>1898</v>
      </c>
      <c r="K492" s="9" t="s">
        <v>1899</v>
      </c>
      <c r="L492" s="9" t="s">
        <v>1917</v>
      </c>
      <c r="M492" s="9" t="s">
        <v>2431</v>
      </c>
      <c r="N492" s="9"/>
      <c r="O492" s="9" t="s">
        <v>2514</v>
      </c>
    </row>
    <row r="493" spans="1:15" ht="18">
      <c r="A493" s="9">
        <v>703411</v>
      </c>
      <c r="B493" s="9" t="s">
        <v>3047</v>
      </c>
      <c r="C493" s="9" t="s">
        <v>3254</v>
      </c>
      <c r="D493" s="9" t="s">
        <v>3255</v>
      </c>
      <c r="E493" s="9" t="s">
        <v>1905</v>
      </c>
      <c r="F493" s="9">
        <v>20</v>
      </c>
      <c r="G493" s="9" t="s">
        <v>1906</v>
      </c>
      <c r="H493" s="9" t="s">
        <v>1660</v>
      </c>
      <c r="I493" s="9" t="s">
        <v>1897</v>
      </c>
      <c r="J493" s="9" t="s">
        <v>1926</v>
      </c>
      <c r="K493" s="9" t="s">
        <v>1965</v>
      </c>
      <c r="L493" s="9" t="s">
        <v>2164</v>
      </c>
      <c r="M493" s="9" t="s">
        <v>3256</v>
      </c>
      <c r="N493" s="9"/>
      <c r="O493" s="9" t="s">
        <v>2230</v>
      </c>
    </row>
    <row r="494" spans="1:15" ht="18">
      <c r="A494" s="9">
        <v>703410</v>
      </c>
      <c r="B494" s="9" t="s">
        <v>3047</v>
      </c>
      <c r="C494" s="9" t="s">
        <v>3257</v>
      </c>
      <c r="D494" s="9" t="s">
        <v>3258</v>
      </c>
      <c r="E494" s="9" t="s">
        <v>1905</v>
      </c>
      <c r="F494" s="9">
        <v>30</v>
      </c>
      <c r="G494" s="9" t="s">
        <v>1906</v>
      </c>
      <c r="H494" s="9" t="s">
        <v>1660</v>
      </c>
      <c r="I494" s="9" t="s">
        <v>1897</v>
      </c>
      <c r="J494" s="9" t="s">
        <v>1898</v>
      </c>
      <c r="K494" s="9" t="s">
        <v>1965</v>
      </c>
      <c r="L494" s="9" t="s">
        <v>2164</v>
      </c>
      <c r="M494" s="9" t="s">
        <v>3259</v>
      </c>
      <c r="N494" s="9"/>
      <c r="O494" s="9" t="s">
        <v>2017</v>
      </c>
    </row>
    <row r="495" spans="1:15" ht="18">
      <c r="A495" s="9">
        <v>703409</v>
      </c>
      <c r="B495" s="9" t="s">
        <v>3047</v>
      </c>
      <c r="C495" s="9" t="s">
        <v>3260</v>
      </c>
      <c r="D495" s="9" t="s">
        <v>3261</v>
      </c>
      <c r="E495" s="9"/>
      <c r="F495" s="9"/>
      <c r="G495" s="9" t="s">
        <v>1906</v>
      </c>
      <c r="H495" s="9" t="s">
        <v>1660</v>
      </c>
      <c r="I495" s="9" t="s">
        <v>1897</v>
      </c>
      <c r="J495" s="9" t="s">
        <v>1898</v>
      </c>
      <c r="K495" s="9" t="s">
        <v>1922</v>
      </c>
      <c r="L495" s="9" t="s">
        <v>2164</v>
      </c>
      <c r="M495" s="9" t="s">
        <v>3262</v>
      </c>
      <c r="N495" s="9"/>
      <c r="O495" s="9" t="s">
        <v>2908</v>
      </c>
    </row>
    <row r="496" spans="1:15" ht="18">
      <c r="A496" s="9">
        <v>703408</v>
      </c>
      <c r="B496" s="9" t="s">
        <v>3047</v>
      </c>
      <c r="C496" s="9" t="s">
        <v>3263</v>
      </c>
      <c r="D496" s="9" t="s">
        <v>3264</v>
      </c>
      <c r="E496" s="9"/>
      <c r="F496" s="9"/>
      <c r="G496" s="9" t="s">
        <v>1915</v>
      </c>
      <c r="H496" s="9" t="s">
        <v>2901</v>
      </c>
      <c r="I496" s="9" t="s">
        <v>1897</v>
      </c>
      <c r="J496" s="9" t="s">
        <v>1926</v>
      </c>
      <c r="K496" s="9" t="s">
        <v>1995</v>
      </c>
      <c r="L496" s="9" t="s">
        <v>1996</v>
      </c>
      <c r="M496" s="9" t="s">
        <v>3265</v>
      </c>
      <c r="N496" s="9"/>
      <c r="O496" s="9" t="s">
        <v>2908</v>
      </c>
    </row>
    <row r="497" spans="1:15" ht="18">
      <c r="A497" s="9">
        <v>703407</v>
      </c>
      <c r="B497" s="9" t="s">
        <v>3047</v>
      </c>
      <c r="C497" s="9" t="s">
        <v>3266</v>
      </c>
      <c r="D497" s="9" t="s">
        <v>3264</v>
      </c>
      <c r="E497" s="9"/>
      <c r="F497" s="9"/>
      <c r="G497" s="9" t="s">
        <v>633</v>
      </c>
      <c r="H497" s="9" t="s">
        <v>1295</v>
      </c>
      <c r="I497" s="9" t="s">
        <v>1897</v>
      </c>
      <c r="J497" s="9" t="s">
        <v>1898</v>
      </c>
      <c r="K497" s="9" t="s">
        <v>1899</v>
      </c>
      <c r="L497" s="9" t="s">
        <v>2039</v>
      </c>
      <c r="M497" s="9" t="s">
        <v>98</v>
      </c>
      <c r="N497" s="9"/>
      <c r="O497" s="9" t="s">
        <v>1902</v>
      </c>
    </row>
    <row r="498" spans="1:15" ht="18">
      <c r="A498" s="9">
        <v>703406</v>
      </c>
      <c r="B498" s="9" t="s">
        <v>3047</v>
      </c>
      <c r="C498" s="9" t="s">
        <v>3267</v>
      </c>
      <c r="D498" s="9" t="s">
        <v>3268</v>
      </c>
      <c r="E498" s="9" t="s">
        <v>1905</v>
      </c>
      <c r="F498" s="9">
        <v>30</v>
      </c>
      <c r="G498" s="9" t="s">
        <v>633</v>
      </c>
      <c r="H498" s="9" t="s">
        <v>1660</v>
      </c>
      <c r="I498" s="9" t="s">
        <v>1897</v>
      </c>
      <c r="J498" s="9" t="s">
        <v>1898</v>
      </c>
      <c r="K498" s="9" t="s">
        <v>2149</v>
      </c>
      <c r="L498" s="9" t="s">
        <v>1974</v>
      </c>
      <c r="M498" s="9" t="s">
        <v>3269</v>
      </c>
      <c r="N498" s="9"/>
      <c r="O498" s="9" t="s">
        <v>2301</v>
      </c>
    </row>
    <row r="499" spans="1:15" ht="18">
      <c r="A499" s="9">
        <v>703405</v>
      </c>
      <c r="B499" s="9" t="s">
        <v>3047</v>
      </c>
      <c r="C499" s="9" t="s">
        <v>3270</v>
      </c>
      <c r="D499" s="9" t="s">
        <v>2315</v>
      </c>
      <c r="E499" s="9"/>
      <c r="F499" s="9"/>
      <c r="G499" s="9" t="s">
        <v>1896</v>
      </c>
      <c r="H499" s="9" t="s">
        <v>1295</v>
      </c>
      <c r="I499" s="9" t="s">
        <v>1897</v>
      </c>
      <c r="J499" s="9" t="s">
        <v>1898</v>
      </c>
      <c r="K499" s="9" t="s">
        <v>1899</v>
      </c>
      <c r="L499" s="9" t="s">
        <v>1900</v>
      </c>
      <c r="M499" s="9" t="s">
        <v>2690</v>
      </c>
      <c r="N499" s="9"/>
      <c r="O499" s="9" t="s">
        <v>2514</v>
      </c>
    </row>
    <row r="500" spans="1:15" ht="18">
      <c r="A500" s="9">
        <v>703404</v>
      </c>
      <c r="B500" s="9" t="s">
        <v>3047</v>
      </c>
      <c r="C500" s="9" t="s">
        <v>3271</v>
      </c>
      <c r="D500" s="9" t="s">
        <v>3272</v>
      </c>
      <c r="E500" s="9" t="s">
        <v>1905</v>
      </c>
      <c r="F500" s="9">
        <v>29</v>
      </c>
      <c r="G500" s="9" t="s">
        <v>1906</v>
      </c>
      <c r="H500" s="9" t="s">
        <v>634</v>
      </c>
      <c r="I500" s="9" t="s">
        <v>1897</v>
      </c>
      <c r="J500" s="9" t="s">
        <v>1898</v>
      </c>
      <c r="K500" s="9" t="s">
        <v>1922</v>
      </c>
      <c r="L500" s="9" t="s">
        <v>2026</v>
      </c>
      <c r="M500" s="9" t="s">
        <v>3273</v>
      </c>
      <c r="N500" s="9"/>
      <c r="O500" s="9" t="s">
        <v>2102</v>
      </c>
    </row>
    <row r="501" spans="1:15" ht="18">
      <c r="A501" s="9">
        <v>703403</v>
      </c>
      <c r="B501" s="9" t="s">
        <v>3047</v>
      </c>
      <c r="C501" s="9" t="s">
        <v>3274</v>
      </c>
      <c r="D501" s="9" t="s">
        <v>3275</v>
      </c>
      <c r="E501" s="9"/>
      <c r="F501" s="9"/>
      <c r="G501" s="9" t="s">
        <v>1915</v>
      </c>
      <c r="H501" s="9" t="s">
        <v>1660</v>
      </c>
      <c r="I501" s="9" t="s">
        <v>1897</v>
      </c>
      <c r="J501" s="9" t="s">
        <v>1898</v>
      </c>
      <c r="K501" s="9" t="s">
        <v>2172</v>
      </c>
      <c r="L501" s="9" t="s">
        <v>1917</v>
      </c>
      <c r="M501" s="9" t="s">
        <v>2133</v>
      </c>
      <c r="N501" s="9"/>
      <c r="O501" s="9" t="s">
        <v>2059</v>
      </c>
    </row>
    <row r="502" spans="1:15" ht="18">
      <c r="A502" s="9">
        <v>703402</v>
      </c>
      <c r="B502" s="9" t="s">
        <v>3047</v>
      </c>
      <c r="C502" s="9" t="s">
        <v>3276</v>
      </c>
      <c r="D502" s="9" t="s">
        <v>3277</v>
      </c>
      <c r="E502" s="9"/>
      <c r="F502" s="9"/>
      <c r="G502" s="9" t="s">
        <v>1915</v>
      </c>
      <c r="H502" s="9" t="s">
        <v>634</v>
      </c>
      <c r="I502" s="9" t="s">
        <v>1897</v>
      </c>
      <c r="J502" s="9" t="s">
        <v>1898</v>
      </c>
      <c r="K502" s="9" t="s">
        <v>1995</v>
      </c>
      <c r="L502" s="9" t="s">
        <v>1996</v>
      </c>
      <c r="M502" s="9" t="s">
        <v>3278</v>
      </c>
      <c r="N502" s="9"/>
      <c r="O502" s="9" t="s">
        <v>3047</v>
      </c>
    </row>
    <row r="503" spans="1:15" ht="18">
      <c r="A503" s="9">
        <v>703400</v>
      </c>
      <c r="B503" s="9" t="s">
        <v>3047</v>
      </c>
      <c r="C503" s="9" t="s">
        <v>3279</v>
      </c>
      <c r="D503" s="9" t="s">
        <v>3280</v>
      </c>
      <c r="E503" s="9"/>
      <c r="F503" s="9"/>
      <c r="G503" s="9" t="s">
        <v>1896</v>
      </c>
      <c r="H503" s="9" t="s">
        <v>634</v>
      </c>
      <c r="I503" s="9" t="s">
        <v>1897</v>
      </c>
      <c r="J503" s="9" t="s">
        <v>1898</v>
      </c>
      <c r="K503" s="9" t="s">
        <v>1916</v>
      </c>
      <c r="L503" s="9" t="s">
        <v>1974</v>
      </c>
      <c r="M503" s="9" t="s">
        <v>2006</v>
      </c>
      <c r="N503" s="9"/>
      <c r="O503" s="9" t="s">
        <v>2059</v>
      </c>
    </row>
    <row r="504" spans="1:15" ht="18">
      <c r="A504" s="9">
        <v>703399</v>
      </c>
      <c r="B504" s="9" t="s">
        <v>3047</v>
      </c>
      <c r="C504" s="9" t="s">
        <v>3281</v>
      </c>
      <c r="D504" s="9" t="s">
        <v>3282</v>
      </c>
      <c r="E504" s="9"/>
      <c r="F504" s="9"/>
      <c r="G504" s="9" t="s">
        <v>1915</v>
      </c>
      <c r="H504" s="9" t="s">
        <v>2337</v>
      </c>
      <c r="I504" s="9" t="s">
        <v>1897</v>
      </c>
      <c r="J504" s="9" t="s">
        <v>1898</v>
      </c>
      <c r="K504" s="9" t="s">
        <v>1916</v>
      </c>
      <c r="L504" s="9" t="s">
        <v>1917</v>
      </c>
      <c r="M504" s="9" t="s">
        <v>3283</v>
      </c>
      <c r="N504" s="9"/>
      <c r="O504" s="9" t="s">
        <v>2514</v>
      </c>
    </row>
    <row r="505" spans="1:15" ht="18">
      <c r="A505" s="9">
        <v>703398</v>
      </c>
      <c r="B505" s="9" t="s">
        <v>3047</v>
      </c>
      <c r="C505" s="9" t="s">
        <v>3284</v>
      </c>
      <c r="D505" s="9" t="s">
        <v>3285</v>
      </c>
      <c r="E505" s="9"/>
      <c r="F505" s="9"/>
      <c r="G505" s="9" t="s">
        <v>1896</v>
      </c>
      <c r="H505" s="9" t="s">
        <v>1295</v>
      </c>
      <c r="I505" s="9" t="s">
        <v>1897</v>
      </c>
      <c r="J505" s="9" t="s">
        <v>1898</v>
      </c>
      <c r="K505" s="9" t="s">
        <v>3178</v>
      </c>
      <c r="L505" s="9" t="s">
        <v>1900</v>
      </c>
      <c r="M505" s="9" t="s">
        <v>3286</v>
      </c>
      <c r="N505" s="9"/>
      <c r="O505" s="9" t="s">
        <v>2514</v>
      </c>
    </row>
    <row r="506" spans="1:15" ht="18">
      <c r="A506" s="9">
        <v>703397</v>
      </c>
      <c r="B506" s="9" t="s">
        <v>3047</v>
      </c>
      <c r="C506" s="9" t="s">
        <v>3287</v>
      </c>
      <c r="D506" s="9" t="s">
        <v>3288</v>
      </c>
      <c r="E506" s="9"/>
      <c r="F506" s="9"/>
      <c r="G506" s="9" t="s">
        <v>1906</v>
      </c>
      <c r="H506" s="9" t="s">
        <v>1660</v>
      </c>
      <c r="I506" s="9" t="s">
        <v>1897</v>
      </c>
      <c r="J506" s="9" t="s">
        <v>1898</v>
      </c>
      <c r="K506" s="9" t="s">
        <v>1922</v>
      </c>
      <c r="L506" s="9" t="s">
        <v>2164</v>
      </c>
      <c r="M506" s="9" t="s">
        <v>3289</v>
      </c>
      <c r="N506" s="9"/>
      <c r="O506" s="9" t="s">
        <v>2908</v>
      </c>
    </row>
    <row r="507" spans="1:15" ht="18">
      <c r="A507" s="9">
        <v>703396</v>
      </c>
      <c r="B507" s="9" t="s">
        <v>3047</v>
      </c>
      <c r="C507" s="9" t="s">
        <v>3290</v>
      </c>
      <c r="D507" s="9" t="s">
        <v>3206</v>
      </c>
      <c r="E507" s="9" t="s">
        <v>1905</v>
      </c>
      <c r="F507" s="9">
        <v>30</v>
      </c>
      <c r="G507" s="9" t="s">
        <v>1906</v>
      </c>
      <c r="H507" s="9" t="s">
        <v>1660</v>
      </c>
      <c r="I507" s="9" t="s">
        <v>1897</v>
      </c>
      <c r="J507" s="9" t="s">
        <v>1908</v>
      </c>
      <c r="K507" s="9" t="s">
        <v>1916</v>
      </c>
      <c r="L507" s="9" t="s">
        <v>2164</v>
      </c>
      <c r="M507" s="9" t="s">
        <v>3291</v>
      </c>
      <c r="N507" s="9"/>
      <c r="O507" s="9" t="s">
        <v>2881</v>
      </c>
    </row>
    <row r="508" spans="1:15" ht="18">
      <c r="A508" s="9">
        <v>703395</v>
      </c>
      <c r="B508" s="9" t="s">
        <v>3047</v>
      </c>
      <c r="C508" s="9" t="s">
        <v>3292</v>
      </c>
      <c r="D508" s="9" t="s">
        <v>3293</v>
      </c>
      <c r="E508" s="9" t="s">
        <v>1905</v>
      </c>
      <c r="F508" s="9">
        <v>28</v>
      </c>
      <c r="G508" s="9" t="s">
        <v>1906</v>
      </c>
      <c r="H508" s="9" t="s">
        <v>1295</v>
      </c>
      <c r="I508" s="9" t="s">
        <v>1897</v>
      </c>
      <c r="J508" s="9" t="s">
        <v>1898</v>
      </c>
      <c r="K508" s="9" t="s">
        <v>1946</v>
      </c>
      <c r="L508" s="9" t="s">
        <v>2026</v>
      </c>
      <c r="M508" s="9" t="s">
        <v>98</v>
      </c>
      <c r="N508" s="9"/>
      <c r="O508" s="9" t="s">
        <v>1912</v>
      </c>
    </row>
    <row r="509" spans="1:15" ht="18">
      <c r="A509" s="9">
        <v>703394</v>
      </c>
      <c r="B509" s="9" t="s">
        <v>3047</v>
      </c>
      <c r="C509" s="9" t="s">
        <v>3294</v>
      </c>
      <c r="D509" s="9" t="s">
        <v>3295</v>
      </c>
      <c r="E509" s="9" t="s">
        <v>1905</v>
      </c>
      <c r="F509" s="9">
        <v>40</v>
      </c>
      <c r="G509" s="9" t="s">
        <v>1896</v>
      </c>
      <c r="H509" s="9" t="s">
        <v>2180</v>
      </c>
      <c r="I509" s="9" t="s">
        <v>1897</v>
      </c>
      <c r="J509" s="9" t="s">
        <v>1898</v>
      </c>
      <c r="K509" s="9" t="s">
        <v>1916</v>
      </c>
      <c r="L509" s="9" t="s">
        <v>1974</v>
      </c>
      <c r="M509" s="9" t="s">
        <v>3296</v>
      </c>
      <c r="N509" s="9"/>
      <c r="O509" s="9" t="s">
        <v>2760</v>
      </c>
    </row>
    <row r="510" spans="1:15" ht="18">
      <c r="A510" s="9">
        <v>703393</v>
      </c>
      <c r="B510" s="9" t="s">
        <v>3047</v>
      </c>
      <c r="C510" s="9" t="s">
        <v>3297</v>
      </c>
      <c r="D510" s="9" t="s">
        <v>3298</v>
      </c>
      <c r="E510" s="9" t="s">
        <v>1905</v>
      </c>
      <c r="F510" s="9">
        <v>23</v>
      </c>
      <c r="G510" s="9" t="s">
        <v>2176</v>
      </c>
      <c r="H510" s="9"/>
      <c r="I510" s="9" t="s">
        <v>1897</v>
      </c>
      <c r="J510" s="9" t="s">
        <v>2009</v>
      </c>
      <c r="K510" s="9" t="s">
        <v>1899</v>
      </c>
      <c r="L510" s="9" t="s">
        <v>2164</v>
      </c>
      <c r="M510" s="9" t="s">
        <v>3299</v>
      </c>
      <c r="N510" s="9"/>
      <c r="O510" s="9" t="s">
        <v>3047</v>
      </c>
    </row>
    <row r="511" spans="1:15" ht="18">
      <c r="A511" s="9">
        <v>703392</v>
      </c>
      <c r="B511" s="9" t="s">
        <v>3047</v>
      </c>
      <c r="C511" s="9" t="s">
        <v>3300</v>
      </c>
      <c r="D511" s="9" t="s">
        <v>3301</v>
      </c>
      <c r="E511" s="9"/>
      <c r="F511" s="9"/>
      <c r="G511" s="9" t="s">
        <v>633</v>
      </c>
      <c r="H511" s="9" t="s">
        <v>1295</v>
      </c>
      <c r="I511" s="9" t="s">
        <v>1897</v>
      </c>
      <c r="J511" s="9" t="s">
        <v>1898</v>
      </c>
      <c r="K511" s="9" t="s">
        <v>1970</v>
      </c>
      <c r="L511" s="9" t="s">
        <v>2039</v>
      </c>
      <c r="M511" s="9" t="s">
        <v>3302</v>
      </c>
      <c r="N511" s="9"/>
      <c r="O511" s="9" t="s">
        <v>2059</v>
      </c>
    </row>
    <row r="512" spans="1:15" ht="18">
      <c r="A512" s="9">
        <v>703391</v>
      </c>
      <c r="B512" s="9" t="s">
        <v>3047</v>
      </c>
      <c r="C512" s="9" t="s">
        <v>3303</v>
      </c>
      <c r="D512" s="9" t="s">
        <v>3304</v>
      </c>
      <c r="E512" s="9"/>
      <c r="F512" s="9"/>
      <c r="G512" s="9" t="s">
        <v>633</v>
      </c>
      <c r="H512" s="9" t="s">
        <v>634</v>
      </c>
      <c r="I512" s="9" t="s">
        <v>1897</v>
      </c>
      <c r="J512" s="9" t="s">
        <v>1898</v>
      </c>
      <c r="K512" s="9" t="s">
        <v>1922</v>
      </c>
      <c r="L512" s="9" t="s">
        <v>1974</v>
      </c>
      <c r="M512" s="9" t="s">
        <v>2006</v>
      </c>
      <c r="N512" s="9"/>
      <c r="O512" s="9" t="s">
        <v>2881</v>
      </c>
    </row>
    <row r="513" spans="1:15" ht="18">
      <c r="A513" s="9">
        <v>703390</v>
      </c>
      <c r="B513" s="9" t="s">
        <v>3047</v>
      </c>
      <c r="C513" s="9" t="s">
        <v>3305</v>
      </c>
      <c r="D513" s="9" t="s">
        <v>3306</v>
      </c>
      <c r="E513" s="9"/>
      <c r="F513" s="9"/>
      <c r="G513" s="9" t="s">
        <v>748</v>
      </c>
      <c r="H513" s="9" t="s">
        <v>634</v>
      </c>
      <c r="I513" s="9" t="s">
        <v>1897</v>
      </c>
      <c r="J513" s="9" t="s">
        <v>1898</v>
      </c>
      <c r="K513" s="9" t="s">
        <v>1922</v>
      </c>
      <c r="L513" s="9" t="s">
        <v>2026</v>
      </c>
      <c r="M513" s="9" t="s">
        <v>3307</v>
      </c>
      <c r="N513" s="9"/>
      <c r="O513" s="9" t="s">
        <v>2301</v>
      </c>
    </row>
    <row r="514" spans="1:15" ht="18">
      <c r="A514" s="9">
        <v>703389</v>
      </c>
      <c r="B514" s="9" t="s">
        <v>3047</v>
      </c>
      <c r="C514" s="9" t="s">
        <v>3308</v>
      </c>
      <c r="D514" s="9" t="s">
        <v>3309</v>
      </c>
      <c r="E514" s="9"/>
      <c r="F514" s="9"/>
      <c r="G514" s="9" t="s">
        <v>633</v>
      </c>
      <c r="H514" s="9" t="s">
        <v>1660</v>
      </c>
      <c r="I514" s="9" t="s">
        <v>1897</v>
      </c>
      <c r="J514" s="9" t="s">
        <v>1898</v>
      </c>
      <c r="K514" s="9" t="s">
        <v>1922</v>
      </c>
      <c r="L514" s="9" t="s">
        <v>1974</v>
      </c>
      <c r="M514" s="9" t="s">
        <v>2006</v>
      </c>
      <c r="N514" s="9"/>
      <c r="O514" s="9" t="s">
        <v>2881</v>
      </c>
    </row>
    <row r="515" spans="1:15" ht="18">
      <c r="A515" s="9">
        <v>703388</v>
      </c>
      <c r="B515" s="9" t="s">
        <v>3047</v>
      </c>
      <c r="C515" s="9" t="s">
        <v>3310</v>
      </c>
      <c r="D515" s="9" t="s">
        <v>3311</v>
      </c>
      <c r="E515" s="9" t="s">
        <v>1905</v>
      </c>
      <c r="F515" s="9">
        <v>20</v>
      </c>
      <c r="G515" s="9" t="s">
        <v>1906</v>
      </c>
      <c r="H515" s="9" t="s">
        <v>1660</v>
      </c>
      <c r="I515" s="9" t="s">
        <v>1897</v>
      </c>
      <c r="J515" s="9" t="s">
        <v>1898</v>
      </c>
      <c r="K515" s="9" t="s">
        <v>1916</v>
      </c>
      <c r="L515" s="9" t="s">
        <v>2164</v>
      </c>
      <c r="M515" s="9" t="s">
        <v>3312</v>
      </c>
      <c r="N515" s="9"/>
      <c r="O515" s="9" t="s">
        <v>2881</v>
      </c>
    </row>
    <row r="516" spans="1:15" ht="18">
      <c r="A516" s="9">
        <v>703387</v>
      </c>
      <c r="B516" s="9" t="s">
        <v>3047</v>
      </c>
      <c r="C516" s="9" t="s">
        <v>3313</v>
      </c>
      <c r="D516" s="9" t="s">
        <v>3314</v>
      </c>
      <c r="E516" s="9" t="s">
        <v>1905</v>
      </c>
      <c r="F516" s="9">
        <v>50</v>
      </c>
      <c r="G516" s="9" t="s">
        <v>1915</v>
      </c>
      <c r="H516" s="9" t="s">
        <v>634</v>
      </c>
      <c r="I516" s="9" t="s">
        <v>1897</v>
      </c>
      <c r="J516" s="9" t="s">
        <v>1898</v>
      </c>
      <c r="K516" s="9" t="s">
        <v>1995</v>
      </c>
      <c r="L516" s="9" t="s">
        <v>1996</v>
      </c>
      <c r="M516" s="9" t="s">
        <v>3315</v>
      </c>
      <c r="N516" s="9"/>
      <c r="O516" s="9" t="s">
        <v>3047</v>
      </c>
    </row>
    <row r="517" spans="1:15" ht="18">
      <c r="A517" s="9">
        <v>703386</v>
      </c>
      <c r="B517" s="9" t="s">
        <v>3047</v>
      </c>
      <c r="C517" s="9" t="s">
        <v>3316</v>
      </c>
      <c r="D517" s="9" t="s">
        <v>3317</v>
      </c>
      <c r="E517" s="9"/>
      <c r="F517" s="9"/>
      <c r="G517" s="9" t="s">
        <v>633</v>
      </c>
      <c r="H517" s="9" t="s">
        <v>1295</v>
      </c>
      <c r="I517" s="9" t="s">
        <v>1897</v>
      </c>
      <c r="J517" s="9" t="s">
        <v>1898</v>
      </c>
      <c r="K517" s="9" t="s">
        <v>1981</v>
      </c>
      <c r="L517" s="9" t="s">
        <v>2039</v>
      </c>
      <c r="M517" s="9" t="s">
        <v>3234</v>
      </c>
      <c r="N517" s="9"/>
      <c r="O517" s="9" t="s">
        <v>1902</v>
      </c>
    </row>
    <row r="518" spans="1:15" ht="18">
      <c r="A518" s="9">
        <v>703385</v>
      </c>
      <c r="B518" s="9" t="s">
        <v>3047</v>
      </c>
      <c r="C518" s="9" t="s">
        <v>3318</v>
      </c>
      <c r="D518" s="9" t="s">
        <v>3319</v>
      </c>
      <c r="E518" s="9" t="s">
        <v>1905</v>
      </c>
      <c r="F518" s="9">
        <v>40</v>
      </c>
      <c r="G518" s="9" t="s">
        <v>1906</v>
      </c>
      <c r="H518" s="9" t="s">
        <v>1295</v>
      </c>
      <c r="I518" s="9" t="s">
        <v>1897</v>
      </c>
      <c r="J518" s="9" t="s">
        <v>1898</v>
      </c>
      <c r="K518" s="9" t="s">
        <v>1922</v>
      </c>
      <c r="L518" s="9" t="s">
        <v>2026</v>
      </c>
      <c r="M518" s="9" t="s">
        <v>2105</v>
      </c>
      <c r="N518" s="9"/>
      <c r="O518" s="9" t="s">
        <v>2102</v>
      </c>
    </row>
    <row r="519" spans="1:15" ht="18">
      <c r="A519" s="9">
        <v>703384</v>
      </c>
      <c r="B519" s="9" t="s">
        <v>3047</v>
      </c>
      <c r="C519" s="9" t="s">
        <v>3320</v>
      </c>
      <c r="D519" s="9" t="s">
        <v>3321</v>
      </c>
      <c r="E519" s="9" t="s">
        <v>1905</v>
      </c>
      <c r="F519" s="9">
        <v>20</v>
      </c>
      <c r="G519" s="9" t="s">
        <v>1896</v>
      </c>
      <c r="H519" s="9" t="s">
        <v>1660</v>
      </c>
      <c r="I519" s="9" t="s">
        <v>1897</v>
      </c>
      <c r="J519" s="9" t="s">
        <v>1898</v>
      </c>
      <c r="K519" s="9" t="s">
        <v>1916</v>
      </c>
      <c r="L519" s="9" t="s">
        <v>1974</v>
      </c>
      <c r="M519" s="9" t="s">
        <v>2006</v>
      </c>
      <c r="N519" s="9"/>
      <c r="O519" s="9" t="s">
        <v>1930</v>
      </c>
    </row>
    <row r="520" spans="1:15" ht="18">
      <c r="A520" s="9">
        <v>703383</v>
      </c>
      <c r="B520" s="9" t="s">
        <v>3047</v>
      </c>
      <c r="C520" s="9" t="s">
        <v>3322</v>
      </c>
      <c r="D520" s="9" t="s">
        <v>3323</v>
      </c>
      <c r="E520" s="9" t="s">
        <v>1905</v>
      </c>
      <c r="F520" s="9">
        <v>36</v>
      </c>
      <c r="G520" s="9" t="s">
        <v>1906</v>
      </c>
      <c r="H520" s="9" t="s">
        <v>1660</v>
      </c>
      <c r="I520" s="9" t="s">
        <v>1897</v>
      </c>
      <c r="J520" s="9" t="s">
        <v>1898</v>
      </c>
      <c r="K520" s="9" t="s">
        <v>1916</v>
      </c>
      <c r="L520" s="9" t="s">
        <v>2164</v>
      </c>
      <c r="M520" s="9" t="s">
        <v>3324</v>
      </c>
      <c r="N520" s="9"/>
      <c r="O520" s="9" t="s">
        <v>2908</v>
      </c>
    </row>
    <row r="521" spans="1:15" ht="18">
      <c r="A521" s="9">
        <v>703382</v>
      </c>
      <c r="B521" s="9" t="s">
        <v>3047</v>
      </c>
      <c r="C521" s="9" t="s">
        <v>3325</v>
      </c>
      <c r="D521" s="9" t="s">
        <v>3326</v>
      </c>
      <c r="E521" s="9" t="s">
        <v>1905</v>
      </c>
      <c r="F521" s="9">
        <v>44</v>
      </c>
      <c r="G521" s="9" t="s">
        <v>1906</v>
      </c>
      <c r="H521" s="9" t="s">
        <v>1295</v>
      </c>
      <c r="I521" s="9" t="s">
        <v>1897</v>
      </c>
      <c r="J521" s="9" t="s">
        <v>1898</v>
      </c>
      <c r="K521" s="9" t="s">
        <v>1922</v>
      </c>
      <c r="L521" s="9" t="s">
        <v>2026</v>
      </c>
      <c r="M521" s="9" t="s">
        <v>3327</v>
      </c>
      <c r="N521" s="9"/>
      <c r="O521" s="9" t="s">
        <v>2514</v>
      </c>
    </row>
    <row r="522" spans="1:15" ht="18">
      <c r="A522" s="9">
        <v>703381</v>
      </c>
      <c r="B522" s="9" t="s">
        <v>3047</v>
      </c>
      <c r="C522" s="9" t="s">
        <v>3328</v>
      </c>
      <c r="D522" s="9" t="s">
        <v>3329</v>
      </c>
      <c r="E522" s="9"/>
      <c r="F522" s="9"/>
      <c r="G522" s="9" t="s">
        <v>1896</v>
      </c>
      <c r="H522" s="9" t="s">
        <v>1295</v>
      </c>
      <c r="I522" s="9" t="s">
        <v>1897</v>
      </c>
      <c r="J522" s="9" t="s">
        <v>1898</v>
      </c>
      <c r="K522" s="9" t="s">
        <v>2141</v>
      </c>
      <c r="L522" s="9" t="s">
        <v>1900</v>
      </c>
      <c r="M522" s="9" t="s">
        <v>3234</v>
      </c>
      <c r="N522" s="9"/>
      <c r="O522" s="9" t="s">
        <v>1902</v>
      </c>
    </row>
    <row r="523" spans="1:15" ht="18">
      <c r="A523" s="9">
        <v>703380</v>
      </c>
      <c r="B523" s="9" t="s">
        <v>3047</v>
      </c>
      <c r="C523" s="9" t="s">
        <v>3330</v>
      </c>
      <c r="D523" s="9" t="s">
        <v>3331</v>
      </c>
      <c r="E523" s="9"/>
      <c r="F523" s="9"/>
      <c r="G523" s="9" t="s">
        <v>1906</v>
      </c>
      <c r="H523" s="9" t="s">
        <v>634</v>
      </c>
      <c r="I523" s="9" t="s">
        <v>1897</v>
      </c>
      <c r="J523" s="9" t="s">
        <v>1898</v>
      </c>
      <c r="K523" s="9" t="s">
        <v>1899</v>
      </c>
      <c r="L523" s="9" t="s">
        <v>2164</v>
      </c>
      <c r="M523" s="9" t="s">
        <v>3332</v>
      </c>
      <c r="N523" s="9"/>
      <c r="O523" s="9" t="s">
        <v>3047</v>
      </c>
    </row>
    <row r="524" spans="1:15" ht="18">
      <c r="A524" s="9">
        <v>703379</v>
      </c>
      <c r="B524" s="9" t="s">
        <v>3047</v>
      </c>
      <c r="C524" s="9" t="s">
        <v>3333</v>
      </c>
      <c r="D524" s="9" t="s">
        <v>3334</v>
      </c>
      <c r="E524" s="9"/>
      <c r="F524" s="9"/>
      <c r="G524" s="9" t="s">
        <v>633</v>
      </c>
      <c r="H524" s="9" t="s">
        <v>1660</v>
      </c>
      <c r="I524" s="9" t="s">
        <v>1897</v>
      </c>
      <c r="J524" s="9" t="s">
        <v>1898</v>
      </c>
      <c r="K524" s="9" t="s">
        <v>1922</v>
      </c>
      <c r="L524" s="9" t="s">
        <v>1974</v>
      </c>
      <c r="M524" s="9" t="s">
        <v>2006</v>
      </c>
      <c r="N524" s="9"/>
      <c r="O524" s="9" t="s">
        <v>2881</v>
      </c>
    </row>
    <row r="525" spans="1:15" ht="18">
      <c r="A525" s="9">
        <v>703378</v>
      </c>
      <c r="B525" s="9" t="s">
        <v>3047</v>
      </c>
      <c r="C525" s="9" t="s">
        <v>3335</v>
      </c>
      <c r="D525" s="9" t="s">
        <v>3336</v>
      </c>
      <c r="E525" s="9"/>
      <c r="F525" s="9">
        <v>0</v>
      </c>
      <c r="G525" s="9" t="s">
        <v>1915</v>
      </c>
      <c r="H525" s="9" t="s">
        <v>634</v>
      </c>
      <c r="I525" s="9" t="s">
        <v>1897</v>
      </c>
      <c r="J525" s="9" t="s">
        <v>1898</v>
      </c>
      <c r="K525" s="9" t="s">
        <v>1995</v>
      </c>
      <c r="L525" s="9" t="s">
        <v>1996</v>
      </c>
      <c r="M525" s="9" t="s">
        <v>3337</v>
      </c>
      <c r="N525" s="9"/>
      <c r="O525" s="9" t="s">
        <v>3047</v>
      </c>
    </row>
    <row r="526" spans="1:15" ht="18">
      <c r="A526" s="9">
        <v>703376</v>
      </c>
      <c r="B526" s="9" t="s">
        <v>3047</v>
      </c>
      <c r="C526" s="9" t="s">
        <v>3338</v>
      </c>
      <c r="D526" s="9" t="s">
        <v>3339</v>
      </c>
      <c r="E526" s="9"/>
      <c r="F526" s="9"/>
      <c r="G526" s="9" t="s">
        <v>633</v>
      </c>
      <c r="H526" s="9" t="s">
        <v>634</v>
      </c>
      <c r="I526" s="9" t="s">
        <v>1897</v>
      </c>
      <c r="J526" s="9" t="s">
        <v>1898</v>
      </c>
      <c r="K526" s="9" t="s">
        <v>1981</v>
      </c>
      <c r="L526" s="9" t="s">
        <v>2039</v>
      </c>
      <c r="M526" s="9" t="s">
        <v>3234</v>
      </c>
      <c r="N526" s="9"/>
      <c r="O526" s="9" t="s">
        <v>1902</v>
      </c>
    </row>
    <row r="527" spans="1:15" ht="18">
      <c r="A527" s="9">
        <v>703375</v>
      </c>
      <c r="B527" s="9" t="s">
        <v>3047</v>
      </c>
      <c r="C527" s="9" t="s">
        <v>3340</v>
      </c>
      <c r="D527" s="9" t="s">
        <v>3341</v>
      </c>
      <c r="E527" s="9"/>
      <c r="F527" s="9"/>
      <c r="G527" s="9" t="s">
        <v>633</v>
      </c>
      <c r="H527" s="9" t="s">
        <v>634</v>
      </c>
      <c r="I527" s="9" t="s">
        <v>1897</v>
      </c>
      <c r="J527" s="9" t="s">
        <v>1898</v>
      </c>
      <c r="K527" s="9" t="s">
        <v>1987</v>
      </c>
      <c r="L527" s="9" t="s">
        <v>1900</v>
      </c>
      <c r="M527" s="9" t="s">
        <v>2006</v>
      </c>
      <c r="N527" s="9"/>
      <c r="O527" s="9" t="s">
        <v>3342</v>
      </c>
    </row>
    <row r="528" spans="1:15" ht="18">
      <c r="A528" s="9">
        <v>703374</v>
      </c>
      <c r="B528" s="9" t="s">
        <v>3047</v>
      </c>
      <c r="C528" s="9" t="s">
        <v>3343</v>
      </c>
      <c r="D528" s="9" t="s">
        <v>3344</v>
      </c>
      <c r="E528" s="9"/>
      <c r="F528" s="9"/>
      <c r="G528" s="9" t="s">
        <v>1896</v>
      </c>
      <c r="H528" s="9" t="s">
        <v>634</v>
      </c>
      <c r="I528" s="9" t="s">
        <v>1897</v>
      </c>
      <c r="J528" s="9" t="s">
        <v>1898</v>
      </c>
      <c r="K528" s="9" t="s">
        <v>2141</v>
      </c>
      <c r="L528" s="9" t="s">
        <v>1900</v>
      </c>
      <c r="M528" s="9" t="s">
        <v>3234</v>
      </c>
      <c r="N528" s="9"/>
      <c r="O528" s="9" t="s">
        <v>1902</v>
      </c>
    </row>
    <row r="529" spans="1:15" ht="18">
      <c r="A529" s="9">
        <v>703373</v>
      </c>
      <c r="B529" s="9" t="s">
        <v>3047</v>
      </c>
      <c r="C529" s="9" t="s">
        <v>3345</v>
      </c>
      <c r="D529" s="9" t="s">
        <v>3346</v>
      </c>
      <c r="E529" s="9"/>
      <c r="F529" s="9"/>
      <c r="G529" s="9" t="s">
        <v>1896</v>
      </c>
      <c r="H529" s="9" t="s">
        <v>634</v>
      </c>
      <c r="I529" s="9" t="s">
        <v>1897</v>
      </c>
      <c r="J529" s="9" t="s">
        <v>1898</v>
      </c>
      <c r="K529" s="9" t="s">
        <v>2141</v>
      </c>
      <c r="L529" s="9" t="s">
        <v>1900</v>
      </c>
      <c r="M529" s="9" t="s">
        <v>3234</v>
      </c>
      <c r="N529" s="9"/>
      <c r="O529" s="9" t="s">
        <v>1902</v>
      </c>
    </row>
    <row r="530" spans="1:15" ht="18">
      <c r="A530" s="9">
        <v>703372</v>
      </c>
      <c r="B530" s="9" t="s">
        <v>3047</v>
      </c>
      <c r="C530" s="9" t="s">
        <v>3347</v>
      </c>
      <c r="D530" s="9" t="s">
        <v>3348</v>
      </c>
      <c r="E530" s="9"/>
      <c r="F530" s="9"/>
      <c r="G530" s="9" t="s">
        <v>648</v>
      </c>
      <c r="H530" s="9" t="s">
        <v>3349</v>
      </c>
      <c r="I530" s="9" t="s">
        <v>1897</v>
      </c>
      <c r="J530" s="9" t="s">
        <v>1926</v>
      </c>
      <c r="K530" s="9" t="s">
        <v>1916</v>
      </c>
      <c r="L530" s="9" t="s">
        <v>1952</v>
      </c>
      <c r="M530" s="9" t="s">
        <v>2010</v>
      </c>
      <c r="N530" s="9"/>
      <c r="O530" s="9" t="s">
        <v>2301</v>
      </c>
    </row>
    <row r="531" spans="1:15" ht="18">
      <c r="A531" s="9">
        <v>703371</v>
      </c>
      <c r="B531" s="9" t="s">
        <v>3350</v>
      </c>
      <c r="C531" s="9" t="s">
        <v>3351</v>
      </c>
      <c r="D531" s="9" t="s">
        <v>3352</v>
      </c>
      <c r="E531" s="9"/>
      <c r="F531" s="9"/>
      <c r="G531" s="9" t="s">
        <v>398</v>
      </c>
      <c r="H531" s="9" t="s">
        <v>1907</v>
      </c>
      <c r="I531" s="9" t="s">
        <v>1897</v>
      </c>
      <c r="J531" s="9" t="s">
        <v>1898</v>
      </c>
      <c r="K531" s="9" t="s">
        <v>1916</v>
      </c>
      <c r="L531" s="9" t="s">
        <v>1952</v>
      </c>
      <c r="M531" s="9" t="s">
        <v>3353</v>
      </c>
      <c r="N531" s="9"/>
      <c r="O531" s="9" t="s">
        <v>3047</v>
      </c>
    </row>
    <row r="532" spans="1:15" ht="18">
      <c r="A532" s="9">
        <v>703370</v>
      </c>
      <c r="B532" s="9" t="s">
        <v>3350</v>
      </c>
      <c r="C532" s="9" t="s">
        <v>3354</v>
      </c>
      <c r="D532" s="9" t="s">
        <v>3355</v>
      </c>
      <c r="E532" s="9"/>
      <c r="F532" s="9"/>
      <c r="G532" s="9" t="s">
        <v>633</v>
      </c>
      <c r="H532" s="9" t="s">
        <v>1295</v>
      </c>
      <c r="I532" s="9" t="s">
        <v>1897</v>
      </c>
      <c r="J532" s="9" t="s">
        <v>1898</v>
      </c>
      <c r="K532" s="9" t="s">
        <v>1899</v>
      </c>
      <c r="L532" s="9" t="s">
        <v>1900</v>
      </c>
      <c r="M532" s="9" t="s">
        <v>3356</v>
      </c>
      <c r="N532" s="9"/>
      <c r="O532" s="9" t="s">
        <v>3047</v>
      </c>
    </row>
    <row r="533" spans="1:15" ht="18">
      <c r="A533" s="9">
        <v>703369</v>
      </c>
      <c r="B533" s="9" t="s">
        <v>3350</v>
      </c>
      <c r="C533" s="9" t="s">
        <v>3357</v>
      </c>
      <c r="D533" s="9" t="s">
        <v>3358</v>
      </c>
      <c r="E533" s="9"/>
      <c r="F533" s="9"/>
      <c r="G533" s="9" t="s">
        <v>398</v>
      </c>
      <c r="H533" s="9" t="s">
        <v>2190</v>
      </c>
      <c r="I533" s="9" t="s">
        <v>1897</v>
      </c>
      <c r="J533" s="9" t="s">
        <v>2215</v>
      </c>
      <c r="K533" s="9" t="s">
        <v>2149</v>
      </c>
      <c r="L533" s="9" t="s">
        <v>1952</v>
      </c>
      <c r="M533" s="9" t="s">
        <v>3359</v>
      </c>
      <c r="N533" s="9"/>
      <c r="O533" s="9" t="s">
        <v>2102</v>
      </c>
    </row>
    <row r="534" spans="1:15" ht="18">
      <c r="A534" s="9">
        <v>703368</v>
      </c>
      <c r="B534" s="9" t="s">
        <v>3350</v>
      </c>
      <c r="C534" s="9" t="s">
        <v>3360</v>
      </c>
      <c r="D534" s="9" t="s">
        <v>3361</v>
      </c>
      <c r="E534" s="9"/>
      <c r="F534" s="9"/>
      <c r="G534" s="9" t="s">
        <v>1896</v>
      </c>
      <c r="H534" s="9" t="s">
        <v>634</v>
      </c>
      <c r="I534" s="9" t="s">
        <v>1897</v>
      </c>
      <c r="J534" s="9" t="s">
        <v>1898</v>
      </c>
      <c r="K534" s="9" t="s">
        <v>1965</v>
      </c>
      <c r="L534" s="9" t="s">
        <v>1900</v>
      </c>
      <c r="M534" s="9" t="s">
        <v>2006</v>
      </c>
      <c r="N534" s="9"/>
      <c r="O534" s="9" t="s">
        <v>2003</v>
      </c>
    </row>
    <row r="535" spans="1:15" ht="18">
      <c r="A535" s="9">
        <v>703367</v>
      </c>
      <c r="B535" s="9" t="s">
        <v>3350</v>
      </c>
      <c r="C535" s="9" t="s">
        <v>3362</v>
      </c>
      <c r="D535" s="9" t="s">
        <v>98</v>
      </c>
      <c r="E535" s="9"/>
      <c r="F535" s="9"/>
      <c r="G535" s="9"/>
      <c r="H535" s="9"/>
      <c r="I535" s="9" t="s">
        <v>1897</v>
      </c>
      <c r="J535" s="9" t="s">
        <v>1908</v>
      </c>
      <c r="K535" s="9" t="s">
        <v>1899</v>
      </c>
      <c r="L535" s="9" t="s">
        <v>3209</v>
      </c>
      <c r="M535" s="9" t="s">
        <v>3363</v>
      </c>
      <c r="N535" s="9"/>
      <c r="O535" s="9" t="s">
        <v>2230</v>
      </c>
    </row>
    <row r="536" spans="1:15" ht="18">
      <c r="A536" s="9">
        <v>703366</v>
      </c>
      <c r="B536" s="9" t="s">
        <v>3350</v>
      </c>
      <c r="C536" s="9" t="s">
        <v>3364</v>
      </c>
      <c r="D536" s="9" t="s">
        <v>3365</v>
      </c>
      <c r="E536" s="9"/>
      <c r="F536" s="9"/>
      <c r="G536" s="9" t="s">
        <v>1896</v>
      </c>
      <c r="H536" s="9" t="s">
        <v>1907</v>
      </c>
      <c r="I536" s="9" t="s">
        <v>1897</v>
      </c>
      <c r="J536" s="9" t="s">
        <v>1898</v>
      </c>
      <c r="K536" s="9" t="s">
        <v>1965</v>
      </c>
      <c r="L536" s="9" t="s">
        <v>1900</v>
      </c>
      <c r="M536" s="9" t="s">
        <v>2006</v>
      </c>
      <c r="N536" s="9"/>
      <c r="O536" s="9" t="s">
        <v>1989</v>
      </c>
    </row>
    <row r="537" spans="1:15" ht="18">
      <c r="A537" s="9">
        <v>703365</v>
      </c>
      <c r="B537" s="9" t="s">
        <v>3350</v>
      </c>
      <c r="C537" s="9" t="s">
        <v>3366</v>
      </c>
      <c r="D537" s="9" t="s">
        <v>3367</v>
      </c>
      <c r="E537" s="9"/>
      <c r="F537" s="9"/>
      <c r="G537" s="9" t="s">
        <v>1896</v>
      </c>
      <c r="H537" s="9" t="s">
        <v>634</v>
      </c>
      <c r="I537" s="9" t="s">
        <v>1897</v>
      </c>
      <c r="J537" s="9" t="s">
        <v>1898</v>
      </c>
      <c r="K537" s="9" t="s">
        <v>2058</v>
      </c>
      <c r="L537" s="9" t="s">
        <v>1900</v>
      </c>
      <c r="M537" s="9" t="s">
        <v>3368</v>
      </c>
      <c r="N537" s="9"/>
      <c r="O537" s="9" t="s">
        <v>1954</v>
      </c>
    </row>
    <row r="538" spans="1:15" ht="18">
      <c r="A538" s="9">
        <v>703364</v>
      </c>
      <c r="B538" s="9" t="s">
        <v>3350</v>
      </c>
      <c r="C538" s="9" t="s">
        <v>3369</v>
      </c>
      <c r="D538" s="9" t="s">
        <v>3370</v>
      </c>
      <c r="E538" s="9"/>
      <c r="F538" s="9"/>
      <c r="G538" s="9" t="s">
        <v>398</v>
      </c>
      <c r="H538" s="9" t="s">
        <v>1949</v>
      </c>
      <c r="I538" s="9" t="s">
        <v>1897</v>
      </c>
      <c r="J538" s="9" t="s">
        <v>1898</v>
      </c>
      <c r="K538" s="9" t="s">
        <v>1922</v>
      </c>
      <c r="L538" s="9" t="s">
        <v>1952</v>
      </c>
      <c r="M538" s="9" t="s">
        <v>3371</v>
      </c>
      <c r="N538" s="9"/>
      <c r="O538" s="9" t="s">
        <v>3047</v>
      </c>
    </row>
    <row r="539" spans="1:15" ht="18">
      <c r="A539" s="9">
        <v>703363</v>
      </c>
      <c r="B539" s="9" t="s">
        <v>3350</v>
      </c>
      <c r="C539" s="9" t="s">
        <v>3372</v>
      </c>
      <c r="D539" s="9" t="s">
        <v>3373</v>
      </c>
      <c r="E539" s="9"/>
      <c r="F539" s="9"/>
      <c r="G539" s="9" t="s">
        <v>648</v>
      </c>
      <c r="H539" s="9" t="s">
        <v>1907</v>
      </c>
      <c r="I539" s="9" t="s">
        <v>1897</v>
      </c>
      <c r="J539" s="9" t="s">
        <v>1898</v>
      </c>
      <c r="K539" s="9" t="s">
        <v>1922</v>
      </c>
      <c r="L539" s="9" t="s">
        <v>1952</v>
      </c>
      <c r="M539" s="9" t="s">
        <v>2469</v>
      </c>
      <c r="N539" s="9"/>
      <c r="O539" s="9" t="s">
        <v>3047</v>
      </c>
    </row>
    <row r="540" spans="1:15" ht="18">
      <c r="A540" s="9">
        <v>703362</v>
      </c>
      <c r="B540" s="9" t="s">
        <v>3350</v>
      </c>
      <c r="C540" s="9" t="s">
        <v>3374</v>
      </c>
      <c r="D540" s="9" t="s">
        <v>3375</v>
      </c>
      <c r="E540" s="9" t="s">
        <v>1905</v>
      </c>
      <c r="F540" s="9">
        <v>38</v>
      </c>
      <c r="G540" s="9" t="s">
        <v>1915</v>
      </c>
      <c r="H540" s="9" t="s">
        <v>634</v>
      </c>
      <c r="I540" s="9" t="s">
        <v>1897</v>
      </c>
      <c r="J540" s="9" t="s">
        <v>1898</v>
      </c>
      <c r="K540" s="9" t="s">
        <v>1916</v>
      </c>
      <c r="L540" s="9" t="s">
        <v>1917</v>
      </c>
      <c r="M540" s="9" t="s">
        <v>3376</v>
      </c>
      <c r="N540" s="9"/>
      <c r="O540" s="9" t="s">
        <v>2514</v>
      </c>
    </row>
    <row r="541" spans="1:15" ht="18">
      <c r="A541" s="9">
        <v>703361</v>
      </c>
      <c r="B541" s="9" t="s">
        <v>3350</v>
      </c>
      <c r="C541" s="9" t="s">
        <v>3377</v>
      </c>
      <c r="D541" s="9" t="s">
        <v>3378</v>
      </c>
      <c r="E541" s="9"/>
      <c r="F541" s="9"/>
      <c r="G541" s="9" t="s">
        <v>633</v>
      </c>
      <c r="H541" s="9" t="s">
        <v>634</v>
      </c>
      <c r="I541" s="9" t="s">
        <v>1897</v>
      </c>
      <c r="J541" s="9" t="s">
        <v>1898</v>
      </c>
      <c r="K541" s="9" t="s">
        <v>1981</v>
      </c>
      <c r="L541" s="9" t="s">
        <v>2039</v>
      </c>
      <c r="M541" s="9" t="s">
        <v>3234</v>
      </c>
      <c r="N541" s="9"/>
      <c r="O541" s="9" t="s">
        <v>1902</v>
      </c>
    </row>
    <row r="542" spans="1:15" ht="18">
      <c r="A542" s="9">
        <v>703359</v>
      </c>
      <c r="B542" s="9" t="s">
        <v>3350</v>
      </c>
      <c r="C542" s="9" t="s">
        <v>3379</v>
      </c>
      <c r="D542" s="9" t="s">
        <v>3380</v>
      </c>
      <c r="E542" s="9"/>
      <c r="F542" s="9"/>
      <c r="G542" s="9" t="s">
        <v>633</v>
      </c>
      <c r="H542" s="9" t="s">
        <v>1660</v>
      </c>
      <c r="I542" s="9" t="s">
        <v>1897</v>
      </c>
      <c r="J542" s="9" t="s">
        <v>1898</v>
      </c>
      <c r="K542" s="9" t="s">
        <v>2299</v>
      </c>
      <c r="L542" s="9" t="s">
        <v>1900</v>
      </c>
      <c r="M542" s="9" t="s">
        <v>3381</v>
      </c>
      <c r="N542" s="9"/>
      <c r="O542" s="9" t="s">
        <v>2301</v>
      </c>
    </row>
    <row r="543" spans="1:15" ht="18">
      <c r="A543" s="9">
        <v>703358</v>
      </c>
      <c r="B543" s="9" t="s">
        <v>3350</v>
      </c>
      <c r="C543" s="9" t="s">
        <v>3382</v>
      </c>
      <c r="D543" s="9" t="s">
        <v>3383</v>
      </c>
      <c r="E543" s="9"/>
      <c r="F543" s="9"/>
      <c r="G543" s="9" t="s">
        <v>1896</v>
      </c>
      <c r="H543" s="9" t="s">
        <v>1660</v>
      </c>
      <c r="I543" s="9" t="s">
        <v>1897</v>
      </c>
      <c r="J543" s="9" t="s">
        <v>1898</v>
      </c>
      <c r="K543" s="9" t="s">
        <v>1965</v>
      </c>
      <c r="L543" s="9" t="s">
        <v>1900</v>
      </c>
      <c r="M543" s="9" t="s">
        <v>3384</v>
      </c>
      <c r="N543" s="9"/>
      <c r="O543" s="9" t="s">
        <v>2003</v>
      </c>
    </row>
    <row r="544" spans="1:15" ht="18">
      <c r="A544" s="9">
        <v>703357</v>
      </c>
      <c r="B544" s="9" t="s">
        <v>3350</v>
      </c>
      <c r="C544" s="9" t="s">
        <v>3385</v>
      </c>
      <c r="D544" s="9" t="s">
        <v>2949</v>
      </c>
      <c r="E544" s="9" t="s">
        <v>1905</v>
      </c>
      <c r="F544" s="9">
        <v>23</v>
      </c>
      <c r="G544" s="9" t="s">
        <v>1896</v>
      </c>
      <c r="H544" s="9" t="s">
        <v>1660</v>
      </c>
      <c r="I544" s="9" t="s">
        <v>1897</v>
      </c>
      <c r="J544" s="9" t="s">
        <v>1898</v>
      </c>
      <c r="K544" s="9" t="s">
        <v>1965</v>
      </c>
      <c r="L544" s="9" t="s">
        <v>1974</v>
      </c>
      <c r="M544" s="9" t="s">
        <v>3386</v>
      </c>
      <c r="N544" s="9"/>
      <c r="O544" s="9" t="s">
        <v>1976</v>
      </c>
    </row>
    <row r="545" spans="1:15" ht="18">
      <c r="A545" s="9">
        <v>703356</v>
      </c>
      <c r="B545" s="9" t="s">
        <v>3350</v>
      </c>
      <c r="C545" s="9" t="s">
        <v>3387</v>
      </c>
      <c r="D545" s="9" t="s">
        <v>3388</v>
      </c>
      <c r="E545" s="9"/>
      <c r="F545" s="9"/>
      <c r="G545" s="9" t="s">
        <v>1896</v>
      </c>
      <c r="H545" s="9" t="s">
        <v>1660</v>
      </c>
      <c r="I545" s="9" t="s">
        <v>1897</v>
      </c>
      <c r="J545" s="9" t="s">
        <v>1898</v>
      </c>
      <c r="K545" s="9" t="s">
        <v>1916</v>
      </c>
      <c r="L545" s="9" t="s">
        <v>1974</v>
      </c>
      <c r="M545" s="9" t="s">
        <v>2006</v>
      </c>
      <c r="N545" s="9"/>
      <c r="O545" s="9" t="s">
        <v>2059</v>
      </c>
    </row>
    <row r="546" spans="1:15" ht="18">
      <c r="A546" s="9">
        <v>703355</v>
      </c>
      <c r="B546" s="9" t="s">
        <v>3350</v>
      </c>
      <c r="C546" s="9" t="s">
        <v>3389</v>
      </c>
      <c r="D546" s="9" t="s">
        <v>98</v>
      </c>
      <c r="E546" s="9"/>
      <c r="F546" s="9"/>
      <c r="G546" s="9"/>
      <c r="H546" s="9"/>
      <c r="I546" s="9" t="s">
        <v>1897</v>
      </c>
      <c r="J546" s="9" t="s">
        <v>1908</v>
      </c>
      <c r="K546" s="9" t="s">
        <v>2540</v>
      </c>
      <c r="L546" s="9" t="s">
        <v>1900</v>
      </c>
      <c r="M546" s="9" t="s">
        <v>3234</v>
      </c>
      <c r="N546" s="9"/>
      <c r="O546" s="9" t="s">
        <v>1902</v>
      </c>
    </row>
    <row r="547" spans="1:15" ht="18">
      <c r="A547" s="9">
        <v>703354</v>
      </c>
      <c r="B547" s="9" t="s">
        <v>3350</v>
      </c>
      <c r="C547" s="9" t="s">
        <v>3390</v>
      </c>
      <c r="D547" s="9" t="s">
        <v>3391</v>
      </c>
      <c r="E547" s="9"/>
      <c r="F547" s="9"/>
      <c r="G547" s="9" t="s">
        <v>633</v>
      </c>
      <c r="H547" s="9" t="s">
        <v>634</v>
      </c>
      <c r="I547" s="9" t="s">
        <v>1897</v>
      </c>
      <c r="J547" s="9" t="s">
        <v>1898</v>
      </c>
      <c r="K547" s="9" t="s">
        <v>1922</v>
      </c>
      <c r="L547" s="9" t="s">
        <v>1974</v>
      </c>
      <c r="M547" s="9" t="s">
        <v>2006</v>
      </c>
      <c r="N547" s="9"/>
      <c r="O547" s="9" t="s">
        <v>2908</v>
      </c>
    </row>
    <row r="548" spans="1:15" ht="18">
      <c r="A548" s="9">
        <v>703353</v>
      </c>
      <c r="B548" s="9" t="s">
        <v>3350</v>
      </c>
      <c r="C548" s="9" t="s">
        <v>3392</v>
      </c>
      <c r="D548" s="9" t="s">
        <v>3393</v>
      </c>
      <c r="E548" s="9" t="s">
        <v>1905</v>
      </c>
      <c r="F548" s="9">
        <v>28</v>
      </c>
      <c r="G548" s="9" t="s">
        <v>633</v>
      </c>
      <c r="H548" s="9" t="s">
        <v>1295</v>
      </c>
      <c r="I548" s="9" t="s">
        <v>1897</v>
      </c>
      <c r="J548" s="9" t="s">
        <v>1898</v>
      </c>
      <c r="K548" s="9" t="s">
        <v>2149</v>
      </c>
      <c r="L548" s="9" t="s">
        <v>1974</v>
      </c>
      <c r="M548" s="9" t="s">
        <v>3394</v>
      </c>
      <c r="N548" s="9"/>
      <c r="O548" s="9" t="s">
        <v>2044</v>
      </c>
    </row>
    <row r="549" spans="1:15" ht="18">
      <c r="A549" s="9">
        <v>703352</v>
      </c>
      <c r="B549" s="9" t="s">
        <v>3350</v>
      </c>
      <c r="C549" s="9" t="s">
        <v>3395</v>
      </c>
      <c r="D549" s="9" t="s">
        <v>3396</v>
      </c>
      <c r="E549" s="9" t="s">
        <v>1905</v>
      </c>
      <c r="F549" s="9"/>
      <c r="G549" s="9" t="s">
        <v>398</v>
      </c>
      <c r="H549" s="9" t="s">
        <v>634</v>
      </c>
      <c r="I549" s="9" t="s">
        <v>1897</v>
      </c>
      <c r="J549" s="9" t="s">
        <v>1898</v>
      </c>
      <c r="K549" s="9" t="s">
        <v>1916</v>
      </c>
      <c r="L549" s="9" t="s">
        <v>1952</v>
      </c>
      <c r="M549" s="9" t="s">
        <v>3397</v>
      </c>
      <c r="N549" s="9"/>
      <c r="O549" s="9" t="s">
        <v>3350</v>
      </c>
    </row>
    <row r="550" spans="1:15" ht="18">
      <c r="A550" s="9">
        <v>703351</v>
      </c>
      <c r="B550" s="9" t="s">
        <v>3350</v>
      </c>
      <c r="C550" s="9" t="s">
        <v>3398</v>
      </c>
      <c r="D550" s="9" t="s">
        <v>3399</v>
      </c>
      <c r="E550" s="9"/>
      <c r="F550" s="9"/>
      <c r="G550" s="9" t="s">
        <v>398</v>
      </c>
      <c r="H550" s="9" t="s">
        <v>1295</v>
      </c>
      <c r="I550" s="9" t="s">
        <v>1897</v>
      </c>
      <c r="J550" s="9" t="s">
        <v>1898</v>
      </c>
      <c r="K550" s="9" t="s">
        <v>1995</v>
      </c>
      <c r="L550" s="9" t="s">
        <v>1996</v>
      </c>
      <c r="M550" s="9" t="s">
        <v>3400</v>
      </c>
      <c r="N550" s="9"/>
      <c r="O550" s="9" t="s">
        <v>3350</v>
      </c>
    </row>
    <row r="551" spans="1:15" ht="18">
      <c r="A551" s="9">
        <v>703350</v>
      </c>
      <c r="B551" s="9" t="s">
        <v>3350</v>
      </c>
      <c r="C551" s="9" t="s">
        <v>3401</v>
      </c>
      <c r="D551" s="9" t="s">
        <v>3402</v>
      </c>
      <c r="E551" s="9"/>
      <c r="F551" s="9"/>
      <c r="G551" s="9" t="s">
        <v>633</v>
      </c>
      <c r="H551" s="9" t="s">
        <v>1660</v>
      </c>
      <c r="I551" s="9" t="s">
        <v>1897</v>
      </c>
      <c r="J551" s="9" t="s">
        <v>1898</v>
      </c>
      <c r="K551" s="9" t="s">
        <v>1922</v>
      </c>
      <c r="L551" s="9" t="s">
        <v>1974</v>
      </c>
      <c r="M551" s="9" t="s">
        <v>2006</v>
      </c>
      <c r="N551" s="9"/>
      <c r="O551" s="9" t="s">
        <v>2908</v>
      </c>
    </row>
    <row r="552" spans="1:15" ht="18">
      <c r="A552" s="9">
        <v>703349</v>
      </c>
      <c r="B552" s="9" t="s">
        <v>3350</v>
      </c>
      <c r="C552" s="9" t="s">
        <v>3403</v>
      </c>
      <c r="D552" s="9" t="s">
        <v>98</v>
      </c>
      <c r="E552" s="9"/>
      <c r="F552" s="9"/>
      <c r="G552" s="9" t="s">
        <v>633</v>
      </c>
      <c r="H552" s="9" t="s">
        <v>1295</v>
      </c>
      <c r="I552" s="9" t="s">
        <v>1897</v>
      </c>
      <c r="J552" s="9" t="s">
        <v>1908</v>
      </c>
      <c r="K552" s="9" t="s">
        <v>1961</v>
      </c>
      <c r="L552" s="9" t="s">
        <v>1974</v>
      </c>
      <c r="M552" s="9" t="s">
        <v>3404</v>
      </c>
      <c r="N552" s="9"/>
      <c r="O552" s="9" t="s">
        <v>3350</v>
      </c>
    </row>
    <row r="553" spans="1:15" ht="18">
      <c r="A553" s="9">
        <v>703348</v>
      </c>
      <c r="B553" s="9" t="s">
        <v>3350</v>
      </c>
      <c r="C553" s="9" t="s">
        <v>3405</v>
      </c>
      <c r="D553" s="9" t="s">
        <v>3406</v>
      </c>
      <c r="E553" s="9" t="s">
        <v>1905</v>
      </c>
      <c r="F553" s="9"/>
      <c r="G553" s="9" t="s">
        <v>633</v>
      </c>
      <c r="H553" s="9" t="s">
        <v>1660</v>
      </c>
      <c r="I553" s="9" t="s">
        <v>1897</v>
      </c>
      <c r="J553" s="9" t="s">
        <v>1908</v>
      </c>
      <c r="K553" s="9" t="s">
        <v>1987</v>
      </c>
      <c r="L553" s="9" t="s">
        <v>1900</v>
      </c>
      <c r="M553" s="9" t="s">
        <v>2006</v>
      </c>
      <c r="N553" s="9"/>
      <c r="O553" s="9" t="s">
        <v>2021</v>
      </c>
    </row>
    <row r="554" spans="1:15" ht="18">
      <c r="A554" s="9">
        <v>703347</v>
      </c>
      <c r="B554" s="9" t="s">
        <v>3350</v>
      </c>
      <c r="C554" s="9" t="s">
        <v>3407</v>
      </c>
      <c r="D554" s="9" t="s">
        <v>3408</v>
      </c>
      <c r="E554" s="9" t="s">
        <v>1905</v>
      </c>
      <c r="F554" s="9">
        <v>21</v>
      </c>
      <c r="G554" s="9" t="s">
        <v>1896</v>
      </c>
      <c r="H554" s="9" t="s">
        <v>1660</v>
      </c>
      <c r="I554" s="9" t="s">
        <v>1897</v>
      </c>
      <c r="J554" s="9" t="s">
        <v>1898</v>
      </c>
      <c r="K554" s="9" t="s">
        <v>1922</v>
      </c>
      <c r="L554" s="9" t="s">
        <v>1974</v>
      </c>
      <c r="M554" s="9" t="s">
        <v>2034</v>
      </c>
      <c r="N554" s="9"/>
      <c r="O554" s="9" t="s">
        <v>2908</v>
      </c>
    </row>
    <row r="555" spans="1:15" ht="18">
      <c r="A555" s="9">
        <v>703346</v>
      </c>
      <c r="B555" s="9" t="s">
        <v>3350</v>
      </c>
      <c r="C555" s="9" t="s">
        <v>3409</v>
      </c>
      <c r="D555" s="9" t="s">
        <v>98</v>
      </c>
      <c r="E555" s="9"/>
      <c r="F555" s="9"/>
      <c r="G555" s="9"/>
      <c r="H555" s="9"/>
      <c r="I555" s="9" t="s">
        <v>1897</v>
      </c>
      <c r="J555" s="9" t="s">
        <v>1908</v>
      </c>
      <c r="K555" s="9" t="s">
        <v>1922</v>
      </c>
      <c r="L555" s="9" t="s">
        <v>1952</v>
      </c>
      <c r="M555" s="9" t="s">
        <v>3410</v>
      </c>
      <c r="N555" s="9"/>
      <c r="O555" s="9" t="s">
        <v>3047</v>
      </c>
    </row>
    <row r="556" spans="1:15" ht="18">
      <c r="A556" s="9">
        <v>703345</v>
      </c>
      <c r="B556" s="9" t="s">
        <v>3350</v>
      </c>
      <c r="C556" s="9" t="s">
        <v>3411</v>
      </c>
      <c r="D556" s="9" t="s">
        <v>3412</v>
      </c>
      <c r="E556" s="9"/>
      <c r="F556" s="9"/>
      <c r="G556" s="9" t="s">
        <v>398</v>
      </c>
      <c r="H556" s="9" t="s">
        <v>1295</v>
      </c>
      <c r="I556" s="9" t="s">
        <v>1897</v>
      </c>
      <c r="J556" s="9" t="s">
        <v>1898</v>
      </c>
      <c r="K556" s="9" t="s">
        <v>1922</v>
      </c>
      <c r="L556" s="9" t="s">
        <v>1952</v>
      </c>
      <c r="M556" s="9" t="s">
        <v>2917</v>
      </c>
      <c r="N556" s="9"/>
      <c r="O556" s="9" t="s">
        <v>3350</v>
      </c>
    </row>
    <row r="557" spans="1:15" ht="18">
      <c r="A557" s="9">
        <v>703344</v>
      </c>
      <c r="B557" s="9" t="s">
        <v>3350</v>
      </c>
      <c r="C557" s="9" t="s">
        <v>3413</v>
      </c>
      <c r="D557" s="9" t="s">
        <v>3414</v>
      </c>
      <c r="E557" s="9" t="s">
        <v>1905</v>
      </c>
      <c r="F557" s="9">
        <v>21</v>
      </c>
      <c r="G557" s="9" t="s">
        <v>1896</v>
      </c>
      <c r="H557" s="9" t="s">
        <v>1660</v>
      </c>
      <c r="I557" s="9" t="s">
        <v>1897</v>
      </c>
      <c r="J557" s="9" t="s">
        <v>1926</v>
      </c>
      <c r="K557" s="9" t="s">
        <v>1965</v>
      </c>
      <c r="L557" s="9" t="s">
        <v>1974</v>
      </c>
      <c r="M557" s="9" t="s">
        <v>3415</v>
      </c>
      <c r="N557" s="9"/>
      <c r="O557" s="9" t="s">
        <v>1954</v>
      </c>
    </row>
    <row r="558" spans="1:15" ht="18">
      <c r="A558" s="9">
        <v>703343</v>
      </c>
      <c r="B558" s="9" t="s">
        <v>3350</v>
      </c>
      <c r="C558" s="9" t="s">
        <v>3416</v>
      </c>
      <c r="D558" s="9" t="s">
        <v>3341</v>
      </c>
      <c r="E558" s="9"/>
      <c r="F558" s="9"/>
      <c r="G558" s="9" t="s">
        <v>1896</v>
      </c>
      <c r="H558" s="9" t="s">
        <v>634</v>
      </c>
      <c r="I558" s="9" t="s">
        <v>1897</v>
      </c>
      <c r="J558" s="9" t="s">
        <v>1898</v>
      </c>
      <c r="K558" s="9" t="s">
        <v>1922</v>
      </c>
      <c r="L558" s="9" t="s">
        <v>1974</v>
      </c>
      <c r="M558" s="9" t="s">
        <v>2006</v>
      </c>
      <c r="N558" s="9"/>
      <c r="O558" s="9" t="s">
        <v>2908</v>
      </c>
    </row>
    <row r="559" spans="1:15" ht="18">
      <c r="A559" s="9">
        <v>703342</v>
      </c>
      <c r="B559" s="9" t="s">
        <v>3350</v>
      </c>
      <c r="C559" s="9" t="s">
        <v>3417</v>
      </c>
      <c r="D559" s="9" t="s">
        <v>3418</v>
      </c>
      <c r="E559" s="9"/>
      <c r="F559" s="9"/>
      <c r="G559" s="9" t="s">
        <v>398</v>
      </c>
      <c r="H559" s="9" t="s">
        <v>1295</v>
      </c>
      <c r="I559" s="9" t="s">
        <v>1897</v>
      </c>
      <c r="J559" s="9" t="s">
        <v>1898</v>
      </c>
      <c r="K559" s="9" t="s">
        <v>1995</v>
      </c>
      <c r="L559" s="9" t="s">
        <v>1996</v>
      </c>
      <c r="M559" s="9" t="s">
        <v>3419</v>
      </c>
      <c r="N559" s="9"/>
      <c r="O559" s="9" t="s">
        <v>3350</v>
      </c>
    </row>
    <row r="560" spans="1:15" ht="18">
      <c r="A560" s="9">
        <v>703341</v>
      </c>
      <c r="B560" s="9" t="s">
        <v>3350</v>
      </c>
      <c r="C560" s="9" t="s">
        <v>3420</v>
      </c>
      <c r="D560" s="9" t="s">
        <v>3421</v>
      </c>
      <c r="E560" s="9"/>
      <c r="F560" s="9"/>
      <c r="G560" s="9" t="s">
        <v>633</v>
      </c>
      <c r="H560" s="9" t="s">
        <v>1295</v>
      </c>
      <c r="I560" s="9" t="s">
        <v>1897</v>
      </c>
      <c r="J560" s="9" t="s">
        <v>1898</v>
      </c>
      <c r="K560" s="9" t="s">
        <v>1987</v>
      </c>
      <c r="L560" s="9" t="s">
        <v>1900</v>
      </c>
      <c r="M560" s="9" t="s">
        <v>2006</v>
      </c>
      <c r="N560" s="9"/>
      <c r="O560" s="9" t="s">
        <v>2059</v>
      </c>
    </row>
    <row r="561" spans="1:15" ht="18">
      <c r="A561" s="9">
        <v>703340</v>
      </c>
      <c r="B561" s="9" t="s">
        <v>3350</v>
      </c>
      <c r="C561" s="9" t="s">
        <v>3422</v>
      </c>
      <c r="D561" s="9" t="s">
        <v>3045</v>
      </c>
      <c r="E561" s="9" t="s">
        <v>1905</v>
      </c>
      <c r="F561" s="9">
        <v>42</v>
      </c>
      <c r="G561" s="9" t="s">
        <v>633</v>
      </c>
      <c r="H561" s="9" t="s">
        <v>1295</v>
      </c>
      <c r="I561" s="9" t="s">
        <v>1897</v>
      </c>
      <c r="J561" s="9" t="s">
        <v>1898</v>
      </c>
      <c r="K561" s="9" t="s">
        <v>3423</v>
      </c>
      <c r="L561" s="9" t="s">
        <v>1974</v>
      </c>
      <c r="M561" s="9" t="s">
        <v>3424</v>
      </c>
      <c r="N561" s="9"/>
      <c r="O561" s="9" t="s">
        <v>2059</v>
      </c>
    </row>
    <row r="562" spans="1:15" ht="18">
      <c r="A562" s="9">
        <v>703339</v>
      </c>
      <c r="B562" s="9" t="s">
        <v>3350</v>
      </c>
      <c r="C562" s="9" t="s">
        <v>3425</v>
      </c>
      <c r="D562" s="9" t="s">
        <v>2819</v>
      </c>
      <c r="E562" s="9"/>
      <c r="F562" s="9"/>
      <c r="G562" s="9" t="s">
        <v>398</v>
      </c>
      <c r="H562" s="9" t="s">
        <v>1295</v>
      </c>
      <c r="I562" s="9" t="s">
        <v>1897</v>
      </c>
      <c r="J562" s="9" t="s">
        <v>1898</v>
      </c>
      <c r="K562" s="9" t="s">
        <v>1927</v>
      </c>
      <c r="L562" s="9" t="s">
        <v>2415</v>
      </c>
      <c r="M562" s="9" t="s">
        <v>2693</v>
      </c>
      <c r="N562" s="9"/>
      <c r="O562" s="9" t="s">
        <v>2230</v>
      </c>
    </row>
    <row r="563" spans="1:15" ht="18">
      <c r="A563" s="9">
        <v>703338</v>
      </c>
      <c r="B563" s="9" t="s">
        <v>3350</v>
      </c>
      <c r="C563" s="9" t="s">
        <v>3426</v>
      </c>
      <c r="D563" s="9" t="s">
        <v>3427</v>
      </c>
      <c r="E563" s="9"/>
      <c r="F563" s="9"/>
      <c r="G563" s="9" t="s">
        <v>648</v>
      </c>
      <c r="H563" s="9" t="s">
        <v>1907</v>
      </c>
      <c r="I563" s="9" t="s">
        <v>1897</v>
      </c>
      <c r="J563" s="9" t="s">
        <v>1898</v>
      </c>
      <c r="K563" s="9" t="s">
        <v>1922</v>
      </c>
      <c r="L563" s="9" t="s">
        <v>1952</v>
      </c>
      <c r="M563" s="9" t="s">
        <v>2281</v>
      </c>
      <c r="N563" s="9"/>
      <c r="O563" s="9" t="s">
        <v>3350</v>
      </c>
    </row>
    <row r="564" spans="1:15" ht="18">
      <c r="A564" s="9">
        <v>703337</v>
      </c>
      <c r="B564" s="9" t="s">
        <v>3350</v>
      </c>
      <c r="C564" s="9" t="s">
        <v>3428</v>
      </c>
      <c r="D564" s="9" t="s">
        <v>98</v>
      </c>
      <c r="E564" s="9"/>
      <c r="F564" s="9"/>
      <c r="G564" s="9" t="s">
        <v>1915</v>
      </c>
      <c r="H564" s="9" t="s">
        <v>1907</v>
      </c>
      <c r="I564" s="9" t="s">
        <v>1897</v>
      </c>
      <c r="J564" s="9" t="s">
        <v>1908</v>
      </c>
      <c r="K564" s="9" t="s">
        <v>1916</v>
      </c>
      <c r="L564" s="9" t="s">
        <v>1910</v>
      </c>
      <c r="M564" s="9" t="s">
        <v>3429</v>
      </c>
      <c r="N564" s="9"/>
      <c r="O564" s="9" t="s">
        <v>2908</v>
      </c>
    </row>
    <row r="565" spans="1:15" ht="18">
      <c r="A565" s="9">
        <v>703336</v>
      </c>
      <c r="B565" s="9" t="s">
        <v>3350</v>
      </c>
      <c r="C565" s="9" t="s">
        <v>3430</v>
      </c>
      <c r="D565" s="9" t="s">
        <v>3431</v>
      </c>
      <c r="E565" s="9" t="s">
        <v>1905</v>
      </c>
      <c r="F565" s="9">
        <v>34</v>
      </c>
      <c r="G565" s="9" t="s">
        <v>398</v>
      </c>
      <c r="H565" s="9" t="s">
        <v>634</v>
      </c>
      <c r="I565" s="9" t="s">
        <v>1897</v>
      </c>
      <c r="J565" s="9" t="s">
        <v>1898</v>
      </c>
      <c r="K565" s="9" t="s">
        <v>1916</v>
      </c>
      <c r="L565" s="9" t="s">
        <v>1952</v>
      </c>
      <c r="M565" s="9" t="s">
        <v>3432</v>
      </c>
      <c r="N565" s="9"/>
      <c r="O565" s="9" t="s">
        <v>2514</v>
      </c>
    </row>
    <row r="566" spans="1:15" ht="18">
      <c r="A566" s="9">
        <v>703335</v>
      </c>
      <c r="B566" s="9" t="s">
        <v>3350</v>
      </c>
      <c r="C566" s="9" t="s">
        <v>3433</v>
      </c>
      <c r="D566" s="9" t="s">
        <v>3434</v>
      </c>
      <c r="E566" s="9"/>
      <c r="F566" s="9">
        <v>0</v>
      </c>
      <c r="G566" s="9" t="s">
        <v>633</v>
      </c>
      <c r="H566" s="9" t="s">
        <v>1907</v>
      </c>
      <c r="I566" s="9" t="s">
        <v>1897</v>
      </c>
      <c r="J566" s="9" t="s">
        <v>1898</v>
      </c>
      <c r="K566" s="9" t="s">
        <v>1965</v>
      </c>
      <c r="L566" s="9" t="s">
        <v>1900</v>
      </c>
      <c r="M566" s="9" t="s">
        <v>3435</v>
      </c>
      <c r="N566" s="9"/>
      <c r="O566" s="9" t="s">
        <v>2021</v>
      </c>
    </row>
    <row r="567" spans="1:15" ht="18">
      <c r="A567" s="9">
        <v>703334</v>
      </c>
      <c r="B567" s="9" t="s">
        <v>3350</v>
      </c>
      <c r="C567" s="9" t="s">
        <v>3436</v>
      </c>
      <c r="D567" s="9" t="s">
        <v>3437</v>
      </c>
      <c r="E567" s="9" t="s">
        <v>1905</v>
      </c>
      <c r="F567" s="9">
        <v>33</v>
      </c>
      <c r="G567" s="9" t="s">
        <v>398</v>
      </c>
      <c r="H567" s="9" t="s">
        <v>1907</v>
      </c>
      <c r="I567" s="9" t="s">
        <v>1897</v>
      </c>
      <c r="J567" s="9" t="s">
        <v>1898</v>
      </c>
      <c r="K567" s="9" t="s">
        <v>1987</v>
      </c>
      <c r="L567" s="9" t="s">
        <v>2415</v>
      </c>
      <c r="M567" s="9" t="s">
        <v>2693</v>
      </c>
      <c r="N567" s="9"/>
      <c r="O567" s="9" t="s">
        <v>2059</v>
      </c>
    </row>
    <row r="568" spans="1:15" ht="18">
      <c r="A568" s="9">
        <v>703333</v>
      </c>
      <c r="B568" s="9" t="s">
        <v>3350</v>
      </c>
      <c r="C568" s="9" t="s">
        <v>3438</v>
      </c>
      <c r="D568" s="9" t="s">
        <v>3439</v>
      </c>
      <c r="E568" s="9"/>
      <c r="F568" s="9"/>
      <c r="G568" s="9" t="s">
        <v>1896</v>
      </c>
      <c r="H568" s="9" t="s">
        <v>1660</v>
      </c>
      <c r="I568" s="9" t="s">
        <v>1897</v>
      </c>
      <c r="J568" s="9" t="s">
        <v>1898</v>
      </c>
      <c r="K568" s="9" t="s">
        <v>1965</v>
      </c>
      <c r="L568" s="9" t="s">
        <v>1974</v>
      </c>
      <c r="M568" s="9" t="s">
        <v>3440</v>
      </c>
      <c r="N568" s="9"/>
      <c r="O568" s="9" t="s">
        <v>2021</v>
      </c>
    </row>
    <row r="569" spans="1:15" ht="18">
      <c r="A569" s="9">
        <v>703332</v>
      </c>
      <c r="B569" s="9" t="s">
        <v>3350</v>
      </c>
      <c r="C569" s="9" t="s">
        <v>3441</v>
      </c>
      <c r="D569" s="9" t="s">
        <v>3442</v>
      </c>
      <c r="E569" s="9" t="s">
        <v>1905</v>
      </c>
      <c r="F569" s="9">
        <v>21</v>
      </c>
      <c r="G569" s="9" t="s">
        <v>748</v>
      </c>
      <c r="H569" s="9" t="s">
        <v>3443</v>
      </c>
      <c r="I569" s="9" t="s">
        <v>1897</v>
      </c>
      <c r="J569" s="9" t="s">
        <v>2062</v>
      </c>
      <c r="K569" s="9" t="s">
        <v>2063</v>
      </c>
      <c r="L569" s="9" t="s">
        <v>1917</v>
      </c>
      <c r="M569" s="9" t="s">
        <v>3444</v>
      </c>
      <c r="N569" s="9"/>
      <c r="O569" s="9"/>
    </row>
    <row r="570" spans="1:15" ht="18">
      <c r="A570" s="9">
        <v>703331</v>
      </c>
      <c r="B570" s="9" t="s">
        <v>3350</v>
      </c>
      <c r="C570" s="9" t="s">
        <v>3445</v>
      </c>
      <c r="D570" s="9" t="s">
        <v>3446</v>
      </c>
      <c r="E570" s="9"/>
      <c r="F570" s="9">
        <v>0</v>
      </c>
      <c r="G570" s="9" t="s">
        <v>633</v>
      </c>
      <c r="H570" s="9" t="s">
        <v>1660</v>
      </c>
      <c r="I570" s="9" t="s">
        <v>1897</v>
      </c>
      <c r="J570" s="9" t="s">
        <v>1898</v>
      </c>
      <c r="K570" s="9" t="s">
        <v>2058</v>
      </c>
      <c r="L570" s="9" t="s">
        <v>1900</v>
      </c>
      <c r="M570" s="9" t="s">
        <v>2002</v>
      </c>
      <c r="N570" s="9"/>
      <c r="O570" s="9" t="s">
        <v>2021</v>
      </c>
    </row>
    <row r="571" spans="1:15" ht="18">
      <c r="A571" s="9">
        <v>703330</v>
      </c>
      <c r="B571" s="9" t="s">
        <v>3350</v>
      </c>
      <c r="C571" s="9" t="s">
        <v>3447</v>
      </c>
      <c r="D571" s="9" t="s">
        <v>3448</v>
      </c>
      <c r="E571" s="9"/>
      <c r="F571" s="9"/>
      <c r="G571" s="9" t="s">
        <v>633</v>
      </c>
      <c r="H571" s="9" t="s">
        <v>1660</v>
      </c>
      <c r="I571" s="9" t="s">
        <v>1897</v>
      </c>
      <c r="J571" s="9" t="s">
        <v>1898</v>
      </c>
      <c r="K571" s="9" t="s">
        <v>1987</v>
      </c>
      <c r="L571" s="9" t="s">
        <v>1900</v>
      </c>
      <c r="M571" s="9" t="s">
        <v>2006</v>
      </c>
      <c r="N571" s="9"/>
      <c r="O571" s="9" t="s">
        <v>2021</v>
      </c>
    </row>
    <row r="572" spans="1:15" ht="18">
      <c r="A572" s="9">
        <v>703329</v>
      </c>
      <c r="B572" s="9" t="s">
        <v>3350</v>
      </c>
      <c r="C572" s="9" t="s">
        <v>3449</v>
      </c>
      <c r="D572" s="9" t="s">
        <v>98</v>
      </c>
      <c r="E572" s="9"/>
      <c r="F572" s="9"/>
      <c r="G572" s="9" t="s">
        <v>1915</v>
      </c>
      <c r="H572" s="9" t="s">
        <v>2337</v>
      </c>
      <c r="I572" s="9" t="s">
        <v>1897</v>
      </c>
      <c r="J572" s="9" t="s">
        <v>1908</v>
      </c>
      <c r="K572" s="9" t="s">
        <v>1965</v>
      </c>
      <c r="L572" s="9" t="s">
        <v>1917</v>
      </c>
      <c r="M572" s="9" t="s">
        <v>2133</v>
      </c>
      <c r="N572" s="9"/>
      <c r="O572" s="9" t="s">
        <v>2514</v>
      </c>
    </row>
    <row r="573" spans="1:15" ht="18">
      <c r="A573" s="9">
        <v>703327</v>
      </c>
      <c r="B573" s="9" t="s">
        <v>3350</v>
      </c>
      <c r="C573" s="9" t="s">
        <v>3450</v>
      </c>
      <c r="D573" s="9" t="s">
        <v>3451</v>
      </c>
      <c r="E573" s="9" t="s">
        <v>2744</v>
      </c>
      <c r="F573" s="9">
        <v>27</v>
      </c>
      <c r="G573" s="9" t="s">
        <v>648</v>
      </c>
      <c r="H573" s="9" t="s">
        <v>2180</v>
      </c>
      <c r="I573" s="9" t="s">
        <v>1897</v>
      </c>
      <c r="J573" s="9" t="s">
        <v>1898</v>
      </c>
      <c r="K573" s="9" t="s">
        <v>1927</v>
      </c>
      <c r="L573" s="9" t="s">
        <v>2415</v>
      </c>
      <c r="M573" s="9" t="s">
        <v>3452</v>
      </c>
      <c r="N573" s="9"/>
      <c r="O573" s="9" t="s">
        <v>2080</v>
      </c>
    </row>
    <row r="574" spans="1:15" ht="18">
      <c r="A574" s="9">
        <v>703326</v>
      </c>
      <c r="B574" s="9" t="s">
        <v>3350</v>
      </c>
      <c r="C574" s="9" t="s">
        <v>3453</v>
      </c>
      <c r="D574" s="9" t="s">
        <v>3454</v>
      </c>
      <c r="E574" s="9"/>
      <c r="F574" s="9"/>
      <c r="G574" s="9" t="s">
        <v>398</v>
      </c>
      <c r="H574" s="9" t="s">
        <v>2190</v>
      </c>
      <c r="I574" s="9" t="s">
        <v>1897</v>
      </c>
      <c r="J574" s="9" t="s">
        <v>2215</v>
      </c>
      <c r="K574" s="9" t="s">
        <v>1899</v>
      </c>
      <c r="L574" s="9" t="s">
        <v>2415</v>
      </c>
      <c r="M574" s="9" t="s">
        <v>3455</v>
      </c>
      <c r="N574" s="9"/>
      <c r="O574" s="9" t="s">
        <v>3350</v>
      </c>
    </row>
    <row r="575" spans="1:15" ht="18">
      <c r="A575" s="9">
        <v>703325</v>
      </c>
      <c r="B575" s="9" t="s">
        <v>3350</v>
      </c>
      <c r="C575" s="9" t="s">
        <v>3456</v>
      </c>
      <c r="D575" s="9" t="s">
        <v>3457</v>
      </c>
      <c r="E575" s="9" t="s">
        <v>1905</v>
      </c>
      <c r="F575" s="9">
        <v>29</v>
      </c>
      <c r="G575" s="9" t="s">
        <v>648</v>
      </c>
      <c r="H575" s="9" t="s">
        <v>1907</v>
      </c>
      <c r="I575" s="9" t="s">
        <v>1897</v>
      </c>
      <c r="J575" s="9" t="s">
        <v>1908</v>
      </c>
      <c r="K575" s="9" t="s">
        <v>3178</v>
      </c>
      <c r="L575" s="9" t="s">
        <v>2415</v>
      </c>
      <c r="M575" s="9" t="s">
        <v>3458</v>
      </c>
      <c r="N575" s="9"/>
      <c r="O575" s="9" t="s">
        <v>2301</v>
      </c>
    </row>
    <row r="576" spans="1:15" ht="18">
      <c r="A576" s="9">
        <v>703324</v>
      </c>
      <c r="B576" s="9" t="s">
        <v>3350</v>
      </c>
      <c r="C576" s="9" t="s">
        <v>3459</v>
      </c>
      <c r="D576" s="9" t="s">
        <v>3460</v>
      </c>
      <c r="E576" s="9" t="s">
        <v>1905</v>
      </c>
      <c r="F576" s="9">
        <v>27</v>
      </c>
      <c r="G576" s="9" t="s">
        <v>398</v>
      </c>
      <c r="H576" s="9" t="s">
        <v>1907</v>
      </c>
      <c r="I576" s="9" t="s">
        <v>1897</v>
      </c>
      <c r="J576" s="9" t="s">
        <v>1908</v>
      </c>
      <c r="K576" s="9" t="s">
        <v>1922</v>
      </c>
      <c r="L576" s="9" t="s">
        <v>1952</v>
      </c>
      <c r="M576" s="9" t="s">
        <v>2010</v>
      </c>
      <c r="N576" s="9"/>
      <c r="O576" s="9" t="s">
        <v>3350</v>
      </c>
    </row>
    <row r="577" spans="1:15" ht="18">
      <c r="A577" s="9">
        <v>703323</v>
      </c>
      <c r="B577" s="9" t="s">
        <v>3350</v>
      </c>
      <c r="C577" s="9" t="s">
        <v>3461</v>
      </c>
      <c r="D577" s="9" t="s">
        <v>3462</v>
      </c>
      <c r="E577" s="9"/>
      <c r="F577" s="9"/>
      <c r="G577" s="9" t="s">
        <v>398</v>
      </c>
      <c r="H577" s="9" t="s">
        <v>1907</v>
      </c>
      <c r="I577" s="9" t="s">
        <v>1897</v>
      </c>
      <c r="J577" s="9" t="s">
        <v>1898</v>
      </c>
      <c r="K577" s="9" t="s">
        <v>1922</v>
      </c>
      <c r="L577" s="9" t="s">
        <v>1952</v>
      </c>
      <c r="M577" s="9" t="s">
        <v>3463</v>
      </c>
      <c r="N577" s="9"/>
      <c r="O577" s="9" t="s">
        <v>3350</v>
      </c>
    </row>
    <row r="578" spans="1:15" ht="18">
      <c r="A578" s="9">
        <v>703322</v>
      </c>
      <c r="B578" s="9" t="s">
        <v>3464</v>
      </c>
      <c r="C578" s="9" t="s">
        <v>3465</v>
      </c>
      <c r="D578" s="9" t="s">
        <v>3466</v>
      </c>
      <c r="E578" s="9"/>
      <c r="F578" s="9"/>
      <c r="G578" s="9" t="s">
        <v>1915</v>
      </c>
      <c r="H578" s="9" t="s">
        <v>2337</v>
      </c>
      <c r="I578" s="9" t="s">
        <v>1897</v>
      </c>
      <c r="J578" s="9" t="s">
        <v>1898</v>
      </c>
      <c r="K578" s="9" t="s">
        <v>1995</v>
      </c>
      <c r="L578" s="9" t="s">
        <v>1996</v>
      </c>
      <c r="M578" s="9" t="s">
        <v>98</v>
      </c>
      <c r="N578" s="9"/>
      <c r="O578" s="9" t="s">
        <v>3350</v>
      </c>
    </row>
    <row r="579" spans="1:15" ht="18">
      <c r="A579" s="9">
        <v>703321</v>
      </c>
      <c r="B579" s="9" t="s">
        <v>3464</v>
      </c>
      <c r="C579" s="9" t="s">
        <v>3467</v>
      </c>
      <c r="D579" s="9" t="s">
        <v>98</v>
      </c>
      <c r="E579" s="9"/>
      <c r="F579" s="9"/>
      <c r="G579" s="9"/>
      <c r="H579" s="9"/>
      <c r="I579" s="9" t="s">
        <v>1897</v>
      </c>
      <c r="J579" s="9" t="s">
        <v>1908</v>
      </c>
      <c r="K579" s="9" t="s">
        <v>1899</v>
      </c>
      <c r="L579" s="9" t="s">
        <v>3209</v>
      </c>
      <c r="M579" s="9" t="s">
        <v>2055</v>
      </c>
      <c r="N579" s="9"/>
      <c r="O579" s="9" t="s">
        <v>3350</v>
      </c>
    </row>
    <row r="580" spans="1:15" ht="18">
      <c r="A580" s="9">
        <v>703320</v>
      </c>
      <c r="B580" s="9" t="s">
        <v>3464</v>
      </c>
      <c r="C580" s="9" t="s">
        <v>3468</v>
      </c>
      <c r="D580" s="9" t="s">
        <v>3469</v>
      </c>
      <c r="E580" s="9" t="s">
        <v>1905</v>
      </c>
      <c r="F580" s="9">
        <v>50</v>
      </c>
      <c r="G580" s="9" t="s">
        <v>648</v>
      </c>
      <c r="H580" s="9" t="s">
        <v>1949</v>
      </c>
      <c r="I580" s="9" t="s">
        <v>1897</v>
      </c>
      <c r="J580" s="9" t="s">
        <v>1898</v>
      </c>
      <c r="K580" s="9" t="s">
        <v>3178</v>
      </c>
      <c r="L580" s="9" t="s">
        <v>2415</v>
      </c>
      <c r="M580" s="9" t="s">
        <v>3470</v>
      </c>
      <c r="N580" s="9"/>
      <c r="O580" s="9" t="s">
        <v>2080</v>
      </c>
    </row>
    <row r="581" spans="1:15" ht="18">
      <c r="A581" s="9">
        <v>703319</v>
      </c>
      <c r="B581" s="9" t="s">
        <v>3464</v>
      </c>
      <c r="C581" s="9" t="s">
        <v>3471</v>
      </c>
      <c r="D581" s="9" t="s">
        <v>3336</v>
      </c>
      <c r="E581" s="9"/>
      <c r="F581" s="9">
        <v>0</v>
      </c>
      <c r="G581" s="9" t="s">
        <v>1915</v>
      </c>
      <c r="H581" s="9" t="s">
        <v>2337</v>
      </c>
      <c r="I581" s="9" t="s">
        <v>1897</v>
      </c>
      <c r="J581" s="9" t="s">
        <v>1898</v>
      </c>
      <c r="K581" s="9" t="s">
        <v>1995</v>
      </c>
      <c r="L581" s="9" t="s">
        <v>1996</v>
      </c>
      <c r="M581" s="9" t="s">
        <v>3472</v>
      </c>
      <c r="N581" s="9"/>
      <c r="O581" s="9" t="s">
        <v>3350</v>
      </c>
    </row>
    <row r="582" spans="1:15" ht="18">
      <c r="A582" s="9">
        <v>703318</v>
      </c>
      <c r="B582" s="9" t="s">
        <v>3464</v>
      </c>
      <c r="C582" s="9" t="s">
        <v>3473</v>
      </c>
      <c r="D582" s="9" t="s">
        <v>3474</v>
      </c>
      <c r="E582" s="9" t="s">
        <v>1905</v>
      </c>
      <c r="F582" s="9">
        <v>40</v>
      </c>
      <c r="G582" s="9"/>
      <c r="H582" s="9"/>
      <c r="I582" s="9" t="s">
        <v>1897</v>
      </c>
      <c r="J582" s="9" t="s">
        <v>2009</v>
      </c>
      <c r="K582" s="9" t="s">
        <v>1899</v>
      </c>
      <c r="L582" s="9" t="s">
        <v>1910</v>
      </c>
      <c r="M582" s="9" t="s">
        <v>3475</v>
      </c>
      <c r="N582" s="9"/>
      <c r="O582" s="9" t="s">
        <v>1902</v>
      </c>
    </row>
    <row r="583" spans="1:15" ht="18">
      <c r="A583" s="9">
        <v>703317</v>
      </c>
      <c r="B583" s="9" t="s">
        <v>3464</v>
      </c>
      <c r="C583" s="9" t="s">
        <v>3476</v>
      </c>
      <c r="D583" s="9" t="s">
        <v>3477</v>
      </c>
      <c r="E583" s="9" t="s">
        <v>1905</v>
      </c>
      <c r="F583" s="9">
        <v>40</v>
      </c>
      <c r="G583" s="9" t="s">
        <v>398</v>
      </c>
      <c r="H583" s="9" t="s">
        <v>1907</v>
      </c>
      <c r="I583" s="9" t="s">
        <v>1897</v>
      </c>
      <c r="J583" s="9" t="s">
        <v>1898</v>
      </c>
      <c r="K583" s="9" t="s">
        <v>1987</v>
      </c>
      <c r="L583" s="9" t="s">
        <v>2415</v>
      </c>
      <c r="M583" s="9" t="s">
        <v>3478</v>
      </c>
      <c r="N583" s="9"/>
      <c r="O583" s="9" t="s">
        <v>1930</v>
      </c>
    </row>
    <row r="584" spans="1:15" ht="18">
      <c r="A584" s="9">
        <v>703316</v>
      </c>
      <c r="B584" s="9" t="s">
        <v>3464</v>
      </c>
      <c r="C584" s="9" t="s">
        <v>3479</v>
      </c>
      <c r="D584" s="9" t="s">
        <v>3480</v>
      </c>
      <c r="E584" s="9"/>
      <c r="F584" s="9"/>
      <c r="G584" s="9" t="s">
        <v>398</v>
      </c>
      <c r="H584" s="9" t="s">
        <v>1949</v>
      </c>
      <c r="I584" s="9" t="s">
        <v>1897</v>
      </c>
      <c r="J584" s="9" t="s">
        <v>1898</v>
      </c>
      <c r="K584" s="9" t="s">
        <v>1922</v>
      </c>
      <c r="L584" s="9" t="s">
        <v>1952</v>
      </c>
      <c r="M584" s="9" t="s">
        <v>2010</v>
      </c>
      <c r="N584" s="9"/>
      <c r="O584" s="9" t="s">
        <v>3350</v>
      </c>
    </row>
    <row r="585" spans="1:15" ht="18">
      <c r="A585" s="9">
        <v>703315</v>
      </c>
      <c r="B585" s="9" t="s">
        <v>3464</v>
      </c>
      <c r="C585" s="9" t="s">
        <v>3481</v>
      </c>
      <c r="D585" s="9" t="s">
        <v>3482</v>
      </c>
      <c r="E585" s="9" t="s">
        <v>1905</v>
      </c>
      <c r="F585" s="9">
        <v>26</v>
      </c>
      <c r="G585" s="9" t="s">
        <v>398</v>
      </c>
      <c r="H585" s="9" t="s">
        <v>1949</v>
      </c>
      <c r="I585" s="9" t="s">
        <v>1897</v>
      </c>
      <c r="J585" s="9" t="s">
        <v>1898</v>
      </c>
      <c r="K585" s="9" t="s">
        <v>1995</v>
      </c>
      <c r="L585" s="9" t="s">
        <v>1996</v>
      </c>
      <c r="M585" s="9" t="s">
        <v>3483</v>
      </c>
      <c r="N585" s="9"/>
      <c r="O585" s="9" t="s">
        <v>3350</v>
      </c>
    </row>
    <row r="586" spans="1:15" ht="18">
      <c r="A586" s="9">
        <v>703314</v>
      </c>
      <c r="B586" s="9" t="s">
        <v>3464</v>
      </c>
      <c r="C586" s="9" t="s">
        <v>3484</v>
      </c>
      <c r="D586" s="9" t="s">
        <v>3485</v>
      </c>
      <c r="E586" s="9"/>
      <c r="F586" s="9"/>
      <c r="G586" s="9" t="s">
        <v>648</v>
      </c>
      <c r="H586" s="9" t="s">
        <v>1907</v>
      </c>
      <c r="I586" s="9" t="s">
        <v>1897</v>
      </c>
      <c r="J586" s="9" t="s">
        <v>1898</v>
      </c>
      <c r="K586" s="9" t="s">
        <v>1927</v>
      </c>
      <c r="L586" s="9" t="s">
        <v>2415</v>
      </c>
      <c r="M586" s="9" t="s">
        <v>3486</v>
      </c>
      <c r="N586" s="9"/>
      <c r="O586" s="9" t="s">
        <v>2080</v>
      </c>
    </row>
    <row r="587" spans="1:15" ht="18">
      <c r="A587" s="9">
        <v>703313</v>
      </c>
      <c r="B587" s="9" t="s">
        <v>3464</v>
      </c>
      <c r="C587" s="9" t="s">
        <v>3487</v>
      </c>
      <c r="D587" s="9" t="s">
        <v>3488</v>
      </c>
      <c r="E587" s="9"/>
      <c r="F587" s="9"/>
      <c r="G587" s="9" t="s">
        <v>648</v>
      </c>
      <c r="H587" s="9" t="s">
        <v>1907</v>
      </c>
      <c r="I587" s="9" t="s">
        <v>1897</v>
      </c>
      <c r="J587" s="9" t="s">
        <v>1898</v>
      </c>
      <c r="K587" s="9" t="s">
        <v>1899</v>
      </c>
      <c r="L587" s="9" t="s">
        <v>2415</v>
      </c>
      <c r="M587" s="9" t="s">
        <v>3489</v>
      </c>
      <c r="N587" s="9"/>
      <c r="O587" s="9" t="s">
        <v>3350</v>
      </c>
    </row>
    <row r="588" spans="1:15" ht="18">
      <c r="A588" s="9">
        <v>703312</v>
      </c>
      <c r="B588" s="9" t="s">
        <v>3464</v>
      </c>
      <c r="C588" s="9" t="s">
        <v>3490</v>
      </c>
      <c r="D588" s="9" t="s">
        <v>3491</v>
      </c>
      <c r="E588" s="9"/>
      <c r="F588" s="9"/>
      <c r="G588" s="9" t="s">
        <v>1896</v>
      </c>
      <c r="H588" s="9" t="s">
        <v>1295</v>
      </c>
      <c r="I588" s="9" t="s">
        <v>1897</v>
      </c>
      <c r="J588" s="9" t="s">
        <v>1926</v>
      </c>
      <c r="K588" s="9" t="s">
        <v>1987</v>
      </c>
      <c r="L588" s="9" t="s">
        <v>1900</v>
      </c>
      <c r="M588" s="9" t="s">
        <v>2006</v>
      </c>
      <c r="N588" s="9"/>
      <c r="O588" s="9" t="s">
        <v>1976</v>
      </c>
    </row>
    <row r="589" spans="1:15" ht="18">
      <c r="A589" s="9">
        <v>703311</v>
      </c>
      <c r="B589" s="9" t="s">
        <v>3464</v>
      </c>
      <c r="C589" s="9" t="s">
        <v>3492</v>
      </c>
      <c r="D589" s="9" t="s">
        <v>3493</v>
      </c>
      <c r="E589" s="9" t="s">
        <v>1905</v>
      </c>
      <c r="F589" s="9">
        <v>38</v>
      </c>
      <c r="G589" s="9" t="s">
        <v>648</v>
      </c>
      <c r="H589" s="9" t="s">
        <v>1907</v>
      </c>
      <c r="I589" s="9" t="s">
        <v>1897</v>
      </c>
      <c r="J589" s="9" t="s">
        <v>1898</v>
      </c>
      <c r="K589" s="9" t="s">
        <v>2063</v>
      </c>
      <c r="L589" s="9" t="s">
        <v>2415</v>
      </c>
      <c r="M589" s="9" t="s">
        <v>3494</v>
      </c>
      <c r="N589" s="9"/>
      <c r="O589" s="9" t="s">
        <v>2013</v>
      </c>
    </row>
    <row r="590" spans="1:15" ht="18">
      <c r="A590" s="9">
        <v>703310</v>
      </c>
      <c r="B590" s="9" t="s">
        <v>3464</v>
      </c>
      <c r="C590" s="9" t="s">
        <v>3495</v>
      </c>
      <c r="D590" s="9" t="s">
        <v>3496</v>
      </c>
      <c r="E590" s="9"/>
      <c r="F590" s="9"/>
      <c r="G590" s="9" t="s">
        <v>648</v>
      </c>
      <c r="H590" s="9" t="s">
        <v>1907</v>
      </c>
      <c r="I590" s="9" t="s">
        <v>1897</v>
      </c>
      <c r="J590" s="9" t="s">
        <v>1898</v>
      </c>
      <c r="K590" s="9" t="s">
        <v>1927</v>
      </c>
      <c r="L590" s="9" t="s">
        <v>2415</v>
      </c>
      <c r="M590" s="9" t="s">
        <v>3497</v>
      </c>
      <c r="N590" s="9"/>
      <c r="O590" s="9" t="s">
        <v>2013</v>
      </c>
    </row>
    <row r="591" spans="1:15" ht="18">
      <c r="A591" s="9">
        <v>703309</v>
      </c>
      <c r="B591" s="9" t="s">
        <v>3464</v>
      </c>
      <c r="C591" s="9" t="s">
        <v>3498</v>
      </c>
      <c r="D591" s="9" t="s">
        <v>3499</v>
      </c>
      <c r="E591" s="9"/>
      <c r="F591" s="9"/>
      <c r="G591" s="9" t="s">
        <v>398</v>
      </c>
      <c r="H591" s="9" t="s">
        <v>1907</v>
      </c>
      <c r="I591" s="9" t="s">
        <v>1897</v>
      </c>
      <c r="J591" s="9" t="s">
        <v>1898</v>
      </c>
      <c r="K591" s="9" t="s">
        <v>1899</v>
      </c>
      <c r="L591" s="9" t="s">
        <v>2415</v>
      </c>
      <c r="M591" s="9" t="s">
        <v>3500</v>
      </c>
      <c r="N591" s="9"/>
      <c r="O591" s="9" t="s">
        <v>2881</v>
      </c>
    </row>
    <row r="592" spans="1:15" ht="18">
      <c r="A592" s="9">
        <v>703308</v>
      </c>
      <c r="B592" s="9" t="s">
        <v>3464</v>
      </c>
      <c r="C592" s="9" t="s">
        <v>3501</v>
      </c>
      <c r="D592" s="9" t="s">
        <v>3502</v>
      </c>
      <c r="E592" s="9"/>
      <c r="F592" s="9"/>
      <c r="G592" s="9" t="s">
        <v>398</v>
      </c>
      <c r="H592" s="9" t="s">
        <v>1907</v>
      </c>
      <c r="I592" s="9" t="s">
        <v>1897</v>
      </c>
      <c r="J592" s="9" t="s">
        <v>1898</v>
      </c>
      <c r="K592" s="9" t="s">
        <v>2149</v>
      </c>
      <c r="L592" s="9" t="s">
        <v>2415</v>
      </c>
      <c r="M592" s="9" t="s">
        <v>3503</v>
      </c>
      <c r="N592" s="9"/>
      <c r="O592" s="9" t="s">
        <v>2504</v>
      </c>
    </row>
    <row r="593" spans="1:15" ht="18">
      <c r="A593" s="9">
        <v>703307</v>
      </c>
      <c r="B593" s="9" t="s">
        <v>3464</v>
      </c>
      <c r="C593" s="9" t="s">
        <v>3504</v>
      </c>
      <c r="D593" s="9" t="s">
        <v>3505</v>
      </c>
      <c r="E593" s="9"/>
      <c r="F593" s="9"/>
      <c r="G593" s="9" t="s">
        <v>398</v>
      </c>
      <c r="H593" s="9" t="s">
        <v>3443</v>
      </c>
      <c r="I593" s="9" t="s">
        <v>1897</v>
      </c>
      <c r="J593" s="9" t="s">
        <v>2062</v>
      </c>
      <c r="K593" s="9" t="s">
        <v>1916</v>
      </c>
      <c r="L593" s="9" t="s">
        <v>1952</v>
      </c>
      <c r="M593" s="9" t="s">
        <v>3506</v>
      </c>
      <c r="N593" s="9"/>
      <c r="O593" s="9" t="s">
        <v>2080</v>
      </c>
    </row>
    <row r="594" spans="1:15" ht="18">
      <c r="A594" s="9">
        <v>703305</v>
      </c>
      <c r="B594" s="9" t="s">
        <v>3464</v>
      </c>
      <c r="C594" s="9" t="s">
        <v>3507</v>
      </c>
      <c r="D594" s="9" t="s">
        <v>3508</v>
      </c>
      <c r="E594" s="9" t="s">
        <v>1905</v>
      </c>
      <c r="F594" s="9"/>
      <c r="G594" s="9" t="s">
        <v>398</v>
      </c>
      <c r="H594" s="9" t="s">
        <v>634</v>
      </c>
      <c r="I594" s="9" t="s">
        <v>1897</v>
      </c>
      <c r="J594" s="9" t="s">
        <v>1908</v>
      </c>
      <c r="K594" s="9" t="s">
        <v>1927</v>
      </c>
      <c r="L594" s="9" t="s">
        <v>2415</v>
      </c>
      <c r="M594" s="9" t="s">
        <v>3509</v>
      </c>
      <c r="N594" s="9"/>
      <c r="O594" s="9" t="s">
        <v>2514</v>
      </c>
    </row>
    <row r="595" spans="1:15" ht="18">
      <c r="A595" s="9">
        <v>703304</v>
      </c>
      <c r="B595" s="9" t="s">
        <v>3464</v>
      </c>
      <c r="C595" s="9" t="s">
        <v>3510</v>
      </c>
      <c r="D595" s="9" t="s">
        <v>3511</v>
      </c>
      <c r="E595" s="9" t="s">
        <v>1905</v>
      </c>
      <c r="F595" s="9">
        <v>41</v>
      </c>
      <c r="G595" s="9" t="s">
        <v>648</v>
      </c>
      <c r="H595" s="9" t="s">
        <v>1907</v>
      </c>
      <c r="I595" s="9" t="s">
        <v>1897</v>
      </c>
      <c r="J595" s="9" t="s">
        <v>1898</v>
      </c>
      <c r="K595" s="9" t="s">
        <v>2255</v>
      </c>
      <c r="L595" s="9" t="s">
        <v>2415</v>
      </c>
      <c r="M595" s="9" t="s">
        <v>3512</v>
      </c>
      <c r="N595" s="9"/>
      <c r="O595" s="9"/>
    </row>
    <row r="596" spans="1:15" ht="18">
      <c r="A596" s="9">
        <v>703303</v>
      </c>
      <c r="B596" s="9" t="s">
        <v>3464</v>
      </c>
      <c r="C596" s="9" t="s">
        <v>3513</v>
      </c>
      <c r="D596" s="9" t="s">
        <v>1917</v>
      </c>
      <c r="E596" s="9"/>
      <c r="F596" s="9"/>
      <c r="G596" s="9" t="s">
        <v>1896</v>
      </c>
      <c r="H596" s="9" t="s">
        <v>1295</v>
      </c>
      <c r="I596" s="9" t="s">
        <v>1897</v>
      </c>
      <c r="J596" s="9" t="s">
        <v>1898</v>
      </c>
      <c r="K596" s="9" t="s">
        <v>1916</v>
      </c>
      <c r="L596" s="9" t="s">
        <v>1952</v>
      </c>
      <c r="M596" s="9" t="s">
        <v>3514</v>
      </c>
      <c r="N596" s="9"/>
      <c r="O596" s="9" t="s">
        <v>3464</v>
      </c>
    </row>
    <row r="597" spans="1:15" ht="18">
      <c r="A597" s="9">
        <v>703302</v>
      </c>
      <c r="B597" s="9" t="s">
        <v>3464</v>
      </c>
      <c r="C597" s="9" t="s">
        <v>3515</v>
      </c>
      <c r="D597" s="9" t="s">
        <v>2292</v>
      </c>
      <c r="E597" s="9" t="s">
        <v>1905</v>
      </c>
      <c r="F597" s="9">
        <v>36</v>
      </c>
      <c r="G597" s="9" t="s">
        <v>633</v>
      </c>
      <c r="H597" s="9" t="s">
        <v>634</v>
      </c>
      <c r="I597" s="9" t="s">
        <v>1897</v>
      </c>
      <c r="J597" s="9" t="s">
        <v>1908</v>
      </c>
      <c r="K597" s="9" t="s">
        <v>1995</v>
      </c>
      <c r="L597" s="9" t="s">
        <v>1996</v>
      </c>
      <c r="M597" s="9" t="s">
        <v>3516</v>
      </c>
      <c r="N597" s="9"/>
      <c r="O597" s="9" t="s">
        <v>2301</v>
      </c>
    </row>
    <row r="598" spans="1:15" ht="18">
      <c r="A598" s="9">
        <v>703301</v>
      </c>
      <c r="B598" s="9" t="s">
        <v>3464</v>
      </c>
      <c r="C598" s="9" t="s">
        <v>3517</v>
      </c>
      <c r="D598" s="9" t="s">
        <v>3518</v>
      </c>
      <c r="E598" s="9" t="s">
        <v>1905</v>
      </c>
      <c r="F598" s="9">
        <v>40</v>
      </c>
      <c r="G598" s="9" t="s">
        <v>398</v>
      </c>
      <c r="H598" s="9" t="s">
        <v>1949</v>
      </c>
      <c r="I598" s="9" t="s">
        <v>1897</v>
      </c>
      <c r="J598" s="9" t="s">
        <v>1898</v>
      </c>
      <c r="K598" s="9" t="s">
        <v>1927</v>
      </c>
      <c r="L598" s="9" t="s">
        <v>2415</v>
      </c>
      <c r="M598" s="9" t="s">
        <v>3519</v>
      </c>
      <c r="N598" s="9"/>
      <c r="O598" s="9" t="s">
        <v>2514</v>
      </c>
    </row>
    <row r="599" spans="1:15" ht="18">
      <c r="A599" s="9">
        <v>703300</v>
      </c>
      <c r="B599" s="9" t="s">
        <v>3464</v>
      </c>
      <c r="C599" s="9" t="s">
        <v>3520</v>
      </c>
      <c r="D599" s="9" t="s">
        <v>3521</v>
      </c>
      <c r="E599" s="9" t="s">
        <v>1905</v>
      </c>
      <c r="F599" s="9">
        <v>36</v>
      </c>
      <c r="G599" s="9" t="s">
        <v>398</v>
      </c>
      <c r="H599" s="9" t="s">
        <v>1907</v>
      </c>
      <c r="I599" s="9" t="s">
        <v>1897</v>
      </c>
      <c r="J599" s="9" t="s">
        <v>1908</v>
      </c>
      <c r="K599" s="9" t="s">
        <v>2149</v>
      </c>
      <c r="L599" s="9" t="s">
        <v>2415</v>
      </c>
      <c r="M599" s="9" t="s">
        <v>2693</v>
      </c>
      <c r="N599" s="9"/>
      <c r="O599" s="9" t="s">
        <v>2059</v>
      </c>
    </row>
    <row r="600" spans="1:15" ht="18">
      <c r="A600" s="9">
        <v>703299</v>
      </c>
      <c r="B600" s="9" t="s">
        <v>3464</v>
      </c>
      <c r="C600" s="9" t="s">
        <v>3522</v>
      </c>
      <c r="D600" s="9" t="s">
        <v>3523</v>
      </c>
      <c r="E600" s="9"/>
      <c r="F600" s="9"/>
      <c r="G600" s="9" t="s">
        <v>398</v>
      </c>
      <c r="H600" s="9" t="s">
        <v>634</v>
      </c>
      <c r="I600" s="9" t="s">
        <v>1897</v>
      </c>
      <c r="J600" s="9" t="s">
        <v>1898</v>
      </c>
      <c r="K600" s="9" t="s">
        <v>1987</v>
      </c>
      <c r="L600" s="9" t="s">
        <v>2415</v>
      </c>
      <c r="M600" s="9" t="s">
        <v>3524</v>
      </c>
      <c r="N600" s="9"/>
      <c r="O600" s="9" t="s">
        <v>1967</v>
      </c>
    </row>
    <row r="601" spans="1:15" ht="18">
      <c r="A601" s="9">
        <v>703298</v>
      </c>
      <c r="B601" s="9" t="s">
        <v>3464</v>
      </c>
      <c r="C601" s="9" t="s">
        <v>3525</v>
      </c>
      <c r="D601" s="9" t="s">
        <v>3526</v>
      </c>
      <c r="E601" s="9" t="s">
        <v>1905</v>
      </c>
      <c r="F601" s="9">
        <v>29</v>
      </c>
      <c r="G601" s="9" t="s">
        <v>1915</v>
      </c>
      <c r="H601" s="9" t="s">
        <v>1295</v>
      </c>
      <c r="I601" s="9" t="s">
        <v>1897</v>
      </c>
      <c r="J601" s="9" t="s">
        <v>2062</v>
      </c>
      <c r="K601" s="9" t="s">
        <v>1916</v>
      </c>
      <c r="L601" s="9" t="s">
        <v>1952</v>
      </c>
      <c r="M601" s="9" t="s">
        <v>3527</v>
      </c>
      <c r="N601" s="9"/>
      <c r="O601" s="9" t="s">
        <v>3464</v>
      </c>
    </row>
    <row r="602" spans="1:15" ht="18">
      <c r="A602" s="9">
        <v>703297</v>
      </c>
      <c r="B602" s="9" t="s">
        <v>3464</v>
      </c>
      <c r="C602" s="9" t="s">
        <v>3528</v>
      </c>
      <c r="D602" s="9" t="s">
        <v>3529</v>
      </c>
      <c r="E602" s="9" t="s">
        <v>1905</v>
      </c>
      <c r="F602" s="9">
        <v>24</v>
      </c>
      <c r="G602" s="9" t="s">
        <v>1915</v>
      </c>
      <c r="H602" s="9" t="s">
        <v>1907</v>
      </c>
      <c r="I602" s="9" t="s">
        <v>1897</v>
      </c>
      <c r="J602" s="9" t="s">
        <v>1898</v>
      </c>
      <c r="K602" s="9" t="s">
        <v>1965</v>
      </c>
      <c r="L602" s="9" t="s">
        <v>1917</v>
      </c>
      <c r="M602" s="9" t="s">
        <v>2133</v>
      </c>
      <c r="N602" s="9"/>
      <c r="O602" s="9" t="s">
        <v>2514</v>
      </c>
    </row>
    <row r="603" spans="1:15" ht="18">
      <c r="A603" s="9">
        <v>703296</v>
      </c>
      <c r="B603" s="9" t="s">
        <v>3464</v>
      </c>
      <c r="C603" s="9" t="s">
        <v>3530</v>
      </c>
      <c r="D603" s="9" t="s">
        <v>3531</v>
      </c>
      <c r="E603" s="9"/>
      <c r="F603" s="9"/>
      <c r="G603" s="9" t="s">
        <v>1896</v>
      </c>
      <c r="H603" s="9" t="s">
        <v>1660</v>
      </c>
      <c r="I603" s="9" t="s">
        <v>1897</v>
      </c>
      <c r="J603" s="9" t="s">
        <v>1898</v>
      </c>
      <c r="K603" s="9" t="s">
        <v>2058</v>
      </c>
      <c r="L603" s="9" t="s">
        <v>1900</v>
      </c>
      <c r="M603" s="9" t="s">
        <v>2006</v>
      </c>
      <c r="N603" s="9"/>
      <c r="O603" s="9" t="s">
        <v>1967</v>
      </c>
    </row>
    <row r="604" spans="1:15" ht="18">
      <c r="A604" s="9">
        <v>703295</v>
      </c>
      <c r="B604" s="9" t="s">
        <v>3464</v>
      </c>
      <c r="C604" s="9" t="s">
        <v>3532</v>
      </c>
      <c r="D604" s="9" t="s">
        <v>3533</v>
      </c>
      <c r="E604" s="9"/>
      <c r="F604" s="9"/>
      <c r="G604" s="9" t="s">
        <v>648</v>
      </c>
      <c r="H604" s="9" t="s">
        <v>1907</v>
      </c>
      <c r="I604" s="9" t="s">
        <v>1897</v>
      </c>
      <c r="J604" s="9" t="s">
        <v>1898</v>
      </c>
      <c r="K604" s="9" t="s">
        <v>1899</v>
      </c>
      <c r="L604" s="9" t="s">
        <v>2415</v>
      </c>
      <c r="M604" s="9" t="s">
        <v>3534</v>
      </c>
      <c r="N604" s="9"/>
      <c r="O604" s="9" t="s">
        <v>3464</v>
      </c>
    </row>
    <row r="605" spans="1:15" ht="18">
      <c r="A605" s="9">
        <v>703294</v>
      </c>
      <c r="B605" s="9" t="s">
        <v>3464</v>
      </c>
      <c r="C605" s="9" t="s">
        <v>3535</v>
      </c>
      <c r="D605" s="9" t="s">
        <v>3536</v>
      </c>
      <c r="E605" s="9"/>
      <c r="F605" s="9"/>
      <c r="G605" s="9" t="s">
        <v>1896</v>
      </c>
      <c r="H605" s="9" t="s">
        <v>1660</v>
      </c>
      <c r="I605" s="9" t="s">
        <v>1897</v>
      </c>
      <c r="J605" s="9" t="s">
        <v>1898</v>
      </c>
      <c r="K605" s="9" t="s">
        <v>1987</v>
      </c>
      <c r="L605" s="9" t="s">
        <v>1900</v>
      </c>
      <c r="M605" s="9" t="s">
        <v>2006</v>
      </c>
      <c r="N605" s="9"/>
      <c r="O605" s="9" t="s">
        <v>1967</v>
      </c>
    </row>
    <row r="606" spans="1:15" ht="18">
      <c r="A606" s="9">
        <v>703293</v>
      </c>
      <c r="B606" s="9" t="s">
        <v>3464</v>
      </c>
      <c r="C606" s="9" t="s">
        <v>3537</v>
      </c>
      <c r="D606" s="9" t="s">
        <v>3538</v>
      </c>
      <c r="E606" s="9"/>
      <c r="F606" s="9"/>
      <c r="G606" s="9" t="s">
        <v>1896</v>
      </c>
      <c r="H606" s="9" t="s">
        <v>1660</v>
      </c>
      <c r="I606" s="9" t="s">
        <v>1897</v>
      </c>
      <c r="J606" s="9" t="s">
        <v>1898</v>
      </c>
      <c r="K606" s="9" t="s">
        <v>1970</v>
      </c>
      <c r="L606" s="9" t="s">
        <v>1900</v>
      </c>
      <c r="M606" s="9" t="s">
        <v>3234</v>
      </c>
      <c r="N606" s="9"/>
      <c r="O606" s="9" t="s">
        <v>1902</v>
      </c>
    </row>
    <row r="607" spans="1:15" ht="18">
      <c r="A607" s="9">
        <v>703292</v>
      </c>
      <c r="B607" s="9" t="s">
        <v>3464</v>
      </c>
      <c r="C607" s="9" t="s">
        <v>3539</v>
      </c>
      <c r="D607" s="9" t="s">
        <v>3540</v>
      </c>
      <c r="E607" s="9" t="s">
        <v>1905</v>
      </c>
      <c r="F607" s="9">
        <v>27</v>
      </c>
      <c r="G607" s="9" t="s">
        <v>633</v>
      </c>
      <c r="H607" s="9" t="s">
        <v>1660</v>
      </c>
      <c r="I607" s="9" t="s">
        <v>1897</v>
      </c>
      <c r="J607" s="9" t="s">
        <v>1898</v>
      </c>
      <c r="K607" s="9" t="s">
        <v>1987</v>
      </c>
      <c r="L607" s="9" t="s">
        <v>1900</v>
      </c>
      <c r="M607" s="9" t="s">
        <v>2002</v>
      </c>
      <c r="N607" s="9"/>
      <c r="O607" s="9" t="s">
        <v>2059</v>
      </c>
    </row>
    <row r="608" spans="1:15" ht="18">
      <c r="A608" s="9">
        <v>703291</v>
      </c>
      <c r="B608" s="9" t="s">
        <v>3464</v>
      </c>
      <c r="C608" s="9" t="s">
        <v>3541</v>
      </c>
      <c r="D608" s="9" t="s">
        <v>3542</v>
      </c>
      <c r="E608" s="9" t="s">
        <v>1905</v>
      </c>
      <c r="F608" s="9"/>
      <c r="G608" s="9" t="s">
        <v>633</v>
      </c>
      <c r="H608" s="9" t="s">
        <v>2321</v>
      </c>
      <c r="I608" s="9" t="s">
        <v>1897</v>
      </c>
      <c r="J608" s="9" t="s">
        <v>1908</v>
      </c>
      <c r="K608" s="9" t="s">
        <v>1987</v>
      </c>
      <c r="L608" s="9" t="s">
        <v>1900</v>
      </c>
      <c r="M608" s="9" t="s">
        <v>2387</v>
      </c>
      <c r="N608" s="9"/>
      <c r="O608" s="9" t="s">
        <v>1976</v>
      </c>
    </row>
    <row r="609" spans="1:15" ht="18">
      <c r="A609" s="9">
        <v>703290</v>
      </c>
      <c r="B609" s="9" t="s">
        <v>3464</v>
      </c>
      <c r="C609" s="9" t="s">
        <v>3543</v>
      </c>
      <c r="D609" s="9" t="s">
        <v>98</v>
      </c>
      <c r="E609" s="9"/>
      <c r="F609" s="9"/>
      <c r="G609" s="9"/>
      <c r="H609" s="9"/>
      <c r="I609" s="9" t="s">
        <v>1897</v>
      </c>
      <c r="J609" s="9" t="s">
        <v>1908</v>
      </c>
      <c r="K609" s="9" t="s">
        <v>2058</v>
      </c>
      <c r="L609" s="9" t="s">
        <v>1900</v>
      </c>
      <c r="M609" s="9" t="s">
        <v>2006</v>
      </c>
      <c r="N609" s="9"/>
      <c r="O609" s="9" t="s">
        <v>2003</v>
      </c>
    </row>
    <row r="610" spans="1:15" ht="18">
      <c r="A610" s="9">
        <v>703289</v>
      </c>
      <c r="B610" s="9" t="s">
        <v>3464</v>
      </c>
      <c r="C610" s="9" t="s">
        <v>3544</v>
      </c>
      <c r="D610" s="9" t="s">
        <v>3545</v>
      </c>
      <c r="E610" s="9"/>
      <c r="F610" s="9"/>
      <c r="G610" s="9" t="s">
        <v>1896</v>
      </c>
      <c r="H610" s="9" t="s">
        <v>1295</v>
      </c>
      <c r="I610" s="9" t="s">
        <v>1897</v>
      </c>
      <c r="J610" s="9" t="s">
        <v>1898</v>
      </c>
      <c r="K610" s="9" t="s">
        <v>1965</v>
      </c>
      <c r="L610" s="9" t="s">
        <v>1900</v>
      </c>
      <c r="M610" s="9" t="s">
        <v>3546</v>
      </c>
      <c r="N610" s="9"/>
      <c r="O610" s="9" t="s">
        <v>2003</v>
      </c>
    </row>
    <row r="611" spans="1:15" ht="18">
      <c r="A611" s="9">
        <v>703287</v>
      </c>
      <c r="B611" s="9" t="s">
        <v>3464</v>
      </c>
      <c r="C611" s="9" t="s">
        <v>3547</v>
      </c>
      <c r="D611" s="9" t="s">
        <v>3548</v>
      </c>
      <c r="E611" s="9" t="s">
        <v>1905</v>
      </c>
      <c r="F611" s="9">
        <v>41</v>
      </c>
      <c r="G611" s="9" t="s">
        <v>812</v>
      </c>
      <c r="H611" s="9" t="s">
        <v>2176</v>
      </c>
      <c r="I611" s="9" t="s">
        <v>1897</v>
      </c>
      <c r="J611" s="9" t="s">
        <v>1939</v>
      </c>
      <c r="K611" s="9" t="s">
        <v>1899</v>
      </c>
      <c r="L611" s="9" t="s">
        <v>1910</v>
      </c>
      <c r="M611" s="9" t="s">
        <v>3475</v>
      </c>
      <c r="N611" s="9"/>
      <c r="O611" s="9" t="s">
        <v>3464</v>
      </c>
    </row>
    <row r="612" spans="1:15" ht="18">
      <c r="A612" s="9">
        <v>703286</v>
      </c>
      <c r="B612" s="9" t="s">
        <v>3464</v>
      </c>
      <c r="C612" s="9" t="s">
        <v>3549</v>
      </c>
      <c r="D612" s="9" t="s">
        <v>3418</v>
      </c>
      <c r="E612" s="9"/>
      <c r="F612" s="9"/>
      <c r="G612" s="9" t="s">
        <v>398</v>
      </c>
      <c r="H612" s="9" t="s">
        <v>1949</v>
      </c>
      <c r="I612" s="9" t="s">
        <v>1897</v>
      </c>
      <c r="J612" s="9" t="s">
        <v>1898</v>
      </c>
      <c r="K612" s="9" t="s">
        <v>1899</v>
      </c>
      <c r="L612" s="9" t="s">
        <v>2415</v>
      </c>
      <c r="M612" s="9" t="s">
        <v>3550</v>
      </c>
      <c r="N612" s="9"/>
      <c r="O612" s="9" t="s">
        <v>3464</v>
      </c>
    </row>
    <row r="613" spans="1:15" ht="18">
      <c r="A613" s="9">
        <v>703285</v>
      </c>
      <c r="B613" s="9" t="s">
        <v>3464</v>
      </c>
      <c r="C613" s="9" t="s">
        <v>3551</v>
      </c>
      <c r="D613" s="9" t="s">
        <v>98</v>
      </c>
      <c r="E613" s="9"/>
      <c r="F613" s="9"/>
      <c r="G613" s="9"/>
      <c r="H613" s="9"/>
      <c r="I613" s="9" t="s">
        <v>1897</v>
      </c>
      <c r="J613" s="9" t="s">
        <v>1908</v>
      </c>
      <c r="K613" s="9" t="s">
        <v>1970</v>
      </c>
      <c r="L613" s="9" t="s">
        <v>1900</v>
      </c>
      <c r="M613" s="9" t="s">
        <v>3552</v>
      </c>
      <c r="N613" s="9"/>
      <c r="O613" s="9" t="s">
        <v>1902</v>
      </c>
    </row>
    <row r="614" spans="1:15" ht="18">
      <c r="A614" s="9">
        <v>703284</v>
      </c>
      <c r="B614" s="9" t="s">
        <v>3464</v>
      </c>
      <c r="C614" s="9" t="s">
        <v>3553</v>
      </c>
      <c r="D614" s="9" t="s">
        <v>3554</v>
      </c>
      <c r="E614" s="9"/>
      <c r="F614" s="9"/>
      <c r="G614" s="9" t="s">
        <v>398</v>
      </c>
      <c r="H614" s="9" t="s">
        <v>1907</v>
      </c>
      <c r="I614" s="9" t="s">
        <v>1897</v>
      </c>
      <c r="J614" s="9" t="s">
        <v>1898</v>
      </c>
      <c r="K614" s="9" t="s">
        <v>2058</v>
      </c>
      <c r="L614" s="9" t="s">
        <v>2415</v>
      </c>
      <c r="M614" s="9" t="s">
        <v>3555</v>
      </c>
      <c r="N614" s="9"/>
      <c r="O614" s="9" t="s">
        <v>2059</v>
      </c>
    </row>
    <row r="615" spans="1:15" ht="18">
      <c r="A615" s="9">
        <v>703283</v>
      </c>
      <c r="B615" s="9" t="s">
        <v>3464</v>
      </c>
      <c r="C615" s="9" t="s">
        <v>3556</v>
      </c>
      <c r="D615" s="9" t="s">
        <v>3557</v>
      </c>
      <c r="E615" s="9"/>
      <c r="F615" s="9"/>
      <c r="G615" s="9" t="s">
        <v>1896</v>
      </c>
      <c r="H615" s="9" t="s">
        <v>1907</v>
      </c>
      <c r="I615" s="9" t="s">
        <v>1897</v>
      </c>
      <c r="J615" s="9" t="s">
        <v>1898</v>
      </c>
      <c r="K615" s="9" t="s">
        <v>1909</v>
      </c>
      <c r="L615" s="9" t="s">
        <v>1900</v>
      </c>
      <c r="M615" s="9" t="s">
        <v>3558</v>
      </c>
      <c r="N615" s="9"/>
      <c r="O615" s="9" t="s">
        <v>3464</v>
      </c>
    </row>
    <row r="616" spans="1:15" ht="18">
      <c r="A616" s="9">
        <v>703282</v>
      </c>
      <c r="B616" s="9" t="s">
        <v>3464</v>
      </c>
      <c r="C616" s="9" t="s">
        <v>3559</v>
      </c>
      <c r="D616" s="9" t="s">
        <v>3560</v>
      </c>
      <c r="E616" s="9"/>
      <c r="F616" s="9"/>
      <c r="G616" s="9" t="s">
        <v>398</v>
      </c>
      <c r="H616" s="9" t="s">
        <v>634</v>
      </c>
      <c r="I616" s="9" t="s">
        <v>1897</v>
      </c>
      <c r="J616" s="9" t="s">
        <v>1898</v>
      </c>
      <c r="K616" s="9" t="s">
        <v>1899</v>
      </c>
      <c r="L616" s="9" t="s">
        <v>2415</v>
      </c>
      <c r="M616" s="9" t="s">
        <v>3489</v>
      </c>
      <c r="N616" s="9"/>
      <c r="O616" s="9" t="s">
        <v>3464</v>
      </c>
    </row>
    <row r="617" spans="1:15" ht="18">
      <c r="A617" s="9">
        <v>703281</v>
      </c>
      <c r="B617" s="9" t="s">
        <v>3464</v>
      </c>
      <c r="C617" s="9" t="s">
        <v>3561</v>
      </c>
      <c r="D617" s="9" t="s">
        <v>3562</v>
      </c>
      <c r="E617" s="9"/>
      <c r="F617" s="9"/>
      <c r="G617" s="9" t="s">
        <v>633</v>
      </c>
      <c r="H617" s="9" t="s">
        <v>634</v>
      </c>
      <c r="I617" s="9" t="s">
        <v>1897</v>
      </c>
      <c r="J617" s="9" t="s">
        <v>1898</v>
      </c>
      <c r="K617" s="9" t="s">
        <v>1922</v>
      </c>
      <c r="L617" s="9" t="s">
        <v>1952</v>
      </c>
      <c r="M617" s="9" t="s">
        <v>3563</v>
      </c>
      <c r="N617" s="9"/>
      <c r="O617" s="9" t="s">
        <v>3464</v>
      </c>
    </row>
    <row r="618" spans="1:15" ht="18">
      <c r="A618" s="9">
        <v>703280</v>
      </c>
      <c r="B618" s="9" t="s">
        <v>3464</v>
      </c>
      <c r="C618" s="9" t="s">
        <v>3564</v>
      </c>
      <c r="D618" s="9" t="s">
        <v>3565</v>
      </c>
      <c r="E618" s="9" t="s">
        <v>1905</v>
      </c>
      <c r="F618" s="9">
        <v>39</v>
      </c>
      <c r="G618" s="9" t="s">
        <v>398</v>
      </c>
      <c r="H618" s="9" t="s">
        <v>1907</v>
      </c>
      <c r="I618" s="9" t="s">
        <v>1897</v>
      </c>
      <c r="J618" s="9" t="s">
        <v>1898</v>
      </c>
      <c r="K618" s="9" t="s">
        <v>1987</v>
      </c>
      <c r="L618" s="9" t="s">
        <v>2415</v>
      </c>
      <c r="M618" s="9" t="s">
        <v>3566</v>
      </c>
      <c r="N618" s="9"/>
      <c r="O618" s="9" t="s">
        <v>1930</v>
      </c>
    </row>
    <row r="619" spans="1:15" ht="18">
      <c r="A619" s="9">
        <v>703279</v>
      </c>
      <c r="B619" s="9" t="s">
        <v>3464</v>
      </c>
      <c r="C619" s="9" t="s">
        <v>3567</v>
      </c>
      <c r="D619" s="9" t="s">
        <v>3568</v>
      </c>
      <c r="E619" s="9"/>
      <c r="F619" s="9"/>
      <c r="G619" s="9" t="s">
        <v>1896</v>
      </c>
      <c r="H619" s="9" t="s">
        <v>1295</v>
      </c>
      <c r="I619" s="9" t="s">
        <v>1897</v>
      </c>
      <c r="J619" s="9" t="s">
        <v>1898</v>
      </c>
      <c r="K619" s="9" t="s">
        <v>1965</v>
      </c>
      <c r="L619" s="9" t="s">
        <v>1900</v>
      </c>
      <c r="M619" s="9" t="s">
        <v>2006</v>
      </c>
      <c r="N619" s="9"/>
      <c r="O619" s="9" t="s">
        <v>2504</v>
      </c>
    </row>
    <row r="620" spans="1:15" ht="18">
      <c r="A620" s="9">
        <v>703278</v>
      </c>
      <c r="B620" s="9" t="s">
        <v>3464</v>
      </c>
      <c r="C620" s="9" t="s">
        <v>3569</v>
      </c>
      <c r="D620" s="9" t="s">
        <v>3570</v>
      </c>
      <c r="E620" s="9"/>
      <c r="F620" s="9"/>
      <c r="G620" s="9" t="s">
        <v>1896</v>
      </c>
      <c r="H620" s="9" t="s">
        <v>634</v>
      </c>
      <c r="I620" s="9" t="s">
        <v>1897</v>
      </c>
      <c r="J620" s="9" t="s">
        <v>1898</v>
      </c>
      <c r="K620" s="9" t="s">
        <v>1987</v>
      </c>
      <c r="L620" s="9" t="s">
        <v>1900</v>
      </c>
      <c r="M620" s="9" t="s">
        <v>3571</v>
      </c>
      <c r="N620" s="9"/>
      <c r="O620" s="9" t="s">
        <v>3572</v>
      </c>
    </row>
    <row r="621" spans="1:15" ht="18">
      <c r="A621" s="9">
        <v>703276</v>
      </c>
      <c r="B621" s="9" t="s">
        <v>3464</v>
      </c>
      <c r="C621" s="9" t="s">
        <v>3573</v>
      </c>
      <c r="D621" s="9" t="s">
        <v>3574</v>
      </c>
      <c r="E621" s="9"/>
      <c r="F621" s="9"/>
      <c r="G621" s="9" t="s">
        <v>1896</v>
      </c>
      <c r="H621" s="9" t="s">
        <v>634</v>
      </c>
      <c r="I621" s="9" t="s">
        <v>1897</v>
      </c>
      <c r="J621" s="9" t="s">
        <v>1898</v>
      </c>
      <c r="K621" s="9" t="s">
        <v>1987</v>
      </c>
      <c r="L621" s="9" t="s">
        <v>1900</v>
      </c>
      <c r="M621" s="9" t="s">
        <v>2006</v>
      </c>
      <c r="N621" s="9"/>
      <c r="O621" s="9" t="s">
        <v>3575</v>
      </c>
    </row>
    <row r="622" spans="1:15" ht="18">
      <c r="A622" s="9">
        <v>703275</v>
      </c>
      <c r="B622" s="9" t="s">
        <v>3464</v>
      </c>
      <c r="C622" s="9" t="s">
        <v>3576</v>
      </c>
      <c r="D622" s="9" t="s">
        <v>3577</v>
      </c>
      <c r="E622" s="9" t="s">
        <v>1905</v>
      </c>
      <c r="F622" s="9"/>
      <c r="G622" s="9" t="s">
        <v>1896</v>
      </c>
      <c r="H622" s="9" t="s">
        <v>1295</v>
      </c>
      <c r="I622" s="9" t="s">
        <v>1897</v>
      </c>
      <c r="J622" s="9" t="s">
        <v>2009</v>
      </c>
      <c r="K622" s="9" t="s">
        <v>2299</v>
      </c>
      <c r="L622" s="9" t="s">
        <v>1900</v>
      </c>
      <c r="M622" s="9" t="s">
        <v>3578</v>
      </c>
      <c r="N622" s="9"/>
      <c r="O622" s="9" t="s">
        <v>2080</v>
      </c>
    </row>
    <row r="623" spans="1:15" ht="18">
      <c r="A623" s="9">
        <v>703274</v>
      </c>
      <c r="B623" s="9" t="s">
        <v>3464</v>
      </c>
      <c r="C623" s="9" t="s">
        <v>3579</v>
      </c>
      <c r="D623" s="9" t="s">
        <v>3580</v>
      </c>
      <c r="E623" s="9" t="s">
        <v>1905</v>
      </c>
      <c r="F623" s="9">
        <v>24</v>
      </c>
      <c r="G623" s="9" t="s">
        <v>633</v>
      </c>
      <c r="H623" s="9" t="s">
        <v>634</v>
      </c>
      <c r="I623" s="9" t="s">
        <v>1897</v>
      </c>
      <c r="J623" s="9" t="s">
        <v>1898</v>
      </c>
      <c r="K623" s="9" t="s">
        <v>2149</v>
      </c>
      <c r="L623" s="9" t="s">
        <v>1974</v>
      </c>
      <c r="M623" s="9" t="s">
        <v>3581</v>
      </c>
      <c r="N623" s="9"/>
      <c r="O623" s="9" t="s">
        <v>2514</v>
      </c>
    </row>
    <row r="624" spans="1:15" ht="18">
      <c r="A624" s="9">
        <v>703272</v>
      </c>
      <c r="B624" s="9" t="s">
        <v>3464</v>
      </c>
      <c r="C624" s="9" t="s">
        <v>3582</v>
      </c>
      <c r="D624" s="9" t="s">
        <v>3583</v>
      </c>
      <c r="E624" s="9" t="s">
        <v>1905</v>
      </c>
      <c r="F624" s="9">
        <v>31</v>
      </c>
      <c r="G624" s="9" t="s">
        <v>633</v>
      </c>
      <c r="H624" s="9" t="s">
        <v>1295</v>
      </c>
      <c r="I624" s="9" t="s">
        <v>1897</v>
      </c>
      <c r="J624" s="9" t="s">
        <v>1908</v>
      </c>
      <c r="K624" s="9" t="s">
        <v>1987</v>
      </c>
      <c r="L624" s="9" t="s">
        <v>1900</v>
      </c>
      <c r="M624" s="9" t="s">
        <v>2006</v>
      </c>
      <c r="N624" s="9"/>
      <c r="O624" s="9" t="s">
        <v>1967</v>
      </c>
    </row>
    <row r="625" spans="1:15" ht="18">
      <c r="A625" s="9">
        <v>703271</v>
      </c>
      <c r="B625" s="9" t="s">
        <v>3464</v>
      </c>
      <c r="C625" s="9" t="s">
        <v>3584</v>
      </c>
      <c r="D625" s="9" t="s">
        <v>3585</v>
      </c>
      <c r="E625" s="9" t="s">
        <v>1905</v>
      </c>
      <c r="F625" s="9">
        <v>47</v>
      </c>
      <c r="G625" s="9" t="s">
        <v>1896</v>
      </c>
      <c r="H625" s="9" t="s">
        <v>1295</v>
      </c>
      <c r="I625" s="9" t="s">
        <v>1897</v>
      </c>
      <c r="J625" s="9" t="s">
        <v>1908</v>
      </c>
      <c r="K625" s="9" t="s">
        <v>1909</v>
      </c>
      <c r="L625" s="9" t="s">
        <v>1900</v>
      </c>
      <c r="M625" s="9" t="s">
        <v>3586</v>
      </c>
      <c r="N625" s="9"/>
      <c r="O625" s="9" t="s">
        <v>2080</v>
      </c>
    </row>
    <row r="626" spans="1:15" ht="18">
      <c r="A626" s="9">
        <v>703270</v>
      </c>
      <c r="B626" s="9" t="s">
        <v>3464</v>
      </c>
      <c r="C626" s="9" t="s">
        <v>3587</v>
      </c>
      <c r="D626" s="9" t="s">
        <v>98</v>
      </c>
      <c r="E626" s="9"/>
      <c r="F626" s="9"/>
      <c r="G626" s="9"/>
      <c r="H626" s="9"/>
      <c r="I626" s="9" t="s">
        <v>1897</v>
      </c>
      <c r="J626" s="9" t="s">
        <v>2191</v>
      </c>
      <c r="K626" s="9" t="s">
        <v>1899</v>
      </c>
      <c r="L626" s="9" t="s">
        <v>1996</v>
      </c>
      <c r="M626" s="9" t="s">
        <v>3588</v>
      </c>
      <c r="N626" s="9"/>
      <c r="O626" s="9" t="s">
        <v>3464</v>
      </c>
    </row>
    <row r="627" spans="1:15" ht="18">
      <c r="A627" s="9">
        <v>703269</v>
      </c>
      <c r="B627" s="9" t="s">
        <v>3464</v>
      </c>
      <c r="C627" s="9" t="s">
        <v>3589</v>
      </c>
      <c r="D627" s="9" t="s">
        <v>98</v>
      </c>
      <c r="E627" s="9"/>
      <c r="F627" s="9"/>
      <c r="G627" s="9"/>
      <c r="H627" s="9"/>
      <c r="I627" s="9" t="s">
        <v>1897</v>
      </c>
      <c r="J627" s="9" t="s">
        <v>1908</v>
      </c>
      <c r="K627" s="9" t="s">
        <v>1922</v>
      </c>
      <c r="L627" s="9" t="s">
        <v>1974</v>
      </c>
      <c r="M627" s="9" t="s">
        <v>2387</v>
      </c>
      <c r="N627" s="9"/>
      <c r="O627" s="9" t="s">
        <v>3350</v>
      </c>
    </row>
    <row r="628" spans="1:15" ht="18">
      <c r="A628" s="9">
        <v>703268</v>
      </c>
      <c r="B628" s="9" t="s">
        <v>3464</v>
      </c>
      <c r="C628" s="9" t="s">
        <v>3590</v>
      </c>
      <c r="D628" s="9" t="s">
        <v>3591</v>
      </c>
      <c r="E628" s="9"/>
      <c r="F628" s="9"/>
      <c r="G628" s="9" t="s">
        <v>633</v>
      </c>
      <c r="H628" s="9" t="s">
        <v>1295</v>
      </c>
      <c r="I628" s="9" t="s">
        <v>1897</v>
      </c>
      <c r="J628" s="9" t="s">
        <v>1898</v>
      </c>
      <c r="K628" s="9" t="s">
        <v>2058</v>
      </c>
      <c r="L628" s="9" t="s">
        <v>1900</v>
      </c>
      <c r="M628" s="9" t="s">
        <v>2006</v>
      </c>
      <c r="N628" s="9"/>
      <c r="O628" s="9" t="s">
        <v>2059</v>
      </c>
    </row>
    <row r="629" spans="1:15" ht="18">
      <c r="A629" s="9">
        <v>703267</v>
      </c>
      <c r="B629" s="9" t="s">
        <v>3464</v>
      </c>
      <c r="C629" s="9" t="s">
        <v>3592</v>
      </c>
      <c r="D629" s="9" t="s">
        <v>2199</v>
      </c>
      <c r="E629" s="9" t="s">
        <v>1905</v>
      </c>
      <c r="F629" s="9">
        <v>23</v>
      </c>
      <c r="G629" s="9" t="s">
        <v>1906</v>
      </c>
      <c r="H629" s="9" t="s">
        <v>634</v>
      </c>
      <c r="I629" s="9" t="s">
        <v>1897</v>
      </c>
      <c r="J629" s="9" t="s">
        <v>1908</v>
      </c>
      <c r="K629" s="9" t="s">
        <v>1916</v>
      </c>
      <c r="L629" s="9" t="s">
        <v>1910</v>
      </c>
      <c r="M629" s="9" t="s">
        <v>3593</v>
      </c>
      <c r="N629" s="9"/>
      <c r="O629" s="9" t="s">
        <v>2908</v>
      </c>
    </row>
    <row r="630" spans="1:15" ht="18">
      <c r="A630" s="9">
        <v>703266</v>
      </c>
      <c r="B630" s="9" t="s">
        <v>3464</v>
      </c>
      <c r="C630" s="9" t="s">
        <v>3594</v>
      </c>
      <c r="D630" s="9" t="s">
        <v>3595</v>
      </c>
      <c r="E630" s="9" t="s">
        <v>1905</v>
      </c>
      <c r="F630" s="9">
        <v>48</v>
      </c>
      <c r="G630" s="9" t="s">
        <v>633</v>
      </c>
      <c r="H630" s="9" t="s">
        <v>1295</v>
      </c>
      <c r="I630" s="9" t="s">
        <v>1897</v>
      </c>
      <c r="J630" s="9" t="s">
        <v>1898</v>
      </c>
      <c r="K630" s="9" t="s">
        <v>2299</v>
      </c>
      <c r="L630" s="9" t="s">
        <v>3209</v>
      </c>
      <c r="M630" s="9" t="s">
        <v>3596</v>
      </c>
      <c r="N630" s="9"/>
      <c r="O630" s="9" t="s">
        <v>17</v>
      </c>
    </row>
    <row r="631" spans="1:15" ht="18">
      <c r="A631" s="9">
        <v>703265</v>
      </c>
      <c r="B631" s="9" t="s">
        <v>3464</v>
      </c>
      <c r="C631" s="9" t="s">
        <v>3597</v>
      </c>
      <c r="D631" s="9" t="s">
        <v>3598</v>
      </c>
      <c r="E631" s="9" t="s">
        <v>1905</v>
      </c>
      <c r="F631" s="9">
        <v>34</v>
      </c>
      <c r="G631" s="9" t="s">
        <v>633</v>
      </c>
      <c r="H631" s="9" t="s">
        <v>1295</v>
      </c>
      <c r="I631" s="9" t="s">
        <v>1897</v>
      </c>
      <c r="J631" s="9" t="s">
        <v>1898</v>
      </c>
      <c r="K631" s="9" t="s">
        <v>1995</v>
      </c>
      <c r="L631" s="9" t="s">
        <v>1996</v>
      </c>
      <c r="M631" s="9" t="s">
        <v>3599</v>
      </c>
      <c r="N631" s="9"/>
      <c r="O631" s="9" t="s">
        <v>2881</v>
      </c>
    </row>
    <row r="632" spans="1:15" ht="18">
      <c r="A632" s="9">
        <v>703264</v>
      </c>
      <c r="B632" s="9" t="s">
        <v>3464</v>
      </c>
      <c r="C632" s="9" t="s">
        <v>3600</v>
      </c>
      <c r="D632" s="9" t="s">
        <v>3601</v>
      </c>
      <c r="E632" s="9"/>
      <c r="F632" s="9"/>
      <c r="G632" s="9" t="s">
        <v>1896</v>
      </c>
      <c r="H632" s="9" t="s">
        <v>1907</v>
      </c>
      <c r="I632" s="9" t="s">
        <v>1897</v>
      </c>
      <c r="J632" s="9" t="s">
        <v>1898</v>
      </c>
      <c r="K632" s="9" t="s">
        <v>1965</v>
      </c>
      <c r="L632" s="9" t="s">
        <v>1900</v>
      </c>
      <c r="M632" s="9" t="s">
        <v>3602</v>
      </c>
      <c r="N632" s="9"/>
      <c r="O632" s="9" t="s">
        <v>1976</v>
      </c>
    </row>
    <row r="633" spans="1:15" ht="18">
      <c r="A633" s="9">
        <v>703263</v>
      </c>
      <c r="B633" s="9" t="s">
        <v>3603</v>
      </c>
      <c r="C633" s="9" t="s">
        <v>3604</v>
      </c>
      <c r="D633" s="9" t="s">
        <v>3605</v>
      </c>
      <c r="E633" s="9"/>
      <c r="F633" s="9"/>
      <c r="G633" s="9" t="s">
        <v>633</v>
      </c>
      <c r="H633" s="9" t="s">
        <v>1295</v>
      </c>
      <c r="I633" s="9" t="s">
        <v>1897</v>
      </c>
      <c r="J633" s="9" t="s">
        <v>1898</v>
      </c>
      <c r="K633" s="9" t="s">
        <v>1899</v>
      </c>
      <c r="L633" s="9" t="s">
        <v>2093</v>
      </c>
      <c r="M633" s="9" t="s">
        <v>98</v>
      </c>
      <c r="N633" s="9"/>
      <c r="O633" s="9" t="s">
        <v>2301</v>
      </c>
    </row>
    <row r="634" spans="1:15" ht="18">
      <c r="A634" s="9">
        <v>703262</v>
      </c>
      <c r="B634" s="9" t="s">
        <v>3603</v>
      </c>
      <c r="C634" s="9" t="s">
        <v>3606</v>
      </c>
      <c r="D634" s="9" t="s">
        <v>3607</v>
      </c>
      <c r="E634" s="9"/>
      <c r="F634" s="9"/>
      <c r="G634" s="9" t="s">
        <v>633</v>
      </c>
      <c r="H634" s="9" t="s">
        <v>1295</v>
      </c>
      <c r="I634" s="9" t="s">
        <v>1897</v>
      </c>
      <c r="J634" s="9" t="s">
        <v>1898</v>
      </c>
      <c r="K634" s="9" t="s">
        <v>2540</v>
      </c>
      <c r="L634" s="9" t="s">
        <v>2093</v>
      </c>
      <c r="M634" s="9" t="s">
        <v>98</v>
      </c>
      <c r="N634" s="9"/>
      <c r="O634" s="9" t="s">
        <v>2003</v>
      </c>
    </row>
    <row r="635" spans="1:15" ht="18">
      <c r="A635" s="9">
        <v>703261</v>
      </c>
      <c r="B635" s="9" t="s">
        <v>3603</v>
      </c>
      <c r="C635" s="9" t="s">
        <v>3608</v>
      </c>
      <c r="D635" s="9" t="s">
        <v>3609</v>
      </c>
      <c r="E635" s="9"/>
      <c r="F635" s="9"/>
      <c r="G635" s="9" t="s">
        <v>633</v>
      </c>
      <c r="H635" s="9" t="s">
        <v>634</v>
      </c>
      <c r="I635" s="9" t="s">
        <v>1897</v>
      </c>
      <c r="J635" s="9" t="s">
        <v>1898</v>
      </c>
      <c r="K635" s="9" t="s">
        <v>1981</v>
      </c>
      <c r="L635" s="9" t="s">
        <v>2039</v>
      </c>
      <c r="M635" s="9" t="s">
        <v>3552</v>
      </c>
      <c r="N635" s="9"/>
      <c r="O635" s="9" t="s">
        <v>1902</v>
      </c>
    </row>
    <row r="636" spans="1:15" ht="18">
      <c r="A636" s="9">
        <v>703260</v>
      </c>
      <c r="B636" s="9" t="s">
        <v>3603</v>
      </c>
      <c r="C636" s="9" t="s">
        <v>3610</v>
      </c>
      <c r="D636" s="9" t="s">
        <v>3611</v>
      </c>
      <c r="E636" s="9"/>
      <c r="F636" s="9"/>
      <c r="G636" s="9" t="s">
        <v>633</v>
      </c>
      <c r="H636" s="9" t="s">
        <v>1295</v>
      </c>
      <c r="I636" s="9" t="s">
        <v>1897</v>
      </c>
      <c r="J636" s="9" t="s">
        <v>1898</v>
      </c>
      <c r="K636" s="9" t="s">
        <v>1981</v>
      </c>
      <c r="L636" s="9" t="s">
        <v>2039</v>
      </c>
      <c r="M636" s="9" t="s">
        <v>3612</v>
      </c>
      <c r="N636" s="9"/>
      <c r="O636" s="9" t="s">
        <v>1902</v>
      </c>
    </row>
    <row r="637" spans="1:15" ht="18">
      <c r="A637" s="9">
        <v>703259</v>
      </c>
      <c r="B637" s="9" t="s">
        <v>3603</v>
      </c>
      <c r="C637" s="9" t="s">
        <v>3613</v>
      </c>
      <c r="D637" s="9" t="s">
        <v>3614</v>
      </c>
      <c r="E637" s="9"/>
      <c r="F637" s="9"/>
      <c r="G637" s="9" t="s">
        <v>1896</v>
      </c>
      <c r="H637" s="9" t="s">
        <v>1295</v>
      </c>
      <c r="I637" s="9" t="s">
        <v>1897</v>
      </c>
      <c r="J637" s="9" t="s">
        <v>1898</v>
      </c>
      <c r="K637" s="9" t="s">
        <v>2141</v>
      </c>
      <c r="L637" s="9" t="s">
        <v>1900</v>
      </c>
      <c r="M637" s="9" t="s">
        <v>3234</v>
      </c>
      <c r="N637" s="9"/>
      <c r="O637" s="9" t="s">
        <v>1902</v>
      </c>
    </row>
    <row r="638" spans="1:15" ht="18">
      <c r="A638" s="9">
        <v>703258</v>
      </c>
      <c r="B638" s="9" t="s">
        <v>3603</v>
      </c>
      <c r="C638" s="9" t="s">
        <v>3615</v>
      </c>
      <c r="D638" s="9" t="s">
        <v>3616</v>
      </c>
      <c r="E638" s="9"/>
      <c r="F638" s="9"/>
      <c r="G638" s="9" t="s">
        <v>633</v>
      </c>
      <c r="H638" s="9" t="s">
        <v>634</v>
      </c>
      <c r="I638" s="9" t="s">
        <v>1897</v>
      </c>
      <c r="J638" s="9" t="s">
        <v>1898</v>
      </c>
      <c r="K638" s="9" t="s">
        <v>1981</v>
      </c>
      <c r="L638" s="9" t="s">
        <v>2039</v>
      </c>
      <c r="M638" s="9" t="s">
        <v>3234</v>
      </c>
      <c r="N638" s="9"/>
      <c r="O638" s="9" t="s">
        <v>1902</v>
      </c>
    </row>
    <row r="639" spans="1:15" ht="18">
      <c r="A639" s="9">
        <v>703257</v>
      </c>
      <c r="B639" s="9" t="s">
        <v>3603</v>
      </c>
      <c r="C639" s="9" t="s">
        <v>3617</v>
      </c>
      <c r="D639" s="9" t="s">
        <v>2194</v>
      </c>
      <c r="E639" s="9" t="s">
        <v>1905</v>
      </c>
      <c r="F639" s="9">
        <v>30</v>
      </c>
      <c r="G639" s="9"/>
      <c r="H639" s="9"/>
      <c r="I639" s="9" t="s">
        <v>1897</v>
      </c>
      <c r="J639" s="9" t="s">
        <v>1908</v>
      </c>
      <c r="K639" s="9" t="s">
        <v>2149</v>
      </c>
      <c r="L639" s="9" t="s">
        <v>1917</v>
      </c>
      <c r="M639" s="9" t="s">
        <v>3618</v>
      </c>
      <c r="N639" s="9"/>
      <c r="O639" s="9" t="s">
        <v>3350</v>
      </c>
    </row>
    <row r="640" spans="1:15" ht="18">
      <c r="A640" s="9">
        <v>703256</v>
      </c>
      <c r="B640" s="9" t="s">
        <v>3603</v>
      </c>
      <c r="C640" s="9" t="s">
        <v>3619</v>
      </c>
      <c r="D640" s="9" t="s">
        <v>3620</v>
      </c>
      <c r="E640" s="9" t="s">
        <v>1905</v>
      </c>
      <c r="F640" s="9">
        <v>50</v>
      </c>
      <c r="G640" s="9" t="s">
        <v>633</v>
      </c>
      <c r="H640" s="9" t="s">
        <v>1295</v>
      </c>
      <c r="I640" s="9" t="s">
        <v>1897</v>
      </c>
      <c r="J640" s="9" t="s">
        <v>1908</v>
      </c>
      <c r="K640" s="9" t="s">
        <v>1987</v>
      </c>
      <c r="L640" s="9" t="s">
        <v>1900</v>
      </c>
      <c r="M640" s="9" t="s">
        <v>2006</v>
      </c>
      <c r="N640" s="9"/>
      <c r="O640" s="9" t="s">
        <v>2003</v>
      </c>
    </row>
    <row r="641" spans="1:15" ht="18">
      <c r="A641" s="9">
        <v>703255</v>
      </c>
      <c r="B641" s="9" t="s">
        <v>3603</v>
      </c>
      <c r="C641" s="9" t="s">
        <v>3621</v>
      </c>
      <c r="D641" s="9" t="s">
        <v>3622</v>
      </c>
      <c r="E641" s="9"/>
      <c r="F641" s="9"/>
      <c r="G641" s="9" t="s">
        <v>633</v>
      </c>
      <c r="H641" s="9" t="s">
        <v>1295</v>
      </c>
      <c r="I641" s="9" t="s">
        <v>1897</v>
      </c>
      <c r="J641" s="9" t="s">
        <v>1898</v>
      </c>
      <c r="K641" s="9" t="s">
        <v>1922</v>
      </c>
      <c r="L641" s="9" t="s">
        <v>1952</v>
      </c>
      <c r="M641" s="9" t="s">
        <v>2010</v>
      </c>
      <c r="N641" s="9"/>
      <c r="O641" s="9" t="s">
        <v>3350</v>
      </c>
    </row>
    <row r="642" spans="1:15" ht="18">
      <c r="A642" s="9">
        <v>703254</v>
      </c>
      <c r="B642" s="9" t="s">
        <v>3603</v>
      </c>
      <c r="C642" s="9" t="s">
        <v>3623</v>
      </c>
      <c r="D642" s="9" t="s">
        <v>3624</v>
      </c>
      <c r="E642" s="9"/>
      <c r="F642" s="9"/>
      <c r="G642" s="9" t="s">
        <v>748</v>
      </c>
      <c r="H642" s="9" t="s">
        <v>634</v>
      </c>
      <c r="I642" s="9" t="s">
        <v>1897</v>
      </c>
      <c r="J642" s="9" t="s">
        <v>1898</v>
      </c>
      <c r="K642" s="9" t="s">
        <v>2540</v>
      </c>
      <c r="L642" s="9" t="s">
        <v>2026</v>
      </c>
      <c r="M642" s="9" t="s">
        <v>3163</v>
      </c>
      <c r="N642" s="9"/>
      <c r="O642" s="9" t="s">
        <v>1930</v>
      </c>
    </row>
    <row r="643" spans="1:15" ht="18">
      <c r="A643" s="9">
        <v>703252</v>
      </c>
      <c r="B643" s="9" t="s">
        <v>3603</v>
      </c>
      <c r="C643" s="9" t="s">
        <v>3625</v>
      </c>
      <c r="D643" s="9" t="s">
        <v>3626</v>
      </c>
      <c r="E643" s="9"/>
      <c r="F643" s="9"/>
      <c r="G643" s="9"/>
      <c r="H643" s="9"/>
      <c r="I643" s="9" t="s">
        <v>1897</v>
      </c>
      <c r="J643" s="9" t="s">
        <v>2009</v>
      </c>
      <c r="K643" s="9" t="s">
        <v>2141</v>
      </c>
      <c r="L643" s="9" t="s">
        <v>1900</v>
      </c>
      <c r="M643" s="9" t="s">
        <v>3627</v>
      </c>
      <c r="N643" s="9"/>
      <c r="O643" s="9" t="s">
        <v>1902</v>
      </c>
    </row>
    <row r="644" spans="1:15" ht="18">
      <c r="A644" s="9">
        <v>703251</v>
      </c>
      <c r="B644" s="9" t="s">
        <v>3603</v>
      </c>
      <c r="C644" s="9" t="s">
        <v>3628</v>
      </c>
      <c r="D644" s="9" t="s">
        <v>3629</v>
      </c>
      <c r="E644" s="9"/>
      <c r="F644" s="9"/>
      <c r="G644" s="9" t="s">
        <v>633</v>
      </c>
      <c r="H644" s="9" t="s">
        <v>634</v>
      </c>
      <c r="I644" s="9" t="s">
        <v>1897</v>
      </c>
      <c r="J644" s="9" t="s">
        <v>1898</v>
      </c>
      <c r="K644" s="9" t="s">
        <v>1981</v>
      </c>
      <c r="L644" s="9" t="s">
        <v>2039</v>
      </c>
      <c r="M644" s="9" t="s">
        <v>3630</v>
      </c>
      <c r="N644" s="9"/>
      <c r="O644" s="9" t="s">
        <v>1902</v>
      </c>
    </row>
    <row r="645" spans="1:15" ht="18">
      <c r="A645" s="9">
        <v>703250</v>
      </c>
      <c r="B645" s="9" t="s">
        <v>3603</v>
      </c>
      <c r="C645" s="9" t="s">
        <v>3631</v>
      </c>
      <c r="D645" s="9" t="s">
        <v>3632</v>
      </c>
      <c r="E645" s="9" t="s">
        <v>1905</v>
      </c>
      <c r="F645" s="9">
        <v>34</v>
      </c>
      <c r="G645" s="9" t="s">
        <v>648</v>
      </c>
      <c r="H645" s="9" t="s">
        <v>1295</v>
      </c>
      <c r="I645" s="9" t="s">
        <v>1897</v>
      </c>
      <c r="J645" s="9" t="s">
        <v>1908</v>
      </c>
      <c r="K645" s="9" t="s">
        <v>1916</v>
      </c>
      <c r="L645" s="9" t="s">
        <v>1952</v>
      </c>
      <c r="M645" s="9" t="s">
        <v>3633</v>
      </c>
      <c r="N645" s="9"/>
      <c r="O645" s="9" t="s">
        <v>3603</v>
      </c>
    </row>
    <row r="646" spans="1:15" ht="18">
      <c r="A646" s="9">
        <v>703249</v>
      </c>
      <c r="B646" s="9" t="s">
        <v>3603</v>
      </c>
      <c r="C646" s="9" t="s">
        <v>3634</v>
      </c>
      <c r="D646" s="9" t="s">
        <v>3635</v>
      </c>
      <c r="E646" s="9"/>
      <c r="F646" s="9"/>
      <c r="G646" s="9" t="s">
        <v>1896</v>
      </c>
      <c r="H646" s="9" t="s">
        <v>634</v>
      </c>
      <c r="I646" s="9" t="s">
        <v>1897</v>
      </c>
      <c r="J646" s="9" t="s">
        <v>1898</v>
      </c>
      <c r="K646" s="9" t="s">
        <v>1987</v>
      </c>
      <c r="L646" s="9" t="s">
        <v>1900</v>
      </c>
      <c r="M646" s="9" t="s">
        <v>1988</v>
      </c>
      <c r="N646" s="9"/>
      <c r="O646" s="9" t="s">
        <v>1989</v>
      </c>
    </row>
    <row r="647" spans="1:15" ht="18">
      <c r="A647" s="9">
        <v>703248</v>
      </c>
      <c r="B647" s="9" t="s">
        <v>3603</v>
      </c>
      <c r="C647" s="9" t="s">
        <v>3636</v>
      </c>
      <c r="D647" s="9" t="s">
        <v>3637</v>
      </c>
      <c r="E647" s="9"/>
      <c r="F647" s="9"/>
      <c r="G647" s="9" t="s">
        <v>633</v>
      </c>
      <c r="H647" s="9" t="s">
        <v>634</v>
      </c>
      <c r="I647" s="9" t="s">
        <v>1897</v>
      </c>
      <c r="J647" s="9" t="s">
        <v>1898</v>
      </c>
      <c r="K647" s="9" t="s">
        <v>1965</v>
      </c>
      <c r="L647" s="9" t="s">
        <v>1974</v>
      </c>
      <c r="M647" s="9" t="s">
        <v>98</v>
      </c>
      <c r="N647" s="9"/>
      <c r="O647" s="9" t="s">
        <v>1930</v>
      </c>
    </row>
    <row r="648" spans="1:15" ht="18">
      <c r="A648" s="9">
        <v>703247</v>
      </c>
      <c r="B648" s="9" t="s">
        <v>3603</v>
      </c>
      <c r="C648" s="9" t="s">
        <v>3638</v>
      </c>
      <c r="D648" s="9" t="s">
        <v>3639</v>
      </c>
      <c r="E648" s="9" t="s">
        <v>1905</v>
      </c>
      <c r="F648" s="9">
        <v>29</v>
      </c>
      <c r="G648" s="9" t="s">
        <v>1915</v>
      </c>
      <c r="H648" s="9" t="s">
        <v>1660</v>
      </c>
      <c r="I648" s="9" t="s">
        <v>1897</v>
      </c>
      <c r="J648" s="9" t="s">
        <v>1898</v>
      </c>
      <c r="K648" s="9" t="s">
        <v>1916</v>
      </c>
      <c r="L648" s="9" t="s">
        <v>1910</v>
      </c>
      <c r="M648" s="9" t="s">
        <v>3640</v>
      </c>
      <c r="N648" s="9"/>
      <c r="O648" s="9" t="s">
        <v>3350</v>
      </c>
    </row>
    <row r="649" spans="1:15" ht="18">
      <c r="A649" s="9">
        <v>703246</v>
      </c>
      <c r="B649" s="9" t="s">
        <v>3603</v>
      </c>
      <c r="C649" s="9" t="s">
        <v>3641</v>
      </c>
      <c r="D649" s="9" t="s">
        <v>3598</v>
      </c>
      <c r="E649" s="9" t="s">
        <v>1905</v>
      </c>
      <c r="F649" s="9">
        <v>34</v>
      </c>
      <c r="G649" s="9" t="s">
        <v>1896</v>
      </c>
      <c r="H649" s="9" t="s">
        <v>1295</v>
      </c>
      <c r="I649" s="9" t="s">
        <v>1897</v>
      </c>
      <c r="J649" s="9" t="s">
        <v>1898</v>
      </c>
      <c r="K649" s="9" t="s">
        <v>1965</v>
      </c>
      <c r="L649" s="9" t="s">
        <v>1974</v>
      </c>
      <c r="M649" s="9" t="s">
        <v>3642</v>
      </c>
      <c r="N649" s="9"/>
      <c r="O649" s="9" t="s">
        <v>3342</v>
      </c>
    </row>
    <row r="650" spans="1:15" ht="18">
      <c r="A650" s="9">
        <v>703245</v>
      </c>
      <c r="B650" s="9" t="s">
        <v>3603</v>
      </c>
      <c r="C650" s="9" t="s">
        <v>3643</v>
      </c>
      <c r="D650" s="9" t="s">
        <v>3644</v>
      </c>
      <c r="E650" s="9"/>
      <c r="F650" s="9"/>
      <c r="G650" s="9" t="s">
        <v>398</v>
      </c>
      <c r="H650" s="9" t="s">
        <v>1295</v>
      </c>
      <c r="I650" s="9" t="s">
        <v>1897</v>
      </c>
      <c r="J650" s="9" t="s">
        <v>1898</v>
      </c>
      <c r="K650" s="9" t="s">
        <v>1965</v>
      </c>
      <c r="L650" s="9" t="s">
        <v>1952</v>
      </c>
      <c r="M650" s="9" t="s">
        <v>3645</v>
      </c>
      <c r="N650" s="9"/>
      <c r="O650" s="9" t="s">
        <v>2003</v>
      </c>
    </row>
    <row r="651" spans="1:15" ht="18">
      <c r="A651" s="9">
        <v>703244</v>
      </c>
      <c r="B651" s="9" t="s">
        <v>3603</v>
      </c>
      <c r="C651" s="9" t="s">
        <v>3646</v>
      </c>
      <c r="D651" s="9" t="s">
        <v>3647</v>
      </c>
      <c r="E651" s="9"/>
      <c r="F651" s="9"/>
      <c r="G651" s="9" t="s">
        <v>633</v>
      </c>
      <c r="H651" s="9" t="s">
        <v>634</v>
      </c>
      <c r="I651" s="9" t="s">
        <v>1897</v>
      </c>
      <c r="J651" s="9" t="s">
        <v>1898</v>
      </c>
      <c r="K651" s="9" t="s">
        <v>1922</v>
      </c>
      <c r="L651" s="9" t="s">
        <v>1974</v>
      </c>
      <c r="M651" s="9" t="s">
        <v>2006</v>
      </c>
      <c r="N651" s="9"/>
      <c r="O651" s="9" t="s">
        <v>3464</v>
      </c>
    </row>
    <row r="652" spans="1:15" ht="18">
      <c r="A652" s="9">
        <v>703243</v>
      </c>
      <c r="B652" s="9" t="s">
        <v>3603</v>
      </c>
      <c r="C652" s="9" t="s">
        <v>3648</v>
      </c>
      <c r="D652" s="9" t="s">
        <v>3649</v>
      </c>
      <c r="E652" s="9" t="s">
        <v>1905</v>
      </c>
      <c r="F652" s="9">
        <v>40</v>
      </c>
      <c r="G652" s="9" t="s">
        <v>1915</v>
      </c>
      <c r="H652" s="9" t="s">
        <v>2337</v>
      </c>
      <c r="I652" s="9" t="s">
        <v>1897</v>
      </c>
      <c r="J652" s="9" t="s">
        <v>1898</v>
      </c>
      <c r="K652" s="9" t="s">
        <v>1965</v>
      </c>
      <c r="L652" s="9" t="s">
        <v>1917</v>
      </c>
      <c r="M652" s="9" t="s">
        <v>2133</v>
      </c>
      <c r="N652" s="9"/>
      <c r="O652" s="9" t="s">
        <v>2514</v>
      </c>
    </row>
    <row r="653" spans="1:15" ht="18">
      <c r="A653" s="9">
        <v>703242</v>
      </c>
      <c r="B653" s="9" t="s">
        <v>3603</v>
      </c>
      <c r="C653" s="9" t="s">
        <v>3650</v>
      </c>
      <c r="D653" s="9" t="s">
        <v>3651</v>
      </c>
      <c r="E653" s="9" t="s">
        <v>1905</v>
      </c>
      <c r="F653" s="9">
        <v>28</v>
      </c>
      <c r="G653" s="9" t="s">
        <v>1906</v>
      </c>
      <c r="H653" s="9" t="s">
        <v>1660</v>
      </c>
      <c r="I653" s="9" t="s">
        <v>1897</v>
      </c>
      <c r="J653" s="9" t="s">
        <v>1898</v>
      </c>
      <c r="K653" s="9" t="s">
        <v>1916</v>
      </c>
      <c r="L653" s="9" t="s">
        <v>2164</v>
      </c>
      <c r="M653" s="9" t="s">
        <v>3652</v>
      </c>
      <c r="N653" s="9"/>
      <c r="O653" s="9" t="s">
        <v>3464</v>
      </c>
    </row>
    <row r="654" spans="1:15" ht="18">
      <c r="A654" s="9">
        <v>703241</v>
      </c>
      <c r="B654" s="9" t="s">
        <v>3603</v>
      </c>
      <c r="C654" s="9" t="s">
        <v>3653</v>
      </c>
      <c r="D654" s="9" t="s">
        <v>3654</v>
      </c>
      <c r="E654" s="9" t="s">
        <v>1905</v>
      </c>
      <c r="F654" s="9">
        <v>33</v>
      </c>
      <c r="G654" s="9" t="s">
        <v>1915</v>
      </c>
      <c r="H654" s="9" t="s">
        <v>1295</v>
      </c>
      <c r="I654" s="9" t="s">
        <v>1897</v>
      </c>
      <c r="J654" s="9" t="s">
        <v>1898</v>
      </c>
      <c r="K654" s="9" t="s">
        <v>1965</v>
      </c>
      <c r="L654" s="9" t="s">
        <v>1917</v>
      </c>
      <c r="M654" s="9" t="s">
        <v>2133</v>
      </c>
      <c r="N654" s="9"/>
      <c r="O654" s="9" t="s">
        <v>2514</v>
      </c>
    </row>
    <row r="655" spans="1:15" ht="18">
      <c r="A655" s="9">
        <v>703240</v>
      </c>
      <c r="B655" s="9" t="s">
        <v>3603</v>
      </c>
      <c r="C655" s="9" t="s">
        <v>3655</v>
      </c>
      <c r="D655" s="9" t="s">
        <v>98</v>
      </c>
      <c r="E655" s="9"/>
      <c r="F655" s="9"/>
      <c r="G655" s="9"/>
      <c r="H655" s="9"/>
      <c r="I655" s="9" t="s">
        <v>1897</v>
      </c>
      <c r="J655" s="9" t="s">
        <v>1908</v>
      </c>
      <c r="K655" s="9" t="s">
        <v>2141</v>
      </c>
      <c r="L655" s="9" t="s">
        <v>1900</v>
      </c>
      <c r="M655" s="9" t="s">
        <v>3084</v>
      </c>
      <c r="N655" s="9"/>
      <c r="O655" s="9" t="s">
        <v>1902</v>
      </c>
    </row>
    <row r="656" spans="1:15" ht="18">
      <c r="A656" s="9">
        <v>703239</v>
      </c>
      <c r="B656" s="9" t="s">
        <v>3603</v>
      </c>
      <c r="C656" s="9" t="s">
        <v>3656</v>
      </c>
      <c r="D656" s="9" t="s">
        <v>3657</v>
      </c>
      <c r="E656" s="9"/>
      <c r="F656" s="9"/>
      <c r="G656" s="9" t="s">
        <v>633</v>
      </c>
      <c r="H656" s="9" t="s">
        <v>634</v>
      </c>
      <c r="I656" s="9" t="s">
        <v>1897</v>
      </c>
      <c r="J656" s="9" t="s">
        <v>1898</v>
      </c>
      <c r="K656" s="9" t="s">
        <v>1987</v>
      </c>
      <c r="L656" s="9" t="s">
        <v>1900</v>
      </c>
      <c r="M656" s="9" t="s">
        <v>2006</v>
      </c>
      <c r="N656" s="9"/>
      <c r="O656" s="9" t="s">
        <v>1976</v>
      </c>
    </row>
    <row r="657" spans="1:15" ht="18">
      <c r="A657" s="9">
        <v>703238</v>
      </c>
      <c r="B657" s="9" t="s">
        <v>3603</v>
      </c>
      <c r="C657" s="9" t="s">
        <v>3658</v>
      </c>
      <c r="D657" s="9" t="s">
        <v>3659</v>
      </c>
      <c r="E657" s="9"/>
      <c r="F657" s="9"/>
      <c r="G657" s="9" t="s">
        <v>1915</v>
      </c>
      <c r="H657" s="9" t="s">
        <v>634</v>
      </c>
      <c r="I657" s="9" t="s">
        <v>1897</v>
      </c>
      <c r="J657" s="9" t="s">
        <v>1898</v>
      </c>
      <c r="K657" s="9" t="s">
        <v>2172</v>
      </c>
      <c r="L657" s="9" t="s">
        <v>1917</v>
      </c>
      <c r="M657" s="9" t="s">
        <v>2133</v>
      </c>
      <c r="N657" s="9"/>
      <c r="O657" s="9" t="s">
        <v>2059</v>
      </c>
    </row>
    <row r="658" spans="1:15" ht="18">
      <c r="A658" s="9">
        <v>703237</v>
      </c>
      <c r="B658" s="9" t="s">
        <v>3603</v>
      </c>
      <c r="C658" s="9" t="s">
        <v>3660</v>
      </c>
      <c r="D658" s="9" t="s">
        <v>3661</v>
      </c>
      <c r="E658" s="9" t="s">
        <v>1905</v>
      </c>
      <c r="F658" s="9">
        <v>33</v>
      </c>
      <c r="G658" s="9" t="s">
        <v>1906</v>
      </c>
      <c r="H658" s="9" t="s">
        <v>1660</v>
      </c>
      <c r="I658" s="9" t="s">
        <v>1897</v>
      </c>
      <c r="J658" s="9" t="s">
        <v>1898</v>
      </c>
      <c r="K658" s="9" t="s">
        <v>1909</v>
      </c>
      <c r="L658" s="9" t="s">
        <v>1910</v>
      </c>
      <c r="M658" s="9" t="s">
        <v>3662</v>
      </c>
      <c r="N658" s="9"/>
      <c r="O658" s="9" t="s">
        <v>3464</v>
      </c>
    </row>
    <row r="659" spans="1:15" ht="18">
      <c r="A659" s="9">
        <v>703236</v>
      </c>
      <c r="B659" s="9" t="s">
        <v>3603</v>
      </c>
      <c r="C659" s="9" t="s">
        <v>3663</v>
      </c>
      <c r="D659" s="9" t="s">
        <v>3664</v>
      </c>
      <c r="E659" s="9" t="s">
        <v>1905</v>
      </c>
      <c r="F659" s="9">
        <v>27</v>
      </c>
      <c r="G659" s="9" t="s">
        <v>1915</v>
      </c>
      <c r="H659" s="9" t="s">
        <v>1660</v>
      </c>
      <c r="I659" s="9" t="s">
        <v>1897</v>
      </c>
      <c r="J659" s="9" t="s">
        <v>1898</v>
      </c>
      <c r="K659" s="9" t="s">
        <v>2299</v>
      </c>
      <c r="L659" s="9" t="s">
        <v>1917</v>
      </c>
      <c r="M659" s="9" t="s">
        <v>3665</v>
      </c>
      <c r="N659" s="9"/>
      <c r="O659" s="9" t="s">
        <v>2908</v>
      </c>
    </row>
    <row r="660" spans="1:15" ht="18">
      <c r="A660" s="9">
        <v>703235</v>
      </c>
      <c r="B660" s="9" t="s">
        <v>3603</v>
      </c>
      <c r="C660" s="9" t="s">
        <v>3666</v>
      </c>
      <c r="D660" s="9" t="s">
        <v>3667</v>
      </c>
      <c r="E660" s="9"/>
      <c r="F660" s="9"/>
      <c r="G660" s="9" t="s">
        <v>633</v>
      </c>
      <c r="H660" s="9" t="s">
        <v>634</v>
      </c>
      <c r="I660" s="9" t="s">
        <v>1897</v>
      </c>
      <c r="J660" s="9" t="s">
        <v>1898</v>
      </c>
      <c r="K660" s="9" t="s">
        <v>1965</v>
      </c>
      <c r="L660" s="9" t="s">
        <v>1900</v>
      </c>
      <c r="M660" s="9" t="s">
        <v>3668</v>
      </c>
      <c r="N660" s="9"/>
      <c r="O660" s="9" t="s">
        <v>3575</v>
      </c>
    </row>
    <row r="661" spans="1:15" ht="18">
      <c r="A661" s="9">
        <v>703234</v>
      </c>
      <c r="B661" s="9" t="s">
        <v>3603</v>
      </c>
      <c r="C661" s="9" t="s">
        <v>3669</v>
      </c>
      <c r="D661" s="9" t="s">
        <v>3670</v>
      </c>
      <c r="E661" s="9"/>
      <c r="F661" s="9"/>
      <c r="G661" s="9" t="s">
        <v>748</v>
      </c>
      <c r="H661" s="9" t="s">
        <v>634</v>
      </c>
      <c r="I661" s="9" t="s">
        <v>1897</v>
      </c>
      <c r="J661" s="9" t="s">
        <v>1898</v>
      </c>
      <c r="K661" s="9" t="s">
        <v>1899</v>
      </c>
      <c r="L661" s="9" t="s">
        <v>2026</v>
      </c>
      <c r="M661" s="9" t="s">
        <v>3671</v>
      </c>
      <c r="N661" s="9"/>
      <c r="O661" s="9" t="s">
        <v>3603</v>
      </c>
    </row>
    <row r="662" spans="1:15" ht="18">
      <c r="A662" s="9">
        <v>703233</v>
      </c>
      <c r="B662" s="9" t="s">
        <v>3603</v>
      </c>
      <c r="C662" s="9" t="s">
        <v>3672</v>
      </c>
      <c r="D662" s="9" t="s">
        <v>3673</v>
      </c>
      <c r="E662" s="9" t="s">
        <v>2744</v>
      </c>
      <c r="F662" s="9">
        <v>28</v>
      </c>
      <c r="G662" s="9" t="s">
        <v>1915</v>
      </c>
      <c r="H662" s="9" t="s">
        <v>634</v>
      </c>
      <c r="I662" s="9" t="s">
        <v>1897</v>
      </c>
      <c r="J662" s="9" t="s">
        <v>1898</v>
      </c>
      <c r="K662" s="9" t="s">
        <v>1916</v>
      </c>
      <c r="L662" s="9" t="s">
        <v>1917</v>
      </c>
      <c r="M662" s="9" t="s">
        <v>3674</v>
      </c>
      <c r="N662" s="9"/>
      <c r="O662" s="9" t="s">
        <v>3464</v>
      </c>
    </row>
    <row r="663" spans="1:15" ht="18">
      <c r="A663" s="9">
        <v>703232</v>
      </c>
      <c r="B663" s="9" t="s">
        <v>3603</v>
      </c>
      <c r="C663" s="9" t="s">
        <v>3675</v>
      </c>
      <c r="D663" s="9" t="s">
        <v>3676</v>
      </c>
      <c r="E663" s="9" t="s">
        <v>1905</v>
      </c>
      <c r="F663" s="9">
        <v>37</v>
      </c>
      <c r="G663" s="9" t="s">
        <v>1906</v>
      </c>
      <c r="H663" s="9" t="s">
        <v>1660</v>
      </c>
      <c r="I663" s="9" t="s">
        <v>1897</v>
      </c>
      <c r="J663" s="9" t="s">
        <v>1898</v>
      </c>
      <c r="K663" s="9" t="s">
        <v>1916</v>
      </c>
      <c r="L663" s="9" t="s">
        <v>2164</v>
      </c>
      <c r="M663" s="9" t="s">
        <v>3677</v>
      </c>
      <c r="N663" s="9"/>
      <c r="O663" s="9" t="s">
        <v>3047</v>
      </c>
    </row>
    <row r="664" spans="1:15" ht="18">
      <c r="A664" s="9">
        <v>703231</v>
      </c>
      <c r="B664" s="9" t="s">
        <v>3603</v>
      </c>
      <c r="C664" s="9" t="s">
        <v>3678</v>
      </c>
      <c r="D664" s="9" t="s">
        <v>3679</v>
      </c>
      <c r="E664" s="9"/>
      <c r="F664" s="9"/>
      <c r="G664" s="9" t="s">
        <v>748</v>
      </c>
      <c r="H664" s="9" t="s">
        <v>634</v>
      </c>
      <c r="I664" s="9" t="s">
        <v>1897</v>
      </c>
      <c r="J664" s="9" t="s">
        <v>1898</v>
      </c>
      <c r="K664" s="9" t="s">
        <v>1922</v>
      </c>
      <c r="L664" s="9" t="s">
        <v>2026</v>
      </c>
      <c r="M664" s="9" t="s">
        <v>2133</v>
      </c>
      <c r="N664" s="9"/>
      <c r="O664" s="9" t="s">
        <v>2301</v>
      </c>
    </row>
    <row r="665" spans="1:15" ht="18">
      <c r="A665" s="9">
        <v>703230</v>
      </c>
      <c r="B665" s="9" t="s">
        <v>3603</v>
      </c>
      <c r="C665" s="9" t="s">
        <v>3680</v>
      </c>
      <c r="D665" s="9" t="s">
        <v>3681</v>
      </c>
      <c r="E665" s="9"/>
      <c r="F665" s="9"/>
      <c r="G665" s="9" t="s">
        <v>633</v>
      </c>
      <c r="H665" s="9" t="s">
        <v>1295</v>
      </c>
      <c r="I665" s="9" t="s">
        <v>1897</v>
      </c>
      <c r="J665" s="9" t="s">
        <v>1898</v>
      </c>
      <c r="K665" s="9" t="s">
        <v>1899</v>
      </c>
      <c r="L665" s="9" t="s">
        <v>2039</v>
      </c>
      <c r="M665" s="9" t="s">
        <v>3682</v>
      </c>
      <c r="N665" s="9"/>
      <c r="O665" s="9" t="s">
        <v>1902</v>
      </c>
    </row>
    <row r="666" spans="1:15" ht="18">
      <c r="A666" s="9">
        <v>703229</v>
      </c>
      <c r="B666" s="9" t="s">
        <v>3603</v>
      </c>
      <c r="C666" s="9" t="s">
        <v>3683</v>
      </c>
      <c r="D666" s="9" t="s">
        <v>3684</v>
      </c>
      <c r="E666" s="9"/>
      <c r="F666" s="9"/>
      <c r="G666" s="9" t="s">
        <v>1906</v>
      </c>
      <c r="H666" s="9" t="s">
        <v>634</v>
      </c>
      <c r="I666" s="9" t="s">
        <v>1897</v>
      </c>
      <c r="J666" s="9" t="s">
        <v>1898</v>
      </c>
      <c r="K666" s="9" t="s">
        <v>1922</v>
      </c>
      <c r="L666" s="9" t="s">
        <v>2026</v>
      </c>
      <c r="M666" s="9" t="s">
        <v>2381</v>
      </c>
      <c r="N666" s="9"/>
      <c r="O666" s="9" t="s">
        <v>1902</v>
      </c>
    </row>
    <row r="667" spans="1:15" ht="18">
      <c r="A667" s="9">
        <v>703228</v>
      </c>
      <c r="B667" s="9" t="s">
        <v>3603</v>
      </c>
      <c r="C667" s="9" t="s">
        <v>3685</v>
      </c>
      <c r="D667" s="9" t="s">
        <v>2446</v>
      </c>
      <c r="E667" s="9"/>
      <c r="F667" s="9"/>
      <c r="G667" s="9" t="s">
        <v>1906</v>
      </c>
      <c r="H667" s="9" t="s">
        <v>1295</v>
      </c>
      <c r="I667" s="9" t="s">
        <v>1897</v>
      </c>
      <c r="J667" s="9" t="s">
        <v>1898</v>
      </c>
      <c r="K667" s="9" t="s">
        <v>1922</v>
      </c>
      <c r="L667" s="9" t="s">
        <v>2026</v>
      </c>
      <c r="M667" s="9" t="s">
        <v>2823</v>
      </c>
      <c r="N667" s="9"/>
      <c r="O667" s="9" t="s">
        <v>2102</v>
      </c>
    </row>
    <row r="668" spans="1:15" ht="18">
      <c r="A668" s="9">
        <v>703227</v>
      </c>
      <c r="B668" s="9" t="s">
        <v>3603</v>
      </c>
      <c r="C668" s="9" t="s">
        <v>3686</v>
      </c>
      <c r="D668" s="9" t="s">
        <v>3687</v>
      </c>
      <c r="E668" s="9"/>
      <c r="F668" s="9"/>
      <c r="G668" s="9" t="s">
        <v>748</v>
      </c>
      <c r="H668" s="9" t="s">
        <v>634</v>
      </c>
      <c r="I668" s="9" t="s">
        <v>1897</v>
      </c>
      <c r="J668" s="9" t="s">
        <v>1898</v>
      </c>
      <c r="K668" s="9" t="s">
        <v>1922</v>
      </c>
      <c r="L668" s="9" t="s">
        <v>2026</v>
      </c>
      <c r="M668" s="9" t="s">
        <v>2381</v>
      </c>
      <c r="N668" s="9"/>
      <c r="O668" s="9" t="s">
        <v>1902</v>
      </c>
    </row>
    <row r="669" spans="1:15" ht="18">
      <c r="A669" s="9">
        <v>703226</v>
      </c>
      <c r="B669" s="9" t="s">
        <v>3603</v>
      </c>
      <c r="C669" s="9" t="s">
        <v>3688</v>
      </c>
      <c r="D669" s="9" t="s">
        <v>3689</v>
      </c>
      <c r="E669" s="9" t="s">
        <v>1905</v>
      </c>
      <c r="F669" s="9">
        <v>27</v>
      </c>
      <c r="G669" s="9" t="s">
        <v>1915</v>
      </c>
      <c r="H669" s="9" t="s">
        <v>634</v>
      </c>
      <c r="I669" s="9" t="s">
        <v>1897</v>
      </c>
      <c r="J669" s="9" t="s">
        <v>1898</v>
      </c>
      <c r="K669" s="9" t="s">
        <v>1916</v>
      </c>
      <c r="L669" s="9" t="s">
        <v>1917</v>
      </c>
      <c r="M669" s="9" t="s">
        <v>3690</v>
      </c>
      <c r="N669" s="9"/>
      <c r="O669" s="9" t="s">
        <v>2230</v>
      </c>
    </row>
    <row r="670" spans="1:15" ht="18">
      <c r="A670" s="9">
        <v>703225</v>
      </c>
      <c r="B670" s="9" t="s">
        <v>3603</v>
      </c>
      <c r="C670" s="9" t="s">
        <v>3691</v>
      </c>
      <c r="D670" s="9" t="s">
        <v>98</v>
      </c>
      <c r="E670" s="9"/>
      <c r="F670" s="9"/>
      <c r="G670" s="9"/>
      <c r="H670" s="9"/>
      <c r="I670" s="9" t="s">
        <v>1897</v>
      </c>
      <c r="J670" s="9" t="s">
        <v>1908</v>
      </c>
      <c r="K670" s="9" t="s">
        <v>1899</v>
      </c>
      <c r="L670" s="9" t="s">
        <v>1900</v>
      </c>
      <c r="M670" s="9" t="s">
        <v>3251</v>
      </c>
      <c r="N670" s="9"/>
      <c r="O670" s="9" t="s">
        <v>3603</v>
      </c>
    </row>
    <row r="671" spans="1:15" ht="18">
      <c r="A671" s="9">
        <v>703224</v>
      </c>
      <c r="B671" s="9" t="s">
        <v>3603</v>
      </c>
      <c r="C671" s="9" t="s">
        <v>3692</v>
      </c>
      <c r="D671" s="9" t="s">
        <v>3693</v>
      </c>
      <c r="E671" s="9" t="s">
        <v>1905</v>
      </c>
      <c r="F671" s="9">
        <v>34</v>
      </c>
      <c r="G671" s="9" t="s">
        <v>1915</v>
      </c>
      <c r="H671" s="9" t="s">
        <v>1660</v>
      </c>
      <c r="I671" s="9" t="s">
        <v>1897</v>
      </c>
      <c r="J671" s="9" t="s">
        <v>1898</v>
      </c>
      <c r="K671" s="9" t="s">
        <v>1916</v>
      </c>
      <c r="L671" s="9" t="s">
        <v>1917</v>
      </c>
      <c r="M671" s="9" t="s">
        <v>3694</v>
      </c>
      <c r="N671" s="9"/>
      <c r="O671" s="9" t="s">
        <v>3464</v>
      </c>
    </row>
    <row r="672" spans="1:15" ht="18">
      <c r="A672" s="9">
        <v>703223</v>
      </c>
      <c r="B672" s="9" t="s">
        <v>3603</v>
      </c>
      <c r="C672" s="9" t="s">
        <v>3695</v>
      </c>
      <c r="D672" s="9" t="s">
        <v>3696</v>
      </c>
      <c r="E672" s="9"/>
      <c r="F672" s="9"/>
      <c r="G672" s="9" t="s">
        <v>1906</v>
      </c>
      <c r="H672" s="9" t="s">
        <v>1660</v>
      </c>
      <c r="I672" s="9" t="s">
        <v>1897</v>
      </c>
      <c r="J672" s="9" t="s">
        <v>1898</v>
      </c>
      <c r="K672" s="9" t="s">
        <v>1899</v>
      </c>
      <c r="L672" s="9" t="s">
        <v>1910</v>
      </c>
      <c r="M672" s="9" t="s">
        <v>3697</v>
      </c>
      <c r="N672" s="9"/>
      <c r="O672" s="9" t="s">
        <v>3603</v>
      </c>
    </row>
    <row r="673" spans="1:15" ht="18">
      <c r="A673" s="9">
        <v>703222</v>
      </c>
      <c r="B673" s="9" t="s">
        <v>3603</v>
      </c>
      <c r="C673" s="9" t="s">
        <v>3698</v>
      </c>
      <c r="D673" s="9" t="s">
        <v>3699</v>
      </c>
      <c r="E673" s="9"/>
      <c r="F673" s="9"/>
      <c r="G673" s="9" t="s">
        <v>633</v>
      </c>
      <c r="H673" s="9" t="s">
        <v>1295</v>
      </c>
      <c r="I673" s="9" t="s">
        <v>1897</v>
      </c>
      <c r="J673" s="9" t="s">
        <v>1898</v>
      </c>
      <c r="K673" s="9" t="s">
        <v>1922</v>
      </c>
      <c r="L673" s="9" t="s">
        <v>1974</v>
      </c>
      <c r="M673" s="9" t="s">
        <v>2006</v>
      </c>
      <c r="N673" s="9"/>
      <c r="O673" s="9" t="s">
        <v>3350</v>
      </c>
    </row>
    <row r="674" spans="1:15" ht="18">
      <c r="A674" s="9">
        <v>703221</v>
      </c>
      <c r="B674" s="9" t="s">
        <v>3603</v>
      </c>
      <c r="C674" s="9" t="s">
        <v>3700</v>
      </c>
      <c r="D674" s="9" t="s">
        <v>3701</v>
      </c>
      <c r="E674" s="9" t="s">
        <v>1905</v>
      </c>
      <c r="F674" s="9">
        <v>26</v>
      </c>
      <c r="G674" s="9" t="s">
        <v>1915</v>
      </c>
      <c r="H674" s="9" t="s">
        <v>634</v>
      </c>
      <c r="I674" s="9" t="s">
        <v>1897</v>
      </c>
      <c r="J674" s="9" t="s">
        <v>1898</v>
      </c>
      <c r="K674" s="9" t="s">
        <v>1916</v>
      </c>
      <c r="L674" s="9" t="s">
        <v>1928</v>
      </c>
      <c r="M674" s="9" t="s">
        <v>3702</v>
      </c>
      <c r="N674" s="9"/>
      <c r="O674" s="9" t="s">
        <v>1919</v>
      </c>
    </row>
    <row r="675" spans="1:15" ht="18">
      <c r="A675" s="9">
        <v>703220</v>
      </c>
      <c r="B675" s="9" t="s">
        <v>3603</v>
      </c>
      <c r="C675" s="9" t="s">
        <v>3703</v>
      </c>
      <c r="D675" s="9" t="s">
        <v>3704</v>
      </c>
      <c r="E675" s="9" t="s">
        <v>1905</v>
      </c>
      <c r="F675" s="9">
        <v>27</v>
      </c>
      <c r="G675" s="9" t="s">
        <v>1906</v>
      </c>
      <c r="H675" s="9" t="s">
        <v>1660</v>
      </c>
      <c r="I675" s="9" t="s">
        <v>1897</v>
      </c>
      <c r="J675" s="9" t="s">
        <v>1898</v>
      </c>
      <c r="K675" s="9" t="s">
        <v>1965</v>
      </c>
      <c r="L675" s="9" t="s">
        <v>1910</v>
      </c>
      <c r="M675" s="9" t="s">
        <v>3012</v>
      </c>
      <c r="N675" s="9"/>
      <c r="O675" s="9" t="s">
        <v>1902</v>
      </c>
    </row>
    <row r="676" spans="1:15" ht="18">
      <c r="A676" s="9">
        <v>703219</v>
      </c>
      <c r="B676" s="9" t="s">
        <v>3603</v>
      </c>
      <c r="C676" s="9" t="s">
        <v>3705</v>
      </c>
      <c r="D676" s="9" t="s">
        <v>3706</v>
      </c>
      <c r="E676" s="9" t="s">
        <v>1905</v>
      </c>
      <c r="F676" s="9">
        <v>23</v>
      </c>
      <c r="G676" s="9" t="s">
        <v>1906</v>
      </c>
      <c r="H676" s="9" t="s">
        <v>1660</v>
      </c>
      <c r="I676" s="9" t="s">
        <v>1897</v>
      </c>
      <c r="J676" s="9" t="s">
        <v>1926</v>
      </c>
      <c r="K676" s="9" t="s">
        <v>1899</v>
      </c>
      <c r="L676" s="9" t="s">
        <v>1910</v>
      </c>
      <c r="M676" s="9" t="s">
        <v>1933</v>
      </c>
      <c r="N676" s="9"/>
      <c r="O676" s="9" t="s">
        <v>2080</v>
      </c>
    </row>
    <row r="677" spans="1:15" ht="18">
      <c r="A677" s="9">
        <v>703218</v>
      </c>
      <c r="B677" s="9" t="s">
        <v>3603</v>
      </c>
      <c r="C677" s="9" t="s">
        <v>3707</v>
      </c>
      <c r="D677" s="9" t="s">
        <v>3706</v>
      </c>
      <c r="E677" s="9" t="s">
        <v>1905</v>
      </c>
      <c r="F677" s="9">
        <v>23</v>
      </c>
      <c r="G677" s="9" t="s">
        <v>1906</v>
      </c>
      <c r="H677" s="9" t="s">
        <v>1660</v>
      </c>
      <c r="I677" s="9" t="s">
        <v>1897</v>
      </c>
      <c r="J677" s="9" t="s">
        <v>1898</v>
      </c>
      <c r="K677" s="9" t="s">
        <v>1899</v>
      </c>
      <c r="L677" s="9" t="s">
        <v>1910</v>
      </c>
      <c r="M677" s="9" t="s">
        <v>1933</v>
      </c>
      <c r="N677" s="9"/>
      <c r="O677" s="9" t="s">
        <v>2080</v>
      </c>
    </row>
    <row r="678" spans="1:15" ht="18">
      <c r="A678" s="9">
        <v>703217</v>
      </c>
      <c r="B678" s="9" t="s">
        <v>3603</v>
      </c>
      <c r="C678" s="9" t="s">
        <v>3708</v>
      </c>
      <c r="D678" s="9" t="s">
        <v>3709</v>
      </c>
      <c r="E678" s="9" t="s">
        <v>1905</v>
      </c>
      <c r="F678" s="9">
        <v>27</v>
      </c>
      <c r="G678" s="9" t="s">
        <v>1906</v>
      </c>
      <c r="H678" s="9" t="s">
        <v>1660</v>
      </c>
      <c r="I678" s="9" t="s">
        <v>1897</v>
      </c>
      <c r="J678" s="9" t="s">
        <v>1908</v>
      </c>
      <c r="K678" s="9" t="s">
        <v>1909</v>
      </c>
      <c r="L678" s="9" t="s">
        <v>1910</v>
      </c>
      <c r="M678" s="9" t="s">
        <v>3710</v>
      </c>
      <c r="N678" s="9"/>
      <c r="O678" s="9" t="s">
        <v>3603</v>
      </c>
    </row>
    <row r="679" spans="1:15" ht="18">
      <c r="A679" s="9">
        <v>703216</v>
      </c>
      <c r="B679" s="9" t="s">
        <v>3603</v>
      </c>
      <c r="C679" s="9" t="s">
        <v>3711</v>
      </c>
      <c r="D679" s="9" t="s">
        <v>3712</v>
      </c>
      <c r="E679" s="9"/>
      <c r="F679" s="9"/>
      <c r="G679" s="9" t="s">
        <v>633</v>
      </c>
      <c r="H679" s="9" t="s">
        <v>634</v>
      </c>
      <c r="I679" s="9" t="s">
        <v>1897</v>
      </c>
      <c r="J679" s="9" t="s">
        <v>1898</v>
      </c>
      <c r="K679" s="9" t="s">
        <v>1899</v>
      </c>
      <c r="L679" s="9" t="s">
        <v>1900</v>
      </c>
      <c r="M679" s="9" t="s">
        <v>3251</v>
      </c>
      <c r="N679" s="9"/>
      <c r="O679" s="9" t="s">
        <v>3603</v>
      </c>
    </row>
    <row r="680" spans="1:15" ht="18">
      <c r="A680" s="9">
        <v>703215</v>
      </c>
      <c r="B680" s="9" t="s">
        <v>3603</v>
      </c>
      <c r="C680" s="9" t="s">
        <v>3713</v>
      </c>
      <c r="D680" s="9" t="s">
        <v>3714</v>
      </c>
      <c r="E680" s="9"/>
      <c r="F680" s="9"/>
      <c r="G680" s="9" t="s">
        <v>1906</v>
      </c>
      <c r="H680" s="9" t="s">
        <v>1295</v>
      </c>
      <c r="I680" s="9" t="s">
        <v>1897</v>
      </c>
      <c r="J680" s="9" t="s">
        <v>1898</v>
      </c>
      <c r="K680" s="9" t="s">
        <v>1899</v>
      </c>
      <c r="L680" s="9" t="s">
        <v>2164</v>
      </c>
      <c r="M680" s="9" t="s">
        <v>3715</v>
      </c>
      <c r="N680" s="9"/>
      <c r="O680" s="9" t="s">
        <v>3603</v>
      </c>
    </row>
    <row r="681" spans="1:15" ht="18">
      <c r="A681" s="9">
        <v>703214</v>
      </c>
      <c r="B681" s="9" t="s">
        <v>3603</v>
      </c>
      <c r="C681" s="9" t="s">
        <v>3716</v>
      </c>
      <c r="D681" s="9" t="s">
        <v>3717</v>
      </c>
      <c r="E681" s="9" t="s">
        <v>1905</v>
      </c>
      <c r="F681" s="9">
        <v>35</v>
      </c>
      <c r="G681" s="9" t="s">
        <v>1915</v>
      </c>
      <c r="H681" s="9" t="s">
        <v>2321</v>
      </c>
      <c r="I681" s="9" t="s">
        <v>1897</v>
      </c>
      <c r="J681" s="9" t="s">
        <v>1898</v>
      </c>
      <c r="K681" s="9" t="s">
        <v>2299</v>
      </c>
      <c r="L681" s="9" t="s">
        <v>1917</v>
      </c>
      <c r="M681" s="9" t="s">
        <v>3718</v>
      </c>
      <c r="N681" s="9"/>
      <c r="O681" s="9" t="s">
        <v>3603</v>
      </c>
    </row>
    <row r="682" spans="1:15" ht="18">
      <c r="A682" s="9">
        <v>703213</v>
      </c>
      <c r="B682" s="9" t="s">
        <v>3603</v>
      </c>
      <c r="C682" s="9" t="s">
        <v>3719</v>
      </c>
      <c r="D682" s="9" t="s">
        <v>3720</v>
      </c>
      <c r="E682" s="9" t="s">
        <v>1905</v>
      </c>
      <c r="F682" s="9"/>
      <c r="G682" s="9" t="s">
        <v>1896</v>
      </c>
      <c r="H682" s="9" t="s">
        <v>3721</v>
      </c>
      <c r="I682" s="9" t="s">
        <v>1897</v>
      </c>
      <c r="J682" s="9" t="s">
        <v>1926</v>
      </c>
      <c r="K682" s="9" t="s">
        <v>1995</v>
      </c>
      <c r="L682" s="9" t="s">
        <v>1996</v>
      </c>
      <c r="M682" s="9" t="s">
        <v>3722</v>
      </c>
      <c r="N682" s="9"/>
      <c r="O682" s="9" t="s">
        <v>3047</v>
      </c>
    </row>
    <row r="683" spans="1:15" ht="18">
      <c r="A683" s="9">
        <v>703212</v>
      </c>
      <c r="B683" s="9" t="s">
        <v>3603</v>
      </c>
      <c r="C683" s="9" t="s">
        <v>3723</v>
      </c>
      <c r="D683" s="9" t="s">
        <v>3720</v>
      </c>
      <c r="E683" s="9" t="s">
        <v>1905</v>
      </c>
      <c r="F683" s="9"/>
      <c r="G683" s="9" t="s">
        <v>633</v>
      </c>
      <c r="H683" s="9" t="s">
        <v>3724</v>
      </c>
      <c r="I683" s="9" t="s">
        <v>1897</v>
      </c>
      <c r="J683" s="9" t="s">
        <v>1926</v>
      </c>
      <c r="K683" s="9" t="s">
        <v>1995</v>
      </c>
      <c r="L683" s="9" t="s">
        <v>1996</v>
      </c>
      <c r="M683" s="9" t="s">
        <v>3722</v>
      </c>
      <c r="N683" s="9"/>
      <c r="O683" s="9" t="s">
        <v>3047</v>
      </c>
    </row>
    <row r="684" spans="1:15" ht="18">
      <c r="A684" s="9">
        <v>703211</v>
      </c>
      <c r="B684" s="9" t="s">
        <v>3603</v>
      </c>
      <c r="C684" s="9" t="s">
        <v>3725</v>
      </c>
      <c r="D684" s="9" t="s">
        <v>3720</v>
      </c>
      <c r="E684" s="9" t="s">
        <v>1905</v>
      </c>
      <c r="F684" s="9"/>
      <c r="G684" s="9" t="s">
        <v>1896</v>
      </c>
      <c r="H684" s="9" t="s">
        <v>3726</v>
      </c>
      <c r="I684" s="9" t="s">
        <v>1897</v>
      </c>
      <c r="J684" s="9" t="s">
        <v>1926</v>
      </c>
      <c r="K684" s="9" t="s">
        <v>1995</v>
      </c>
      <c r="L684" s="9" t="s">
        <v>1996</v>
      </c>
      <c r="M684" s="9" t="s">
        <v>3722</v>
      </c>
      <c r="N684" s="9"/>
      <c r="O684" s="9" t="s">
        <v>3047</v>
      </c>
    </row>
    <row r="685" spans="1:15" ht="18">
      <c r="A685" s="9">
        <v>703210</v>
      </c>
      <c r="B685" s="9" t="s">
        <v>3603</v>
      </c>
      <c r="C685" s="9" t="s">
        <v>3727</v>
      </c>
      <c r="D685" s="9" t="s">
        <v>3720</v>
      </c>
      <c r="E685" s="9" t="s">
        <v>1905</v>
      </c>
      <c r="F685" s="9"/>
      <c r="G685" s="9" t="s">
        <v>2892</v>
      </c>
      <c r="H685" s="9" t="s">
        <v>3728</v>
      </c>
      <c r="I685" s="9" t="s">
        <v>1897</v>
      </c>
      <c r="J685" s="9" t="s">
        <v>1926</v>
      </c>
      <c r="K685" s="9" t="s">
        <v>1995</v>
      </c>
      <c r="L685" s="9" t="s">
        <v>1996</v>
      </c>
      <c r="M685" s="9" t="s">
        <v>3722</v>
      </c>
      <c r="N685" s="9"/>
      <c r="O685" s="9" t="s">
        <v>3047</v>
      </c>
    </row>
    <row r="686" spans="1:15" ht="18">
      <c r="A686" s="9">
        <v>703209</v>
      </c>
      <c r="B686" s="9" t="s">
        <v>3603</v>
      </c>
      <c r="C686" s="9" t="s">
        <v>3729</v>
      </c>
      <c r="D686" s="9" t="s">
        <v>3720</v>
      </c>
      <c r="E686" s="9" t="s">
        <v>1905</v>
      </c>
      <c r="F686" s="9"/>
      <c r="G686" s="9" t="s">
        <v>2892</v>
      </c>
      <c r="H686" s="9" t="s">
        <v>3730</v>
      </c>
      <c r="I686" s="9" t="s">
        <v>1897</v>
      </c>
      <c r="J686" s="9" t="s">
        <v>1926</v>
      </c>
      <c r="K686" s="9" t="s">
        <v>1995</v>
      </c>
      <c r="L686" s="9" t="s">
        <v>1996</v>
      </c>
      <c r="M686" s="9" t="s">
        <v>3722</v>
      </c>
      <c r="N686" s="9"/>
      <c r="O686" s="9" t="s">
        <v>3047</v>
      </c>
    </row>
    <row r="687" spans="1:15" ht="18">
      <c r="A687" s="9">
        <v>703208</v>
      </c>
      <c r="B687" s="9" t="s">
        <v>3603</v>
      </c>
      <c r="C687" s="9" t="s">
        <v>3731</v>
      </c>
      <c r="D687" s="9" t="s">
        <v>3720</v>
      </c>
      <c r="E687" s="9" t="s">
        <v>1905</v>
      </c>
      <c r="F687" s="9"/>
      <c r="G687" s="9" t="s">
        <v>1915</v>
      </c>
      <c r="H687" s="9" t="s">
        <v>2337</v>
      </c>
      <c r="I687" s="9" t="s">
        <v>1897</v>
      </c>
      <c r="J687" s="9" t="s">
        <v>1926</v>
      </c>
      <c r="K687" s="9" t="s">
        <v>1995</v>
      </c>
      <c r="L687" s="9" t="s">
        <v>1996</v>
      </c>
      <c r="M687" s="9" t="s">
        <v>3722</v>
      </c>
      <c r="N687" s="9"/>
      <c r="O687" s="9" t="s">
        <v>3047</v>
      </c>
    </row>
    <row r="688" spans="1:15" ht="18">
      <c r="A688" s="9">
        <v>703207</v>
      </c>
      <c r="B688" s="9" t="s">
        <v>3603</v>
      </c>
      <c r="C688" s="9" t="s">
        <v>3732</v>
      </c>
      <c r="D688" s="9" t="s">
        <v>3720</v>
      </c>
      <c r="E688" s="9" t="s">
        <v>1905</v>
      </c>
      <c r="F688" s="9"/>
      <c r="G688" s="9" t="s">
        <v>812</v>
      </c>
      <c r="H688" s="9" t="s">
        <v>2337</v>
      </c>
      <c r="I688" s="9" t="s">
        <v>1897</v>
      </c>
      <c r="J688" s="9" t="s">
        <v>1926</v>
      </c>
      <c r="K688" s="9" t="s">
        <v>1995</v>
      </c>
      <c r="L688" s="9" t="s">
        <v>1996</v>
      </c>
      <c r="M688" s="9" t="s">
        <v>3722</v>
      </c>
      <c r="N688" s="9"/>
      <c r="O688" s="9" t="s">
        <v>3047</v>
      </c>
    </row>
    <row r="689" spans="1:15" ht="18">
      <c r="A689" s="9">
        <v>703206</v>
      </c>
      <c r="B689" s="9" t="s">
        <v>3603</v>
      </c>
      <c r="C689" s="9" t="s">
        <v>3733</v>
      </c>
      <c r="D689" s="9" t="s">
        <v>3720</v>
      </c>
      <c r="E689" s="9" t="s">
        <v>1905</v>
      </c>
      <c r="F689" s="9"/>
      <c r="G689" s="9" t="s">
        <v>398</v>
      </c>
      <c r="H689" s="9" t="s">
        <v>3443</v>
      </c>
      <c r="I689" s="9" t="s">
        <v>1897</v>
      </c>
      <c r="J689" s="9" t="s">
        <v>1926</v>
      </c>
      <c r="K689" s="9" t="s">
        <v>1995</v>
      </c>
      <c r="L689" s="9" t="s">
        <v>1996</v>
      </c>
      <c r="M689" s="9" t="s">
        <v>3722</v>
      </c>
      <c r="N689" s="9"/>
      <c r="O689" s="9" t="s">
        <v>3047</v>
      </c>
    </row>
    <row r="690" spans="1:15" ht="18">
      <c r="A690" s="9">
        <v>703205</v>
      </c>
      <c r="B690" s="9" t="s">
        <v>3603</v>
      </c>
      <c r="C690" s="9" t="s">
        <v>3734</v>
      </c>
      <c r="D690" s="9" t="s">
        <v>3720</v>
      </c>
      <c r="E690" s="9" t="s">
        <v>1905</v>
      </c>
      <c r="F690" s="9"/>
      <c r="G690" s="9" t="s">
        <v>1906</v>
      </c>
      <c r="H690" s="9" t="s">
        <v>1949</v>
      </c>
      <c r="I690" s="9" t="s">
        <v>1897</v>
      </c>
      <c r="J690" s="9" t="s">
        <v>1926</v>
      </c>
      <c r="K690" s="9" t="s">
        <v>1995</v>
      </c>
      <c r="L690" s="9" t="s">
        <v>1996</v>
      </c>
      <c r="M690" s="9" t="s">
        <v>3722</v>
      </c>
      <c r="N690" s="9"/>
      <c r="O690" s="9" t="s">
        <v>3047</v>
      </c>
    </row>
    <row r="691" spans="1:15" ht="18">
      <c r="A691" s="9">
        <v>703204</v>
      </c>
      <c r="B691" s="9" t="s">
        <v>3603</v>
      </c>
      <c r="C691" s="9" t="s">
        <v>3735</v>
      </c>
      <c r="D691" s="9" t="s">
        <v>3720</v>
      </c>
      <c r="E691" s="9" t="s">
        <v>1905</v>
      </c>
      <c r="F691" s="9"/>
      <c r="G691" s="9" t="s">
        <v>1915</v>
      </c>
      <c r="H691" s="9" t="s">
        <v>1907</v>
      </c>
      <c r="I691" s="9" t="s">
        <v>1897</v>
      </c>
      <c r="J691" s="9" t="s">
        <v>1926</v>
      </c>
      <c r="K691" s="9" t="s">
        <v>1927</v>
      </c>
      <c r="L691" s="9" t="s">
        <v>1917</v>
      </c>
      <c r="M691" s="9" t="s">
        <v>2133</v>
      </c>
      <c r="N691" s="9"/>
      <c r="O691" s="9" t="s">
        <v>1919</v>
      </c>
    </row>
    <row r="692" spans="1:15" ht="18">
      <c r="A692" s="9">
        <v>703203</v>
      </c>
      <c r="B692" s="9" t="s">
        <v>3603</v>
      </c>
      <c r="C692" s="9" t="s">
        <v>3736</v>
      </c>
      <c r="D692" s="9" t="s">
        <v>3720</v>
      </c>
      <c r="E692" s="9" t="s">
        <v>1905</v>
      </c>
      <c r="F692" s="9"/>
      <c r="G692" s="9" t="s">
        <v>748</v>
      </c>
      <c r="H692" s="9" t="s">
        <v>2901</v>
      </c>
      <c r="I692" s="9" t="s">
        <v>1897</v>
      </c>
      <c r="J692" s="9" t="s">
        <v>1926</v>
      </c>
      <c r="K692" s="9" t="s">
        <v>1995</v>
      </c>
      <c r="L692" s="9" t="s">
        <v>1996</v>
      </c>
      <c r="M692" s="9" t="s">
        <v>3722</v>
      </c>
      <c r="N692" s="9"/>
      <c r="O692" s="9" t="s">
        <v>3047</v>
      </c>
    </row>
    <row r="693" spans="1:15" ht="18">
      <c r="A693" s="9">
        <v>703202</v>
      </c>
      <c r="B693" s="9" t="s">
        <v>3603</v>
      </c>
      <c r="C693" s="9" t="s">
        <v>3737</v>
      </c>
      <c r="D693" s="9" t="s">
        <v>3720</v>
      </c>
      <c r="E693" s="9" t="s">
        <v>1905</v>
      </c>
      <c r="F693" s="9"/>
      <c r="G693" s="9" t="s">
        <v>1595</v>
      </c>
      <c r="H693" s="9" t="s">
        <v>2206</v>
      </c>
      <c r="I693" s="9" t="s">
        <v>1897</v>
      </c>
      <c r="J693" s="9" t="s">
        <v>1926</v>
      </c>
      <c r="K693" s="9" t="s">
        <v>1995</v>
      </c>
      <c r="L693" s="9" t="s">
        <v>1996</v>
      </c>
      <c r="M693" s="9" t="s">
        <v>3722</v>
      </c>
      <c r="N693" s="9"/>
      <c r="O693" s="9" t="s">
        <v>3047</v>
      </c>
    </row>
    <row r="694" spans="1:15" ht="18">
      <c r="A694" s="9">
        <v>703201</v>
      </c>
      <c r="B694" s="9" t="s">
        <v>3603</v>
      </c>
      <c r="C694" s="9" t="s">
        <v>3738</v>
      </c>
      <c r="D694" s="9" t="s">
        <v>3720</v>
      </c>
      <c r="E694" s="9" t="s">
        <v>1905</v>
      </c>
      <c r="F694" s="9"/>
      <c r="G694" s="9" t="s">
        <v>1896</v>
      </c>
      <c r="H694" s="9" t="s">
        <v>3739</v>
      </c>
      <c r="I694" s="9" t="s">
        <v>1897</v>
      </c>
      <c r="J694" s="9" t="s">
        <v>1926</v>
      </c>
      <c r="K694" s="9" t="s">
        <v>1995</v>
      </c>
      <c r="L694" s="9" t="s">
        <v>1996</v>
      </c>
      <c r="M694" s="9" t="s">
        <v>3722</v>
      </c>
      <c r="N694" s="9"/>
      <c r="O694" s="9" t="s">
        <v>3047</v>
      </c>
    </row>
    <row r="695" spans="1:15" ht="18">
      <c r="A695" s="9">
        <v>703200</v>
      </c>
      <c r="B695" s="9" t="s">
        <v>3603</v>
      </c>
      <c r="C695" s="9" t="s">
        <v>3740</v>
      </c>
      <c r="D695" s="9" t="s">
        <v>3720</v>
      </c>
      <c r="E695" s="9" t="s">
        <v>1905</v>
      </c>
      <c r="F695" s="9"/>
      <c r="G695" s="9" t="s">
        <v>1896</v>
      </c>
      <c r="H695" s="9" t="s">
        <v>2337</v>
      </c>
      <c r="I695" s="9" t="s">
        <v>1897</v>
      </c>
      <c r="J695" s="9" t="s">
        <v>1926</v>
      </c>
      <c r="K695" s="9" t="s">
        <v>1995</v>
      </c>
      <c r="L695" s="9" t="s">
        <v>1996</v>
      </c>
      <c r="M695" s="9" t="s">
        <v>3722</v>
      </c>
      <c r="N695" s="9"/>
      <c r="O695" s="9" t="s">
        <v>3047</v>
      </c>
    </row>
    <row r="696" spans="1:15" ht="18">
      <c r="A696" s="9">
        <v>703199</v>
      </c>
      <c r="B696" s="9" t="s">
        <v>3603</v>
      </c>
      <c r="C696" s="9" t="s">
        <v>3741</v>
      </c>
      <c r="D696" s="9" t="s">
        <v>3742</v>
      </c>
      <c r="E696" s="9"/>
      <c r="F696" s="9"/>
      <c r="G696" s="9" t="s">
        <v>1906</v>
      </c>
      <c r="H696" s="9" t="s">
        <v>1660</v>
      </c>
      <c r="I696" s="9" t="s">
        <v>1897</v>
      </c>
      <c r="J696" s="9" t="s">
        <v>1898</v>
      </c>
      <c r="K696" s="9" t="s">
        <v>1965</v>
      </c>
      <c r="L696" s="9" t="s">
        <v>1910</v>
      </c>
      <c r="M696" s="9" t="s">
        <v>3012</v>
      </c>
      <c r="N696" s="9"/>
      <c r="O696" s="9" t="s">
        <v>1902</v>
      </c>
    </row>
    <row r="697" spans="1:15" ht="18">
      <c r="A697" s="9">
        <v>703198</v>
      </c>
      <c r="B697" s="9" t="s">
        <v>3603</v>
      </c>
      <c r="C697" s="9" t="s">
        <v>3743</v>
      </c>
      <c r="D697" s="9" t="s">
        <v>3720</v>
      </c>
      <c r="E697" s="9" t="s">
        <v>1905</v>
      </c>
      <c r="F697" s="9"/>
      <c r="G697" s="9"/>
      <c r="H697" s="9" t="s">
        <v>634</v>
      </c>
      <c r="I697" s="9" t="s">
        <v>1897</v>
      </c>
      <c r="J697" s="9" t="s">
        <v>1926</v>
      </c>
      <c r="K697" s="9" t="s">
        <v>1995</v>
      </c>
      <c r="L697" s="9" t="s">
        <v>1996</v>
      </c>
      <c r="M697" s="9" t="s">
        <v>3722</v>
      </c>
      <c r="N697" s="9"/>
      <c r="O697" s="9" t="s">
        <v>3047</v>
      </c>
    </row>
    <row r="698" spans="1:15" ht="18">
      <c r="A698" s="9">
        <v>703197</v>
      </c>
      <c r="B698" s="9" t="s">
        <v>3603</v>
      </c>
      <c r="C698" s="9" t="s">
        <v>3744</v>
      </c>
      <c r="D698" s="9" t="s">
        <v>3720</v>
      </c>
      <c r="E698" s="9" t="s">
        <v>1905</v>
      </c>
      <c r="F698" s="9"/>
      <c r="G698" s="9" t="s">
        <v>2720</v>
      </c>
      <c r="H698" s="9" t="s">
        <v>634</v>
      </c>
      <c r="I698" s="9" t="s">
        <v>1897</v>
      </c>
      <c r="J698" s="9" t="s">
        <v>1926</v>
      </c>
      <c r="K698" s="9" t="s">
        <v>1995</v>
      </c>
      <c r="L698" s="9" t="s">
        <v>1996</v>
      </c>
      <c r="M698" s="9" t="s">
        <v>3722</v>
      </c>
      <c r="N698" s="9"/>
      <c r="O698" s="9" t="s">
        <v>3047</v>
      </c>
    </row>
    <row r="699" spans="1:15" ht="18">
      <c r="A699" s="9">
        <v>703196</v>
      </c>
      <c r="B699" s="9" t="s">
        <v>3603</v>
      </c>
      <c r="C699" s="9" t="s">
        <v>3745</v>
      </c>
      <c r="D699" s="9" t="s">
        <v>3720</v>
      </c>
      <c r="E699" s="9" t="s">
        <v>1905</v>
      </c>
      <c r="F699" s="9"/>
      <c r="G699" s="9" t="s">
        <v>398</v>
      </c>
      <c r="H699" s="9" t="s">
        <v>1660</v>
      </c>
      <c r="I699" s="9" t="s">
        <v>1897</v>
      </c>
      <c r="J699" s="9" t="s">
        <v>1926</v>
      </c>
      <c r="K699" s="9" t="s">
        <v>1995</v>
      </c>
      <c r="L699" s="9" t="s">
        <v>1996</v>
      </c>
      <c r="M699" s="9" t="s">
        <v>3722</v>
      </c>
      <c r="N699" s="9"/>
      <c r="O699" s="9" t="s">
        <v>3047</v>
      </c>
    </row>
    <row r="700" spans="1:15" ht="18">
      <c r="A700" s="9">
        <v>703195</v>
      </c>
      <c r="B700" s="9" t="s">
        <v>3603</v>
      </c>
      <c r="C700" s="9" t="s">
        <v>3746</v>
      </c>
      <c r="D700" s="9" t="s">
        <v>3720</v>
      </c>
      <c r="E700" s="9" t="s">
        <v>1905</v>
      </c>
      <c r="F700" s="9"/>
      <c r="G700" s="9" t="s">
        <v>1906</v>
      </c>
      <c r="H700" s="9" t="s">
        <v>2321</v>
      </c>
      <c r="I700" s="9" t="s">
        <v>1897</v>
      </c>
      <c r="J700" s="9" t="s">
        <v>1926</v>
      </c>
      <c r="K700" s="9" t="s">
        <v>1995</v>
      </c>
      <c r="L700" s="9" t="s">
        <v>1996</v>
      </c>
      <c r="M700" s="9" t="s">
        <v>3722</v>
      </c>
      <c r="N700" s="9"/>
      <c r="O700" s="9" t="s">
        <v>3047</v>
      </c>
    </row>
    <row r="701" spans="1:15" ht="18">
      <c r="A701" s="9">
        <v>703194</v>
      </c>
      <c r="B701" s="9" t="s">
        <v>3603</v>
      </c>
      <c r="C701" s="9" t="s">
        <v>3747</v>
      </c>
      <c r="D701" s="9" t="s">
        <v>3720</v>
      </c>
      <c r="E701" s="9" t="s">
        <v>1905</v>
      </c>
      <c r="F701" s="9"/>
      <c r="G701" s="9" t="s">
        <v>1906</v>
      </c>
      <c r="H701" s="9" t="s">
        <v>2321</v>
      </c>
      <c r="I701" s="9" t="s">
        <v>1897</v>
      </c>
      <c r="J701" s="9" t="s">
        <v>1926</v>
      </c>
      <c r="K701" s="9" t="s">
        <v>1995</v>
      </c>
      <c r="L701" s="9" t="s">
        <v>1996</v>
      </c>
      <c r="M701" s="9" t="s">
        <v>3722</v>
      </c>
      <c r="N701" s="9"/>
      <c r="O701" s="9" t="s">
        <v>3047</v>
      </c>
    </row>
    <row r="702" spans="1:15" ht="18">
      <c r="A702" s="9">
        <v>703193</v>
      </c>
      <c r="B702" s="9" t="s">
        <v>3603</v>
      </c>
      <c r="C702" s="9" t="s">
        <v>3748</v>
      </c>
      <c r="D702" s="9" t="s">
        <v>3720</v>
      </c>
      <c r="E702" s="9" t="s">
        <v>1905</v>
      </c>
      <c r="F702" s="9"/>
      <c r="G702" s="9" t="s">
        <v>633</v>
      </c>
      <c r="H702" s="9" t="s">
        <v>3749</v>
      </c>
      <c r="I702" s="9" t="s">
        <v>1897</v>
      </c>
      <c r="J702" s="9" t="s">
        <v>1926</v>
      </c>
      <c r="K702" s="9" t="s">
        <v>1995</v>
      </c>
      <c r="L702" s="9" t="s">
        <v>1996</v>
      </c>
      <c r="M702" s="9" t="s">
        <v>3722</v>
      </c>
      <c r="N702" s="9"/>
      <c r="O702" s="9" t="s">
        <v>3047</v>
      </c>
    </row>
    <row r="703" spans="1:15" ht="18">
      <c r="A703" s="9">
        <v>703192</v>
      </c>
      <c r="B703" s="9" t="s">
        <v>3603</v>
      </c>
      <c r="C703" s="9" t="s">
        <v>3750</v>
      </c>
      <c r="D703" s="9" t="s">
        <v>3720</v>
      </c>
      <c r="E703" s="9" t="s">
        <v>1905</v>
      </c>
      <c r="F703" s="9"/>
      <c r="G703" s="9" t="s">
        <v>648</v>
      </c>
      <c r="H703" s="9" t="s">
        <v>1295</v>
      </c>
      <c r="I703" s="9" t="s">
        <v>1897</v>
      </c>
      <c r="J703" s="9" t="s">
        <v>1926</v>
      </c>
      <c r="K703" s="9" t="s">
        <v>1995</v>
      </c>
      <c r="L703" s="9" t="s">
        <v>1996</v>
      </c>
      <c r="M703" s="9" t="s">
        <v>3722</v>
      </c>
      <c r="N703" s="9"/>
      <c r="O703" s="9" t="s">
        <v>3047</v>
      </c>
    </row>
    <row r="704" spans="1:15" ht="18">
      <c r="A704" s="9">
        <v>703191</v>
      </c>
      <c r="B704" s="9" t="s">
        <v>3603</v>
      </c>
      <c r="C704" s="9" t="s">
        <v>3751</v>
      </c>
      <c r="D704" s="9" t="s">
        <v>3720</v>
      </c>
      <c r="E704" s="9" t="s">
        <v>1905</v>
      </c>
      <c r="F704" s="9"/>
      <c r="G704" s="9" t="s">
        <v>812</v>
      </c>
      <c r="H704" s="9" t="s">
        <v>2190</v>
      </c>
      <c r="I704" s="9" t="s">
        <v>1897</v>
      </c>
      <c r="J704" s="9" t="s">
        <v>1926</v>
      </c>
      <c r="K704" s="9" t="s">
        <v>1995</v>
      </c>
      <c r="L704" s="9" t="s">
        <v>1996</v>
      </c>
      <c r="M704" s="9" t="s">
        <v>3722</v>
      </c>
      <c r="N704" s="9"/>
      <c r="O704" s="9" t="s">
        <v>3350</v>
      </c>
    </row>
    <row r="705" spans="1:15" ht="18">
      <c r="A705" s="9">
        <v>703190</v>
      </c>
      <c r="B705" s="9" t="s">
        <v>3603</v>
      </c>
      <c r="C705" s="9" t="s">
        <v>3752</v>
      </c>
      <c r="D705" s="9" t="s">
        <v>3720</v>
      </c>
      <c r="E705" s="9" t="s">
        <v>1905</v>
      </c>
      <c r="F705" s="9"/>
      <c r="G705" s="9" t="s">
        <v>2892</v>
      </c>
      <c r="H705" s="9" t="s">
        <v>3753</v>
      </c>
      <c r="I705" s="9" t="s">
        <v>1897</v>
      </c>
      <c r="J705" s="9" t="s">
        <v>1926</v>
      </c>
      <c r="K705" s="9" t="s">
        <v>1995</v>
      </c>
      <c r="L705" s="9" t="s">
        <v>1996</v>
      </c>
      <c r="M705" s="9" t="s">
        <v>3754</v>
      </c>
      <c r="N705" s="9"/>
      <c r="O705" s="9" t="s">
        <v>3350</v>
      </c>
    </row>
    <row r="706" spans="1:15" ht="18">
      <c r="A706" s="9">
        <v>703189</v>
      </c>
      <c r="B706" s="9" t="s">
        <v>3603</v>
      </c>
      <c r="C706" s="9" t="s">
        <v>3755</v>
      </c>
      <c r="D706" s="9" t="s">
        <v>3756</v>
      </c>
      <c r="E706" s="9"/>
      <c r="F706" s="9"/>
      <c r="G706" s="9" t="s">
        <v>633</v>
      </c>
      <c r="H706" s="9" t="s">
        <v>1295</v>
      </c>
      <c r="I706" s="9" t="s">
        <v>1897</v>
      </c>
      <c r="J706" s="9" t="s">
        <v>1898</v>
      </c>
      <c r="K706" s="9" t="s">
        <v>1987</v>
      </c>
      <c r="L706" s="9" t="s">
        <v>1900</v>
      </c>
      <c r="M706" s="9" t="s">
        <v>3757</v>
      </c>
      <c r="N706" s="9"/>
      <c r="O706" s="9" t="s">
        <v>2722</v>
      </c>
    </row>
    <row r="707" spans="1:15" ht="18">
      <c r="A707" s="9">
        <v>703188</v>
      </c>
      <c r="B707" s="9" t="s">
        <v>3603</v>
      </c>
      <c r="C707" s="9" t="s">
        <v>3758</v>
      </c>
      <c r="D707" s="9" t="s">
        <v>3759</v>
      </c>
      <c r="E707" s="9"/>
      <c r="F707" s="9"/>
      <c r="G707" s="9" t="s">
        <v>1906</v>
      </c>
      <c r="H707" s="9" t="s">
        <v>634</v>
      </c>
      <c r="I707" s="9" t="s">
        <v>1897</v>
      </c>
      <c r="J707" s="9" t="s">
        <v>1898</v>
      </c>
      <c r="K707" s="9" t="s">
        <v>1922</v>
      </c>
      <c r="L707" s="9" t="s">
        <v>2026</v>
      </c>
      <c r="M707" s="9" t="s">
        <v>3760</v>
      </c>
      <c r="N707" s="9"/>
      <c r="O707" s="9" t="s">
        <v>2080</v>
      </c>
    </row>
    <row r="708" spans="1:15" ht="18">
      <c r="A708" s="9">
        <v>703187</v>
      </c>
      <c r="B708" s="9" t="s">
        <v>3603</v>
      </c>
      <c r="C708" s="9" t="s">
        <v>3761</v>
      </c>
      <c r="D708" s="9" t="s">
        <v>3762</v>
      </c>
      <c r="E708" s="9"/>
      <c r="F708" s="9"/>
      <c r="G708" s="9" t="s">
        <v>1915</v>
      </c>
      <c r="H708" s="9" t="s">
        <v>634</v>
      </c>
      <c r="I708" s="9" t="s">
        <v>1897</v>
      </c>
      <c r="J708" s="9" t="s">
        <v>1898</v>
      </c>
      <c r="K708" s="9" t="s">
        <v>1916</v>
      </c>
      <c r="L708" s="9" t="s">
        <v>1917</v>
      </c>
      <c r="M708" s="9" t="s">
        <v>3096</v>
      </c>
      <c r="N708" s="9"/>
      <c r="O708" s="9" t="s">
        <v>3464</v>
      </c>
    </row>
    <row r="709" spans="1:15" ht="18">
      <c r="A709" s="9">
        <v>703186</v>
      </c>
      <c r="B709" s="9" t="s">
        <v>3603</v>
      </c>
      <c r="C709" s="9" t="s">
        <v>3763</v>
      </c>
      <c r="D709" s="9" t="s">
        <v>3764</v>
      </c>
      <c r="E709" s="9" t="s">
        <v>1905</v>
      </c>
      <c r="F709" s="9">
        <v>23</v>
      </c>
      <c r="G709" s="9" t="s">
        <v>748</v>
      </c>
      <c r="H709" s="9" t="s">
        <v>1295</v>
      </c>
      <c r="I709" s="9" t="s">
        <v>1897</v>
      </c>
      <c r="J709" s="9" t="s">
        <v>1898</v>
      </c>
      <c r="K709" s="9" t="s">
        <v>1922</v>
      </c>
      <c r="L709" s="9" t="s">
        <v>2026</v>
      </c>
      <c r="M709" s="9" t="s">
        <v>2381</v>
      </c>
      <c r="N709" s="9"/>
      <c r="O709" s="9" t="s">
        <v>2102</v>
      </c>
    </row>
    <row r="710" spans="1:15" ht="18">
      <c r="A710" s="9">
        <v>703185</v>
      </c>
      <c r="B710" s="9" t="s">
        <v>3603</v>
      </c>
      <c r="C710" s="9" t="s">
        <v>3765</v>
      </c>
      <c r="D710" s="9" t="s">
        <v>3766</v>
      </c>
      <c r="E710" s="9" t="s">
        <v>1905</v>
      </c>
      <c r="F710" s="9">
        <v>34</v>
      </c>
      <c r="G710" s="9" t="s">
        <v>748</v>
      </c>
      <c r="H710" s="9" t="s">
        <v>1295</v>
      </c>
      <c r="I710" s="9" t="s">
        <v>1897</v>
      </c>
      <c r="J710" s="9" t="s">
        <v>1898</v>
      </c>
      <c r="K710" s="9" t="s">
        <v>3767</v>
      </c>
      <c r="L710" s="9" t="s">
        <v>1910</v>
      </c>
      <c r="M710" s="9" t="s">
        <v>3768</v>
      </c>
      <c r="N710" s="9"/>
      <c r="O710" s="9" t="s">
        <v>3350</v>
      </c>
    </row>
    <row r="711" spans="1:15" ht="18">
      <c r="A711" s="9">
        <v>703183</v>
      </c>
      <c r="B711" s="9" t="s">
        <v>3603</v>
      </c>
      <c r="C711" s="9" t="s">
        <v>3769</v>
      </c>
      <c r="D711" s="9" t="s">
        <v>3770</v>
      </c>
      <c r="E711" s="9" t="s">
        <v>1905</v>
      </c>
      <c r="F711" s="9">
        <v>37</v>
      </c>
      <c r="G711" s="9" t="s">
        <v>1906</v>
      </c>
      <c r="H711" s="9" t="s">
        <v>1660</v>
      </c>
      <c r="I711" s="9" t="s">
        <v>1897</v>
      </c>
      <c r="J711" s="9" t="s">
        <v>1898</v>
      </c>
      <c r="K711" s="9" t="s">
        <v>1916</v>
      </c>
      <c r="L711" s="9" t="s">
        <v>2164</v>
      </c>
      <c r="M711" s="9" t="s">
        <v>3771</v>
      </c>
      <c r="N711" s="9"/>
      <c r="O711" s="9" t="s">
        <v>3047</v>
      </c>
    </row>
    <row r="712" spans="1:15" ht="18">
      <c r="A712" s="9">
        <v>703182</v>
      </c>
      <c r="B712" s="9" t="s">
        <v>3603</v>
      </c>
      <c r="C712" s="9" t="s">
        <v>3772</v>
      </c>
      <c r="D712" s="9" t="s">
        <v>3773</v>
      </c>
      <c r="E712" s="9"/>
      <c r="F712" s="9"/>
      <c r="G712" s="9" t="s">
        <v>1915</v>
      </c>
      <c r="H712" s="9" t="s">
        <v>1295</v>
      </c>
      <c r="I712" s="9" t="s">
        <v>1897</v>
      </c>
      <c r="J712" s="9" t="s">
        <v>1898</v>
      </c>
      <c r="K712" s="9" t="s">
        <v>2141</v>
      </c>
      <c r="L712" s="9" t="s">
        <v>1900</v>
      </c>
      <c r="M712" s="9" t="s">
        <v>3234</v>
      </c>
      <c r="N712" s="9"/>
      <c r="O712" s="9" t="s">
        <v>1902</v>
      </c>
    </row>
    <row r="713" spans="1:15" ht="18">
      <c r="A713" s="9">
        <v>703181</v>
      </c>
      <c r="B713" s="9" t="s">
        <v>3603</v>
      </c>
      <c r="C713" s="9" t="s">
        <v>3774</v>
      </c>
      <c r="D713" s="9" t="s">
        <v>3775</v>
      </c>
      <c r="E713" s="9" t="s">
        <v>1905</v>
      </c>
      <c r="F713" s="9">
        <v>27</v>
      </c>
      <c r="G713" s="9" t="s">
        <v>1915</v>
      </c>
      <c r="H713" s="9" t="s">
        <v>3724</v>
      </c>
      <c r="I713" s="9" t="s">
        <v>1897</v>
      </c>
      <c r="J713" s="9" t="s">
        <v>1898</v>
      </c>
      <c r="K713" s="9" t="s">
        <v>2299</v>
      </c>
      <c r="L713" s="9" t="s">
        <v>1917</v>
      </c>
      <c r="M713" s="9" t="s">
        <v>3776</v>
      </c>
      <c r="N713" s="9"/>
      <c r="O713" s="9" t="s">
        <v>3603</v>
      </c>
    </row>
    <row r="714" spans="1:15" ht="18">
      <c r="A714" s="9">
        <v>703180</v>
      </c>
      <c r="B714" s="9" t="s">
        <v>3603</v>
      </c>
      <c r="C714" s="9" t="s">
        <v>3777</v>
      </c>
      <c r="D714" s="9" t="s">
        <v>3778</v>
      </c>
      <c r="E714" s="9" t="s">
        <v>1905</v>
      </c>
      <c r="F714" s="9">
        <v>26</v>
      </c>
      <c r="G714" s="9"/>
      <c r="H714" s="9"/>
      <c r="I714" s="9" t="s">
        <v>1897</v>
      </c>
      <c r="J714" s="9" t="s">
        <v>1908</v>
      </c>
      <c r="K714" s="9" t="s">
        <v>1927</v>
      </c>
      <c r="L714" s="9" t="s">
        <v>1917</v>
      </c>
      <c r="M714" s="9" t="s">
        <v>2387</v>
      </c>
      <c r="N714" s="9"/>
      <c r="O714" s="9" t="s">
        <v>17</v>
      </c>
    </row>
    <row r="715" spans="1:15" ht="18">
      <c r="A715" s="9">
        <v>703179</v>
      </c>
      <c r="B715" s="9" t="s">
        <v>3603</v>
      </c>
      <c r="C715" s="9" t="s">
        <v>3779</v>
      </c>
      <c r="D715" s="9" t="s">
        <v>3780</v>
      </c>
      <c r="E715" s="9"/>
      <c r="F715" s="9"/>
      <c r="G715" s="9" t="s">
        <v>633</v>
      </c>
      <c r="H715" s="9" t="s">
        <v>1295</v>
      </c>
      <c r="I715" s="9" t="s">
        <v>1897</v>
      </c>
      <c r="J715" s="9" t="s">
        <v>1898</v>
      </c>
      <c r="K715" s="9" t="s">
        <v>1922</v>
      </c>
      <c r="L715" s="9" t="s">
        <v>1974</v>
      </c>
      <c r="M715" s="9" t="s">
        <v>2352</v>
      </c>
      <c r="N715" s="9"/>
      <c r="O715" s="9" t="s">
        <v>3603</v>
      </c>
    </row>
    <row r="716" spans="1:15" ht="18">
      <c r="A716" s="9">
        <v>703178</v>
      </c>
      <c r="B716" s="9" t="s">
        <v>3603</v>
      </c>
      <c r="C716" s="9" t="s">
        <v>3781</v>
      </c>
      <c r="D716" s="9" t="s">
        <v>3782</v>
      </c>
      <c r="E716" s="9" t="s">
        <v>1905</v>
      </c>
      <c r="F716" s="9"/>
      <c r="G716" s="9"/>
      <c r="H716" s="9"/>
      <c r="I716" s="9" t="s">
        <v>1897</v>
      </c>
      <c r="J716" s="9" t="s">
        <v>1908</v>
      </c>
      <c r="K716" s="9" t="s">
        <v>2058</v>
      </c>
      <c r="L716" s="9" t="s">
        <v>1900</v>
      </c>
      <c r="M716" s="9" t="s">
        <v>2002</v>
      </c>
      <c r="N716" s="9"/>
      <c r="O716" s="9" t="s">
        <v>2504</v>
      </c>
    </row>
    <row r="717" spans="1:15" ht="18">
      <c r="A717" s="9">
        <v>703177</v>
      </c>
      <c r="B717" s="9" t="s">
        <v>3603</v>
      </c>
      <c r="C717" s="9" t="s">
        <v>3783</v>
      </c>
      <c r="D717" s="9" t="s">
        <v>3784</v>
      </c>
      <c r="E717" s="9" t="s">
        <v>1905</v>
      </c>
      <c r="F717" s="9">
        <v>20</v>
      </c>
      <c r="G717" s="9" t="s">
        <v>1915</v>
      </c>
      <c r="H717" s="9" t="s">
        <v>634</v>
      </c>
      <c r="I717" s="9" t="s">
        <v>1897</v>
      </c>
      <c r="J717" s="9" t="s">
        <v>1898</v>
      </c>
      <c r="K717" s="9" t="s">
        <v>1899</v>
      </c>
      <c r="L717" s="9" t="s">
        <v>1917</v>
      </c>
      <c r="M717" s="9" t="s">
        <v>3024</v>
      </c>
      <c r="N717" s="9"/>
      <c r="O717" s="9" t="s">
        <v>3047</v>
      </c>
    </row>
    <row r="718" spans="1:15" ht="18">
      <c r="A718" s="9">
        <v>703176</v>
      </c>
      <c r="B718" s="9" t="s">
        <v>3603</v>
      </c>
      <c r="C718" s="9" t="s">
        <v>3785</v>
      </c>
      <c r="D718" s="9" t="s">
        <v>3786</v>
      </c>
      <c r="E718" s="9"/>
      <c r="F718" s="9"/>
      <c r="G718" s="9" t="s">
        <v>1906</v>
      </c>
      <c r="H718" s="9" t="s">
        <v>634</v>
      </c>
      <c r="I718" s="9" t="s">
        <v>1897</v>
      </c>
      <c r="J718" s="9" t="s">
        <v>1898</v>
      </c>
      <c r="K718" s="9" t="s">
        <v>1922</v>
      </c>
      <c r="L718" s="9" t="s">
        <v>2026</v>
      </c>
      <c r="M718" s="9" t="s">
        <v>2381</v>
      </c>
      <c r="N718" s="9"/>
      <c r="O718" s="9" t="s">
        <v>2102</v>
      </c>
    </row>
    <row r="719" spans="1:15" ht="18">
      <c r="A719" s="9">
        <v>703175</v>
      </c>
      <c r="B719" s="9" t="s">
        <v>3603</v>
      </c>
      <c r="C719" s="9" t="s">
        <v>3787</v>
      </c>
      <c r="D719" s="9" t="s">
        <v>98</v>
      </c>
      <c r="E719" s="9"/>
      <c r="F719" s="9"/>
      <c r="G719" s="9"/>
      <c r="H719" s="9"/>
      <c r="I719" s="9" t="s">
        <v>1897</v>
      </c>
      <c r="J719" s="9" t="s">
        <v>1908</v>
      </c>
      <c r="K719" s="9" t="s">
        <v>2540</v>
      </c>
      <c r="L719" s="9" t="s">
        <v>3209</v>
      </c>
      <c r="M719" s="9" t="s">
        <v>2381</v>
      </c>
      <c r="N719" s="9"/>
      <c r="O719" s="9" t="s">
        <v>2514</v>
      </c>
    </row>
    <row r="720" spans="1:15" ht="18">
      <c r="A720" s="9">
        <v>703172</v>
      </c>
      <c r="B720" s="9" t="s">
        <v>3603</v>
      </c>
      <c r="C720" s="9" t="s">
        <v>3788</v>
      </c>
      <c r="D720" s="9" t="s">
        <v>3789</v>
      </c>
      <c r="E720" s="9" t="s">
        <v>1905</v>
      </c>
      <c r="F720" s="9">
        <v>40</v>
      </c>
      <c r="G720" s="9" t="s">
        <v>1915</v>
      </c>
      <c r="H720" s="9" t="s">
        <v>1660</v>
      </c>
      <c r="I720" s="9" t="s">
        <v>1897</v>
      </c>
      <c r="J720" s="9" t="s">
        <v>1898</v>
      </c>
      <c r="K720" s="9" t="s">
        <v>1916</v>
      </c>
      <c r="L720" s="9" t="s">
        <v>1917</v>
      </c>
      <c r="M720" s="9" t="s">
        <v>3790</v>
      </c>
      <c r="N720" s="9"/>
      <c r="O720" s="9" t="s">
        <v>2908</v>
      </c>
    </row>
    <row r="721" spans="1:15" ht="18">
      <c r="A721" s="9">
        <v>703171</v>
      </c>
      <c r="B721" s="9" t="s">
        <v>3603</v>
      </c>
      <c r="C721" s="9" t="s">
        <v>3791</v>
      </c>
      <c r="D721" s="9" t="s">
        <v>3792</v>
      </c>
      <c r="E721" s="9"/>
      <c r="F721" s="9"/>
      <c r="G721" s="9" t="s">
        <v>1906</v>
      </c>
      <c r="H721" s="9" t="s">
        <v>634</v>
      </c>
      <c r="I721" s="9" t="s">
        <v>1897</v>
      </c>
      <c r="J721" s="9" t="s">
        <v>1898</v>
      </c>
      <c r="K721" s="9" t="s">
        <v>1899</v>
      </c>
      <c r="L721" s="9" t="s">
        <v>2026</v>
      </c>
      <c r="M721" s="9" t="s">
        <v>2114</v>
      </c>
      <c r="N721" s="9"/>
      <c r="O721" s="9" t="s">
        <v>2230</v>
      </c>
    </row>
    <row r="722" spans="1:15" ht="18">
      <c r="A722" s="9">
        <v>703170</v>
      </c>
      <c r="B722" s="9" t="s">
        <v>3603</v>
      </c>
      <c r="C722" s="9" t="s">
        <v>3793</v>
      </c>
      <c r="D722" s="9" t="s">
        <v>3794</v>
      </c>
      <c r="E722" s="9"/>
      <c r="F722" s="9">
        <v>0</v>
      </c>
      <c r="G722" s="9" t="s">
        <v>1906</v>
      </c>
      <c r="H722" s="9" t="s">
        <v>1295</v>
      </c>
      <c r="I722" s="9" t="s">
        <v>1897</v>
      </c>
      <c r="J722" s="9" t="s">
        <v>1898</v>
      </c>
      <c r="K722" s="9" t="s">
        <v>2141</v>
      </c>
      <c r="L722" s="9" t="s">
        <v>2026</v>
      </c>
      <c r="M722" s="9" t="s">
        <v>2823</v>
      </c>
      <c r="N722" s="9"/>
      <c r="O722" s="9" t="s">
        <v>2102</v>
      </c>
    </row>
    <row r="723" spans="1:15" ht="18">
      <c r="A723" s="9">
        <v>703169</v>
      </c>
      <c r="B723" s="9" t="s">
        <v>3603</v>
      </c>
      <c r="C723" s="9" t="s">
        <v>3795</v>
      </c>
      <c r="D723" s="9" t="s">
        <v>3796</v>
      </c>
      <c r="E723" s="9" t="s">
        <v>1905</v>
      </c>
      <c r="F723" s="9">
        <v>23</v>
      </c>
      <c r="G723" s="9" t="s">
        <v>748</v>
      </c>
      <c r="H723" s="9" t="s">
        <v>1295</v>
      </c>
      <c r="I723" s="9" t="s">
        <v>1897</v>
      </c>
      <c r="J723" s="9" t="s">
        <v>1898</v>
      </c>
      <c r="K723" s="9" t="s">
        <v>1922</v>
      </c>
      <c r="L723" s="9" t="s">
        <v>2026</v>
      </c>
      <c r="M723" s="9" t="s">
        <v>2352</v>
      </c>
      <c r="N723" s="9"/>
      <c r="O723" s="9" t="s">
        <v>3797</v>
      </c>
    </row>
    <row r="724" spans="1:15" ht="18">
      <c r="A724" s="9">
        <v>703168</v>
      </c>
      <c r="B724" s="9" t="s">
        <v>3603</v>
      </c>
      <c r="C724" s="9" t="s">
        <v>3798</v>
      </c>
      <c r="D724" s="9" t="s">
        <v>3799</v>
      </c>
      <c r="E724" s="9"/>
      <c r="F724" s="9"/>
      <c r="G724" s="9" t="s">
        <v>633</v>
      </c>
      <c r="H724" s="9" t="s">
        <v>1295</v>
      </c>
      <c r="I724" s="9" t="s">
        <v>1897</v>
      </c>
      <c r="J724" s="9" t="s">
        <v>1898</v>
      </c>
      <c r="K724" s="9" t="s">
        <v>1922</v>
      </c>
      <c r="L724" s="9" t="s">
        <v>1974</v>
      </c>
      <c r="M724" s="9" t="s">
        <v>2006</v>
      </c>
      <c r="N724" s="9"/>
      <c r="O724" s="9" t="s">
        <v>3603</v>
      </c>
    </row>
    <row r="725" spans="1:15" ht="18">
      <c r="A725" s="9">
        <v>703167</v>
      </c>
      <c r="B725" s="9" t="s">
        <v>3603</v>
      </c>
      <c r="C725" s="9" t="s">
        <v>3800</v>
      </c>
      <c r="D725" s="9" t="s">
        <v>3801</v>
      </c>
      <c r="E725" s="9" t="s">
        <v>1905</v>
      </c>
      <c r="F725" s="9"/>
      <c r="G725" s="9" t="s">
        <v>1906</v>
      </c>
      <c r="H725" s="9" t="s">
        <v>1295</v>
      </c>
      <c r="I725" s="9" t="s">
        <v>1897</v>
      </c>
      <c r="J725" s="9" t="s">
        <v>1908</v>
      </c>
      <c r="K725" s="9" t="s">
        <v>1987</v>
      </c>
      <c r="L725" s="9" t="s">
        <v>3209</v>
      </c>
      <c r="M725" s="9" t="s">
        <v>3802</v>
      </c>
      <c r="N725" s="9"/>
      <c r="O725" s="9" t="s">
        <v>3797</v>
      </c>
    </row>
    <row r="726" spans="1:15" ht="18">
      <c r="A726" s="9">
        <v>703166</v>
      </c>
      <c r="B726" s="9" t="s">
        <v>3603</v>
      </c>
      <c r="C726" s="9" t="s">
        <v>3803</v>
      </c>
      <c r="D726" s="9" t="s">
        <v>3804</v>
      </c>
      <c r="E726" s="9"/>
      <c r="F726" s="9"/>
      <c r="G726" s="9" t="s">
        <v>398</v>
      </c>
      <c r="H726" s="9" t="s">
        <v>2176</v>
      </c>
      <c r="I726" s="9" t="s">
        <v>1897</v>
      </c>
      <c r="J726" s="9" t="s">
        <v>1939</v>
      </c>
      <c r="K726" s="9" t="s">
        <v>1922</v>
      </c>
      <c r="L726" s="9" t="s">
        <v>1952</v>
      </c>
      <c r="M726" s="9" t="s">
        <v>2917</v>
      </c>
      <c r="N726" s="9"/>
      <c r="O726" s="9" t="s">
        <v>3464</v>
      </c>
    </row>
    <row r="727" spans="1:15" ht="18">
      <c r="A727" s="9">
        <v>703164</v>
      </c>
      <c r="B727" s="9" t="s">
        <v>3603</v>
      </c>
      <c r="C727" s="9" t="s">
        <v>3805</v>
      </c>
      <c r="D727" s="9" t="s">
        <v>3806</v>
      </c>
      <c r="E727" s="9" t="s">
        <v>1905</v>
      </c>
      <c r="F727" s="9">
        <v>21</v>
      </c>
      <c r="G727" s="9" t="s">
        <v>1906</v>
      </c>
      <c r="H727" s="9" t="s">
        <v>1660</v>
      </c>
      <c r="I727" s="9" t="s">
        <v>1897</v>
      </c>
      <c r="J727" s="9" t="s">
        <v>1898</v>
      </c>
      <c r="K727" s="9" t="s">
        <v>1916</v>
      </c>
      <c r="L727" s="9" t="s">
        <v>2164</v>
      </c>
      <c r="M727" s="9" t="s">
        <v>3807</v>
      </c>
      <c r="N727" s="9"/>
      <c r="O727" s="9" t="s">
        <v>3464</v>
      </c>
    </row>
    <row r="728" spans="1:15" ht="18">
      <c r="A728" s="9">
        <v>703163</v>
      </c>
      <c r="B728" s="9" t="s">
        <v>3603</v>
      </c>
      <c r="C728" s="9" t="s">
        <v>3808</v>
      </c>
      <c r="D728" s="9" t="s">
        <v>2928</v>
      </c>
      <c r="E728" s="9"/>
      <c r="F728" s="9"/>
      <c r="G728" s="9" t="s">
        <v>398</v>
      </c>
      <c r="H728" s="9" t="s">
        <v>2176</v>
      </c>
      <c r="I728" s="9" t="s">
        <v>1950</v>
      </c>
      <c r="J728" s="9" t="s">
        <v>1951</v>
      </c>
      <c r="K728" s="9" t="s">
        <v>1981</v>
      </c>
      <c r="L728" s="9" t="s">
        <v>1952</v>
      </c>
      <c r="M728" s="9" t="s">
        <v>3809</v>
      </c>
      <c r="N728" s="9"/>
      <c r="O728" s="9"/>
    </row>
    <row r="729" spans="1:15" ht="18">
      <c r="A729" s="9">
        <v>703162</v>
      </c>
      <c r="B729" s="9" t="s">
        <v>3603</v>
      </c>
      <c r="C729" s="9" t="s">
        <v>3810</v>
      </c>
      <c r="D729" s="9" t="s">
        <v>3811</v>
      </c>
      <c r="E729" s="9"/>
      <c r="F729" s="9"/>
      <c r="G729" s="9" t="s">
        <v>398</v>
      </c>
      <c r="H729" s="9" t="s">
        <v>2176</v>
      </c>
      <c r="I729" s="9" t="s">
        <v>1950</v>
      </c>
      <c r="J729" s="9" t="s">
        <v>1951</v>
      </c>
      <c r="K729" s="9" t="s">
        <v>1981</v>
      </c>
      <c r="L729" s="9" t="s">
        <v>1952</v>
      </c>
      <c r="M729" s="9" t="s">
        <v>3812</v>
      </c>
      <c r="N729" s="9"/>
      <c r="O729" s="9"/>
    </row>
    <row r="730" spans="1:15" ht="18">
      <c r="A730" s="9">
        <v>703161</v>
      </c>
      <c r="B730" s="9" t="s">
        <v>3603</v>
      </c>
      <c r="C730" s="9" t="s">
        <v>3813</v>
      </c>
      <c r="D730" s="9" t="s">
        <v>3814</v>
      </c>
      <c r="E730" s="9"/>
      <c r="F730" s="9"/>
      <c r="G730" s="9" t="s">
        <v>398</v>
      </c>
      <c r="H730" s="9" t="s">
        <v>2176</v>
      </c>
      <c r="I730" s="9" t="s">
        <v>1950</v>
      </c>
      <c r="J730" s="9" t="s">
        <v>1951</v>
      </c>
      <c r="K730" s="9" t="s">
        <v>1916</v>
      </c>
      <c r="L730" s="9" t="s">
        <v>1952</v>
      </c>
      <c r="M730" s="9" t="s">
        <v>3815</v>
      </c>
      <c r="N730" s="9"/>
      <c r="O730" s="9" t="s">
        <v>1902</v>
      </c>
    </row>
    <row r="731" spans="1:15" ht="18">
      <c r="A731" s="9">
        <v>703160</v>
      </c>
      <c r="B731" s="9" t="s">
        <v>3603</v>
      </c>
      <c r="C731" s="9" t="s">
        <v>3816</v>
      </c>
      <c r="D731" s="9" t="s">
        <v>3817</v>
      </c>
      <c r="E731" s="9"/>
      <c r="F731" s="9"/>
      <c r="G731" s="9" t="s">
        <v>648</v>
      </c>
      <c r="H731" s="9" t="s">
        <v>634</v>
      </c>
      <c r="I731" s="9" t="s">
        <v>1897</v>
      </c>
      <c r="J731" s="9" t="s">
        <v>1926</v>
      </c>
      <c r="K731" s="9" t="s">
        <v>1916</v>
      </c>
      <c r="L731" s="9" t="s">
        <v>1952</v>
      </c>
      <c r="M731" s="9" t="s">
        <v>3818</v>
      </c>
      <c r="N731" s="9"/>
      <c r="O731" s="9" t="s">
        <v>2102</v>
      </c>
    </row>
    <row r="732" spans="1:15" ht="18">
      <c r="A732" s="9">
        <v>703159</v>
      </c>
      <c r="B732" s="9" t="s">
        <v>3603</v>
      </c>
      <c r="C732" s="9" t="s">
        <v>3819</v>
      </c>
      <c r="D732" s="9" t="s">
        <v>3820</v>
      </c>
      <c r="E732" s="9" t="s">
        <v>1905</v>
      </c>
      <c r="F732" s="9">
        <v>49</v>
      </c>
      <c r="G732" s="9" t="s">
        <v>748</v>
      </c>
      <c r="H732" s="9" t="s">
        <v>634</v>
      </c>
      <c r="I732" s="9" t="s">
        <v>1897</v>
      </c>
      <c r="J732" s="9" t="s">
        <v>1908</v>
      </c>
      <c r="K732" s="9" t="s">
        <v>1916</v>
      </c>
      <c r="L732" s="9" t="s">
        <v>1910</v>
      </c>
      <c r="M732" s="9" t="s">
        <v>3821</v>
      </c>
      <c r="N732" s="9"/>
      <c r="O732" s="9" t="s">
        <v>3603</v>
      </c>
    </row>
    <row r="733" spans="1:15" ht="18">
      <c r="A733" s="9">
        <v>703157</v>
      </c>
      <c r="B733" s="9" t="s">
        <v>3603</v>
      </c>
      <c r="C733" s="9" t="s">
        <v>3822</v>
      </c>
      <c r="D733" s="9" t="s">
        <v>3817</v>
      </c>
      <c r="E733" s="9"/>
      <c r="F733" s="9"/>
      <c r="G733" s="9" t="s">
        <v>648</v>
      </c>
      <c r="H733" s="9" t="s">
        <v>2190</v>
      </c>
      <c r="I733" s="9" t="s">
        <v>1897</v>
      </c>
      <c r="J733" s="9" t="s">
        <v>1926</v>
      </c>
      <c r="K733" s="9" t="s">
        <v>1995</v>
      </c>
      <c r="L733" s="9" t="s">
        <v>1996</v>
      </c>
      <c r="M733" s="9" t="s">
        <v>3823</v>
      </c>
      <c r="N733" s="9"/>
      <c r="O733" s="9" t="s">
        <v>3603</v>
      </c>
    </row>
    <row r="734" spans="1:15" ht="18">
      <c r="A734" s="9">
        <v>703156</v>
      </c>
      <c r="B734" s="9" t="s">
        <v>3603</v>
      </c>
      <c r="C734" s="9" t="s">
        <v>3824</v>
      </c>
      <c r="D734" s="9" t="s">
        <v>3825</v>
      </c>
      <c r="E734" s="9"/>
      <c r="F734" s="9"/>
      <c r="G734" s="9" t="s">
        <v>398</v>
      </c>
      <c r="H734" s="9" t="s">
        <v>1295</v>
      </c>
      <c r="I734" s="9" t="s">
        <v>1897</v>
      </c>
      <c r="J734" s="9" t="s">
        <v>1898</v>
      </c>
      <c r="K734" s="9" t="s">
        <v>1916</v>
      </c>
      <c r="L734" s="9" t="s">
        <v>1952</v>
      </c>
      <c r="M734" s="9" t="s">
        <v>3826</v>
      </c>
      <c r="N734" s="9"/>
      <c r="O734" s="9" t="s">
        <v>2230</v>
      </c>
    </row>
    <row r="735" spans="1:15" ht="18">
      <c r="A735" s="9">
        <v>703155</v>
      </c>
      <c r="B735" s="9" t="s">
        <v>3603</v>
      </c>
      <c r="C735" s="9" t="s">
        <v>3827</v>
      </c>
      <c r="D735" s="9" t="s">
        <v>3828</v>
      </c>
      <c r="E735" s="9"/>
      <c r="F735" s="9"/>
      <c r="G735" s="9" t="s">
        <v>398</v>
      </c>
      <c r="H735" s="9" t="s">
        <v>1295</v>
      </c>
      <c r="I735" s="9" t="s">
        <v>1897</v>
      </c>
      <c r="J735" s="9" t="s">
        <v>1898</v>
      </c>
      <c r="K735" s="9" t="s">
        <v>1922</v>
      </c>
      <c r="L735" s="9" t="s">
        <v>1952</v>
      </c>
      <c r="M735" s="9" t="s">
        <v>2917</v>
      </c>
      <c r="N735" s="9"/>
      <c r="O735" s="9" t="s">
        <v>3464</v>
      </c>
    </row>
    <row r="736" spans="1:15" ht="18">
      <c r="A736" s="9">
        <v>703154</v>
      </c>
      <c r="B736" s="9" t="s">
        <v>3603</v>
      </c>
      <c r="C736" s="9" t="s">
        <v>3829</v>
      </c>
      <c r="D736" s="9" t="s">
        <v>3339</v>
      </c>
      <c r="E736" s="9"/>
      <c r="F736" s="9"/>
      <c r="G736" s="9" t="s">
        <v>398</v>
      </c>
      <c r="H736" s="9" t="s">
        <v>1295</v>
      </c>
      <c r="I736" s="9" t="s">
        <v>1897</v>
      </c>
      <c r="J736" s="9" t="s">
        <v>1898</v>
      </c>
      <c r="K736" s="9" t="s">
        <v>1922</v>
      </c>
      <c r="L736" s="9" t="s">
        <v>1952</v>
      </c>
      <c r="M736" s="9" t="s">
        <v>2917</v>
      </c>
      <c r="N736" s="9"/>
      <c r="O736" s="9" t="s">
        <v>3464</v>
      </c>
    </row>
    <row r="737" spans="1:15" ht="18">
      <c r="A737" s="9">
        <v>703153</v>
      </c>
      <c r="B737" s="9" t="s">
        <v>3603</v>
      </c>
      <c r="C737" s="9" t="s">
        <v>3830</v>
      </c>
      <c r="D737" s="9" t="s">
        <v>3373</v>
      </c>
      <c r="E737" s="9" t="s">
        <v>1905</v>
      </c>
      <c r="F737" s="9">
        <v>50</v>
      </c>
      <c r="G737" s="9" t="s">
        <v>398</v>
      </c>
      <c r="H737" s="9" t="s">
        <v>1295</v>
      </c>
      <c r="I737" s="9" t="s">
        <v>1897</v>
      </c>
      <c r="J737" s="9" t="s">
        <v>1898</v>
      </c>
      <c r="K737" s="9" t="s">
        <v>1995</v>
      </c>
      <c r="L737" s="9" t="s">
        <v>1996</v>
      </c>
      <c r="M737" s="9" t="s">
        <v>3831</v>
      </c>
      <c r="N737" s="9"/>
      <c r="O737" s="9" t="s">
        <v>3464</v>
      </c>
    </row>
    <row r="738" spans="1:15" ht="18">
      <c r="A738" s="9">
        <v>703152</v>
      </c>
      <c r="B738" s="9" t="s">
        <v>3603</v>
      </c>
      <c r="C738" s="9" t="s">
        <v>3832</v>
      </c>
      <c r="D738" s="9" t="s">
        <v>3833</v>
      </c>
      <c r="E738" s="9"/>
      <c r="F738" s="9"/>
      <c r="G738" s="9" t="s">
        <v>398</v>
      </c>
      <c r="H738" s="9" t="s">
        <v>1295</v>
      </c>
      <c r="I738" s="9" t="s">
        <v>1897</v>
      </c>
      <c r="J738" s="9" t="s">
        <v>1898</v>
      </c>
      <c r="K738" s="9" t="s">
        <v>1922</v>
      </c>
      <c r="L738" s="9" t="s">
        <v>1952</v>
      </c>
      <c r="M738" s="9" t="s">
        <v>2227</v>
      </c>
      <c r="N738" s="9"/>
      <c r="O738" s="9" t="s">
        <v>3603</v>
      </c>
    </row>
    <row r="739" spans="1:15" ht="18">
      <c r="A739" s="9">
        <v>703151</v>
      </c>
      <c r="B739" s="9" t="s">
        <v>3603</v>
      </c>
      <c r="C739" s="9" t="s">
        <v>3834</v>
      </c>
      <c r="D739" s="9" t="s">
        <v>3835</v>
      </c>
      <c r="E739" s="9"/>
      <c r="F739" s="9"/>
      <c r="G739" s="9" t="s">
        <v>398</v>
      </c>
      <c r="H739" s="9" t="s">
        <v>1907</v>
      </c>
      <c r="I739" s="9" t="s">
        <v>1897</v>
      </c>
      <c r="J739" s="9" t="s">
        <v>1898</v>
      </c>
      <c r="K739" s="9" t="s">
        <v>1916</v>
      </c>
      <c r="L739" s="9" t="s">
        <v>1952</v>
      </c>
      <c r="M739" s="9" t="s">
        <v>3836</v>
      </c>
      <c r="N739" s="9"/>
      <c r="O739" s="9" t="s">
        <v>2514</v>
      </c>
    </row>
    <row r="740" spans="1:15" ht="18">
      <c r="A740" s="9">
        <v>703150</v>
      </c>
      <c r="B740" s="9" t="s">
        <v>3603</v>
      </c>
      <c r="C740" s="9" t="s">
        <v>3837</v>
      </c>
      <c r="D740" s="9" t="s">
        <v>3838</v>
      </c>
      <c r="E740" s="9"/>
      <c r="F740" s="9"/>
      <c r="G740" s="9" t="s">
        <v>398</v>
      </c>
      <c r="H740" s="9" t="s">
        <v>1907</v>
      </c>
      <c r="I740" s="9" t="s">
        <v>1897</v>
      </c>
      <c r="J740" s="9" t="s">
        <v>1898</v>
      </c>
      <c r="K740" s="9" t="s">
        <v>1922</v>
      </c>
      <c r="L740" s="9" t="s">
        <v>1952</v>
      </c>
      <c r="M740" s="9" t="s">
        <v>2010</v>
      </c>
      <c r="N740" s="9"/>
      <c r="O740" s="9" t="s">
        <v>3603</v>
      </c>
    </row>
    <row r="741" spans="1:15" ht="18">
      <c r="A741" s="9">
        <v>703149</v>
      </c>
      <c r="B741" s="9" t="s">
        <v>3603</v>
      </c>
      <c r="C741" s="9" t="s">
        <v>3839</v>
      </c>
      <c r="D741" s="9" t="s">
        <v>3840</v>
      </c>
      <c r="E741" s="9"/>
      <c r="F741" s="9"/>
      <c r="G741" s="9" t="s">
        <v>648</v>
      </c>
      <c r="H741" s="9" t="s">
        <v>1295</v>
      </c>
      <c r="I741" s="9" t="s">
        <v>1897</v>
      </c>
      <c r="J741" s="9" t="s">
        <v>1898</v>
      </c>
      <c r="K741" s="9" t="s">
        <v>1922</v>
      </c>
      <c r="L741" s="9" t="s">
        <v>1952</v>
      </c>
      <c r="M741" s="9" t="s">
        <v>3841</v>
      </c>
      <c r="N741" s="9"/>
      <c r="O741" s="9" t="s">
        <v>3603</v>
      </c>
    </row>
    <row r="742" spans="1:15" ht="18">
      <c r="A742" s="9">
        <v>703148</v>
      </c>
      <c r="B742" s="9" t="s">
        <v>3603</v>
      </c>
      <c r="C742" s="9" t="s">
        <v>3842</v>
      </c>
      <c r="D742" s="9" t="s">
        <v>3843</v>
      </c>
      <c r="E742" s="9"/>
      <c r="F742" s="9"/>
      <c r="G742" s="9" t="s">
        <v>398</v>
      </c>
      <c r="H742" s="9" t="s">
        <v>1907</v>
      </c>
      <c r="I742" s="9" t="s">
        <v>1897</v>
      </c>
      <c r="J742" s="9" t="s">
        <v>1898</v>
      </c>
      <c r="K742" s="9" t="s">
        <v>1916</v>
      </c>
      <c r="L742" s="9" t="s">
        <v>1952</v>
      </c>
      <c r="M742" s="9" t="s">
        <v>2010</v>
      </c>
      <c r="N742" s="9"/>
      <c r="O742" s="9" t="s">
        <v>1902</v>
      </c>
    </row>
    <row r="743" spans="1:15" ht="18">
      <c r="A743" s="9">
        <v>703147</v>
      </c>
      <c r="B743" s="9" t="s">
        <v>3844</v>
      </c>
      <c r="C743" s="9" t="s">
        <v>3845</v>
      </c>
      <c r="D743" s="9" t="s">
        <v>3846</v>
      </c>
      <c r="E743" s="9"/>
      <c r="F743" s="9"/>
      <c r="G743" s="9" t="s">
        <v>398</v>
      </c>
      <c r="H743" s="9" t="s">
        <v>1907</v>
      </c>
      <c r="I743" s="9" t="s">
        <v>1897</v>
      </c>
      <c r="J743" s="9" t="s">
        <v>1898</v>
      </c>
      <c r="K743" s="9" t="s">
        <v>1922</v>
      </c>
      <c r="L743" s="9" t="s">
        <v>1952</v>
      </c>
      <c r="M743" s="9" t="s">
        <v>3847</v>
      </c>
      <c r="N743" s="9"/>
      <c r="O743" s="9" t="s">
        <v>3603</v>
      </c>
    </row>
    <row r="744" spans="1:15" ht="18">
      <c r="A744" s="9">
        <v>703146</v>
      </c>
      <c r="B744" s="9" t="s">
        <v>3844</v>
      </c>
      <c r="C744" s="9" t="s">
        <v>3848</v>
      </c>
      <c r="D744" s="9" t="s">
        <v>98</v>
      </c>
      <c r="E744" s="9"/>
      <c r="F744" s="9"/>
      <c r="G744" s="9"/>
      <c r="H744" s="9"/>
      <c r="I744" s="9" t="s">
        <v>1897</v>
      </c>
      <c r="J744" s="9" t="s">
        <v>1908</v>
      </c>
      <c r="K744" s="9" t="s">
        <v>2141</v>
      </c>
      <c r="L744" s="9" t="s">
        <v>1900</v>
      </c>
      <c r="M744" s="9" t="s">
        <v>2006</v>
      </c>
      <c r="N744" s="9"/>
      <c r="O744" s="9" t="s">
        <v>1902</v>
      </c>
    </row>
    <row r="745" spans="1:15" ht="18">
      <c r="A745" s="9">
        <v>703145</v>
      </c>
      <c r="B745" s="9" t="s">
        <v>3844</v>
      </c>
      <c r="C745" s="9" t="s">
        <v>3849</v>
      </c>
      <c r="D745" s="9" t="s">
        <v>98</v>
      </c>
      <c r="E745" s="9"/>
      <c r="F745" s="9"/>
      <c r="G745" s="9"/>
      <c r="H745" s="9"/>
      <c r="I745" s="9" t="s">
        <v>1897</v>
      </c>
      <c r="J745" s="9" t="s">
        <v>1908</v>
      </c>
      <c r="K745" s="9" t="s">
        <v>1922</v>
      </c>
      <c r="L745" s="9" t="s">
        <v>1952</v>
      </c>
      <c r="M745" s="9" t="s">
        <v>3850</v>
      </c>
      <c r="N745" s="9"/>
      <c r="O745" s="9" t="s">
        <v>3464</v>
      </c>
    </row>
    <row r="746" spans="1:15" ht="18">
      <c r="A746" s="9">
        <v>703144</v>
      </c>
      <c r="B746" s="9" t="s">
        <v>3844</v>
      </c>
      <c r="C746" s="9" t="s">
        <v>3851</v>
      </c>
      <c r="D746" s="9" t="s">
        <v>3852</v>
      </c>
      <c r="E746" s="9"/>
      <c r="F746" s="9"/>
      <c r="G746" s="9" t="s">
        <v>648</v>
      </c>
      <c r="H746" s="9" t="s">
        <v>1907</v>
      </c>
      <c r="I746" s="9" t="s">
        <v>1897</v>
      </c>
      <c r="J746" s="9" t="s">
        <v>1898</v>
      </c>
      <c r="K746" s="9" t="s">
        <v>1916</v>
      </c>
      <c r="L746" s="9" t="s">
        <v>1952</v>
      </c>
      <c r="M746" s="9" t="s">
        <v>3853</v>
      </c>
      <c r="N746" s="9"/>
      <c r="O746" s="9" t="s">
        <v>2881</v>
      </c>
    </row>
    <row r="747" spans="1:15" ht="18">
      <c r="A747" s="9">
        <v>703142</v>
      </c>
      <c r="B747" s="9" t="s">
        <v>3844</v>
      </c>
      <c r="C747" s="9" t="s">
        <v>3854</v>
      </c>
      <c r="D747" s="9" t="s">
        <v>3814</v>
      </c>
      <c r="E747" s="9"/>
      <c r="F747" s="9"/>
      <c r="G747" s="9" t="s">
        <v>398</v>
      </c>
      <c r="H747" s="9" t="s">
        <v>2176</v>
      </c>
      <c r="I747" s="9" t="s">
        <v>1950</v>
      </c>
      <c r="J747" s="9" t="s">
        <v>1951</v>
      </c>
      <c r="K747" s="9" t="s">
        <v>1922</v>
      </c>
      <c r="L747" s="9" t="s">
        <v>2415</v>
      </c>
      <c r="M747" s="9" t="s">
        <v>2387</v>
      </c>
      <c r="N747" s="9"/>
      <c r="O747" s="9" t="s">
        <v>2881</v>
      </c>
    </row>
    <row r="748" spans="1:15" ht="18">
      <c r="A748" s="9">
        <v>703141</v>
      </c>
      <c r="B748" s="9" t="s">
        <v>3844</v>
      </c>
      <c r="C748" s="9" t="s">
        <v>3855</v>
      </c>
      <c r="D748" s="9" t="s">
        <v>3856</v>
      </c>
      <c r="E748" s="9" t="s">
        <v>1905</v>
      </c>
      <c r="F748" s="9">
        <v>40</v>
      </c>
      <c r="G748" s="9" t="s">
        <v>398</v>
      </c>
      <c r="H748" s="9" t="s">
        <v>634</v>
      </c>
      <c r="I748" s="9" t="s">
        <v>1897</v>
      </c>
      <c r="J748" s="9" t="s">
        <v>1898</v>
      </c>
      <c r="K748" s="9" t="s">
        <v>1987</v>
      </c>
      <c r="L748" s="9" t="s">
        <v>2415</v>
      </c>
      <c r="M748" s="9" t="s">
        <v>2693</v>
      </c>
      <c r="N748" s="9"/>
      <c r="O748" s="9" t="s">
        <v>1976</v>
      </c>
    </row>
    <row r="749" spans="1:15" ht="18">
      <c r="A749" s="9">
        <v>703140</v>
      </c>
      <c r="B749" s="9" t="s">
        <v>3844</v>
      </c>
      <c r="C749" s="9" t="s">
        <v>3857</v>
      </c>
      <c r="D749" s="9" t="s">
        <v>3856</v>
      </c>
      <c r="E749" s="9" t="s">
        <v>1905</v>
      </c>
      <c r="F749" s="9">
        <v>40</v>
      </c>
      <c r="G749" s="9"/>
      <c r="H749" s="9"/>
      <c r="I749" s="9" t="s">
        <v>1897</v>
      </c>
      <c r="J749" s="9" t="s">
        <v>1908</v>
      </c>
      <c r="K749" s="9" t="s">
        <v>1995</v>
      </c>
      <c r="L749" s="9" t="s">
        <v>1996</v>
      </c>
      <c r="M749" s="9" t="s">
        <v>3858</v>
      </c>
      <c r="N749" s="9"/>
      <c r="O749" s="9" t="s">
        <v>3844</v>
      </c>
    </row>
    <row r="750" spans="1:15" ht="18">
      <c r="A750" s="9">
        <v>703139</v>
      </c>
      <c r="B750" s="9" t="s">
        <v>3844</v>
      </c>
      <c r="C750" s="9" t="s">
        <v>3859</v>
      </c>
      <c r="D750" s="9" t="s">
        <v>3860</v>
      </c>
      <c r="E750" s="9" t="s">
        <v>2744</v>
      </c>
      <c r="F750" s="9">
        <v>36</v>
      </c>
      <c r="G750" s="9" t="s">
        <v>398</v>
      </c>
      <c r="H750" s="9" t="s">
        <v>1907</v>
      </c>
      <c r="I750" s="9" t="s">
        <v>1897</v>
      </c>
      <c r="J750" s="9" t="s">
        <v>1898</v>
      </c>
      <c r="K750" s="9" t="s">
        <v>1922</v>
      </c>
      <c r="L750" s="9" t="s">
        <v>1952</v>
      </c>
      <c r="M750" s="9" t="s">
        <v>3861</v>
      </c>
      <c r="N750" s="9"/>
      <c r="O750" s="9" t="s">
        <v>3464</v>
      </c>
    </row>
    <row r="751" spans="1:15" ht="18">
      <c r="A751" s="9">
        <v>703138</v>
      </c>
      <c r="B751" s="9" t="s">
        <v>3844</v>
      </c>
      <c r="C751" s="9" t="s">
        <v>3862</v>
      </c>
      <c r="D751" s="9" t="s">
        <v>3480</v>
      </c>
      <c r="E751" s="9"/>
      <c r="F751" s="9"/>
      <c r="G751" s="9" t="s">
        <v>398</v>
      </c>
      <c r="H751" s="9" t="s">
        <v>1295</v>
      </c>
      <c r="I751" s="9" t="s">
        <v>1897</v>
      </c>
      <c r="J751" s="9" t="s">
        <v>1898</v>
      </c>
      <c r="K751" s="9" t="s">
        <v>1922</v>
      </c>
      <c r="L751" s="9" t="s">
        <v>1952</v>
      </c>
      <c r="M751" s="9" t="s">
        <v>2010</v>
      </c>
      <c r="N751" s="9"/>
      <c r="O751" s="9" t="s">
        <v>3844</v>
      </c>
    </row>
    <row r="752" spans="1:15" ht="18">
      <c r="A752" s="9">
        <v>703137</v>
      </c>
      <c r="B752" s="9" t="s">
        <v>3844</v>
      </c>
      <c r="C752" s="9" t="s">
        <v>3863</v>
      </c>
      <c r="D752" s="9" t="s">
        <v>3864</v>
      </c>
      <c r="E752" s="9"/>
      <c r="F752" s="9"/>
      <c r="G752" s="9" t="s">
        <v>398</v>
      </c>
      <c r="H752" s="9" t="s">
        <v>1907</v>
      </c>
      <c r="I752" s="9" t="s">
        <v>1897</v>
      </c>
      <c r="J752" s="9" t="s">
        <v>1898</v>
      </c>
      <c r="K752" s="9" t="s">
        <v>1922</v>
      </c>
      <c r="L752" s="9" t="s">
        <v>1952</v>
      </c>
      <c r="M752" s="9" t="s">
        <v>2010</v>
      </c>
      <c r="N752" s="9"/>
      <c r="O752" s="9" t="s">
        <v>3844</v>
      </c>
    </row>
    <row r="753" spans="1:15" ht="18">
      <c r="A753" s="9">
        <v>703136</v>
      </c>
      <c r="B753" s="9" t="s">
        <v>3844</v>
      </c>
      <c r="C753" s="9" t="s">
        <v>3865</v>
      </c>
      <c r="D753" s="9" t="s">
        <v>3866</v>
      </c>
      <c r="E753" s="9" t="s">
        <v>1905</v>
      </c>
      <c r="F753" s="9">
        <v>38</v>
      </c>
      <c r="G753" s="9" t="s">
        <v>398</v>
      </c>
      <c r="H753" s="9" t="s">
        <v>1949</v>
      </c>
      <c r="I753" s="9" t="s">
        <v>1897</v>
      </c>
      <c r="J753" s="9" t="s">
        <v>1898</v>
      </c>
      <c r="K753" s="9" t="s">
        <v>1987</v>
      </c>
      <c r="L753" s="9" t="s">
        <v>2415</v>
      </c>
      <c r="M753" s="9" t="s">
        <v>2693</v>
      </c>
      <c r="N753" s="9"/>
      <c r="O753" s="9" t="s">
        <v>1930</v>
      </c>
    </row>
    <row r="754" spans="1:15" ht="18">
      <c r="A754" s="9">
        <v>703135</v>
      </c>
      <c r="B754" s="9" t="s">
        <v>3844</v>
      </c>
      <c r="C754" s="9" t="s">
        <v>3867</v>
      </c>
      <c r="D754" s="9" t="s">
        <v>3868</v>
      </c>
      <c r="E754" s="9"/>
      <c r="F754" s="9"/>
      <c r="G754" s="9" t="s">
        <v>648</v>
      </c>
      <c r="H754" s="9" t="s">
        <v>1907</v>
      </c>
      <c r="I754" s="9" t="s">
        <v>1897</v>
      </c>
      <c r="J754" s="9" t="s">
        <v>1898</v>
      </c>
      <c r="K754" s="9" t="s">
        <v>1927</v>
      </c>
      <c r="L754" s="9" t="s">
        <v>2415</v>
      </c>
      <c r="M754" s="9" t="s">
        <v>3869</v>
      </c>
      <c r="N754" s="9"/>
      <c r="O754" s="9" t="s">
        <v>2514</v>
      </c>
    </row>
    <row r="755" spans="1:15" ht="18">
      <c r="A755" s="9">
        <v>703134</v>
      </c>
      <c r="B755" s="9" t="s">
        <v>3844</v>
      </c>
      <c r="C755" s="9" t="s">
        <v>3870</v>
      </c>
      <c r="D755" s="9" t="s">
        <v>3871</v>
      </c>
      <c r="E755" s="9" t="s">
        <v>1905</v>
      </c>
      <c r="F755" s="9">
        <v>43</v>
      </c>
      <c r="G755" s="9" t="s">
        <v>398</v>
      </c>
      <c r="H755" s="9" t="s">
        <v>1907</v>
      </c>
      <c r="I755" s="9" t="s">
        <v>1897</v>
      </c>
      <c r="J755" s="9" t="s">
        <v>1898</v>
      </c>
      <c r="K755" s="9" t="s">
        <v>2299</v>
      </c>
      <c r="L755" s="9" t="s">
        <v>2415</v>
      </c>
      <c r="M755" s="9" t="s">
        <v>3872</v>
      </c>
      <c r="N755" s="9"/>
      <c r="O755" s="9" t="s">
        <v>3844</v>
      </c>
    </row>
    <row r="756" spans="1:15" ht="18">
      <c r="A756" s="9">
        <v>703133</v>
      </c>
      <c r="B756" s="9" t="s">
        <v>3844</v>
      </c>
      <c r="C756" s="9" t="s">
        <v>3873</v>
      </c>
      <c r="D756" s="9" t="s">
        <v>3874</v>
      </c>
      <c r="E756" s="9"/>
      <c r="F756" s="9"/>
      <c r="G756" s="9" t="s">
        <v>648</v>
      </c>
      <c r="H756" s="9" t="s">
        <v>1907</v>
      </c>
      <c r="I756" s="9" t="s">
        <v>1897</v>
      </c>
      <c r="J756" s="9" t="s">
        <v>1898</v>
      </c>
      <c r="K756" s="9" t="s">
        <v>1922</v>
      </c>
      <c r="L756" s="9" t="s">
        <v>1952</v>
      </c>
      <c r="M756" s="9" t="s">
        <v>3875</v>
      </c>
      <c r="N756" s="9"/>
      <c r="O756" s="9" t="s">
        <v>3844</v>
      </c>
    </row>
    <row r="757" spans="1:15" ht="18">
      <c r="A757" s="9">
        <v>703132</v>
      </c>
      <c r="B757" s="9" t="s">
        <v>3844</v>
      </c>
      <c r="C757" s="9" t="s">
        <v>3876</v>
      </c>
      <c r="D757" s="9" t="s">
        <v>3877</v>
      </c>
      <c r="E757" s="9"/>
      <c r="F757" s="9"/>
      <c r="G757" s="9" t="s">
        <v>1915</v>
      </c>
      <c r="H757" s="9" t="s">
        <v>2337</v>
      </c>
      <c r="I757" s="9" t="s">
        <v>1897</v>
      </c>
      <c r="J757" s="9" t="s">
        <v>1926</v>
      </c>
      <c r="K757" s="9" t="s">
        <v>1899</v>
      </c>
      <c r="L757" s="9" t="s">
        <v>1917</v>
      </c>
      <c r="M757" s="9" t="s">
        <v>3878</v>
      </c>
      <c r="N757" s="9"/>
      <c r="O757" s="9" t="s">
        <v>3844</v>
      </c>
    </row>
    <row r="758" spans="1:15" ht="18">
      <c r="A758" s="9">
        <v>703131</v>
      </c>
      <c r="B758" s="9" t="s">
        <v>3844</v>
      </c>
      <c r="C758" s="9" t="s">
        <v>3879</v>
      </c>
      <c r="D758" s="9" t="s">
        <v>3877</v>
      </c>
      <c r="E758" s="9"/>
      <c r="F758" s="9"/>
      <c r="G758" s="9" t="s">
        <v>1915</v>
      </c>
      <c r="H758" s="9" t="s">
        <v>2337</v>
      </c>
      <c r="I758" s="9" t="s">
        <v>1897</v>
      </c>
      <c r="J758" s="9" t="s">
        <v>1926</v>
      </c>
      <c r="K758" s="9" t="s">
        <v>1995</v>
      </c>
      <c r="L758" s="9" t="s">
        <v>1996</v>
      </c>
      <c r="M758" s="9" t="s">
        <v>3880</v>
      </c>
      <c r="N758" s="9"/>
      <c r="O758" s="9" t="s">
        <v>3844</v>
      </c>
    </row>
    <row r="759" spans="1:15" ht="18">
      <c r="A759" s="9">
        <v>703130</v>
      </c>
      <c r="B759" s="9" t="s">
        <v>3844</v>
      </c>
      <c r="C759" s="9" t="s">
        <v>3881</v>
      </c>
      <c r="D759" s="9" t="s">
        <v>3882</v>
      </c>
      <c r="E759" s="9"/>
      <c r="F759" s="9"/>
      <c r="G759" s="9" t="s">
        <v>398</v>
      </c>
      <c r="H759" s="9" t="s">
        <v>2176</v>
      </c>
      <c r="I759" s="9" t="s">
        <v>1950</v>
      </c>
      <c r="J759" s="9" t="s">
        <v>1951</v>
      </c>
      <c r="K759" s="9" t="s">
        <v>1922</v>
      </c>
      <c r="L759" s="9" t="s">
        <v>1952</v>
      </c>
      <c r="M759" s="9" t="s">
        <v>2133</v>
      </c>
      <c r="N759" s="9"/>
      <c r="O759" s="9" t="s">
        <v>2102</v>
      </c>
    </row>
    <row r="760" spans="1:15" ht="18">
      <c r="A760" s="9">
        <v>703129</v>
      </c>
      <c r="B760" s="9" t="s">
        <v>3844</v>
      </c>
      <c r="C760" s="9" t="s">
        <v>3883</v>
      </c>
      <c r="D760" s="9" t="s">
        <v>3884</v>
      </c>
      <c r="E760" s="9"/>
      <c r="F760" s="9"/>
      <c r="G760" s="9" t="s">
        <v>398</v>
      </c>
      <c r="H760" s="9" t="s">
        <v>2176</v>
      </c>
      <c r="I760" s="9" t="s">
        <v>1950</v>
      </c>
      <c r="J760" s="9" t="s">
        <v>1951</v>
      </c>
      <c r="K760" s="9" t="s">
        <v>1981</v>
      </c>
      <c r="L760" s="9" t="s">
        <v>2415</v>
      </c>
      <c r="M760" s="9" t="s">
        <v>3885</v>
      </c>
      <c r="N760" s="9"/>
      <c r="O760" s="9"/>
    </row>
    <row r="761" spans="1:15" ht="18">
      <c r="A761" s="9">
        <v>703128</v>
      </c>
      <c r="B761" s="9" t="s">
        <v>3844</v>
      </c>
      <c r="C761" s="9" t="s">
        <v>3886</v>
      </c>
      <c r="D761" s="9" t="s">
        <v>3887</v>
      </c>
      <c r="E761" s="9"/>
      <c r="F761" s="9"/>
      <c r="G761" s="9"/>
      <c r="H761" s="9"/>
      <c r="I761" s="9" t="s">
        <v>1897</v>
      </c>
      <c r="J761" s="9" t="s">
        <v>2009</v>
      </c>
      <c r="K761" s="9" t="s">
        <v>1927</v>
      </c>
      <c r="L761" s="9" t="s">
        <v>2415</v>
      </c>
      <c r="M761" s="9" t="s">
        <v>2693</v>
      </c>
      <c r="N761" s="9"/>
      <c r="O761" s="9" t="s">
        <v>2514</v>
      </c>
    </row>
    <row r="762" spans="1:15" ht="18">
      <c r="A762" s="9">
        <v>703127</v>
      </c>
      <c r="B762" s="9" t="s">
        <v>3844</v>
      </c>
      <c r="C762" s="9" t="s">
        <v>3888</v>
      </c>
      <c r="D762" s="9" t="s">
        <v>3889</v>
      </c>
      <c r="E762" s="9" t="s">
        <v>1905</v>
      </c>
      <c r="F762" s="9">
        <v>51</v>
      </c>
      <c r="G762" s="9" t="s">
        <v>398</v>
      </c>
      <c r="H762" s="9" t="s">
        <v>634</v>
      </c>
      <c r="I762" s="9" t="s">
        <v>1897</v>
      </c>
      <c r="J762" s="9" t="s">
        <v>1898</v>
      </c>
      <c r="K762" s="9" t="s">
        <v>2299</v>
      </c>
      <c r="L762" s="9" t="s">
        <v>2415</v>
      </c>
      <c r="M762" s="9" t="s">
        <v>3890</v>
      </c>
      <c r="N762" s="9"/>
      <c r="O762" s="9" t="s">
        <v>2080</v>
      </c>
    </row>
    <row r="763" spans="1:15" ht="18">
      <c r="A763" s="9">
        <v>703122</v>
      </c>
      <c r="B763" s="9" t="s">
        <v>3844</v>
      </c>
      <c r="C763" s="9" t="s">
        <v>3891</v>
      </c>
      <c r="D763" s="9" t="s">
        <v>3892</v>
      </c>
      <c r="E763" s="9" t="s">
        <v>1905</v>
      </c>
      <c r="F763" s="9">
        <v>40</v>
      </c>
      <c r="G763" s="9" t="s">
        <v>633</v>
      </c>
      <c r="H763" s="9" t="s">
        <v>2337</v>
      </c>
      <c r="I763" s="9" t="s">
        <v>1897</v>
      </c>
      <c r="J763" s="9" t="s">
        <v>2844</v>
      </c>
      <c r="K763" s="9" t="s">
        <v>2255</v>
      </c>
      <c r="L763" s="9" t="s">
        <v>1900</v>
      </c>
      <c r="M763" s="9" t="s">
        <v>3893</v>
      </c>
      <c r="N763" s="9"/>
      <c r="O763" s="9" t="s">
        <v>2722</v>
      </c>
    </row>
    <row r="764" spans="1:15" ht="18">
      <c r="A764" s="9">
        <v>703120</v>
      </c>
      <c r="B764" s="9" t="s">
        <v>3844</v>
      </c>
      <c r="C764" s="9" t="s">
        <v>3894</v>
      </c>
      <c r="D764" s="9" t="s">
        <v>3895</v>
      </c>
      <c r="E764" s="9"/>
      <c r="F764" s="9"/>
      <c r="G764" s="9" t="s">
        <v>648</v>
      </c>
      <c r="H764" s="9" t="s">
        <v>1295</v>
      </c>
      <c r="I764" s="9" t="s">
        <v>1897</v>
      </c>
      <c r="J764" s="9" t="s">
        <v>1898</v>
      </c>
      <c r="K764" s="9" t="s">
        <v>1922</v>
      </c>
      <c r="L764" s="9" t="s">
        <v>1952</v>
      </c>
      <c r="M764" s="9" t="s">
        <v>3896</v>
      </c>
      <c r="N764" s="9"/>
      <c r="O764" s="9" t="s">
        <v>3844</v>
      </c>
    </row>
    <row r="765" spans="1:15" ht="18">
      <c r="A765" s="9">
        <v>703119</v>
      </c>
      <c r="B765" s="9" t="s">
        <v>3844</v>
      </c>
      <c r="C765" s="9" t="s">
        <v>3897</v>
      </c>
      <c r="D765" s="9" t="s">
        <v>3898</v>
      </c>
      <c r="E765" s="9"/>
      <c r="F765" s="9"/>
      <c r="G765" s="9" t="s">
        <v>398</v>
      </c>
      <c r="H765" s="9" t="s">
        <v>634</v>
      </c>
      <c r="I765" s="9" t="s">
        <v>1897</v>
      </c>
      <c r="J765" s="9" t="s">
        <v>1898</v>
      </c>
      <c r="K765" s="9" t="s">
        <v>2149</v>
      </c>
      <c r="L765" s="9" t="s">
        <v>1952</v>
      </c>
      <c r="M765" s="9" t="s">
        <v>3899</v>
      </c>
      <c r="N765" s="9"/>
      <c r="O765" s="9" t="s">
        <v>2514</v>
      </c>
    </row>
    <row r="766" spans="1:15" ht="18">
      <c r="A766" s="9">
        <v>703118</v>
      </c>
      <c r="B766" s="9" t="s">
        <v>3844</v>
      </c>
      <c r="C766" s="9" t="s">
        <v>3900</v>
      </c>
      <c r="D766" s="9" t="s">
        <v>3901</v>
      </c>
      <c r="E766" s="9" t="s">
        <v>1905</v>
      </c>
      <c r="F766" s="9">
        <v>28</v>
      </c>
      <c r="G766" s="9" t="s">
        <v>398</v>
      </c>
      <c r="H766" s="9" t="s">
        <v>634</v>
      </c>
      <c r="I766" s="9" t="s">
        <v>1897</v>
      </c>
      <c r="J766" s="9" t="s">
        <v>1908</v>
      </c>
      <c r="K766" s="9" t="s">
        <v>2255</v>
      </c>
      <c r="L766" s="9" t="s">
        <v>2415</v>
      </c>
      <c r="M766" s="9" t="s">
        <v>3902</v>
      </c>
      <c r="N766" s="9"/>
      <c r="O766" s="9" t="s">
        <v>2059</v>
      </c>
    </row>
    <row r="767" spans="1:15" ht="18">
      <c r="A767" s="9">
        <v>703117</v>
      </c>
      <c r="B767" s="9" t="s">
        <v>3844</v>
      </c>
      <c r="C767" s="9" t="s">
        <v>3903</v>
      </c>
      <c r="D767" s="9" t="s">
        <v>3904</v>
      </c>
      <c r="E767" s="9"/>
      <c r="F767" s="9"/>
      <c r="G767" s="9" t="s">
        <v>648</v>
      </c>
      <c r="H767" s="9" t="s">
        <v>1907</v>
      </c>
      <c r="I767" s="9" t="s">
        <v>1897</v>
      </c>
      <c r="J767" s="9" t="s">
        <v>1898</v>
      </c>
      <c r="K767" s="9" t="s">
        <v>1916</v>
      </c>
      <c r="L767" s="9" t="s">
        <v>1952</v>
      </c>
      <c r="M767" s="9" t="s">
        <v>3905</v>
      </c>
      <c r="N767" s="9"/>
      <c r="O767" s="9" t="s">
        <v>3844</v>
      </c>
    </row>
    <row r="768" spans="1:15" ht="18">
      <c r="A768" s="9">
        <v>703116</v>
      </c>
      <c r="B768" s="9" t="s">
        <v>3844</v>
      </c>
      <c r="C768" s="9" t="s">
        <v>3906</v>
      </c>
      <c r="D768" s="9" t="s">
        <v>3907</v>
      </c>
      <c r="E768" s="9" t="s">
        <v>1905</v>
      </c>
      <c r="F768" s="9">
        <v>51</v>
      </c>
      <c r="G768" s="9" t="s">
        <v>1915</v>
      </c>
      <c r="H768" s="9" t="s">
        <v>1295</v>
      </c>
      <c r="I768" s="9" t="s">
        <v>1897</v>
      </c>
      <c r="J768" s="9" t="s">
        <v>1898</v>
      </c>
      <c r="K768" s="9" t="s">
        <v>2590</v>
      </c>
      <c r="L768" s="9" t="s">
        <v>1952</v>
      </c>
      <c r="M768" s="9" t="s">
        <v>3908</v>
      </c>
      <c r="N768" s="9"/>
      <c r="O768" s="9" t="s">
        <v>2059</v>
      </c>
    </row>
    <row r="769" spans="1:15" ht="18">
      <c r="A769" s="9">
        <v>703115</v>
      </c>
      <c r="B769" s="9" t="s">
        <v>3844</v>
      </c>
      <c r="C769" s="9" t="s">
        <v>3909</v>
      </c>
      <c r="D769" s="9" t="s">
        <v>3910</v>
      </c>
      <c r="E769" s="9"/>
      <c r="F769" s="9"/>
      <c r="G769" s="9" t="s">
        <v>398</v>
      </c>
      <c r="H769" s="9" t="s">
        <v>1295</v>
      </c>
      <c r="I769" s="9" t="s">
        <v>1897</v>
      </c>
      <c r="J769" s="9" t="s">
        <v>1898</v>
      </c>
      <c r="K769" s="9" t="s">
        <v>1922</v>
      </c>
      <c r="L769" s="9" t="s">
        <v>1952</v>
      </c>
      <c r="M769" s="9" t="s">
        <v>3911</v>
      </c>
      <c r="N769" s="9"/>
      <c r="O769" s="9" t="s">
        <v>3844</v>
      </c>
    </row>
    <row r="770" spans="1:15" ht="18">
      <c r="A770" s="9">
        <v>703114</v>
      </c>
      <c r="B770" s="9" t="s">
        <v>3844</v>
      </c>
      <c r="C770" s="9" t="s">
        <v>3912</v>
      </c>
      <c r="D770" s="9" t="s">
        <v>3913</v>
      </c>
      <c r="E770" s="9" t="s">
        <v>1905</v>
      </c>
      <c r="F770" s="9"/>
      <c r="G770" s="9" t="s">
        <v>648</v>
      </c>
      <c r="H770" s="9" t="s">
        <v>2180</v>
      </c>
      <c r="I770" s="9" t="s">
        <v>1897</v>
      </c>
      <c r="J770" s="9" t="s">
        <v>1908</v>
      </c>
      <c r="K770" s="9" t="s">
        <v>1899</v>
      </c>
      <c r="L770" s="9" t="s">
        <v>2415</v>
      </c>
      <c r="M770" s="9" t="s">
        <v>3914</v>
      </c>
      <c r="N770" s="9"/>
      <c r="O770" s="9" t="s">
        <v>3844</v>
      </c>
    </row>
    <row r="771" spans="1:15" ht="18">
      <c r="A771" s="9">
        <v>703113</v>
      </c>
      <c r="B771" s="9" t="s">
        <v>3844</v>
      </c>
      <c r="C771" s="9" t="s">
        <v>3915</v>
      </c>
      <c r="D771" s="9" t="s">
        <v>3916</v>
      </c>
      <c r="E771" s="9"/>
      <c r="F771" s="9"/>
      <c r="G771" s="9" t="s">
        <v>398</v>
      </c>
      <c r="H771" s="9" t="s">
        <v>634</v>
      </c>
      <c r="I771" s="9" t="s">
        <v>1897</v>
      </c>
      <c r="J771" s="9" t="s">
        <v>1898</v>
      </c>
      <c r="K771" s="9" t="s">
        <v>2299</v>
      </c>
      <c r="L771" s="9" t="s">
        <v>2415</v>
      </c>
      <c r="M771" s="9" t="s">
        <v>3917</v>
      </c>
      <c r="N771" s="9"/>
      <c r="O771" s="9" t="s">
        <v>2230</v>
      </c>
    </row>
    <row r="772" spans="1:15" ht="18">
      <c r="A772" s="9">
        <v>703112</v>
      </c>
      <c r="B772" s="9" t="s">
        <v>3844</v>
      </c>
      <c r="C772" s="9" t="s">
        <v>3918</v>
      </c>
      <c r="D772" s="9" t="s">
        <v>98</v>
      </c>
      <c r="E772" s="9"/>
      <c r="F772" s="9"/>
      <c r="G772" s="9"/>
      <c r="H772" s="9"/>
      <c r="I772" s="9" t="s">
        <v>1897</v>
      </c>
      <c r="J772" s="9" t="s">
        <v>1908</v>
      </c>
      <c r="K772" s="9" t="s">
        <v>1899</v>
      </c>
      <c r="L772" s="9" t="s">
        <v>1952</v>
      </c>
      <c r="M772" s="9" t="s">
        <v>3919</v>
      </c>
      <c r="N772" s="9"/>
      <c r="O772" s="9" t="s">
        <v>3844</v>
      </c>
    </row>
    <row r="773" spans="1:15" ht="18">
      <c r="A773" s="9">
        <v>703111</v>
      </c>
      <c r="B773" s="9" t="s">
        <v>3844</v>
      </c>
      <c r="C773" s="9" t="s">
        <v>3920</v>
      </c>
      <c r="D773" s="9" t="s">
        <v>98</v>
      </c>
      <c r="E773" s="9"/>
      <c r="F773" s="9"/>
      <c r="G773" s="9"/>
      <c r="H773" s="9"/>
      <c r="I773" s="9" t="s">
        <v>1897</v>
      </c>
      <c r="J773" s="9" t="s">
        <v>1908</v>
      </c>
      <c r="K773" s="9" t="s">
        <v>1927</v>
      </c>
      <c r="L773" s="9" t="s">
        <v>1910</v>
      </c>
      <c r="M773" s="9" t="s">
        <v>3921</v>
      </c>
      <c r="N773" s="9"/>
      <c r="O773" s="9" t="s">
        <v>3844</v>
      </c>
    </row>
    <row r="774" spans="1:15" ht="18">
      <c r="A774" s="9">
        <v>703110</v>
      </c>
      <c r="B774" s="9" t="s">
        <v>3844</v>
      </c>
      <c r="C774" s="9" t="s">
        <v>3922</v>
      </c>
      <c r="D774" s="9" t="s">
        <v>3923</v>
      </c>
      <c r="E774" s="9"/>
      <c r="F774" s="9"/>
      <c r="G774" s="9" t="s">
        <v>398</v>
      </c>
      <c r="H774" s="9" t="s">
        <v>1907</v>
      </c>
      <c r="I774" s="9" t="s">
        <v>1897</v>
      </c>
      <c r="J774" s="9" t="s">
        <v>1898</v>
      </c>
      <c r="K774" s="9" t="s">
        <v>1927</v>
      </c>
      <c r="L774" s="9" t="s">
        <v>2415</v>
      </c>
      <c r="M774" s="9" t="s">
        <v>2693</v>
      </c>
      <c r="N774" s="9"/>
      <c r="O774" s="9" t="s">
        <v>2514</v>
      </c>
    </row>
    <row r="775" spans="1:15" ht="18">
      <c r="A775" s="9">
        <v>703108</v>
      </c>
      <c r="B775" s="9" t="s">
        <v>3844</v>
      </c>
      <c r="C775" s="9" t="s">
        <v>3924</v>
      </c>
      <c r="D775" s="9" t="s">
        <v>3925</v>
      </c>
      <c r="E775" s="9" t="s">
        <v>1905</v>
      </c>
      <c r="F775" s="9">
        <v>18</v>
      </c>
      <c r="G775" s="9" t="s">
        <v>398</v>
      </c>
      <c r="H775" s="9" t="s">
        <v>1295</v>
      </c>
      <c r="I775" s="9" t="s">
        <v>1897</v>
      </c>
      <c r="J775" s="9" t="s">
        <v>1898</v>
      </c>
      <c r="K775" s="9" t="s">
        <v>1987</v>
      </c>
      <c r="L775" s="9" t="s">
        <v>2415</v>
      </c>
      <c r="M775" s="9" t="s">
        <v>3869</v>
      </c>
      <c r="N775" s="9"/>
      <c r="O775" s="9" t="s">
        <v>2059</v>
      </c>
    </row>
    <row r="776" spans="1:15" ht="18">
      <c r="A776" s="9">
        <v>703107</v>
      </c>
      <c r="B776" s="9" t="s">
        <v>3926</v>
      </c>
      <c r="C776" s="9" t="s">
        <v>3927</v>
      </c>
      <c r="D776" s="9" t="s">
        <v>3928</v>
      </c>
      <c r="E776" s="9"/>
      <c r="F776" s="9"/>
      <c r="G776" s="9" t="s">
        <v>648</v>
      </c>
      <c r="H776" s="9" t="s">
        <v>1907</v>
      </c>
      <c r="I776" s="9" t="s">
        <v>1897</v>
      </c>
      <c r="J776" s="9" t="s">
        <v>1898</v>
      </c>
      <c r="K776" s="9" t="s">
        <v>1922</v>
      </c>
      <c r="L776" s="9" t="s">
        <v>1952</v>
      </c>
      <c r="M776" s="9" t="s">
        <v>3929</v>
      </c>
      <c r="N776" s="9"/>
      <c r="O776" s="9" t="s">
        <v>3844</v>
      </c>
    </row>
    <row r="777" spans="1:15" ht="18">
      <c r="A777" s="9">
        <v>703106</v>
      </c>
      <c r="B777" s="9" t="s">
        <v>3926</v>
      </c>
      <c r="C777" s="9" t="s">
        <v>3930</v>
      </c>
      <c r="D777" s="9" t="s">
        <v>3931</v>
      </c>
      <c r="E777" s="9"/>
      <c r="F777" s="9"/>
      <c r="G777" s="9" t="s">
        <v>398</v>
      </c>
      <c r="H777" s="9" t="s">
        <v>1949</v>
      </c>
      <c r="I777" s="9" t="s">
        <v>1897</v>
      </c>
      <c r="J777" s="9" t="s">
        <v>1898</v>
      </c>
      <c r="K777" s="9" t="s">
        <v>1916</v>
      </c>
      <c r="L777" s="9" t="s">
        <v>1952</v>
      </c>
      <c r="M777" s="9" t="s">
        <v>3932</v>
      </c>
      <c r="N777" s="9"/>
      <c r="O777" s="9" t="s">
        <v>2230</v>
      </c>
    </row>
    <row r="778" spans="1:15" ht="18">
      <c r="A778" s="9">
        <v>703105</v>
      </c>
      <c r="B778" s="9" t="s">
        <v>3926</v>
      </c>
      <c r="C778" s="9" t="s">
        <v>3933</v>
      </c>
      <c r="D778" s="9" t="s">
        <v>3934</v>
      </c>
      <c r="E778" s="9"/>
      <c r="F778" s="9"/>
      <c r="G778" s="9" t="s">
        <v>398</v>
      </c>
      <c r="H778" s="9" t="s">
        <v>634</v>
      </c>
      <c r="I778" s="9" t="s">
        <v>1897</v>
      </c>
      <c r="J778" s="9" t="s">
        <v>1898</v>
      </c>
      <c r="K778" s="9" t="s">
        <v>1922</v>
      </c>
      <c r="L778" s="9" t="s">
        <v>1952</v>
      </c>
      <c r="M778" s="9" t="s">
        <v>3875</v>
      </c>
      <c r="N778" s="9"/>
      <c r="O778" s="9" t="s">
        <v>3844</v>
      </c>
    </row>
    <row r="779" spans="1:15" ht="18">
      <c r="A779" s="9">
        <v>703104</v>
      </c>
      <c r="B779" s="9" t="s">
        <v>3926</v>
      </c>
      <c r="C779" s="9" t="s">
        <v>3935</v>
      </c>
      <c r="D779" s="9" t="s">
        <v>3936</v>
      </c>
      <c r="E779" s="9"/>
      <c r="F779" s="9"/>
      <c r="G779" s="9" t="s">
        <v>648</v>
      </c>
      <c r="H779" s="9" t="s">
        <v>1295</v>
      </c>
      <c r="I779" s="9" t="s">
        <v>1897</v>
      </c>
      <c r="J779" s="9" t="s">
        <v>1898</v>
      </c>
      <c r="K779" s="9" t="s">
        <v>1899</v>
      </c>
      <c r="L779" s="9" t="s">
        <v>1952</v>
      </c>
      <c r="M779" s="9" t="s">
        <v>3937</v>
      </c>
      <c r="N779" s="9"/>
      <c r="O779" s="9" t="s">
        <v>3844</v>
      </c>
    </row>
    <row r="780" spans="1:15" ht="18">
      <c r="A780" s="9">
        <v>703103</v>
      </c>
      <c r="B780" s="9" t="s">
        <v>3926</v>
      </c>
      <c r="C780" s="9" t="s">
        <v>3938</v>
      </c>
      <c r="D780" s="9" t="s">
        <v>3939</v>
      </c>
      <c r="E780" s="9"/>
      <c r="F780" s="9"/>
      <c r="G780" s="9" t="s">
        <v>648</v>
      </c>
      <c r="H780" s="9" t="s">
        <v>1907</v>
      </c>
      <c r="I780" s="9" t="s">
        <v>1897</v>
      </c>
      <c r="J780" s="9" t="s">
        <v>1898</v>
      </c>
      <c r="K780" s="9" t="s">
        <v>1922</v>
      </c>
      <c r="L780" s="9" t="s">
        <v>1952</v>
      </c>
      <c r="M780" s="9" t="s">
        <v>3940</v>
      </c>
      <c r="N780" s="9"/>
      <c r="O780" s="9" t="s">
        <v>3844</v>
      </c>
    </row>
    <row r="781" spans="1:15" ht="18">
      <c r="A781" s="9">
        <v>703102</v>
      </c>
      <c r="B781" s="9" t="s">
        <v>3926</v>
      </c>
      <c r="C781" s="9" t="s">
        <v>3941</v>
      </c>
      <c r="D781" s="9" t="s">
        <v>3942</v>
      </c>
      <c r="E781" s="9"/>
      <c r="F781" s="9"/>
      <c r="G781" s="9" t="s">
        <v>1595</v>
      </c>
      <c r="H781" s="9" t="s">
        <v>1295</v>
      </c>
      <c r="I781" s="9" t="s">
        <v>1897</v>
      </c>
      <c r="J781" s="9" t="s">
        <v>1926</v>
      </c>
      <c r="K781" s="9" t="s">
        <v>1899</v>
      </c>
      <c r="L781" s="9" t="s">
        <v>1900</v>
      </c>
      <c r="M781" s="9" t="s">
        <v>3943</v>
      </c>
      <c r="N781" s="9"/>
      <c r="O781" s="9" t="s">
        <v>3844</v>
      </c>
    </row>
    <row r="782" spans="1:15" ht="18">
      <c r="A782" s="9">
        <v>703101</v>
      </c>
      <c r="B782" s="9" t="s">
        <v>3926</v>
      </c>
      <c r="C782" s="9" t="s">
        <v>3944</v>
      </c>
      <c r="D782" s="9" t="s">
        <v>3945</v>
      </c>
      <c r="E782" s="9"/>
      <c r="F782" s="9"/>
      <c r="G782" s="9" t="s">
        <v>1915</v>
      </c>
      <c r="H782" s="9" t="s">
        <v>634</v>
      </c>
      <c r="I782" s="9" t="s">
        <v>1897</v>
      </c>
      <c r="J782" s="9" t="s">
        <v>1898</v>
      </c>
      <c r="K782" s="9" t="s">
        <v>1927</v>
      </c>
      <c r="L782" s="9" t="s">
        <v>1928</v>
      </c>
      <c r="M782" s="9" t="s">
        <v>3946</v>
      </c>
      <c r="N782" s="9"/>
      <c r="O782" s="9" t="s">
        <v>2230</v>
      </c>
    </row>
    <row r="783" spans="1:15" ht="18">
      <c r="A783" s="9">
        <v>703100</v>
      </c>
      <c r="B783" s="9" t="s">
        <v>3926</v>
      </c>
      <c r="C783" s="9" t="s">
        <v>3947</v>
      </c>
      <c r="D783" s="9" t="s">
        <v>3948</v>
      </c>
      <c r="E783" s="9"/>
      <c r="F783" s="9"/>
      <c r="G783" s="9" t="s">
        <v>633</v>
      </c>
      <c r="H783" s="9" t="s">
        <v>634</v>
      </c>
      <c r="I783" s="9" t="s">
        <v>1897</v>
      </c>
      <c r="J783" s="9" t="s">
        <v>1898</v>
      </c>
      <c r="K783" s="9" t="s">
        <v>2058</v>
      </c>
      <c r="L783" s="9" t="s">
        <v>1900</v>
      </c>
      <c r="M783" s="9" t="s">
        <v>3949</v>
      </c>
      <c r="N783" s="9"/>
      <c r="O783" s="9" t="s">
        <v>1902</v>
      </c>
    </row>
    <row r="784" spans="1:15" ht="18">
      <c r="A784" s="9">
        <v>703099</v>
      </c>
      <c r="B784" s="9" t="s">
        <v>3926</v>
      </c>
      <c r="C784" s="9" t="s">
        <v>3950</v>
      </c>
      <c r="D784" s="9" t="s">
        <v>3951</v>
      </c>
      <c r="E784" s="9" t="s">
        <v>1905</v>
      </c>
      <c r="F784" s="9">
        <v>38</v>
      </c>
      <c r="G784" s="9" t="s">
        <v>748</v>
      </c>
      <c r="H784" s="9" t="s">
        <v>1295</v>
      </c>
      <c r="I784" s="9" t="s">
        <v>1897</v>
      </c>
      <c r="J784" s="9" t="s">
        <v>1898</v>
      </c>
      <c r="K784" s="9" t="s">
        <v>2063</v>
      </c>
      <c r="L784" s="9" t="s">
        <v>2026</v>
      </c>
      <c r="M784" s="9" t="s">
        <v>3952</v>
      </c>
      <c r="N784" s="9"/>
      <c r="O784" s="9" t="s">
        <v>2301</v>
      </c>
    </row>
    <row r="785" spans="1:15" ht="18">
      <c r="A785" s="9">
        <v>703098</v>
      </c>
      <c r="B785" s="9" t="s">
        <v>3926</v>
      </c>
      <c r="C785" s="9" t="s">
        <v>3953</v>
      </c>
      <c r="D785" s="9" t="s">
        <v>3954</v>
      </c>
      <c r="E785" s="9"/>
      <c r="F785" s="9"/>
      <c r="G785" s="9" t="s">
        <v>648</v>
      </c>
      <c r="H785" s="9" t="s">
        <v>1295</v>
      </c>
      <c r="I785" s="9" t="s">
        <v>1897</v>
      </c>
      <c r="J785" s="9" t="s">
        <v>1898</v>
      </c>
      <c r="K785" s="9" t="s">
        <v>1922</v>
      </c>
      <c r="L785" s="9" t="s">
        <v>1952</v>
      </c>
      <c r="M785" s="9" t="s">
        <v>3955</v>
      </c>
      <c r="N785" s="9"/>
      <c r="O785" s="9" t="s">
        <v>3844</v>
      </c>
    </row>
    <row r="786" spans="1:15" ht="18">
      <c r="A786" s="9">
        <v>703097</v>
      </c>
      <c r="B786" s="9" t="s">
        <v>3926</v>
      </c>
      <c r="C786" s="9" t="s">
        <v>3956</v>
      </c>
      <c r="D786" s="9" t="s">
        <v>98</v>
      </c>
      <c r="E786" s="9"/>
      <c r="F786" s="9"/>
      <c r="G786" s="9"/>
      <c r="H786" s="9"/>
      <c r="I786" s="9" t="s">
        <v>1897</v>
      </c>
      <c r="J786" s="9" t="s">
        <v>1908</v>
      </c>
      <c r="K786" s="9" t="s">
        <v>1899</v>
      </c>
      <c r="L786" s="9" t="s">
        <v>1952</v>
      </c>
      <c r="M786" s="9" t="s">
        <v>3957</v>
      </c>
      <c r="N786" s="9"/>
      <c r="O786" s="9" t="s">
        <v>3603</v>
      </c>
    </row>
    <row r="787" spans="1:15" ht="18">
      <c r="A787" s="9">
        <v>703096</v>
      </c>
      <c r="B787" s="9" t="s">
        <v>3926</v>
      </c>
      <c r="C787" s="9" t="s">
        <v>3958</v>
      </c>
      <c r="D787" s="9" t="s">
        <v>3959</v>
      </c>
      <c r="E787" s="9"/>
      <c r="F787" s="9"/>
      <c r="G787" s="9" t="s">
        <v>648</v>
      </c>
      <c r="H787" s="9" t="s">
        <v>1907</v>
      </c>
      <c r="I787" s="9" t="s">
        <v>1897</v>
      </c>
      <c r="J787" s="9" t="s">
        <v>1898</v>
      </c>
      <c r="K787" s="9" t="s">
        <v>1922</v>
      </c>
      <c r="L787" s="9" t="s">
        <v>1952</v>
      </c>
      <c r="M787" s="9" t="s">
        <v>2839</v>
      </c>
      <c r="N787" s="9"/>
      <c r="O787" s="9" t="s">
        <v>3844</v>
      </c>
    </row>
    <row r="788" spans="1:15" ht="18">
      <c r="A788" s="9">
        <v>703095</v>
      </c>
      <c r="B788" s="9" t="s">
        <v>3926</v>
      </c>
      <c r="C788" s="9" t="s">
        <v>3960</v>
      </c>
      <c r="D788" s="9" t="s">
        <v>3961</v>
      </c>
      <c r="E788" s="9" t="s">
        <v>1905</v>
      </c>
      <c r="F788" s="9">
        <v>32</v>
      </c>
      <c r="G788" s="9" t="s">
        <v>398</v>
      </c>
      <c r="H788" s="9" t="s">
        <v>1907</v>
      </c>
      <c r="I788" s="9" t="s">
        <v>1897</v>
      </c>
      <c r="J788" s="9" t="s">
        <v>1898</v>
      </c>
      <c r="K788" s="9" t="s">
        <v>2149</v>
      </c>
      <c r="L788" s="9" t="s">
        <v>2415</v>
      </c>
      <c r="M788" s="9" t="s">
        <v>3962</v>
      </c>
      <c r="N788" s="9"/>
      <c r="O788" s="9" t="s">
        <v>3963</v>
      </c>
    </row>
    <row r="789" spans="1:15" ht="18">
      <c r="A789" s="9">
        <v>703094</v>
      </c>
      <c r="B789" s="9" t="s">
        <v>3926</v>
      </c>
      <c r="C789" s="9" t="s">
        <v>3964</v>
      </c>
      <c r="D789" s="9" t="s">
        <v>3965</v>
      </c>
      <c r="E789" s="9" t="s">
        <v>1905</v>
      </c>
      <c r="F789" s="9">
        <v>32</v>
      </c>
      <c r="G789" s="9" t="s">
        <v>648</v>
      </c>
      <c r="H789" s="9" t="s">
        <v>1295</v>
      </c>
      <c r="I789" s="9" t="s">
        <v>1897</v>
      </c>
      <c r="J789" s="9" t="s">
        <v>1898</v>
      </c>
      <c r="K789" s="9" t="s">
        <v>1965</v>
      </c>
      <c r="L789" s="9" t="s">
        <v>1952</v>
      </c>
      <c r="M789" s="9" t="s">
        <v>3966</v>
      </c>
      <c r="N789" s="9"/>
      <c r="O789" s="9" t="s">
        <v>1930</v>
      </c>
    </row>
    <row r="790" spans="1:15" ht="18">
      <c r="A790" s="9">
        <v>703093</v>
      </c>
      <c r="B790" s="9" t="s">
        <v>3926</v>
      </c>
      <c r="C790" s="9" t="s">
        <v>3967</v>
      </c>
      <c r="D790" s="9" t="s">
        <v>3968</v>
      </c>
      <c r="E790" s="9" t="s">
        <v>1905</v>
      </c>
      <c r="F790" s="9">
        <v>40</v>
      </c>
      <c r="G790" s="9" t="s">
        <v>398</v>
      </c>
      <c r="H790" s="9" t="s">
        <v>1907</v>
      </c>
      <c r="I790" s="9" t="s">
        <v>1897</v>
      </c>
      <c r="J790" s="9" t="s">
        <v>1908</v>
      </c>
      <c r="K790" s="9" t="s">
        <v>1965</v>
      </c>
      <c r="L790" s="9" t="s">
        <v>1952</v>
      </c>
      <c r="M790" s="9" t="s">
        <v>3969</v>
      </c>
      <c r="N790" s="9"/>
      <c r="O790" s="9" t="s">
        <v>2102</v>
      </c>
    </row>
    <row r="791" spans="1:15" ht="18">
      <c r="A791" s="9">
        <v>703092</v>
      </c>
      <c r="B791" s="9" t="s">
        <v>3926</v>
      </c>
      <c r="C791" s="9" t="s">
        <v>3970</v>
      </c>
      <c r="D791" s="9" t="s">
        <v>3971</v>
      </c>
      <c r="E791" s="9"/>
      <c r="F791" s="9"/>
      <c r="G791" s="9" t="s">
        <v>398</v>
      </c>
      <c r="H791" s="9" t="s">
        <v>1907</v>
      </c>
      <c r="I791" s="9" t="s">
        <v>1897</v>
      </c>
      <c r="J791" s="9" t="s">
        <v>1898</v>
      </c>
      <c r="K791" s="9" t="s">
        <v>1922</v>
      </c>
      <c r="L791" s="9" t="s">
        <v>1952</v>
      </c>
      <c r="M791" s="9" t="s">
        <v>2010</v>
      </c>
      <c r="N791" s="9"/>
      <c r="O791" s="9" t="s">
        <v>3844</v>
      </c>
    </row>
    <row r="792" spans="1:15" ht="18">
      <c r="A792" s="9">
        <v>703091</v>
      </c>
      <c r="B792" s="9" t="s">
        <v>3926</v>
      </c>
      <c r="C792" s="9" t="s">
        <v>3972</v>
      </c>
      <c r="D792" s="9" t="s">
        <v>3973</v>
      </c>
      <c r="E792" s="9"/>
      <c r="F792" s="9"/>
      <c r="G792" s="9" t="s">
        <v>648</v>
      </c>
      <c r="H792" s="9" t="s">
        <v>1907</v>
      </c>
      <c r="I792" s="9" t="s">
        <v>1897</v>
      </c>
      <c r="J792" s="9" t="s">
        <v>1898</v>
      </c>
      <c r="K792" s="9" t="s">
        <v>1916</v>
      </c>
      <c r="L792" s="9" t="s">
        <v>1952</v>
      </c>
      <c r="M792" s="9" t="s">
        <v>3974</v>
      </c>
      <c r="N792" s="9"/>
      <c r="O792" s="9" t="s">
        <v>3844</v>
      </c>
    </row>
    <row r="793" spans="1:15" ht="18">
      <c r="A793" s="9">
        <v>703090</v>
      </c>
      <c r="B793" s="9" t="s">
        <v>3926</v>
      </c>
      <c r="C793" s="9" t="s">
        <v>3975</v>
      </c>
      <c r="D793" s="9" t="s">
        <v>3976</v>
      </c>
      <c r="E793" s="9"/>
      <c r="F793" s="9"/>
      <c r="G793" s="9" t="s">
        <v>648</v>
      </c>
      <c r="H793" s="9" t="s">
        <v>634</v>
      </c>
      <c r="I793" s="9" t="s">
        <v>1897</v>
      </c>
      <c r="J793" s="9" t="s">
        <v>1926</v>
      </c>
      <c r="K793" s="9" t="s">
        <v>2058</v>
      </c>
      <c r="L793" s="9" t="s">
        <v>1952</v>
      </c>
      <c r="M793" s="9" t="s">
        <v>2281</v>
      </c>
      <c r="N793" s="9"/>
      <c r="O793" s="9" t="s">
        <v>3350</v>
      </c>
    </row>
    <row r="794" spans="1:15" ht="18">
      <c r="A794" s="9">
        <v>703089</v>
      </c>
      <c r="B794" s="9" t="s">
        <v>3926</v>
      </c>
      <c r="C794" s="9" t="s">
        <v>3977</v>
      </c>
      <c r="D794" s="9" t="s">
        <v>3978</v>
      </c>
      <c r="E794" s="9"/>
      <c r="F794" s="9"/>
      <c r="G794" s="9" t="s">
        <v>648</v>
      </c>
      <c r="H794" s="9" t="s">
        <v>1907</v>
      </c>
      <c r="I794" s="9" t="s">
        <v>1897</v>
      </c>
      <c r="J794" s="9" t="s">
        <v>1898</v>
      </c>
      <c r="K794" s="9" t="s">
        <v>1922</v>
      </c>
      <c r="L794" s="9" t="s">
        <v>2527</v>
      </c>
      <c r="M794" s="9" t="s">
        <v>2528</v>
      </c>
      <c r="N794" s="9"/>
      <c r="O794" s="9" t="s">
        <v>3603</v>
      </c>
    </row>
    <row r="795" spans="1:15" ht="18">
      <c r="A795" s="9">
        <v>703088</v>
      </c>
      <c r="B795" s="9" t="s">
        <v>3926</v>
      </c>
      <c r="C795" s="9" t="s">
        <v>3979</v>
      </c>
      <c r="D795" s="9" t="s">
        <v>3980</v>
      </c>
      <c r="E795" s="9" t="s">
        <v>1905</v>
      </c>
      <c r="F795" s="9">
        <v>44</v>
      </c>
      <c r="G795" s="9" t="s">
        <v>398</v>
      </c>
      <c r="H795" s="9" t="s">
        <v>1295</v>
      </c>
      <c r="I795" s="9" t="s">
        <v>1897</v>
      </c>
      <c r="J795" s="9" t="s">
        <v>1898</v>
      </c>
      <c r="K795" s="9" t="s">
        <v>2299</v>
      </c>
      <c r="L795" s="9" t="s">
        <v>2415</v>
      </c>
      <c r="M795" s="9" t="s">
        <v>3981</v>
      </c>
      <c r="N795" s="9"/>
      <c r="O795" s="9" t="s">
        <v>2013</v>
      </c>
    </row>
    <row r="796" spans="1:15" ht="18">
      <c r="A796" s="9">
        <v>703087</v>
      </c>
      <c r="B796" s="9" t="s">
        <v>3926</v>
      </c>
      <c r="C796" s="9" t="s">
        <v>3982</v>
      </c>
      <c r="D796" s="9" t="s">
        <v>3983</v>
      </c>
      <c r="E796" s="9" t="s">
        <v>1905</v>
      </c>
      <c r="F796" s="9">
        <v>40</v>
      </c>
      <c r="G796" s="9" t="s">
        <v>398</v>
      </c>
      <c r="H796" s="9" t="s">
        <v>1907</v>
      </c>
      <c r="I796" s="9" t="s">
        <v>1897</v>
      </c>
      <c r="J796" s="9" t="s">
        <v>1898</v>
      </c>
      <c r="K796" s="9" t="s">
        <v>1987</v>
      </c>
      <c r="L796" s="9" t="s">
        <v>2415</v>
      </c>
      <c r="M796" s="9" t="s">
        <v>2693</v>
      </c>
      <c r="N796" s="9"/>
      <c r="O796" s="9" t="s">
        <v>1930</v>
      </c>
    </row>
    <row r="797" spans="1:15" ht="18">
      <c r="A797" s="9">
        <v>703086</v>
      </c>
      <c r="B797" s="9" t="s">
        <v>3926</v>
      </c>
      <c r="C797" s="9" t="s">
        <v>3984</v>
      </c>
      <c r="D797" s="9" t="s">
        <v>3985</v>
      </c>
      <c r="E797" s="9" t="s">
        <v>1905</v>
      </c>
      <c r="F797" s="9">
        <v>58</v>
      </c>
      <c r="G797" s="9" t="s">
        <v>398</v>
      </c>
      <c r="H797" s="9" t="s">
        <v>634</v>
      </c>
      <c r="I797" s="9" t="s">
        <v>1897</v>
      </c>
      <c r="J797" s="9" t="s">
        <v>1898</v>
      </c>
      <c r="K797" s="9" t="s">
        <v>1995</v>
      </c>
      <c r="L797" s="9" t="s">
        <v>1996</v>
      </c>
      <c r="M797" s="9" t="s">
        <v>3986</v>
      </c>
      <c r="N797" s="9"/>
      <c r="O797" s="9" t="s">
        <v>3844</v>
      </c>
    </row>
    <row r="798" spans="1:15" ht="18">
      <c r="A798" s="9">
        <v>703084</v>
      </c>
      <c r="B798" s="9" t="s">
        <v>3926</v>
      </c>
      <c r="C798" s="9" t="s">
        <v>3987</v>
      </c>
      <c r="D798" s="9" t="s">
        <v>3988</v>
      </c>
      <c r="E798" s="9"/>
      <c r="F798" s="9"/>
      <c r="G798" s="9" t="s">
        <v>648</v>
      </c>
      <c r="H798" s="9" t="s">
        <v>1907</v>
      </c>
      <c r="I798" s="9" t="s">
        <v>1897</v>
      </c>
      <c r="J798" s="9" t="s">
        <v>1898</v>
      </c>
      <c r="K798" s="9" t="s">
        <v>1922</v>
      </c>
      <c r="L798" s="9" t="s">
        <v>1952</v>
      </c>
      <c r="M798" s="9" t="s">
        <v>3989</v>
      </c>
      <c r="N798" s="9"/>
      <c r="O798" s="9" t="s">
        <v>3926</v>
      </c>
    </row>
    <row r="799" spans="1:15" ht="18">
      <c r="A799" s="9">
        <v>703083</v>
      </c>
      <c r="B799" s="9" t="s">
        <v>3926</v>
      </c>
      <c r="C799" s="9" t="s">
        <v>3990</v>
      </c>
      <c r="D799" s="9" t="s">
        <v>3991</v>
      </c>
      <c r="E799" s="9"/>
      <c r="F799" s="9"/>
      <c r="G799" s="9" t="s">
        <v>398</v>
      </c>
      <c r="H799" s="9" t="s">
        <v>1295</v>
      </c>
      <c r="I799" s="9" t="s">
        <v>1897</v>
      </c>
      <c r="J799" s="9" t="s">
        <v>1898</v>
      </c>
      <c r="K799" s="9" t="s">
        <v>1916</v>
      </c>
      <c r="L799" s="9" t="s">
        <v>1952</v>
      </c>
      <c r="M799" s="9" t="s">
        <v>3992</v>
      </c>
      <c r="N799" s="9"/>
      <c r="O799" s="9" t="s">
        <v>2514</v>
      </c>
    </row>
    <row r="800" spans="1:15" ht="18">
      <c r="A800" s="9">
        <v>703082</v>
      </c>
      <c r="B800" s="9" t="s">
        <v>3926</v>
      </c>
      <c r="C800" s="9" t="s">
        <v>3993</v>
      </c>
      <c r="D800" s="9" t="s">
        <v>3994</v>
      </c>
      <c r="E800" s="9" t="s">
        <v>1905</v>
      </c>
      <c r="F800" s="9">
        <v>40</v>
      </c>
      <c r="G800" s="9" t="s">
        <v>398</v>
      </c>
      <c r="H800" s="9" t="s">
        <v>1907</v>
      </c>
      <c r="I800" s="9" t="s">
        <v>1897</v>
      </c>
      <c r="J800" s="9" t="s">
        <v>1898</v>
      </c>
      <c r="K800" s="9" t="s">
        <v>1995</v>
      </c>
      <c r="L800" s="9" t="s">
        <v>1996</v>
      </c>
      <c r="M800" s="9" t="s">
        <v>3995</v>
      </c>
      <c r="N800" s="9"/>
      <c r="O800" s="9" t="s">
        <v>3844</v>
      </c>
    </row>
    <row r="801" spans="1:15" ht="18">
      <c r="A801" s="9">
        <v>703081</v>
      </c>
      <c r="B801" s="9" t="s">
        <v>3926</v>
      </c>
      <c r="C801" s="9" t="s">
        <v>3996</v>
      </c>
      <c r="D801" s="9" t="s">
        <v>3997</v>
      </c>
      <c r="E801" s="9" t="s">
        <v>1905</v>
      </c>
      <c r="F801" s="9"/>
      <c r="G801" s="9" t="s">
        <v>398</v>
      </c>
      <c r="H801" s="9" t="s">
        <v>1907</v>
      </c>
      <c r="I801" s="9" t="s">
        <v>1897</v>
      </c>
      <c r="J801" s="9" t="s">
        <v>1898</v>
      </c>
      <c r="K801" s="9" t="s">
        <v>1916</v>
      </c>
      <c r="L801" s="9" t="s">
        <v>1952</v>
      </c>
      <c r="M801" s="9" t="s">
        <v>3998</v>
      </c>
      <c r="N801" s="9"/>
      <c r="O801" s="9" t="s">
        <v>2514</v>
      </c>
    </row>
    <row r="802" spans="1:15" ht="18">
      <c r="A802" s="9">
        <v>703080</v>
      </c>
      <c r="B802" s="9" t="s">
        <v>3926</v>
      </c>
      <c r="C802" s="9" t="s">
        <v>3999</v>
      </c>
      <c r="D802" s="9" t="s">
        <v>4000</v>
      </c>
      <c r="E802" s="9"/>
      <c r="F802" s="9"/>
      <c r="G802" s="9" t="s">
        <v>648</v>
      </c>
      <c r="H802" s="9" t="s">
        <v>1907</v>
      </c>
      <c r="I802" s="9" t="s">
        <v>1897</v>
      </c>
      <c r="J802" s="9" t="s">
        <v>1898</v>
      </c>
      <c r="K802" s="9" t="s">
        <v>1899</v>
      </c>
      <c r="L802" s="9" t="s">
        <v>1952</v>
      </c>
      <c r="M802" s="9" t="s">
        <v>4001</v>
      </c>
      <c r="N802" s="9"/>
      <c r="O802" s="9" t="s">
        <v>3926</v>
      </c>
    </row>
    <row r="803" spans="1:15" ht="18">
      <c r="A803" s="9">
        <v>703079</v>
      </c>
      <c r="B803" s="9" t="s">
        <v>3926</v>
      </c>
      <c r="C803" s="9" t="s">
        <v>4002</v>
      </c>
      <c r="D803" s="9" t="s">
        <v>4003</v>
      </c>
      <c r="E803" s="9"/>
      <c r="F803" s="9"/>
      <c r="G803" s="9" t="s">
        <v>398</v>
      </c>
      <c r="H803" s="9" t="s">
        <v>1907</v>
      </c>
      <c r="I803" s="9" t="s">
        <v>1897</v>
      </c>
      <c r="J803" s="9" t="s">
        <v>1898</v>
      </c>
      <c r="K803" s="9" t="s">
        <v>1916</v>
      </c>
      <c r="L803" s="9" t="s">
        <v>1952</v>
      </c>
      <c r="M803" s="9" t="s">
        <v>4004</v>
      </c>
      <c r="N803" s="9"/>
      <c r="O803" s="9" t="s">
        <v>2230</v>
      </c>
    </row>
    <row r="804" spans="1:15" ht="18">
      <c r="A804" s="9">
        <v>703078</v>
      </c>
      <c r="B804" s="9" t="s">
        <v>3926</v>
      </c>
      <c r="C804" s="9" t="s">
        <v>4005</v>
      </c>
      <c r="D804" s="9" t="s">
        <v>4006</v>
      </c>
      <c r="E804" s="9"/>
      <c r="F804" s="9"/>
      <c r="G804" s="9" t="s">
        <v>648</v>
      </c>
      <c r="H804" s="9" t="s">
        <v>1907</v>
      </c>
      <c r="I804" s="9" t="s">
        <v>1897</v>
      </c>
      <c r="J804" s="9" t="s">
        <v>1898</v>
      </c>
      <c r="K804" s="9" t="s">
        <v>1922</v>
      </c>
      <c r="L804" s="9" t="s">
        <v>1952</v>
      </c>
      <c r="M804" s="9" t="s">
        <v>2010</v>
      </c>
      <c r="N804" s="9"/>
      <c r="O804" s="9" t="s">
        <v>3926</v>
      </c>
    </row>
    <row r="805" spans="1:15" ht="18">
      <c r="A805" s="9">
        <v>703077</v>
      </c>
      <c r="B805" s="9" t="s">
        <v>3926</v>
      </c>
      <c r="C805" s="9" t="s">
        <v>4007</v>
      </c>
      <c r="D805" s="9" t="s">
        <v>4008</v>
      </c>
      <c r="E805" s="9"/>
      <c r="F805" s="9"/>
      <c r="G805" s="9" t="s">
        <v>648</v>
      </c>
      <c r="H805" s="9" t="s">
        <v>1907</v>
      </c>
      <c r="I805" s="9" t="s">
        <v>1897</v>
      </c>
      <c r="J805" s="9" t="s">
        <v>1898</v>
      </c>
      <c r="K805" s="9" t="s">
        <v>1922</v>
      </c>
      <c r="L805" s="9" t="s">
        <v>1952</v>
      </c>
      <c r="M805" s="9" t="s">
        <v>4009</v>
      </c>
      <c r="N805" s="9"/>
      <c r="O805" s="9" t="s">
        <v>3926</v>
      </c>
    </row>
    <row r="806" spans="1:15" ht="18">
      <c r="A806" s="9">
        <v>703076</v>
      </c>
      <c r="B806" s="9" t="s">
        <v>3926</v>
      </c>
      <c r="C806" s="9" t="s">
        <v>4010</v>
      </c>
      <c r="D806" s="9" t="s">
        <v>4011</v>
      </c>
      <c r="E806" s="9" t="s">
        <v>1905</v>
      </c>
      <c r="F806" s="9"/>
      <c r="G806" s="9" t="s">
        <v>398</v>
      </c>
      <c r="H806" s="9" t="s">
        <v>1295</v>
      </c>
      <c r="I806" s="9" t="s">
        <v>1897</v>
      </c>
      <c r="J806" s="9" t="s">
        <v>1898</v>
      </c>
      <c r="K806" s="9" t="s">
        <v>1916</v>
      </c>
      <c r="L806" s="9" t="s">
        <v>1952</v>
      </c>
      <c r="M806" s="9" t="s">
        <v>4012</v>
      </c>
      <c r="N806" s="9"/>
      <c r="O806" s="9" t="s">
        <v>2044</v>
      </c>
    </row>
    <row r="807" spans="1:15" ht="18">
      <c r="A807" s="9">
        <v>703075</v>
      </c>
      <c r="B807" s="9" t="s">
        <v>3926</v>
      </c>
      <c r="C807" s="9" t="s">
        <v>4013</v>
      </c>
      <c r="D807" s="9" t="s">
        <v>4014</v>
      </c>
      <c r="E807" s="9" t="s">
        <v>1905</v>
      </c>
      <c r="F807" s="9">
        <v>27</v>
      </c>
      <c r="G807" s="9" t="s">
        <v>398</v>
      </c>
      <c r="H807" s="9" t="s">
        <v>1295</v>
      </c>
      <c r="I807" s="9" t="s">
        <v>1897</v>
      </c>
      <c r="J807" s="9" t="s">
        <v>1898</v>
      </c>
      <c r="K807" s="9" t="s">
        <v>1987</v>
      </c>
      <c r="L807" s="9" t="s">
        <v>2415</v>
      </c>
      <c r="M807" s="9" t="s">
        <v>2693</v>
      </c>
      <c r="N807" s="9"/>
      <c r="O807" s="9" t="s">
        <v>1930</v>
      </c>
    </row>
    <row r="808" spans="1:15" ht="18">
      <c r="A808" s="9">
        <v>703074</v>
      </c>
      <c r="B808" s="9" t="s">
        <v>3926</v>
      </c>
      <c r="C808" s="9" t="s">
        <v>4015</v>
      </c>
      <c r="D808" s="9" t="s">
        <v>4016</v>
      </c>
      <c r="E808" s="9"/>
      <c r="F808" s="9"/>
      <c r="G808" s="9" t="s">
        <v>398</v>
      </c>
      <c r="H808" s="9" t="s">
        <v>634</v>
      </c>
      <c r="I808" s="9" t="s">
        <v>1897</v>
      </c>
      <c r="J808" s="9" t="s">
        <v>1898</v>
      </c>
      <c r="K808" s="9" t="s">
        <v>1922</v>
      </c>
      <c r="L808" s="9" t="s">
        <v>1952</v>
      </c>
      <c r="M808" s="9" t="s">
        <v>2010</v>
      </c>
      <c r="N808" s="9"/>
      <c r="O808" s="9" t="s">
        <v>3926</v>
      </c>
    </row>
    <row r="809" spans="1:15" ht="18">
      <c r="A809" s="9">
        <v>703073</v>
      </c>
      <c r="B809" s="9" t="s">
        <v>3926</v>
      </c>
      <c r="C809" s="9" t="s">
        <v>4017</v>
      </c>
      <c r="D809" s="9" t="s">
        <v>4018</v>
      </c>
      <c r="E809" s="9"/>
      <c r="F809" s="9"/>
      <c r="G809" s="9" t="s">
        <v>398</v>
      </c>
      <c r="H809" s="9" t="s">
        <v>2180</v>
      </c>
      <c r="I809" s="9" t="s">
        <v>1897</v>
      </c>
      <c r="J809" s="9" t="s">
        <v>1898</v>
      </c>
      <c r="K809" s="9" t="s">
        <v>1916</v>
      </c>
      <c r="L809" s="9" t="s">
        <v>1952</v>
      </c>
      <c r="M809" s="9" t="s">
        <v>4019</v>
      </c>
      <c r="N809" s="9"/>
      <c r="O809" s="9" t="s">
        <v>2230</v>
      </c>
    </row>
    <row r="810" spans="1:15" ht="18">
      <c r="A810" s="9">
        <v>703072</v>
      </c>
      <c r="B810" s="9" t="s">
        <v>3926</v>
      </c>
      <c r="C810" s="9" t="s">
        <v>4020</v>
      </c>
      <c r="D810" s="9" t="s">
        <v>4021</v>
      </c>
      <c r="E810" s="9"/>
      <c r="F810" s="9"/>
      <c r="G810" s="9" t="s">
        <v>633</v>
      </c>
      <c r="H810" s="9" t="s">
        <v>634</v>
      </c>
      <c r="I810" s="9" t="s">
        <v>1897</v>
      </c>
      <c r="J810" s="9" t="s">
        <v>1898</v>
      </c>
      <c r="K810" s="9" t="s">
        <v>2299</v>
      </c>
      <c r="L810" s="9" t="s">
        <v>1900</v>
      </c>
      <c r="M810" s="9" t="s">
        <v>4022</v>
      </c>
      <c r="N810" s="9"/>
      <c r="O810" s="9" t="s">
        <v>2908</v>
      </c>
    </row>
    <row r="811" spans="1:15" ht="18">
      <c r="A811" s="9">
        <v>703071</v>
      </c>
      <c r="B811" s="9" t="s">
        <v>3926</v>
      </c>
      <c r="C811" s="9" t="s">
        <v>4023</v>
      </c>
      <c r="D811" s="9" t="s">
        <v>4024</v>
      </c>
      <c r="E811" s="9"/>
      <c r="F811" s="9"/>
      <c r="G811" s="9" t="s">
        <v>633</v>
      </c>
      <c r="H811" s="9" t="s">
        <v>634</v>
      </c>
      <c r="I811" s="9" t="s">
        <v>1897</v>
      </c>
      <c r="J811" s="9" t="s">
        <v>1898</v>
      </c>
      <c r="K811" s="9" t="s">
        <v>1965</v>
      </c>
      <c r="L811" s="9" t="s">
        <v>1900</v>
      </c>
      <c r="M811" s="9" t="s">
        <v>4025</v>
      </c>
      <c r="N811" s="9"/>
      <c r="O811" s="9" t="s">
        <v>1989</v>
      </c>
    </row>
    <row r="812" spans="1:15" ht="18">
      <c r="A812" s="9">
        <v>703070</v>
      </c>
      <c r="B812" s="9" t="s">
        <v>3926</v>
      </c>
      <c r="C812" s="9" t="s">
        <v>4026</v>
      </c>
      <c r="D812" s="9" t="s">
        <v>4027</v>
      </c>
      <c r="E812" s="9"/>
      <c r="F812" s="9"/>
      <c r="G812" s="9" t="s">
        <v>398</v>
      </c>
      <c r="H812" s="9" t="s">
        <v>1907</v>
      </c>
      <c r="I812" s="9" t="s">
        <v>1897</v>
      </c>
      <c r="J812" s="9" t="s">
        <v>1898</v>
      </c>
      <c r="K812" s="9" t="s">
        <v>1916</v>
      </c>
      <c r="L812" s="9" t="s">
        <v>1952</v>
      </c>
      <c r="M812" s="9" t="s">
        <v>4028</v>
      </c>
      <c r="N812" s="9"/>
      <c r="O812" s="9" t="s">
        <v>2514</v>
      </c>
    </row>
    <row r="813" spans="1:15" ht="18">
      <c r="A813" s="9">
        <v>703069</v>
      </c>
      <c r="B813" s="9" t="s">
        <v>3926</v>
      </c>
      <c r="C813" s="9" t="s">
        <v>4029</v>
      </c>
      <c r="D813" s="9" t="s">
        <v>4030</v>
      </c>
      <c r="E813" s="9"/>
      <c r="F813" s="9"/>
      <c r="G813" s="9" t="s">
        <v>648</v>
      </c>
      <c r="H813" s="9" t="s">
        <v>1907</v>
      </c>
      <c r="I813" s="9" t="s">
        <v>1897</v>
      </c>
      <c r="J813" s="9" t="s">
        <v>1898</v>
      </c>
      <c r="K813" s="9" t="s">
        <v>1916</v>
      </c>
      <c r="L813" s="9" t="s">
        <v>1952</v>
      </c>
      <c r="M813" s="9" t="s">
        <v>4031</v>
      </c>
      <c r="N813" s="9"/>
      <c r="O813" s="9" t="s">
        <v>3926</v>
      </c>
    </row>
    <row r="814" spans="1:15" ht="18">
      <c r="A814" s="9">
        <v>703068</v>
      </c>
      <c r="B814" s="9" t="s">
        <v>3926</v>
      </c>
      <c r="C814" s="9" t="s">
        <v>4032</v>
      </c>
      <c r="D814" s="9" t="s">
        <v>4033</v>
      </c>
      <c r="E814" s="9"/>
      <c r="F814" s="9"/>
      <c r="G814" s="9" t="s">
        <v>398</v>
      </c>
      <c r="H814" s="9" t="s">
        <v>1907</v>
      </c>
      <c r="I814" s="9" t="s">
        <v>1897</v>
      </c>
      <c r="J814" s="9" t="s">
        <v>1898</v>
      </c>
      <c r="K814" s="9" t="s">
        <v>1922</v>
      </c>
      <c r="L814" s="9" t="s">
        <v>1952</v>
      </c>
      <c r="M814" s="9" t="s">
        <v>4034</v>
      </c>
      <c r="N814" s="9"/>
      <c r="O814" s="9" t="s">
        <v>3926</v>
      </c>
    </row>
    <row r="815" spans="1:15" ht="18">
      <c r="A815" s="9">
        <v>703066</v>
      </c>
      <c r="B815" s="9" t="s">
        <v>3926</v>
      </c>
      <c r="C815" s="9" t="s">
        <v>4035</v>
      </c>
      <c r="D815" s="9" t="s">
        <v>98</v>
      </c>
      <c r="E815" s="9"/>
      <c r="F815" s="9"/>
      <c r="G815" s="9" t="s">
        <v>398</v>
      </c>
      <c r="H815" s="9" t="s">
        <v>634</v>
      </c>
      <c r="I815" s="9" t="s">
        <v>1897</v>
      </c>
      <c r="J815" s="9" t="s">
        <v>1908</v>
      </c>
      <c r="K815" s="9" t="s">
        <v>1916</v>
      </c>
      <c r="L815" s="9" t="s">
        <v>1952</v>
      </c>
      <c r="M815" s="9" t="s">
        <v>4036</v>
      </c>
      <c r="N815" s="9"/>
      <c r="O815" s="9" t="s">
        <v>2514</v>
      </c>
    </row>
    <row r="816" spans="1:15" ht="18">
      <c r="A816" s="9">
        <v>703065</v>
      </c>
      <c r="B816" s="9" t="s">
        <v>3926</v>
      </c>
      <c r="C816" s="9" t="s">
        <v>4037</v>
      </c>
      <c r="D816" s="9" t="s">
        <v>2819</v>
      </c>
      <c r="E816" s="9" t="s">
        <v>1905</v>
      </c>
      <c r="F816" s="9">
        <v>39</v>
      </c>
      <c r="G816" s="9" t="s">
        <v>748</v>
      </c>
      <c r="H816" s="9" t="s">
        <v>634</v>
      </c>
      <c r="I816" s="9" t="s">
        <v>1897</v>
      </c>
      <c r="J816" s="9" t="s">
        <v>1898</v>
      </c>
      <c r="K816" s="9" t="s">
        <v>1927</v>
      </c>
      <c r="L816" s="9" t="s">
        <v>1910</v>
      </c>
      <c r="M816" s="9" t="s">
        <v>4038</v>
      </c>
      <c r="N816" s="9"/>
      <c r="O816" s="9" t="s">
        <v>2908</v>
      </c>
    </row>
    <row r="817" spans="1:15" ht="18">
      <c r="A817" s="9">
        <v>703019</v>
      </c>
      <c r="B817" s="9" t="s">
        <v>3926</v>
      </c>
      <c r="C817" s="9" t="s">
        <v>4039</v>
      </c>
      <c r="D817" s="9" t="s">
        <v>3614</v>
      </c>
      <c r="E817" s="9" t="s">
        <v>1905</v>
      </c>
      <c r="F817" s="9">
        <v>27</v>
      </c>
      <c r="G817" s="9" t="s">
        <v>1915</v>
      </c>
      <c r="H817" s="9" t="s">
        <v>1295</v>
      </c>
      <c r="I817" s="9" t="s">
        <v>1897</v>
      </c>
      <c r="J817" s="9" t="s">
        <v>1898</v>
      </c>
      <c r="K817" s="9" t="s">
        <v>2299</v>
      </c>
      <c r="L817" s="9" t="s">
        <v>1917</v>
      </c>
      <c r="M817" s="9" t="s">
        <v>4040</v>
      </c>
      <c r="N817" s="9"/>
      <c r="O817" s="9" t="s">
        <v>3603</v>
      </c>
    </row>
    <row r="818" spans="1:15" ht="18">
      <c r="A818" s="9">
        <v>703064</v>
      </c>
      <c r="B818" s="9" t="s">
        <v>3926</v>
      </c>
      <c r="C818" s="9" t="s">
        <v>4041</v>
      </c>
      <c r="D818" s="9" t="s">
        <v>4042</v>
      </c>
      <c r="E818" s="9"/>
      <c r="F818" s="9"/>
      <c r="G818" s="9" t="s">
        <v>648</v>
      </c>
      <c r="H818" s="9" t="s">
        <v>1907</v>
      </c>
      <c r="I818" s="9" t="s">
        <v>1897</v>
      </c>
      <c r="J818" s="9" t="s">
        <v>1898</v>
      </c>
      <c r="K818" s="9" t="s">
        <v>1916</v>
      </c>
      <c r="L818" s="9" t="s">
        <v>1952</v>
      </c>
      <c r="M818" s="9" t="s">
        <v>4043</v>
      </c>
      <c r="N818" s="9"/>
      <c r="O818" s="9" t="s">
        <v>2230</v>
      </c>
    </row>
    <row r="819" spans="1:15" ht="18">
      <c r="A819" s="9">
        <v>703018</v>
      </c>
      <c r="B819" s="9" t="s">
        <v>3926</v>
      </c>
      <c r="C819" s="9" t="s">
        <v>4044</v>
      </c>
      <c r="D819" s="9" t="s">
        <v>4045</v>
      </c>
      <c r="E819" s="9"/>
      <c r="F819" s="9"/>
      <c r="G819" s="9" t="s">
        <v>1896</v>
      </c>
      <c r="H819" s="9" t="s">
        <v>1295</v>
      </c>
      <c r="I819" s="9" t="s">
        <v>1897</v>
      </c>
      <c r="J819" s="9" t="s">
        <v>1898</v>
      </c>
      <c r="K819" s="9" t="s">
        <v>2058</v>
      </c>
      <c r="L819" s="9" t="s">
        <v>1900</v>
      </c>
      <c r="M819" s="9" t="s">
        <v>2006</v>
      </c>
      <c r="N819" s="9"/>
      <c r="O819" s="9" t="s">
        <v>2059</v>
      </c>
    </row>
    <row r="820" spans="1:15" ht="18">
      <c r="A820" s="9">
        <v>703062</v>
      </c>
      <c r="B820" s="9" t="s">
        <v>3926</v>
      </c>
      <c r="C820" s="9" t="s">
        <v>4046</v>
      </c>
      <c r="D820" s="9" t="s">
        <v>4047</v>
      </c>
      <c r="E820" s="9"/>
      <c r="F820" s="9"/>
      <c r="G820" s="9" t="s">
        <v>398</v>
      </c>
      <c r="H820" s="9" t="s">
        <v>1295</v>
      </c>
      <c r="I820" s="9" t="s">
        <v>1897</v>
      </c>
      <c r="J820" s="9" t="s">
        <v>1898</v>
      </c>
      <c r="K820" s="9" t="s">
        <v>1916</v>
      </c>
      <c r="L820" s="9" t="s">
        <v>1952</v>
      </c>
      <c r="M820" s="9" t="s">
        <v>4048</v>
      </c>
      <c r="N820" s="9"/>
      <c r="O820" s="9" t="s">
        <v>3342</v>
      </c>
    </row>
    <row r="821" spans="1:15" ht="18">
      <c r="A821" s="9">
        <v>703061</v>
      </c>
      <c r="B821" s="9" t="s">
        <v>3926</v>
      </c>
      <c r="C821" s="9" t="s">
        <v>4049</v>
      </c>
      <c r="D821" s="9" t="s">
        <v>4050</v>
      </c>
      <c r="E821" s="9"/>
      <c r="F821" s="9"/>
      <c r="G821" s="9" t="s">
        <v>398</v>
      </c>
      <c r="H821" s="9" t="s">
        <v>1949</v>
      </c>
      <c r="I821" s="9" t="s">
        <v>1897</v>
      </c>
      <c r="J821" s="9" t="s">
        <v>1898</v>
      </c>
      <c r="K821" s="9" t="s">
        <v>1916</v>
      </c>
      <c r="L821" s="9" t="s">
        <v>1952</v>
      </c>
      <c r="M821" s="9" t="s">
        <v>4051</v>
      </c>
      <c r="N821" s="9"/>
      <c r="O821" s="9" t="s">
        <v>2044</v>
      </c>
    </row>
    <row r="822" spans="1:15" ht="18">
      <c r="A822" s="9">
        <v>703060</v>
      </c>
      <c r="B822" s="9" t="s">
        <v>3926</v>
      </c>
      <c r="C822" s="9" t="s">
        <v>4052</v>
      </c>
      <c r="D822" s="9" t="s">
        <v>4053</v>
      </c>
      <c r="E822" s="9"/>
      <c r="F822" s="9"/>
      <c r="G822" s="9" t="s">
        <v>1915</v>
      </c>
      <c r="H822" s="9" t="s">
        <v>634</v>
      </c>
      <c r="I822" s="9" t="s">
        <v>1897</v>
      </c>
      <c r="J822" s="9" t="s">
        <v>1939</v>
      </c>
      <c r="K822" s="9" t="s">
        <v>1899</v>
      </c>
      <c r="L822" s="9" t="s">
        <v>1910</v>
      </c>
      <c r="M822" s="9" t="s">
        <v>1933</v>
      </c>
      <c r="N822" s="9"/>
      <c r="O822" s="9" t="s">
        <v>2301</v>
      </c>
    </row>
    <row r="823" spans="1:15" ht="18">
      <c r="A823" s="9">
        <v>703059</v>
      </c>
      <c r="B823" s="9" t="s">
        <v>3926</v>
      </c>
      <c r="C823" s="9" t="s">
        <v>4054</v>
      </c>
      <c r="D823" s="9" t="s">
        <v>4055</v>
      </c>
      <c r="E823" s="9"/>
      <c r="F823" s="9"/>
      <c r="G823" s="9" t="s">
        <v>398</v>
      </c>
      <c r="H823" s="9" t="s">
        <v>1295</v>
      </c>
      <c r="I823" s="9" t="s">
        <v>1897</v>
      </c>
      <c r="J823" s="9" t="s">
        <v>1898</v>
      </c>
      <c r="K823" s="9" t="s">
        <v>1922</v>
      </c>
      <c r="L823" s="9" t="s">
        <v>1952</v>
      </c>
      <c r="M823" s="9" t="s">
        <v>2010</v>
      </c>
      <c r="N823" s="9"/>
      <c r="O823" s="9" t="s">
        <v>3926</v>
      </c>
    </row>
    <row r="824" spans="1:15" ht="18">
      <c r="A824" s="9">
        <v>703058</v>
      </c>
      <c r="B824" s="9" t="s">
        <v>3926</v>
      </c>
      <c r="C824" s="9" t="s">
        <v>4056</v>
      </c>
      <c r="D824" s="9" t="s">
        <v>4057</v>
      </c>
      <c r="E824" s="9"/>
      <c r="F824" s="9"/>
      <c r="G824" s="9" t="s">
        <v>1906</v>
      </c>
      <c r="H824" s="9" t="s">
        <v>1295</v>
      </c>
      <c r="I824" s="9" t="s">
        <v>1897</v>
      </c>
      <c r="J824" s="9" t="s">
        <v>1898</v>
      </c>
      <c r="K824" s="9" t="s">
        <v>1995</v>
      </c>
      <c r="L824" s="9" t="s">
        <v>1996</v>
      </c>
      <c r="M824" s="9" t="s">
        <v>4058</v>
      </c>
      <c r="N824" s="9"/>
      <c r="O824" s="9" t="s">
        <v>3844</v>
      </c>
    </row>
    <row r="825" spans="1:15" ht="18">
      <c r="A825" s="9">
        <v>703057</v>
      </c>
      <c r="B825" s="9" t="s">
        <v>3926</v>
      </c>
      <c r="C825" s="9" t="s">
        <v>4059</v>
      </c>
      <c r="D825" s="9" t="s">
        <v>4060</v>
      </c>
      <c r="E825" s="9" t="s">
        <v>1905</v>
      </c>
      <c r="F825" s="9">
        <v>25</v>
      </c>
      <c r="G825" s="9" t="s">
        <v>748</v>
      </c>
      <c r="H825" s="9" t="s">
        <v>1660</v>
      </c>
      <c r="I825" s="9" t="s">
        <v>1897</v>
      </c>
      <c r="J825" s="9" t="s">
        <v>1908</v>
      </c>
      <c r="K825" s="9" t="s">
        <v>1970</v>
      </c>
      <c r="L825" s="9" t="s">
        <v>1910</v>
      </c>
      <c r="M825" s="9" t="s">
        <v>3012</v>
      </c>
      <c r="N825" s="9"/>
      <c r="O825" s="9" t="s">
        <v>2059</v>
      </c>
    </row>
    <row r="826" spans="1:15" ht="18">
      <c r="A826" s="9">
        <v>703056</v>
      </c>
      <c r="B826" s="9" t="s">
        <v>3926</v>
      </c>
      <c r="C826" s="9" t="s">
        <v>4061</v>
      </c>
      <c r="D826" s="9" t="s">
        <v>4062</v>
      </c>
      <c r="E826" s="9"/>
      <c r="F826" s="9"/>
      <c r="G826" s="9" t="s">
        <v>648</v>
      </c>
      <c r="H826" s="9" t="s">
        <v>1907</v>
      </c>
      <c r="I826" s="9" t="s">
        <v>1897</v>
      </c>
      <c r="J826" s="9" t="s">
        <v>1898</v>
      </c>
      <c r="K826" s="9" t="s">
        <v>1927</v>
      </c>
      <c r="L826" s="9" t="s">
        <v>2415</v>
      </c>
      <c r="M826" s="9" t="s">
        <v>2693</v>
      </c>
      <c r="N826" s="9"/>
      <c r="O826" s="9" t="s">
        <v>2230</v>
      </c>
    </row>
    <row r="827" spans="1:15" ht="18">
      <c r="A827" s="9">
        <v>703055</v>
      </c>
      <c r="B827" s="9" t="s">
        <v>3926</v>
      </c>
      <c r="C827" s="9" t="s">
        <v>4063</v>
      </c>
      <c r="D827" s="9" t="s">
        <v>4064</v>
      </c>
      <c r="E827" s="9"/>
      <c r="F827" s="9"/>
      <c r="G827" s="9" t="s">
        <v>648</v>
      </c>
      <c r="H827" s="9" t="s">
        <v>1907</v>
      </c>
      <c r="I827" s="9" t="s">
        <v>1897</v>
      </c>
      <c r="J827" s="9" t="s">
        <v>1898</v>
      </c>
      <c r="K827" s="9" t="s">
        <v>1916</v>
      </c>
      <c r="L827" s="9" t="s">
        <v>1952</v>
      </c>
      <c r="M827" s="9" t="s">
        <v>4065</v>
      </c>
      <c r="N827" s="9"/>
      <c r="O827" s="9" t="s">
        <v>3844</v>
      </c>
    </row>
    <row r="828" spans="1:15" ht="18">
      <c r="A828" s="9">
        <v>703054</v>
      </c>
      <c r="B828" s="9" t="s">
        <v>3926</v>
      </c>
      <c r="C828" s="9" t="s">
        <v>4066</v>
      </c>
      <c r="D828" s="9" t="s">
        <v>4067</v>
      </c>
      <c r="E828" s="9"/>
      <c r="F828" s="9"/>
      <c r="G828" s="9" t="s">
        <v>398</v>
      </c>
      <c r="H828" s="9" t="s">
        <v>1907</v>
      </c>
      <c r="I828" s="9" t="s">
        <v>1897</v>
      </c>
      <c r="J828" s="9" t="s">
        <v>1898</v>
      </c>
      <c r="K828" s="9" t="s">
        <v>2299</v>
      </c>
      <c r="L828" s="9" t="s">
        <v>2415</v>
      </c>
      <c r="M828" s="9" t="s">
        <v>4068</v>
      </c>
      <c r="N828" s="9"/>
      <c r="O828" s="9" t="s">
        <v>2881</v>
      </c>
    </row>
    <row r="829" spans="1:15" ht="18">
      <c r="A829" s="9">
        <v>703053</v>
      </c>
      <c r="B829" s="9" t="s">
        <v>3926</v>
      </c>
      <c r="C829" s="9" t="s">
        <v>4069</v>
      </c>
      <c r="D829" s="9" t="s">
        <v>4070</v>
      </c>
      <c r="E829" s="9"/>
      <c r="F829" s="9"/>
      <c r="G829" s="9" t="s">
        <v>398</v>
      </c>
      <c r="H829" s="9" t="s">
        <v>1907</v>
      </c>
      <c r="I829" s="9" t="s">
        <v>1897</v>
      </c>
      <c r="J829" s="9" t="s">
        <v>1898</v>
      </c>
      <c r="K829" s="9" t="s">
        <v>1922</v>
      </c>
      <c r="L829" s="9" t="s">
        <v>1952</v>
      </c>
      <c r="M829" s="9" t="s">
        <v>2917</v>
      </c>
      <c r="N829" s="9"/>
      <c r="O829" s="9" t="s">
        <v>3926</v>
      </c>
    </row>
    <row r="830" spans="1:15" ht="18">
      <c r="A830" s="9">
        <v>703052</v>
      </c>
      <c r="B830" s="9" t="s">
        <v>3926</v>
      </c>
      <c r="C830" s="9" t="s">
        <v>4071</v>
      </c>
      <c r="D830" s="9" t="s">
        <v>4072</v>
      </c>
      <c r="E830" s="9"/>
      <c r="F830" s="9"/>
      <c r="G830" s="9" t="s">
        <v>398</v>
      </c>
      <c r="H830" s="9" t="s">
        <v>1907</v>
      </c>
      <c r="I830" s="9" t="s">
        <v>1897</v>
      </c>
      <c r="J830" s="9" t="s">
        <v>1898</v>
      </c>
      <c r="K830" s="9" t="s">
        <v>1916</v>
      </c>
      <c r="L830" s="9" t="s">
        <v>1910</v>
      </c>
      <c r="M830" s="9" t="s">
        <v>2424</v>
      </c>
      <c r="N830" s="9"/>
      <c r="O830" s="9" t="s">
        <v>2059</v>
      </c>
    </row>
    <row r="831" spans="1:15" ht="18">
      <c r="A831" s="9">
        <v>703051</v>
      </c>
      <c r="B831" s="9" t="s">
        <v>3926</v>
      </c>
      <c r="C831" s="9" t="s">
        <v>4073</v>
      </c>
      <c r="D831" s="9" t="s">
        <v>3045</v>
      </c>
      <c r="E831" s="9" t="s">
        <v>1905</v>
      </c>
      <c r="F831" s="9">
        <v>33</v>
      </c>
      <c r="G831" s="9" t="s">
        <v>1896</v>
      </c>
      <c r="H831" s="9" t="s">
        <v>1907</v>
      </c>
      <c r="I831" s="9" t="s">
        <v>1897</v>
      </c>
      <c r="J831" s="9" t="s">
        <v>1908</v>
      </c>
      <c r="K831" s="9" t="s">
        <v>2255</v>
      </c>
      <c r="L831" s="9" t="s">
        <v>1974</v>
      </c>
      <c r="M831" s="9" t="s">
        <v>4074</v>
      </c>
      <c r="N831" s="9"/>
      <c r="O831" s="9" t="s">
        <v>3193</v>
      </c>
    </row>
    <row r="832" spans="1:15" ht="18">
      <c r="A832" s="9">
        <v>703050</v>
      </c>
      <c r="B832" s="9" t="s">
        <v>3926</v>
      </c>
      <c r="C832" s="9" t="s">
        <v>4075</v>
      </c>
      <c r="D832" s="9" t="s">
        <v>4076</v>
      </c>
      <c r="E832" s="9"/>
      <c r="F832" s="9"/>
      <c r="G832" s="9" t="s">
        <v>633</v>
      </c>
      <c r="H832" s="9" t="s">
        <v>1295</v>
      </c>
      <c r="I832" s="9" t="s">
        <v>1897</v>
      </c>
      <c r="J832" s="9" t="s">
        <v>1898</v>
      </c>
      <c r="K832" s="9" t="s">
        <v>1922</v>
      </c>
      <c r="L832" s="9" t="s">
        <v>1974</v>
      </c>
      <c r="M832" s="9" t="s">
        <v>2006</v>
      </c>
      <c r="N832" s="9"/>
      <c r="O832" s="9" t="s">
        <v>3844</v>
      </c>
    </row>
    <row r="833" spans="1:15" ht="18">
      <c r="A833" s="9">
        <v>703049</v>
      </c>
      <c r="B833" s="9" t="s">
        <v>3926</v>
      </c>
      <c r="C833" s="9" t="s">
        <v>4077</v>
      </c>
      <c r="D833" s="9" t="s">
        <v>4078</v>
      </c>
      <c r="E833" s="9"/>
      <c r="F833" s="9"/>
      <c r="G833" s="9" t="s">
        <v>1906</v>
      </c>
      <c r="H833" s="9" t="s">
        <v>1660</v>
      </c>
      <c r="I833" s="9" t="s">
        <v>1897</v>
      </c>
      <c r="J833" s="9" t="s">
        <v>1898</v>
      </c>
      <c r="K833" s="9" t="s">
        <v>1899</v>
      </c>
      <c r="L833" s="9" t="s">
        <v>1910</v>
      </c>
      <c r="M833" s="9" t="s">
        <v>3697</v>
      </c>
      <c r="N833" s="9"/>
      <c r="O833" s="9" t="s">
        <v>2230</v>
      </c>
    </row>
    <row r="834" spans="1:15" ht="18">
      <c r="A834" s="9">
        <v>703048</v>
      </c>
      <c r="B834" s="9" t="s">
        <v>3926</v>
      </c>
      <c r="C834" s="9" t="s">
        <v>4079</v>
      </c>
      <c r="D834" s="9" t="s">
        <v>4080</v>
      </c>
      <c r="E834" s="9"/>
      <c r="F834" s="9"/>
      <c r="G834" s="9" t="s">
        <v>1906</v>
      </c>
      <c r="H834" s="9" t="s">
        <v>634</v>
      </c>
      <c r="I834" s="9" t="s">
        <v>1897</v>
      </c>
      <c r="J834" s="9" t="s">
        <v>1898</v>
      </c>
      <c r="K834" s="9" t="s">
        <v>1899</v>
      </c>
      <c r="L834" s="9" t="s">
        <v>1910</v>
      </c>
      <c r="M834" s="9" t="s">
        <v>4081</v>
      </c>
      <c r="N834" s="9"/>
      <c r="O834" s="9" t="s">
        <v>3844</v>
      </c>
    </row>
    <row r="835" spans="1:15" ht="18">
      <c r="A835" s="9">
        <v>703047</v>
      </c>
      <c r="B835" s="9" t="s">
        <v>3926</v>
      </c>
      <c r="C835" s="9" t="s">
        <v>4082</v>
      </c>
      <c r="D835" s="9" t="s">
        <v>4083</v>
      </c>
      <c r="E835" s="9" t="s">
        <v>1905</v>
      </c>
      <c r="F835" s="9">
        <v>37</v>
      </c>
      <c r="G835" s="9" t="s">
        <v>633</v>
      </c>
      <c r="H835" s="9" t="s">
        <v>1295</v>
      </c>
      <c r="I835" s="9" t="s">
        <v>1897</v>
      </c>
      <c r="J835" s="9" t="s">
        <v>1898</v>
      </c>
      <c r="K835" s="9" t="s">
        <v>1987</v>
      </c>
      <c r="L835" s="9" t="s">
        <v>1900</v>
      </c>
      <c r="M835" s="9" t="s">
        <v>1988</v>
      </c>
      <c r="N835" s="9"/>
      <c r="O835" s="9" t="s">
        <v>2021</v>
      </c>
    </row>
    <row r="836" spans="1:15" ht="18">
      <c r="A836" s="9">
        <v>703046</v>
      </c>
      <c r="B836" s="9" t="s">
        <v>3926</v>
      </c>
      <c r="C836" s="9" t="s">
        <v>4084</v>
      </c>
      <c r="D836" s="9" t="s">
        <v>4085</v>
      </c>
      <c r="E836" s="9"/>
      <c r="F836" s="9"/>
      <c r="G836" s="9"/>
      <c r="H836" s="9"/>
      <c r="I836" s="9" t="s">
        <v>1897</v>
      </c>
      <c r="J836" s="9" t="s">
        <v>2009</v>
      </c>
      <c r="K836" s="9" t="s">
        <v>1970</v>
      </c>
      <c r="L836" s="9" t="s">
        <v>1900</v>
      </c>
      <c r="M836" s="9" t="s">
        <v>4086</v>
      </c>
      <c r="N836" s="9"/>
      <c r="O836" s="9" t="s">
        <v>1902</v>
      </c>
    </row>
    <row r="837" spans="1:15" ht="18">
      <c r="A837" s="9">
        <v>703045</v>
      </c>
      <c r="B837" s="9" t="s">
        <v>3926</v>
      </c>
      <c r="C837" s="9" t="s">
        <v>4087</v>
      </c>
      <c r="D837" s="9" t="s">
        <v>4088</v>
      </c>
      <c r="E837" s="9" t="s">
        <v>1905</v>
      </c>
      <c r="F837" s="9">
        <v>34</v>
      </c>
      <c r="G837" s="9" t="s">
        <v>398</v>
      </c>
      <c r="H837" s="9" t="s">
        <v>1907</v>
      </c>
      <c r="I837" s="9" t="s">
        <v>1897</v>
      </c>
      <c r="J837" s="9" t="s">
        <v>1898</v>
      </c>
      <c r="K837" s="9" t="s">
        <v>1922</v>
      </c>
      <c r="L837" s="9" t="s">
        <v>1952</v>
      </c>
      <c r="M837" s="9" t="s">
        <v>4089</v>
      </c>
      <c r="N837" s="9"/>
      <c r="O837" s="9" t="s">
        <v>3926</v>
      </c>
    </row>
    <row r="838" spans="1:15" ht="18">
      <c r="A838" s="9">
        <v>703044</v>
      </c>
      <c r="B838" s="9" t="s">
        <v>3926</v>
      </c>
      <c r="C838" s="9" t="s">
        <v>4090</v>
      </c>
      <c r="D838" s="9" t="s">
        <v>4091</v>
      </c>
      <c r="E838" s="9"/>
      <c r="F838" s="9"/>
      <c r="G838" s="9" t="s">
        <v>1915</v>
      </c>
      <c r="H838" s="9" t="s">
        <v>1295</v>
      </c>
      <c r="I838" s="9" t="s">
        <v>1897</v>
      </c>
      <c r="J838" s="9" t="s">
        <v>1898</v>
      </c>
      <c r="K838" s="9" t="s">
        <v>1899</v>
      </c>
      <c r="L838" s="9" t="s">
        <v>1910</v>
      </c>
      <c r="M838" s="9" t="s">
        <v>1979</v>
      </c>
      <c r="N838" s="9"/>
      <c r="O838" s="9" t="s">
        <v>3926</v>
      </c>
    </row>
    <row r="839" spans="1:15" ht="18">
      <c r="A839" s="9">
        <v>703042</v>
      </c>
      <c r="B839" s="9" t="s">
        <v>3926</v>
      </c>
      <c r="C839" s="9" t="s">
        <v>4092</v>
      </c>
      <c r="D839" s="9" t="s">
        <v>4093</v>
      </c>
      <c r="E839" s="9" t="s">
        <v>1905</v>
      </c>
      <c r="F839" s="9">
        <v>35</v>
      </c>
      <c r="G839" s="9" t="s">
        <v>1906</v>
      </c>
      <c r="H839" s="9" t="s">
        <v>1949</v>
      </c>
      <c r="I839" s="9" t="s">
        <v>1897</v>
      </c>
      <c r="J839" s="9" t="s">
        <v>1898</v>
      </c>
      <c r="K839" s="9" t="s">
        <v>2364</v>
      </c>
      <c r="L839" s="9" t="s">
        <v>1910</v>
      </c>
      <c r="M839" s="9" t="s">
        <v>3768</v>
      </c>
      <c r="N839" s="9"/>
      <c r="O839" s="9" t="s">
        <v>3464</v>
      </c>
    </row>
    <row r="840" spans="1:15" ht="18">
      <c r="A840" s="9">
        <v>703039</v>
      </c>
      <c r="B840" s="9" t="s">
        <v>3926</v>
      </c>
      <c r="C840" s="9" t="s">
        <v>4094</v>
      </c>
      <c r="D840" s="9" t="s">
        <v>4095</v>
      </c>
      <c r="E840" s="9"/>
      <c r="F840" s="9"/>
      <c r="G840" s="9" t="s">
        <v>1906</v>
      </c>
      <c r="H840" s="9" t="s">
        <v>1660</v>
      </c>
      <c r="I840" s="9" t="s">
        <v>1897</v>
      </c>
      <c r="J840" s="9" t="s">
        <v>1898</v>
      </c>
      <c r="K840" s="9" t="s">
        <v>1899</v>
      </c>
      <c r="L840" s="9" t="s">
        <v>1910</v>
      </c>
      <c r="M840" s="9" t="s">
        <v>4096</v>
      </c>
      <c r="N840" s="9"/>
      <c r="O840" s="9" t="s">
        <v>2230</v>
      </c>
    </row>
    <row r="841" spans="1:15" ht="18">
      <c r="A841" s="9">
        <v>703038</v>
      </c>
      <c r="B841" s="9" t="s">
        <v>3926</v>
      </c>
      <c r="C841" s="9" t="s">
        <v>4097</v>
      </c>
      <c r="D841" s="9" t="s">
        <v>4098</v>
      </c>
      <c r="E841" s="9"/>
      <c r="F841" s="9"/>
      <c r="G841" s="9" t="s">
        <v>1906</v>
      </c>
      <c r="H841" s="9" t="s">
        <v>1660</v>
      </c>
      <c r="I841" s="9" t="s">
        <v>1897</v>
      </c>
      <c r="J841" s="9" t="s">
        <v>1898</v>
      </c>
      <c r="K841" s="9" t="s">
        <v>1909</v>
      </c>
      <c r="L841" s="9" t="s">
        <v>1910</v>
      </c>
      <c r="M841" s="9" t="s">
        <v>4099</v>
      </c>
      <c r="N841" s="9"/>
      <c r="O841" s="9" t="s">
        <v>3926</v>
      </c>
    </row>
    <row r="842" spans="1:15" ht="18">
      <c r="A842" s="9">
        <v>703037</v>
      </c>
      <c r="B842" s="9" t="s">
        <v>3926</v>
      </c>
      <c r="C842" s="9" t="s">
        <v>4100</v>
      </c>
      <c r="D842" s="9" t="s">
        <v>4101</v>
      </c>
      <c r="E842" s="9"/>
      <c r="F842" s="9"/>
      <c r="G842" s="9" t="s">
        <v>748</v>
      </c>
      <c r="H842" s="9" t="s">
        <v>1295</v>
      </c>
      <c r="I842" s="9" t="s">
        <v>1897</v>
      </c>
      <c r="J842" s="9" t="s">
        <v>1898</v>
      </c>
      <c r="K842" s="9" t="s">
        <v>1922</v>
      </c>
      <c r="L842" s="9" t="s">
        <v>2026</v>
      </c>
      <c r="M842" s="9" t="s">
        <v>2133</v>
      </c>
      <c r="N842" s="9"/>
      <c r="O842" s="9" t="s">
        <v>2080</v>
      </c>
    </row>
    <row r="843" spans="1:15" ht="18">
      <c r="A843" s="9">
        <v>703036</v>
      </c>
      <c r="B843" s="9" t="s">
        <v>3926</v>
      </c>
      <c r="C843" s="9" t="s">
        <v>4102</v>
      </c>
      <c r="D843" s="9" t="s">
        <v>4103</v>
      </c>
      <c r="E843" s="9"/>
      <c r="F843" s="9"/>
      <c r="G843" s="9" t="s">
        <v>1915</v>
      </c>
      <c r="H843" s="9" t="s">
        <v>1660</v>
      </c>
      <c r="I843" s="9" t="s">
        <v>1897</v>
      </c>
      <c r="J843" s="9" t="s">
        <v>1898</v>
      </c>
      <c r="K843" s="9" t="s">
        <v>1916</v>
      </c>
      <c r="L843" s="9" t="s">
        <v>1917</v>
      </c>
      <c r="M843" s="9" t="s">
        <v>2133</v>
      </c>
      <c r="N843" s="9"/>
      <c r="O843" s="9" t="s">
        <v>3464</v>
      </c>
    </row>
    <row r="844" spans="1:15" ht="18">
      <c r="A844" s="9">
        <v>703035</v>
      </c>
      <c r="B844" s="9" t="s">
        <v>3926</v>
      </c>
      <c r="C844" s="9" t="s">
        <v>4104</v>
      </c>
      <c r="D844" s="9" t="s">
        <v>4105</v>
      </c>
      <c r="E844" s="9"/>
      <c r="F844" s="9"/>
      <c r="G844" s="9" t="s">
        <v>1906</v>
      </c>
      <c r="H844" s="9" t="s">
        <v>1660</v>
      </c>
      <c r="I844" s="9" t="s">
        <v>1897</v>
      </c>
      <c r="J844" s="9" t="s">
        <v>1898</v>
      </c>
      <c r="K844" s="9" t="s">
        <v>2299</v>
      </c>
      <c r="L844" s="9" t="s">
        <v>1910</v>
      </c>
      <c r="M844" s="9" t="s">
        <v>4106</v>
      </c>
      <c r="N844" s="9"/>
      <c r="O844" s="9" t="s">
        <v>3603</v>
      </c>
    </row>
    <row r="845" spans="1:15" ht="18">
      <c r="A845" s="9">
        <v>703033</v>
      </c>
      <c r="B845" s="9" t="s">
        <v>3926</v>
      </c>
      <c r="C845" s="9" t="s">
        <v>4107</v>
      </c>
      <c r="D845" s="9" t="s">
        <v>4108</v>
      </c>
      <c r="E845" s="9"/>
      <c r="F845" s="9"/>
      <c r="G845" s="9" t="s">
        <v>1906</v>
      </c>
      <c r="H845" s="9" t="s">
        <v>1660</v>
      </c>
      <c r="I845" s="9" t="s">
        <v>1897</v>
      </c>
      <c r="J845" s="9" t="s">
        <v>1898</v>
      </c>
      <c r="K845" s="9" t="s">
        <v>1899</v>
      </c>
      <c r="L845" s="9" t="s">
        <v>1910</v>
      </c>
      <c r="M845" s="9" t="s">
        <v>4109</v>
      </c>
      <c r="N845" s="9"/>
      <c r="O845" s="9" t="s">
        <v>3844</v>
      </c>
    </row>
    <row r="846" spans="1:15" ht="18">
      <c r="A846" s="9">
        <v>703032</v>
      </c>
      <c r="B846" s="9" t="s">
        <v>3926</v>
      </c>
      <c r="C846" s="9" t="s">
        <v>4110</v>
      </c>
      <c r="D846" s="9" t="s">
        <v>4111</v>
      </c>
      <c r="E846" s="9" t="s">
        <v>1905</v>
      </c>
      <c r="F846" s="9">
        <v>35</v>
      </c>
      <c r="G846" s="9" t="s">
        <v>748</v>
      </c>
      <c r="H846" s="9" t="s">
        <v>634</v>
      </c>
      <c r="I846" s="9" t="s">
        <v>1897</v>
      </c>
      <c r="J846" s="9" t="s">
        <v>1908</v>
      </c>
      <c r="K846" s="9" t="s">
        <v>1916</v>
      </c>
      <c r="L846" s="9" t="s">
        <v>1910</v>
      </c>
      <c r="M846" s="9" t="s">
        <v>4112</v>
      </c>
      <c r="N846" s="9"/>
      <c r="O846" s="9" t="s">
        <v>3603</v>
      </c>
    </row>
    <row r="847" spans="1:15" ht="18">
      <c r="A847" s="9">
        <v>703031</v>
      </c>
      <c r="B847" s="9" t="s">
        <v>3926</v>
      </c>
      <c r="C847" s="9" t="s">
        <v>4113</v>
      </c>
      <c r="D847" s="9" t="s">
        <v>4114</v>
      </c>
      <c r="E847" s="9"/>
      <c r="F847" s="9"/>
      <c r="G847" s="9" t="s">
        <v>1906</v>
      </c>
      <c r="H847" s="9" t="s">
        <v>1660</v>
      </c>
      <c r="I847" s="9" t="s">
        <v>1897</v>
      </c>
      <c r="J847" s="9" t="s">
        <v>1898</v>
      </c>
      <c r="K847" s="9" t="s">
        <v>1970</v>
      </c>
      <c r="L847" s="9" t="s">
        <v>1910</v>
      </c>
      <c r="M847" s="9" t="s">
        <v>3012</v>
      </c>
      <c r="N847" s="9"/>
      <c r="O847" s="9" t="s">
        <v>2059</v>
      </c>
    </row>
    <row r="848" spans="1:15" ht="18">
      <c r="A848" s="9">
        <v>703030</v>
      </c>
      <c r="B848" s="9" t="s">
        <v>3926</v>
      </c>
      <c r="C848" s="9" t="s">
        <v>4115</v>
      </c>
      <c r="D848" s="9" t="s">
        <v>4116</v>
      </c>
      <c r="E848" s="9" t="s">
        <v>1905</v>
      </c>
      <c r="F848" s="9">
        <v>28</v>
      </c>
      <c r="G848" s="9" t="s">
        <v>1906</v>
      </c>
      <c r="H848" s="9" t="s">
        <v>1660</v>
      </c>
      <c r="I848" s="9" t="s">
        <v>1897</v>
      </c>
      <c r="J848" s="9" t="s">
        <v>1898</v>
      </c>
      <c r="K848" s="9" t="s">
        <v>4117</v>
      </c>
      <c r="L848" s="9" t="s">
        <v>1910</v>
      </c>
      <c r="M848" s="9" t="s">
        <v>4118</v>
      </c>
      <c r="N848" s="9"/>
      <c r="O848" s="9" t="s">
        <v>3464</v>
      </c>
    </row>
    <row r="849" spans="1:15" ht="18">
      <c r="A849" s="9">
        <v>703029</v>
      </c>
      <c r="B849" s="9" t="s">
        <v>3926</v>
      </c>
      <c r="C849" s="9" t="s">
        <v>4119</v>
      </c>
      <c r="D849" s="9" t="s">
        <v>4120</v>
      </c>
      <c r="E849" s="9"/>
      <c r="F849" s="9"/>
      <c r="G849" s="9" t="s">
        <v>1896</v>
      </c>
      <c r="H849" s="9" t="s">
        <v>1907</v>
      </c>
      <c r="I849" s="9" t="s">
        <v>1897</v>
      </c>
      <c r="J849" s="9" t="s">
        <v>1898</v>
      </c>
      <c r="K849" s="9" t="s">
        <v>1965</v>
      </c>
      <c r="L849" s="9" t="s">
        <v>2093</v>
      </c>
      <c r="M849" s="9" t="s">
        <v>98</v>
      </c>
      <c r="N849" s="9"/>
      <c r="O849" s="9" t="s">
        <v>2021</v>
      </c>
    </row>
    <row r="850" spans="1:15" ht="18">
      <c r="A850" s="9">
        <v>703028</v>
      </c>
      <c r="B850" s="9" t="s">
        <v>3926</v>
      </c>
      <c r="C850" s="9" t="s">
        <v>4121</v>
      </c>
      <c r="D850" s="9" t="s">
        <v>4122</v>
      </c>
      <c r="E850" s="9" t="s">
        <v>1905</v>
      </c>
      <c r="F850" s="9">
        <v>24</v>
      </c>
      <c r="G850" s="9" t="s">
        <v>1906</v>
      </c>
      <c r="H850" s="9" t="s">
        <v>1660</v>
      </c>
      <c r="I850" s="9" t="s">
        <v>1897</v>
      </c>
      <c r="J850" s="9" t="s">
        <v>1898</v>
      </c>
      <c r="K850" s="9" t="s">
        <v>1916</v>
      </c>
      <c r="L850" s="9" t="s">
        <v>1910</v>
      </c>
      <c r="M850" s="9" t="s">
        <v>4123</v>
      </c>
      <c r="N850" s="9"/>
      <c r="O850" s="9" t="s">
        <v>1930</v>
      </c>
    </row>
    <row r="851" spans="1:15" ht="18">
      <c r="A851" s="9">
        <v>703027</v>
      </c>
      <c r="B851" s="9" t="s">
        <v>3926</v>
      </c>
      <c r="C851" s="9" t="s">
        <v>4124</v>
      </c>
      <c r="D851" s="9" t="s">
        <v>4125</v>
      </c>
      <c r="E851" s="9"/>
      <c r="F851" s="9"/>
      <c r="G851" s="9" t="s">
        <v>1906</v>
      </c>
      <c r="H851" s="9" t="s">
        <v>1660</v>
      </c>
      <c r="I851" s="9" t="s">
        <v>1897</v>
      </c>
      <c r="J851" s="9" t="s">
        <v>1898</v>
      </c>
      <c r="K851" s="9" t="s">
        <v>1916</v>
      </c>
      <c r="L851" s="9" t="s">
        <v>1910</v>
      </c>
      <c r="M851" s="9" t="s">
        <v>4126</v>
      </c>
      <c r="N851" s="9"/>
      <c r="O851" s="9" t="s">
        <v>1902</v>
      </c>
    </row>
    <row r="852" spans="1:15" ht="18">
      <c r="A852" s="9">
        <v>703026</v>
      </c>
      <c r="B852" s="9" t="s">
        <v>3926</v>
      </c>
      <c r="C852" s="9" t="s">
        <v>4127</v>
      </c>
      <c r="D852" s="9" t="s">
        <v>4128</v>
      </c>
      <c r="E852" s="9"/>
      <c r="F852" s="9"/>
      <c r="G852" s="9" t="s">
        <v>633</v>
      </c>
      <c r="H852" s="9" t="s">
        <v>1295</v>
      </c>
      <c r="I852" s="9" t="s">
        <v>1897</v>
      </c>
      <c r="J852" s="9" t="s">
        <v>1898</v>
      </c>
      <c r="K852" s="9" t="s">
        <v>1916</v>
      </c>
      <c r="L852" s="9" t="s">
        <v>1900</v>
      </c>
      <c r="M852" s="9" t="s">
        <v>98</v>
      </c>
      <c r="N852" s="9"/>
      <c r="O852" s="9" t="s">
        <v>1976</v>
      </c>
    </row>
    <row r="853" spans="1:15" ht="18">
      <c r="A853" s="9">
        <v>703025</v>
      </c>
      <c r="B853" s="9" t="s">
        <v>3926</v>
      </c>
      <c r="C853" s="9" t="s">
        <v>4129</v>
      </c>
      <c r="D853" s="9" t="s">
        <v>4130</v>
      </c>
      <c r="E853" s="9"/>
      <c r="F853" s="9"/>
      <c r="G853" s="9" t="s">
        <v>1896</v>
      </c>
      <c r="H853" s="9" t="s">
        <v>1907</v>
      </c>
      <c r="I853" s="9" t="s">
        <v>1897</v>
      </c>
      <c r="J853" s="9" t="s">
        <v>1898</v>
      </c>
      <c r="K853" s="9" t="s">
        <v>1922</v>
      </c>
      <c r="L853" s="9" t="s">
        <v>1974</v>
      </c>
      <c r="M853" s="9" t="s">
        <v>2006</v>
      </c>
      <c r="N853" s="9"/>
      <c r="O853" s="9" t="s">
        <v>3844</v>
      </c>
    </row>
    <row r="854" spans="1:15" ht="18">
      <c r="A854" s="9">
        <v>703024</v>
      </c>
      <c r="B854" s="9" t="s">
        <v>3926</v>
      </c>
      <c r="C854" s="9" t="s">
        <v>4131</v>
      </c>
      <c r="D854" s="9" t="s">
        <v>4132</v>
      </c>
      <c r="E854" s="9" t="s">
        <v>1905</v>
      </c>
      <c r="F854" s="9">
        <v>32</v>
      </c>
      <c r="G854" s="9" t="s">
        <v>1915</v>
      </c>
      <c r="H854" s="9" t="s">
        <v>1295</v>
      </c>
      <c r="I854" s="9" t="s">
        <v>1897</v>
      </c>
      <c r="J854" s="9" t="s">
        <v>1898</v>
      </c>
      <c r="K854" s="9" t="s">
        <v>1916</v>
      </c>
      <c r="L854" s="9" t="s">
        <v>1917</v>
      </c>
      <c r="M854" s="9" t="s">
        <v>4133</v>
      </c>
      <c r="N854" s="9"/>
      <c r="O854" s="9" t="s">
        <v>2514</v>
      </c>
    </row>
    <row r="855" spans="1:15" ht="18">
      <c r="A855" s="9">
        <v>703017</v>
      </c>
      <c r="B855" s="9" t="s">
        <v>3926</v>
      </c>
      <c r="C855" s="9" t="s">
        <v>4134</v>
      </c>
      <c r="D855" s="9" t="s">
        <v>4135</v>
      </c>
      <c r="E855" s="9"/>
      <c r="F855" s="9"/>
      <c r="G855" s="9" t="s">
        <v>633</v>
      </c>
      <c r="H855" s="9" t="s">
        <v>634</v>
      </c>
      <c r="I855" s="9" t="s">
        <v>1897</v>
      </c>
      <c r="J855" s="9" t="s">
        <v>1898</v>
      </c>
      <c r="K855" s="9" t="s">
        <v>1922</v>
      </c>
      <c r="L855" s="9" t="s">
        <v>1974</v>
      </c>
      <c r="M855" s="9" t="s">
        <v>2006</v>
      </c>
      <c r="N855" s="9"/>
      <c r="O855" s="9" t="s">
        <v>3844</v>
      </c>
    </row>
    <row r="856" spans="1:15" ht="18">
      <c r="A856" s="9">
        <v>703016</v>
      </c>
      <c r="B856" s="9" t="s">
        <v>3926</v>
      </c>
      <c r="C856" s="9" t="s">
        <v>4136</v>
      </c>
      <c r="D856" s="9" t="s">
        <v>4137</v>
      </c>
      <c r="E856" s="9"/>
      <c r="F856" s="9"/>
      <c r="G856" s="9" t="s">
        <v>398</v>
      </c>
      <c r="H856" s="9" t="s">
        <v>1295</v>
      </c>
      <c r="I856" s="9" t="s">
        <v>1897</v>
      </c>
      <c r="J856" s="9" t="s">
        <v>1898</v>
      </c>
      <c r="K856" s="9" t="s">
        <v>1927</v>
      </c>
      <c r="L856" s="9" t="s">
        <v>2415</v>
      </c>
      <c r="M856" s="9" t="s">
        <v>2693</v>
      </c>
      <c r="N856" s="9"/>
      <c r="O856" s="9" t="s">
        <v>2514</v>
      </c>
    </row>
    <row r="857" spans="1:15" ht="18">
      <c r="A857" s="9">
        <v>703015</v>
      </c>
      <c r="B857" s="9" t="s">
        <v>3926</v>
      </c>
      <c r="C857" s="9" t="s">
        <v>4138</v>
      </c>
      <c r="D857" s="9" t="s">
        <v>4139</v>
      </c>
      <c r="E857" s="9" t="s">
        <v>1905</v>
      </c>
      <c r="F857" s="9">
        <v>39</v>
      </c>
      <c r="G857" s="9" t="s">
        <v>1915</v>
      </c>
      <c r="H857" s="9" t="s">
        <v>1295</v>
      </c>
      <c r="I857" s="9" t="s">
        <v>1897</v>
      </c>
      <c r="J857" s="9" t="s">
        <v>1898</v>
      </c>
      <c r="K857" s="9" t="s">
        <v>2149</v>
      </c>
      <c r="L857" s="9" t="s">
        <v>1917</v>
      </c>
      <c r="M857" s="9" t="s">
        <v>4140</v>
      </c>
      <c r="N857" s="9"/>
      <c r="O857" s="9" t="s">
        <v>3603</v>
      </c>
    </row>
    <row r="858" spans="1:15" ht="18">
      <c r="A858" s="9">
        <v>703014</v>
      </c>
      <c r="B858" s="9" t="s">
        <v>4141</v>
      </c>
      <c r="C858" s="9" t="s">
        <v>4142</v>
      </c>
      <c r="D858" s="9" t="s">
        <v>4143</v>
      </c>
      <c r="E858" s="9"/>
      <c r="F858" s="9"/>
      <c r="G858" s="9" t="s">
        <v>1915</v>
      </c>
      <c r="H858" s="9" t="s">
        <v>1295</v>
      </c>
      <c r="I858" s="9" t="s">
        <v>1897</v>
      </c>
      <c r="J858" s="9" t="s">
        <v>1898</v>
      </c>
      <c r="K858" s="9" t="s">
        <v>2299</v>
      </c>
      <c r="L858" s="9" t="s">
        <v>1928</v>
      </c>
      <c r="M858" s="9" t="s">
        <v>4144</v>
      </c>
      <c r="N858" s="9"/>
      <c r="O858" s="9" t="s">
        <v>2230</v>
      </c>
    </row>
    <row r="859" spans="1:15" ht="18">
      <c r="A859" s="9">
        <v>703013</v>
      </c>
      <c r="B859" s="9" t="s">
        <v>4141</v>
      </c>
      <c r="C859" s="9" t="s">
        <v>4145</v>
      </c>
      <c r="D859" s="9" t="s">
        <v>4146</v>
      </c>
      <c r="E859" s="9"/>
      <c r="F859" s="9"/>
      <c r="G859" s="9" t="s">
        <v>1896</v>
      </c>
      <c r="H859" s="9" t="s">
        <v>1295</v>
      </c>
      <c r="I859" s="9" t="s">
        <v>1897</v>
      </c>
      <c r="J859" s="9" t="s">
        <v>1898</v>
      </c>
      <c r="K859" s="9" t="s">
        <v>2141</v>
      </c>
      <c r="L859" s="9" t="s">
        <v>2093</v>
      </c>
      <c r="M859" s="9" t="s">
        <v>4147</v>
      </c>
      <c r="N859" s="9"/>
      <c r="O859" s="9" t="s">
        <v>1902</v>
      </c>
    </row>
    <row r="860" spans="1:15" ht="18">
      <c r="A860" s="9">
        <v>703012</v>
      </c>
      <c r="B860" s="9" t="s">
        <v>4141</v>
      </c>
      <c r="C860" s="9" t="s">
        <v>4148</v>
      </c>
      <c r="D860" s="9" t="s">
        <v>4149</v>
      </c>
      <c r="E860" s="9"/>
      <c r="F860" s="9"/>
      <c r="G860" s="9" t="s">
        <v>1896</v>
      </c>
      <c r="H860" s="9" t="s">
        <v>1295</v>
      </c>
      <c r="I860" s="9" t="s">
        <v>1897</v>
      </c>
      <c r="J860" s="9" t="s">
        <v>1898</v>
      </c>
      <c r="K860" s="9" t="s">
        <v>1987</v>
      </c>
      <c r="L860" s="9" t="s">
        <v>1900</v>
      </c>
      <c r="M860" s="9" t="s">
        <v>2006</v>
      </c>
      <c r="N860" s="9"/>
      <c r="O860" s="9" t="s">
        <v>3342</v>
      </c>
    </row>
    <row r="861" spans="1:15" ht="18">
      <c r="A861" s="9">
        <v>703011</v>
      </c>
      <c r="B861" s="9" t="s">
        <v>4141</v>
      </c>
      <c r="C861" s="9" t="s">
        <v>4150</v>
      </c>
      <c r="D861" s="9" t="s">
        <v>4151</v>
      </c>
      <c r="E861" s="9"/>
      <c r="F861" s="9"/>
      <c r="G861" s="9" t="s">
        <v>633</v>
      </c>
      <c r="H861" s="9" t="s">
        <v>1295</v>
      </c>
      <c r="I861" s="9" t="s">
        <v>1897</v>
      </c>
      <c r="J861" s="9" t="s">
        <v>1898</v>
      </c>
      <c r="K861" s="9" t="s">
        <v>1965</v>
      </c>
      <c r="L861" s="9" t="s">
        <v>1974</v>
      </c>
      <c r="M861" s="9" t="s">
        <v>2006</v>
      </c>
      <c r="N861" s="9"/>
      <c r="O861" s="9" t="s">
        <v>2021</v>
      </c>
    </row>
    <row r="862" spans="1:15" ht="18">
      <c r="A862" s="9">
        <v>703010</v>
      </c>
      <c r="B862" s="9" t="s">
        <v>4141</v>
      </c>
      <c r="C862" s="9" t="s">
        <v>4152</v>
      </c>
      <c r="D862" s="9" t="s">
        <v>4153</v>
      </c>
      <c r="E862" s="9"/>
      <c r="F862" s="9"/>
      <c r="G862" s="9" t="s">
        <v>1896</v>
      </c>
      <c r="H862" s="9" t="s">
        <v>1907</v>
      </c>
      <c r="I862" s="9" t="s">
        <v>1897</v>
      </c>
      <c r="J862" s="9" t="s">
        <v>1898</v>
      </c>
      <c r="K862" s="9" t="s">
        <v>1922</v>
      </c>
      <c r="L862" s="9" t="s">
        <v>1974</v>
      </c>
      <c r="M862" s="9" t="s">
        <v>2006</v>
      </c>
      <c r="N862" s="9"/>
      <c r="O862" s="9" t="s">
        <v>3844</v>
      </c>
    </row>
    <row r="863" spans="1:15" ht="18">
      <c r="A863" s="9">
        <v>703009</v>
      </c>
      <c r="B863" s="9" t="s">
        <v>4141</v>
      </c>
      <c r="C863" s="9" t="s">
        <v>4154</v>
      </c>
      <c r="D863" s="9" t="s">
        <v>4155</v>
      </c>
      <c r="E863" s="9" t="s">
        <v>1905</v>
      </c>
      <c r="F863" s="9">
        <v>46</v>
      </c>
      <c r="G863" s="9" t="s">
        <v>398</v>
      </c>
      <c r="H863" s="9" t="s">
        <v>1295</v>
      </c>
      <c r="I863" s="9" t="s">
        <v>1897</v>
      </c>
      <c r="J863" s="9" t="s">
        <v>1898</v>
      </c>
      <c r="K863" s="9" t="s">
        <v>1916</v>
      </c>
      <c r="L863" s="9" t="s">
        <v>1952</v>
      </c>
      <c r="M863" s="9" t="s">
        <v>4156</v>
      </c>
      <c r="N863" s="9"/>
      <c r="O863" s="9" t="s">
        <v>2230</v>
      </c>
    </row>
    <row r="864" spans="1:15" ht="18">
      <c r="A864" s="9">
        <v>703008</v>
      </c>
      <c r="B864" s="9" t="s">
        <v>4141</v>
      </c>
      <c r="C864" s="9" t="s">
        <v>4157</v>
      </c>
      <c r="D864" s="9" t="s">
        <v>2315</v>
      </c>
      <c r="E864" s="9"/>
      <c r="F864" s="9"/>
      <c r="G864" s="9" t="s">
        <v>1896</v>
      </c>
      <c r="H864" s="9" t="s">
        <v>1907</v>
      </c>
      <c r="I864" s="9" t="s">
        <v>1897</v>
      </c>
      <c r="J864" s="9" t="s">
        <v>1898</v>
      </c>
      <c r="K864" s="9" t="s">
        <v>1965</v>
      </c>
      <c r="L864" s="9" t="s">
        <v>1900</v>
      </c>
      <c r="M864" s="9" t="s">
        <v>4025</v>
      </c>
      <c r="N864" s="9"/>
      <c r="O864" s="9" t="s">
        <v>1989</v>
      </c>
    </row>
    <row r="865" spans="1:15" ht="18">
      <c r="A865" s="9">
        <v>703007</v>
      </c>
      <c r="B865" s="9" t="s">
        <v>4141</v>
      </c>
      <c r="C865" s="9" t="s">
        <v>4158</v>
      </c>
      <c r="D865" s="9" t="s">
        <v>4159</v>
      </c>
      <c r="E865" s="9"/>
      <c r="F865" s="9"/>
      <c r="G865" s="9" t="s">
        <v>1896</v>
      </c>
      <c r="H865" s="9" t="s">
        <v>1907</v>
      </c>
      <c r="I865" s="9" t="s">
        <v>1897</v>
      </c>
      <c r="J865" s="9" t="s">
        <v>1898</v>
      </c>
      <c r="K865" s="9" t="s">
        <v>1922</v>
      </c>
      <c r="L865" s="9" t="s">
        <v>1974</v>
      </c>
      <c r="M865" s="9" t="s">
        <v>98</v>
      </c>
      <c r="N865" s="9"/>
      <c r="O865" s="9" t="s">
        <v>3926</v>
      </c>
    </row>
    <row r="866" spans="1:15" ht="18">
      <c r="A866" s="9">
        <v>703006</v>
      </c>
      <c r="B866" s="9" t="s">
        <v>4141</v>
      </c>
      <c r="C866" s="9" t="s">
        <v>4160</v>
      </c>
      <c r="D866" s="9" t="s">
        <v>4161</v>
      </c>
      <c r="E866" s="9"/>
      <c r="F866" s="9"/>
      <c r="G866" s="9" t="s">
        <v>1896</v>
      </c>
      <c r="H866" s="9" t="s">
        <v>1907</v>
      </c>
      <c r="I866" s="9" t="s">
        <v>1897</v>
      </c>
      <c r="J866" s="9" t="s">
        <v>1898</v>
      </c>
      <c r="K866" s="9" t="s">
        <v>2058</v>
      </c>
      <c r="L866" s="9" t="s">
        <v>1900</v>
      </c>
      <c r="M866" s="9" t="s">
        <v>1966</v>
      </c>
      <c r="N866" s="9"/>
      <c r="O866" s="9" t="s">
        <v>2021</v>
      </c>
    </row>
    <row r="867" spans="1:15" ht="18">
      <c r="A867" s="9">
        <v>703005</v>
      </c>
      <c r="B867" s="9" t="s">
        <v>4141</v>
      </c>
      <c r="C867" s="9" t="s">
        <v>4162</v>
      </c>
      <c r="D867" s="9" t="s">
        <v>4163</v>
      </c>
      <c r="E867" s="9"/>
      <c r="F867" s="9">
        <v>0</v>
      </c>
      <c r="G867" s="9" t="s">
        <v>1896</v>
      </c>
      <c r="H867" s="9" t="s">
        <v>1907</v>
      </c>
      <c r="I867" s="9" t="s">
        <v>1897</v>
      </c>
      <c r="J867" s="9" t="s">
        <v>1898</v>
      </c>
      <c r="K867" s="9" t="s">
        <v>1965</v>
      </c>
      <c r="L867" s="9" t="s">
        <v>2093</v>
      </c>
      <c r="M867" s="9" t="s">
        <v>98</v>
      </c>
      <c r="N867" s="9"/>
      <c r="O867" s="9" t="s">
        <v>2003</v>
      </c>
    </row>
    <row r="868" spans="1:15" ht="18">
      <c r="A868" s="9">
        <v>703004</v>
      </c>
      <c r="B868" s="9" t="s">
        <v>4141</v>
      </c>
      <c r="C868" s="9" t="s">
        <v>4164</v>
      </c>
      <c r="D868" s="9" t="s">
        <v>4165</v>
      </c>
      <c r="E868" s="9"/>
      <c r="F868" s="9"/>
      <c r="G868" s="9" t="s">
        <v>398</v>
      </c>
      <c r="H868" s="9" t="s">
        <v>1295</v>
      </c>
      <c r="I868" s="9" t="s">
        <v>1950</v>
      </c>
      <c r="J868" s="9" t="s">
        <v>1951</v>
      </c>
      <c r="K868" s="9" t="s">
        <v>1922</v>
      </c>
      <c r="L868" s="9" t="s">
        <v>2415</v>
      </c>
      <c r="M868" s="9" t="s">
        <v>2693</v>
      </c>
      <c r="N868" s="9"/>
      <c r="O868" s="9" t="s">
        <v>3844</v>
      </c>
    </row>
    <row r="869" spans="1:15" ht="18">
      <c r="A869" s="9">
        <v>703003</v>
      </c>
      <c r="B869" s="9" t="s">
        <v>4141</v>
      </c>
      <c r="C869" s="9" t="s">
        <v>4166</v>
      </c>
      <c r="D869" s="9" t="s">
        <v>4167</v>
      </c>
      <c r="E869" s="9"/>
      <c r="F869" s="9"/>
      <c r="G869" s="9" t="s">
        <v>1896</v>
      </c>
      <c r="H869" s="9" t="s">
        <v>1907</v>
      </c>
      <c r="I869" s="9" t="s">
        <v>1897</v>
      </c>
      <c r="J869" s="9" t="s">
        <v>1898</v>
      </c>
      <c r="K869" s="9" t="s">
        <v>1965</v>
      </c>
      <c r="L869" s="9" t="s">
        <v>2093</v>
      </c>
      <c r="M869" s="9" t="s">
        <v>98</v>
      </c>
      <c r="N869" s="9"/>
      <c r="O869" s="9" t="s">
        <v>2021</v>
      </c>
    </row>
    <row r="870" spans="1:15" ht="18">
      <c r="A870" s="9">
        <v>703002</v>
      </c>
      <c r="B870" s="9" t="s">
        <v>4141</v>
      </c>
      <c r="C870" s="9" t="s">
        <v>4168</v>
      </c>
      <c r="D870" s="9" t="s">
        <v>4169</v>
      </c>
      <c r="E870" s="9"/>
      <c r="F870" s="9"/>
      <c r="G870" s="9" t="s">
        <v>1896</v>
      </c>
      <c r="H870" s="9" t="s">
        <v>1907</v>
      </c>
      <c r="I870" s="9" t="s">
        <v>1897</v>
      </c>
      <c r="J870" s="9" t="s">
        <v>1939</v>
      </c>
      <c r="K870" s="9" t="s">
        <v>1965</v>
      </c>
      <c r="L870" s="9" t="s">
        <v>1974</v>
      </c>
      <c r="M870" s="9" t="s">
        <v>4170</v>
      </c>
      <c r="N870" s="9"/>
      <c r="O870" s="9" t="s">
        <v>4171</v>
      </c>
    </row>
    <row r="871" spans="1:15" ht="18">
      <c r="A871" s="9">
        <v>703001</v>
      </c>
      <c r="B871" s="9" t="s">
        <v>4141</v>
      </c>
      <c r="C871" s="9" t="s">
        <v>4172</v>
      </c>
      <c r="D871" s="9" t="s">
        <v>4173</v>
      </c>
      <c r="E871" s="9"/>
      <c r="F871" s="9"/>
      <c r="G871" s="9" t="s">
        <v>1915</v>
      </c>
      <c r="H871" s="9" t="s">
        <v>1295</v>
      </c>
      <c r="I871" s="9" t="s">
        <v>1897</v>
      </c>
      <c r="J871" s="9" t="s">
        <v>1898</v>
      </c>
      <c r="K871" s="9" t="s">
        <v>2172</v>
      </c>
      <c r="L871" s="9" t="s">
        <v>1928</v>
      </c>
      <c r="M871" s="9" t="s">
        <v>4174</v>
      </c>
      <c r="N871" s="9"/>
      <c r="O871" s="9" t="s">
        <v>1930</v>
      </c>
    </row>
    <row r="872" spans="1:15" ht="18">
      <c r="A872" s="9">
        <v>703000</v>
      </c>
      <c r="B872" s="9" t="s">
        <v>4141</v>
      </c>
      <c r="C872" s="9" t="s">
        <v>4175</v>
      </c>
      <c r="D872" s="9" t="s">
        <v>4176</v>
      </c>
      <c r="E872" s="9" t="s">
        <v>1905</v>
      </c>
      <c r="F872" s="9">
        <v>32</v>
      </c>
      <c r="G872" s="9" t="s">
        <v>1915</v>
      </c>
      <c r="H872" s="9" t="s">
        <v>1295</v>
      </c>
      <c r="I872" s="9" t="s">
        <v>1897</v>
      </c>
      <c r="J872" s="9" t="s">
        <v>1898</v>
      </c>
      <c r="K872" s="9" t="s">
        <v>2299</v>
      </c>
      <c r="L872" s="9" t="s">
        <v>1917</v>
      </c>
      <c r="M872" s="9" t="s">
        <v>4177</v>
      </c>
      <c r="N872" s="9"/>
      <c r="O872" s="9" t="s">
        <v>3350</v>
      </c>
    </row>
    <row r="873" spans="1:15" ht="18">
      <c r="A873" s="9">
        <v>702999</v>
      </c>
      <c r="B873" s="9" t="s">
        <v>4141</v>
      </c>
      <c r="C873" s="9" t="s">
        <v>4178</v>
      </c>
      <c r="D873" s="9" t="s">
        <v>4179</v>
      </c>
      <c r="E873" s="9"/>
      <c r="F873" s="9"/>
      <c r="G873" s="9" t="s">
        <v>1896</v>
      </c>
      <c r="H873" s="9" t="s">
        <v>1295</v>
      </c>
      <c r="I873" s="9" t="s">
        <v>1897</v>
      </c>
      <c r="J873" s="9" t="s">
        <v>1898</v>
      </c>
      <c r="K873" s="9" t="s">
        <v>1916</v>
      </c>
      <c r="L873" s="9" t="s">
        <v>1952</v>
      </c>
      <c r="M873" s="9" t="s">
        <v>4180</v>
      </c>
      <c r="N873" s="9"/>
      <c r="O873" s="9" t="s">
        <v>3926</v>
      </c>
    </row>
    <row r="874" spans="1:15" ht="18">
      <c r="A874" s="9">
        <v>702998</v>
      </c>
      <c r="B874" s="9" t="s">
        <v>4141</v>
      </c>
      <c r="C874" s="9" t="s">
        <v>4181</v>
      </c>
      <c r="D874" s="9" t="s">
        <v>4182</v>
      </c>
      <c r="E874" s="9" t="s">
        <v>1905</v>
      </c>
      <c r="F874" s="9">
        <v>21</v>
      </c>
      <c r="G874" s="9" t="s">
        <v>1915</v>
      </c>
      <c r="H874" s="9" t="s">
        <v>1295</v>
      </c>
      <c r="I874" s="9" t="s">
        <v>1897</v>
      </c>
      <c r="J874" s="9" t="s">
        <v>2062</v>
      </c>
      <c r="K874" s="9" t="s">
        <v>2063</v>
      </c>
      <c r="L874" s="9" t="s">
        <v>1917</v>
      </c>
      <c r="M874" s="9" t="s">
        <v>4183</v>
      </c>
      <c r="N874" s="9"/>
      <c r="O874" s="9" t="s">
        <v>3464</v>
      </c>
    </row>
    <row r="875" spans="1:15" ht="18">
      <c r="A875" s="9">
        <v>702997</v>
      </c>
      <c r="B875" s="9" t="s">
        <v>4141</v>
      </c>
      <c r="C875" s="9" t="s">
        <v>4184</v>
      </c>
      <c r="D875" s="9" t="s">
        <v>4185</v>
      </c>
      <c r="E875" s="9"/>
      <c r="F875" s="9"/>
      <c r="G875" s="9" t="s">
        <v>633</v>
      </c>
      <c r="H875" s="9" t="s">
        <v>634</v>
      </c>
      <c r="I875" s="9" t="s">
        <v>1897</v>
      </c>
      <c r="J875" s="9" t="s">
        <v>1898</v>
      </c>
      <c r="K875" s="9" t="s">
        <v>1922</v>
      </c>
      <c r="L875" s="9" t="s">
        <v>1974</v>
      </c>
      <c r="M875" s="9" t="s">
        <v>2006</v>
      </c>
      <c r="N875" s="9"/>
      <c r="O875" s="9" t="s">
        <v>3926</v>
      </c>
    </row>
    <row r="876" spans="1:15" ht="18">
      <c r="A876" s="9">
        <v>702996</v>
      </c>
      <c r="B876" s="9" t="s">
        <v>4141</v>
      </c>
      <c r="C876" s="9" t="s">
        <v>4186</v>
      </c>
      <c r="D876" s="9" t="s">
        <v>4187</v>
      </c>
      <c r="E876" s="9"/>
      <c r="F876" s="9"/>
      <c r="G876" s="9" t="s">
        <v>633</v>
      </c>
      <c r="H876" s="9" t="s">
        <v>1295</v>
      </c>
      <c r="I876" s="9" t="s">
        <v>1897</v>
      </c>
      <c r="J876" s="9" t="s">
        <v>1898</v>
      </c>
      <c r="K876" s="9" t="s">
        <v>1899</v>
      </c>
      <c r="L876" s="9" t="s">
        <v>1974</v>
      </c>
      <c r="M876" s="9" t="s">
        <v>1999</v>
      </c>
      <c r="N876" s="9"/>
      <c r="O876" s="9" t="s">
        <v>3464</v>
      </c>
    </row>
    <row r="877" spans="1:15" ht="18">
      <c r="A877" s="9">
        <v>702995</v>
      </c>
      <c r="B877" s="9" t="s">
        <v>4141</v>
      </c>
      <c r="C877" s="9" t="s">
        <v>4188</v>
      </c>
      <c r="D877" s="9" t="s">
        <v>98</v>
      </c>
      <c r="E877" s="9"/>
      <c r="F877" s="9"/>
      <c r="G877" s="9" t="s">
        <v>633</v>
      </c>
      <c r="H877" s="9" t="s">
        <v>1295</v>
      </c>
      <c r="I877" s="9" t="s">
        <v>1897</v>
      </c>
      <c r="J877" s="9" t="s">
        <v>1908</v>
      </c>
      <c r="K877" s="9" t="s">
        <v>1961</v>
      </c>
      <c r="L877" s="9" t="s">
        <v>1974</v>
      </c>
      <c r="M877" s="9" t="s">
        <v>4189</v>
      </c>
      <c r="N877" s="9"/>
      <c r="O877" s="9" t="s">
        <v>4141</v>
      </c>
    </row>
    <row r="878" spans="1:15" ht="18">
      <c r="A878" s="9">
        <v>702994</v>
      </c>
      <c r="B878" s="9" t="s">
        <v>4141</v>
      </c>
      <c r="C878" s="9" t="s">
        <v>4190</v>
      </c>
      <c r="D878" s="9" t="s">
        <v>2199</v>
      </c>
      <c r="E878" s="9"/>
      <c r="F878" s="9"/>
      <c r="G878" s="9" t="s">
        <v>1906</v>
      </c>
      <c r="H878" s="9" t="s">
        <v>1295</v>
      </c>
      <c r="I878" s="9" t="s">
        <v>1897</v>
      </c>
      <c r="J878" s="9" t="s">
        <v>1898</v>
      </c>
      <c r="K878" s="9" t="s">
        <v>2540</v>
      </c>
      <c r="L878" s="9" t="s">
        <v>2026</v>
      </c>
      <c r="M878" s="9" t="s">
        <v>2133</v>
      </c>
      <c r="N878" s="9"/>
      <c r="O878" s="9" t="s">
        <v>2102</v>
      </c>
    </row>
    <row r="879" spans="1:15" ht="18">
      <c r="A879" s="9">
        <v>702993</v>
      </c>
      <c r="B879" s="9" t="s">
        <v>4141</v>
      </c>
      <c r="C879" s="9" t="s">
        <v>4191</v>
      </c>
      <c r="D879" s="9" t="s">
        <v>4192</v>
      </c>
      <c r="E879" s="9"/>
      <c r="F879" s="9"/>
      <c r="G879" s="9" t="s">
        <v>1896</v>
      </c>
      <c r="H879" s="9" t="s">
        <v>1907</v>
      </c>
      <c r="I879" s="9" t="s">
        <v>1897</v>
      </c>
      <c r="J879" s="9" t="s">
        <v>1898</v>
      </c>
      <c r="K879" s="9" t="s">
        <v>1922</v>
      </c>
      <c r="L879" s="9" t="s">
        <v>1952</v>
      </c>
      <c r="M879" s="9" t="s">
        <v>2281</v>
      </c>
      <c r="N879" s="9"/>
      <c r="O879" s="9" t="s">
        <v>4141</v>
      </c>
    </row>
    <row r="880" spans="1:15" ht="18">
      <c r="A880" s="9">
        <v>702992</v>
      </c>
      <c r="B880" s="9" t="s">
        <v>4141</v>
      </c>
      <c r="C880" s="9" t="s">
        <v>4193</v>
      </c>
      <c r="D880" s="9" t="s">
        <v>4194</v>
      </c>
      <c r="E880" s="9" t="s">
        <v>1905</v>
      </c>
      <c r="F880" s="9">
        <v>24</v>
      </c>
      <c r="G880" s="9" t="s">
        <v>1906</v>
      </c>
      <c r="H880" s="9" t="s">
        <v>1295</v>
      </c>
      <c r="I880" s="9" t="s">
        <v>1897</v>
      </c>
      <c r="J880" s="9" t="s">
        <v>1898</v>
      </c>
      <c r="K880" s="9" t="s">
        <v>1965</v>
      </c>
      <c r="L880" s="9" t="s">
        <v>1910</v>
      </c>
      <c r="M880" s="9" t="s">
        <v>4195</v>
      </c>
      <c r="N880" s="9"/>
      <c r="O880" s="9" t="s">
        <v>2059</v>
      </c>
    </row>
    <row r="881" spans="1:15" ht="18">
      <c r="A881" s="9">
        <v>702991</v>
      </c>
      <c r="B881" s="9" t="s">
        <v>4141</v>
      </c>
      <c r="C881" s="9" t="s">
        <v>4196</v>
      </c>
      <c r="D881" s="9" t="s">
        <v>4197</v>
      </c>
      <c r="E881" s="9" t="s">
        <v>1905</v>
      </c>
      <c r="F881" s="9">
        <v>35</v>
      </c>
      <c r="G881" s="9" t="s">
        <v>1896</v>
      </c>
      <c r="H881" s="9" t="s">
        <v>1907</v>
      </c>
      <c r="I881" s="9" t="s">
        <v>1897</v>
      </c>
      <c r="J881" s="9" t="s">
        <v>1898</v>
      </c>
      <c r="K881" s="9" t="s">
        <v>2299</v>
      </c>
      <c r="L881" s="9" t="s">
        <v>1974</v>
      </c>
      <c r="M881" s="9" t="s">
        <v>4198</v>
      </c>
      <c r="N881" s="9"/>
      <c r="O881" s="9" t="s">
        <v>3464</v>
      </c>
    </row>
    <row r="882" spans="1:15" ht="18">
      <c r="A882" s="9">
        <v>702990</v>
      </c>
      <c r="B882" s="9" t="s">
        <v>4141</v>
      </c>
      <c r="C882" s="9" t="s">
        <v>4199</v>
      </c>
      <c r="D882" s="9" t="s">
        <v>4200</v>
      </c>
      <c r="E882" s="9" t="s">
        <v>1905</v>
      </c>
      <c r="F882" s="9">
        <v>30</v>
      </c>
      <c r="G882" s="9" t="s">
        <v>1896</v>
      </c>
      <c r="H882" s="9" t="s">
        <v>1907</v>
      </c>
      <c r="I882" s="9" t="s">
        <v>1897</v>
      </c>
      <c r="J882" s="9" t="s">
        <v>1898</v>
      </c>
      <c r="K882" s="9" t="s">
        <v>1965</v>
      </c>
      <c r="L882" s="9" t="s">
        <v>1974</v>
      </c>
      <c r="M882" s="9" t="s">
        <v>2387</v>
      </c>
      <c r="N882" s="9"/>
      <c r="O882" s="9" t="s">
        <v>1976</v>
      </c>
    </row>
    <row r="883" spans="1:15" ht="18">
      <c r="A883" s="9">
        <v>702989</v>
      </c>
      <c r="B883" s="9" t="s">
        <v>4141</v>
      </c>
      <c r="C883" s="9" t="s">
        <v>4201</v>
      </c>
      <c r="D883" s="9" t="s">
        <v>4202</v>
      </c>
      <c r="E883" s="9" t="s">
        <v>1905</v>
      </c>
      <c r="F883" s="9">
        <v>26</v>
      </c>
      <c r="G883" s="9" t="s">
        <v>398</v>
      </c>
      <c r="H883" s="9" t="s">
        <v>1295</v>
      </c>
      <c r="I883" s="9" t="s">
        <v>1897</v>
      </c>
      <c r="J883" s="9" t="s">
        <v>1898</v>
      </c>
      <c r="K883" s="9" t="s">
        <v>1927</v>
      </c>
      <c r="L883" s="9" t="s">
        <v>2415</v>
      </c>
      <c r="M883" s="9" t="s">
        <v>2693</v>
      </c>
      <c r="N883" s="9"/>
      <c r="O883" s="9" t="s">
        <v>2881</v>
      </c>
    </row>
    <row r="884" spans="1:15" ht="18">
      <c r="A884" s="9">
        <v>702988</v>
      </c>
      <c r="B884" s="9" t="s">
        <v>4141</v>
      </c>
      <c r="C884" s="9" t="s">
        <v>4203</v>
      </c>
      <c r="D884" s="9" t="s">
        <v>4204</v>
      </c>
      <c r="E884" s="9" t="s">
        <v>1905</v>
      </c>
      <c r="F884" s="9">
        <v>40</v>
      </c>
      <c r="G884" s="9" t="s">
        <v>1896</v>
      </c>
      <c r="H884" s="9" t="s">
        <v>1907</v>
      </c>
      <c r="I884" s="9" t="s">
        <v>1897</v>
      </c>
      <c r="J884" s="9" t="s">
        <v>1926</v>
      </c>
      <c r="K884" s="9" t="s">
        <v>2255</v>
      </c>
      <c r="L884" s="9" t="s">
        <v>1974</v>
      </c>
      <c r="M884" s="9" t="s">
        <v>4205</v>
      </c>
      <c r="N884" s="9"/>
      <c r="O884" s="9" t="s">
        <v>2003</v>
      </c>
    </row>
    <row r="885" spans="1:15" ht="18">
      <c r="A885" s="9">
        <v>702987</v>
      </c>
      <c r="B885" s="9" t="s">
        <v>4141</v>
      </c>
      <c r="C885" s="9" t="s">
        <v>4206</v>
      </c>
      <c r="D885" s="9" t="s">
        <v>4204</v>
      </c>
      <c r="E885" s="9" t="s">
        <v>1905</v>
      </c>
      <c r="F885" s="9">
        <v>40</v>
      </c>
      <c r="G885" s="9" t="s">
        <v>1896</v>
      </c>
      <c r="H885" s="9" t="s">
        <v>1907</v>
      </c>
      <c r="I885" s="9" t="s">
        <v>1897</v>
      </c>
      <c r="J885" s="9" t="s">
        <v>1898</v>
      </c>
      <c r="K885" s="9" t="s">
        <v>1995</v>
      </c>
      <c r="L885" s="9" t="s">
        <v>1996</v>
      </c>
      <c r="M885" s="9" t="s">
        <v>4207</v>
      </c>
      <c r="N885" s="9"/>
      <c r="O885" s="9" t="s">
        <v>4141</v>
      </c>
    </row>
    <row r="886" spans="1:15" ht="18">
      <c r="A886" s="9">
        <v>702986</v>
      </c>
      <c r="B886" s="9" t="s">
        <v>4141</v>
      </c>
      <c r="C886" s="9" t="s">
        <v>4208</v>
      </c>
      <c r="D886" s="9" t="s">
        <v>4209</v>
      </c>
      <c r="E886" s="9" t="s">
        <v>1905</v>
      </c>
      <c r="F886" s="9">
        <v>40</v>
      </c>
      <c r="G886" s="9" t="s">
        <v>633</v>
      </c>
      <c r="H886" s="9" t="s">
        <v>634</v>
      </c>
      <c r="I886" s="9" t="s">
        <v>1897</v>
      </c>
      <c r="J886" s="9" t="s">
        <v>1898</v>
      </c>
      <c r="K886" s="9" t="s">
        <v>1965</v>
      </c>
      <c r="L886" s="9" t="s">
        <v>1974</v>
      </c>
      <c r="M886" s="9" t="s">
        <v>2006</v>
      </c>
      <c r="N886" s="9"/>
      <c r="O886" s="9" t="s">
        <v>2059</v>
      </c>
    </row>
    <row r="887" spans="1:15" ht="18">
      <c r="A887" s="9">
        <v>702985</v>
      </c>
      <c r="B887" s="9" t="s">
        <v>4141</v>
      </c>
      <c r="C887" s="9" t="s">
        <v>4210</v>
      </c>
      <c r="D887" s="9" t="s">
        <v>4211</v>
      </c>
      <c r="E887" s="9" t="s">
        <v>1905</v>
      </c>
      <c r="F887" s="9">
        <v>42</v>
      </c>
      <c r="G887" s="9" t="s">
        <v>633</v>
      </c>
      <c r="H887" s="9" t="s">
        <v>1295</v>
      </c>
      <c r="I887" s="9" t="s">
        <v>1897</v>
      </c>
      <c r="J887" s="9" t="s">
        <v>1898</v>
      </c>
      <c r="K887" s="9" t="s">
        <v>2063</v>
      </c>
      <c r="L887" s="9" t="s">
        <v>1974</v>
      </c>
      <c r="M887" s="9" t="s">
        <v>98</v>
      </c>
      <c r="N887" s="9"/>
      <c r="O887" s="9" t="s">
        <v>2071</v>
      </c>
    </row>
    <row r="888" spans="1:15" ht="18">
      <c r="A888" s="9">
        <v>702984</v>
      </c>
      <c r="B888" s="9" t="s">
        <v>4141</v>
      </c>
      <c r="C888" s="9" t="s">
        <v>4212</v>
      </c>
      <c r="D888" s="9" t="s">
        <v>4213</v>
      </c>
      <c r="E888" s="9" t="s">
        <v>1905</v>
      </c>
      <c r="F888" s="9">
        <v>20</v>
      </c>
      <c r="G888" s="9" t="s">
        <v>633</v>
      </c>
      <c r="H888" s="9" t="s">
        <v>634</v>
      </c>
      <c r="I888" s="9" t="s">
        <v>1897</v>
      </c>
      <c r="J888" s="9" t="s">
        <v>1898</v>
      </c>
      <c r="K888" s="9" t="s">
        <v>1916</v>
      </c>
      <c r="L888" s="9" t="s">
        <v>1974</v>
      </c>
      <c r="M888" s="9" t="s">
        <v>4214</v>
      </c>
      <c r="N888" s="9"/>
      <c r="O888" s="9" t="s">
        <v>17</v>
      </c>
    </row>
    <row r="889" spans="1:15" ht="18">
      <c r="A889" s="9">
        <v>702983</v>
      </c>
      <c r="B889" s="9" t="s">
        <v>4141</v>
      </c>
      <c r="C889" s="9" t="s">
        <v>4215</v>
      </c>
      <c r="D889" s="9" t="s">
        <v>4216</v>
      </c>
      <c r="E889" s="9"/>
      <c r="F889" s="9"/>
      <c r="G889" s="9" t="s">
        <v>1906</v>
      </c>
      <c r="H889" s="9" t="s">
        <v>1295</v>
      </c>
      <c r="I889" s="9" t="s">
        <v>1897</v>
      </c>
      <c r="J889" s="9" t="s">
        <v>1898</v>
      </c>
      <c r="K889" s="9" t="s">
        <v>1899</v>
      </c>
      <c r="L889" s="9" t="s">
        <v>2026</v>
      </c>
      <c r="M889" s="9" t="s">
        <v>4217</v>
      </c>
      <c r="N889" s="9"/>
      <c r="O889" s="9" t="s">
        <v>2908</v>
      </c>
    </row>
    <row r="890" spans="1:15" ht="18">
      <c r="A890" s="9">
        <v>702982</v>
      </c>
      <c r="B890" s="9" t="s">
        <v>4141</v>
      </c>
      <c r="C890" s="9" t="s">
        <v>4218</v>
      </c>
      <c r="D890" s="9" t="s">
        <v>4219</v>
      </c>
      <c r="E890" s="9"/>
      <c r="F890" s="9"/>
      <c r="G890" s="9" t="s">
        <v>1896</v>
      </c>
      <c r="H890" s="9" t="s">
        <v>1907</v>
      </c>
      <c r="I890" s="9" t="s">
        <v>1897</v>
      </c>
      <c r="J890" s="9" t="s">
        <v>1898</v>
      </c>
      <c r="K890" s="9" t="s">
        <v>3178</v>
      </c>
      <c r="L890" s="9" t="s">
        <v>1974</v>
      </c>
      <c r="M890" s="9" t="s">
        <v>4220</v>
      </c>
      <c r="N890" s="9"/>
      <c r="O890" s="9" t="s">
        <v>2293</v>
      </c>
    </row>
    <row r="891" spans="1:15" ht="18">
      <c r="A891" s="9">
        <v>702981</v>
      </c>
      <c r="B891" s="9" t="s">
        <v>4141</v>
      </c>
      <c r="C891" s="9" t="s">
        <v>4221</v>
      </c>
      <c r="D891" s="9" t="s">
        <v>4222</v>
      </c>
      <c r="E891" s="9"/>
      <c r="F891" s="9"/>
      <c r="G891" s="9" t="s">
        <v>1915</v>
      </c>
      <c r="H891" s="9" t="s">
        <v>1295</v>
      </c>
      <c r="I891" s="9" t="s">
        <v>1897</v>
      </c>
      <c r="J891" s="9" t="s">
        <v>1898</v>
      </c>
      <c r="K891" s="9" t="s">
        <v>1927</v>
      </c>
      <c r="L891" s="9" t="s">
        <v>1928</v>
      </c>
      <c r="M891" s="9" t="s">
        <v>4223</v>
      </c>
      <c r="N891" s="9"/>
      <c r="O891" s="9" t="s">
        <v>2084</v>
      </c>
    </row>
    <row r="892" spans="1:15" ht="18">
      <c r="A892" s="9">
        <v>702980</v>
      </c>
      <c r="B892" s="9" t="s">
        <v>4141</v>
      </c>
      <c r="C892" s="9" t="s">
        <v>4224</v>
      </c>
      <c r="D892" s="9" t="s">
        <v>4225</v>
      </c>
      <c r="E892" s="9"/>
      <c r="F892" s="9"/>
      <c r="G892" s="9" t="s">
        <v>633</v>
      </c>
      <c r="H892" s="9" t="s">
        <v>634</v>
      </c>
      <c r="I892" s="9" t="s">
        <v>1897</v>
      </c>
      <c r="J892" s="9" t="s">
        <v>1898</v>
      </c>
      <c r="K892" s="9" t="s">
        <v>2299</v>
      </c>
      <c r="L892" s="9" t="s">
        <v>1974</v>
      </c>
      <c r="M892" s="9" t="s">
        <v>4226</v>
      </c>
      <c r="N892" s="9"/>
      <c r="O892" s="9" t="s">
        <v>4141</v>
      </c>
    </row>
    <row r="893" spans="1:15" ht="18">
      <c r="A893" s="9">
        <v>702979</v>
      </c>
      <c r="B893" s="9" t="s">
        <v>4141</v>
      </c>
      <c r="C893" s="9" t="s">
        <v>4227</v>
      </c>
      <c r="D893" s="9" t="s">
        <v>4228</v>
      </c>
      <c r="E893" s="9"/>
      <c r="F893" s="9"/>
      <c r="G893" s="9" t="s">
        <v>1915</v>
      </c>
      <c r="H893" s="9" t="s">
        <v>1295</v>
      </c>
      <c r="I893" s="9" t="s">
        <v>1897</v>
      </c>
      <c r="J893" s="9" t="s">
        <v>1898</v>
      </c>
      <c r="K893" s="9" t="s">
        <v>1899</v>
      </c>
      <c r="L893" s="9" t="s">
        <v>1917</v>
      </c>
      <c r="M893" s="9" t="s">
        <v>2431</v>
      </c>
      <c r="N893" s="9"/>
      <c r="O893" s="9" t="s">
        <v>3603</v>
      </c>
    </row>
    <row r="894" spans="1:15" ht="18">
      <c r="A894" s="9">
        <v>702978</v>
      </c>
      <c r="B894" s="9" t="s">
        <v>4141</v>
      </c>
      <c r="C894" s="9" t="s">
        <v>4229</v>
      </c>
      <c r="D894" s="9" t="s">
        <v>4230</v>
      </c>
      <c r="E894" s="9"/>
      <c r="F894" s="9"/>
      <c r="G894" s="9"/>
      <c r="H894" s="9"/>
      <c r="I894" s="9" t="s">
        <v>1897</v>
      </c>
      <c r="J894" s="9" t="s">
        <v>2009</v>
      </c>
      <c r="K894" s="9" t="s">
        <v>1899</v>
      </c>
      <c r="L894" s="9" t="s">
        <v>1917</v>
      </c>
      <c r="M894" s="9" t="s">
        <v>4231</v>
      </c>
      <c r="N894" s="9"/>
      <c r="O894" s="9" t="s">
        <v>4141</v>
      </c>
    </row>
    <row r="895" spans="1:15" ht="18">
      <c r="A895" s="9">
        <v>702976</v>
      </c>
      <c r="B895" s="9" t="s">
        <v>4141</v>
      </c>
      <c r="C895" s="9" t="s">
        <v>4232</v>
      </c>
      <c r="D895" s="9" t="s">
        <v>4233</v>
      </c>
      <c r="E895" s="9" t="s">
        <v>1905</v>
      </c>
      <c r="F895" s="9">
        <v>26</v>
      </c>
      <c r="G895" s="9" t="s">
        <v>633</v>
      </c>
      <c r="H895" s="9" t="s">
        <v>634</v>
      </c>
      <c r="I895" s="9" t="s">
        <v>1897</v>
      </c>
      <c r="J895" s="9" t="s">
        <v>1898</v>
      </c>
      <c r="K895" s="9" t="s">
        <v>2299</v>
      </c>
      <c r="L895" s="9" t="s">
        <v>1974</v>
      </c>
      <c r="M895" s="9" t="s">
        <v>2806</v>
      </c>
      <c r="N895" s="9"/>
      <c r="O895" s="9" t="s">
        <v>3464</v>
      </c>
    </row>
    <row r="896" spans="1:15" ht="18">
      <c r="A896" s="9">
        <v>702975</v>
      </c>
      <c r="B896" s="9" t="s">
        <v>4141</v>
      </c>
      <c r="C896" s="9" t="s">
        <v>4234</v>
      </c>
      <c r="D896" s="9" t="s">
        <v>4235</v>
      </c>
      <c r="E896" s="9"/>
      <c r="F896" s="9"/>
      <c r="G896" s="9" t="s">
        <v>1906</v>
      </c>
      <c r="H896" s="9" t="s">
        <v>1295</v>
      </c>
      <c r="I896" s="9" t="s">
        <v>1897</v>
      </c>
      <c r="J896" s="9" t="s">
        <v>1898</v>
      </c>
      <c r="K896" s="9" t="s">
        <v>1927</v>
      </c>
      <c r="L896" s="9" t="s">
        <v>1910</v>
      </c>
      <c r="M896" s="9" t="s">
        <v>3768</v>
      </c>
      <c r="N896" s="9"/>
      <c r="O896" s="9" t="s">
        <v>1930</v>
      </c>
    </row>
    <row r="897" spans="1:15" ht="18">
      <c r="A897" s="9">
        <v>702974</v>
      </c>
      <c r="B897" s="9" t="s">
        <v>4141</v>
      </c>
      <c r="C897" s="9" t="s">
        <v>4236</v>
      </c>
      <c r="D897" s="9" t="s">
        <v>4237</v>
      </c>
      <c r="E897" s="9" t="s">
        <v>1905</v>
      </c>
      <c r="F897" s="9">
        <v>25</v>
      </c>
      <c r="G897" s="9" t="s">
        <v>648</v>
      </c>
      <c r="H897" s="9" t="s">
        <v>1907</v>
      </c>
      <c r="I897" s="9" t="s">
        <v>1897</v>
      </c>
      <c r="J897" s="9" t="s">
        <v>1898</v>
      </c>
      <c r="K897" s="9" t="s">
        <v>2364</v>
      </c>
      <c r="L897" s="9" t="s">
        <v>2415</v>
      </c>
      <c r="M897" s="9" t="s">
        <v>4238</v>
      </c>
      <c r="N897" s="9"/>
      <c r="O897" s="9" t="s">
        <v>2080</v>
      </c>
    </row>
    <row r="898" spans="1:15" ht="18">
      <c r="A898" s="9">
        <v>702973</v>
      </c>
      <c r="B898" s="9" t="s">
        <v>4141</v>
      </c>
      <c r="C898" s="9" t="s">
        <v>4239</v>
      </c>
      <c r="D898" s="9" t="s">
        <v>3825</v>
      </c>
      <c r="E898" s="9" t="s">
        <v>1905</v>
      </c>
      <c r="F898" s="9">
        <v>23</v>
      </c>
      <c r="G898" s="9" t="s">
        <v>1906</v>
      </c>
      <c r="H898" s="9" t="s">
        <v>1295</v>
      </c>
      <c r="I898" s="9" t="s">
        <v>1897</v>
      </c>
      <c r="J898" s="9" t="s">
        <v>1898</v>
      </c>
      <c r="K898" s="9" t="s">
        <v>2540</v>
      </c>
      <c r="L898" s="9" t="s">
        <v>2026</v>
      </c>
      <c r="M898" s="9" t="s">
        <v>4240</v>
      </c>
      <c r="N898" s="9"/>
      <c r="O898" s="9" t="s">
        <v>1902</v>
      </c>
    </row>
    <row r="899" spans="1:15" ht="18">
      <c r="A899" s="9">
        <v>702972</v>
      </c>
      <c r="B899" s="9" t="s">
        <v>4141</v>
      </c>
      <c r="C899" s="9" t="s">
        <v>4241</v>
      </c>
      <c r="D899" s="9" t="s">
        <v>4242</v>
      </c>
      <c r="E899" s="9" t="s">
        <v>1905</v>
      </c>
      <c r="F899" s="9">
        <v>31</v>
      </c>
      <c r="G899" s="9" t="s">
        <v>648</v>
      </c>
      <c r="H899" s="9" t="s">
        <v>1907</v>
      </c>
      <c r="I899" s="9" t="s">
        <v>1897</v>
      </c>
      <c r="J899" s="9" t="s">
        <v>1898</v>
      </c>
      <c r="K899" s="9" t="s">
        <v>1987</v>
      </c>
      <c r="L899" s="9" t="s">
        <v>2415</v>
      </c>
      <c r="M899" s="9" t="s">
        <v>2693</v>
      </c>
      <c r="N899" s="9"/>
      <c r="O899" s="9" t="s">
        <v>1930</v>
      </c>
    </row>
    <row r="900" spans="1:15" ht="18">
      <c r="A900" s="9">
        <v>702971</v>
      </c>
      <c r="B900" s="9" t="s">
        <v>4141</v>
      </c>
      <c r="C900" s="9" t="s">
        <v>4243</v>
      </c>
      <c r="D900" s="9" t="s">
        <v>4244</v>
      </c>
      <c r="E900" s="9" t="s">
        <v>1905</v>
      </c>
      <c r="F900" s="9">
        <v>35</v>
      </c>
      <c r="G900" s="9" t="s">
        <v>1915</v>
      </c>
      <c r="H900" s="9" t="s">
        <v>1295</v>
      </c>
      <c r="I900" s="9" t="s">
        <v>1897</v>
      </c>
      <c r="J900" s="9" t="s">
        <v>1898</v>
      </c>
      <c r="K900" s="9" t="s">
        <v>1965</v>
      </c>
      <c r="L900" s="9" t="s">
        <v>1917</v>
      </c>
      <c r="M900" s="9" t="s">
        <v>2133</v>
      </c>
      <c r="N900" s="9"/>
      <c r="O900" s="9" t="s">
        <v>2908</v>
      </c>
    </row>
    <row r="901" spans="1:15" ht="18">
      <c r="A901" s="9">
        <v>702970</v>
      </c>
      <c r="B901" s="9" t="s">
        <v>4141</v>
      </c>
      <c r="C901" s="9" t="s">
        <v>4245</v>
      </c>
      <c r="D901" s="9" t="s">
        <v>4246</v>
      </c>
      <c r="E901" s="9"/>
      <c r="F901" s="9"/>
      <c r="G901" s="9" t="s">
        <v>398</v>
      </c>
      <c r="H901" s="9" t="s">
        <v>1295</v>
      </c>
      <c r="I901" s="9" t="s">
        <v>1897</v>
      </c>
      <c r="J901" s="9" t="s">
        <v>1898</v>
      </c>
      <c r="K901" s="9" t="s">
        <v>1899</v>
      </c>
      <c r="L901" s="9" t="s">
        <v>2415</v>
      </c>
      <c r="M901" s="9" t="s">
        <v>4247</v>
      </c>
      <c r="N901" s="9"/>
      <c r="O901" s="9" t="s">
        <v>4141</v>
      </c>
    </row>
    <row r="902" spans="1:15" ht="18">
      <c r="A902" s="9">
        <v>702969</v>
      </c>
      <c r="B902" s="9" t="s">
        <v>4141</v>
      </c>
      <c r="C902" s="9" t="s">
        <v>4248</v>
      </c>
      <c r="D902" s="9" t="s">
        <v>3277</v>
      </c>
      <c r="E902" s="9"/>
      <c r="F902" s="9"/>
      <c r="G902" s="9" t="s">
        <v>1915</v>
      </c>
      <c r="H902" s="9" t="s">
        <v>1295</v>
      </c>
      <c r="I902" s="9" t="s">
        <v>1897</v>
      </c>
      <c r="J902" s="9" t="s">
        <v>1898</v>
      </c>
      <c r="K902" s="9" t="s">
        <v>1899</v>
      </c>
      <c r="L902" s="9" t="s">
        <v>1917</v>
      </c>
      <c r="M902" s="9" t="s">
        <v>2431</v>
      </c>
      <c r="N902" s="9"/>
      <c r="O902" s="9" t="s">
        <v>4141</v>
      </c>
    </row>
    <row r="903" spans="1:15" ht="18">
      <c r="A903" s="9">
        <v>702968</v>
      </c>
      <c r="B903" s="9" t="s">
        <v>4249</v>
      </c>
      <c r="C903" s="9" t="s">
        <v>4250</v>
      </c>
      <c r="D903" s="9" t="s">
        <v>3255</v>
      </c>
      <c r="E903" s="9"/>
      <c r="F903" s="9">
        <v>0</v>
      </c>
      <c r="G903" s="9" t="s">
        <v>1906</v>
      </c>
      <c r="H903" s="9" t="s">
        <v>1295</v>
      </c>
      <c r="I903" s="9" t="s">
        <v>1897</v>
      </c>
      <c r="J903" s="9" t="s">
        <v>1898</v>
      </c>
      <c r="K903" s="9" t="s">
        <v>1899</v>
      </c>
      <c r="L903" s="9" t="s">
        <v>2164</v>
      </c>
      <c r="M903" s="9" t="s">
        <v>4251</v>
      </c>
      <c r="N903" s="9"/>
      <c r="O903" s="9" t="s">
        <v>4141</v>
      </c>
    </row>
    <row r="904" spans="1:15" ht="18">
      <c r="A904" s="9">
        <v>702967</v>
      </c>
      <c r="B904" s="9" t="s">
        <v>4249</v>
      </c>
      <c r="C904" s="9" t="s">
        <v>4252</v>
      </c>
      <c r="D904" s="9" t="s">
        <v>4253</v>
      </c>
      <c r="E904" s="9"/>
      <c r="F904" s="9"/>
      <c r="G904" s="9" t="s">
        <v>398</v>
      </c>
      <c r="H904" s="9" t="s">
        <v>1295</v>
      </c>
      <c r="I904" s="9" t="s">
        <v>1897</v>
      </c>
      <c r="J904" s="9" t="s">
        <v>1898</v>
      </c>
      <c r="K904" s="9" t="s">
        <v>1927</v>
      </c>
      <c r="L904" s="9" t="s">
        <v>2415</v>
      </c>
      <c r="M904" s="9" t="s">
        <v>2693</v>
      </c>
      <c r="N904" s="9"/>
      <c r="O904" s="9" t="s">
        <v>2514</v>
      </c>
    </row>
    <row r="905" spans="1:15" ht="18">
      <c r="A905" s="9">
        <v>702966</v>
      </c>
      <c r="B905" s="9" t="s">
        <v>4249</v>
      </c>
      <c r="C905" s="9" t="s">
        <v>4254</v>
      </c>
      <c r="D905" s="9" t="s">
        <v>4255</v>
      </c>
      <c r="E905" s="9"/>
      <c r="F905" s="9"/>
      <c r="G905" s="9"/>
      <c r="H905" s="9"/>
      <c r="I905" s="9" t="s">
        <v>1897</v>
      </c>
      <c r="J905" s="9" t="s">
        <v>2009</v>
      </c>
      <c r="K905" s="9" t="s">
        <v>1927</v>
      </c>
      <c r="L905" s="9" t="s">
        <v>2415</v>
      </c>
      <c r="M905" s="9" t="s">
        <v>4256</v>
      </c>
      <c r="N905" s="9"/>
      <c r="O905" s="9" t="s">
        <v>2908</v>
      </c>
    </row>
    <row r="906" spans="1:15" ht="18">
      <c r="A906" s="9">
        <v>702965</v>
      </c>
      <c r="B906" s="9" t="s">
        <v>4249</v>
      </c>
      <c r="C906" s="9" t="s">
        <v>4257</v>
      </c>
      <c r="D906" s="9" t="s">
        <v>4258</v>
      </c>
      <c r="E906" s="9"/>
      <c r="F906" s="9"/>
      <c r="G906" s="9" t="s">
        <v>1915</v>
      </c>
      <c r="H906" s="9" t="s">
        <v>1295</v>
      </c>
      <c r="I906" s="9" t="s">
        <v>1897</v>
      </c>
      <c r="J906" s="9" t="s">
        <v>1898</v>
      </c>
      <c r="K906" s="9" t="s">
        <v>1899</v>
      </c>
      <c r="L906" s="9" t="s">
        <v>1917</v>
      </c>
      <c r="M906" s="9" t="s">
        <v>4259</v>
      </c>
      <c r="N906" s="9"/>
      <c r="O906" s="9" t="s">
        <v>4141</v>
      </c>
    </row>
    <row r="907" spans="1:15" ht="18">
      <c r="A907" s="9">
        <v>702964</v>
      </c>
      <c r="B907" s="9" t="s">
        <v>4249</v>
      </c>
      <c r="C907" s="9" t="s">
        <v>4260</v>
      </c>
      <c r="D907" s="9" t="s">
        <v>4261</v>
      </c>
      <c r="E907" s="9" t="s">
        <v>1905</v>
      </c>
      <c r="F907" s="9">
        <v>21</v>
      </c>
      <c r="G907" s="9" t="s">
        <v>1906</v>
      </c>
      <c r="H907" s="9" t="s">
        <v>1295</v>
      </c>
      <c r="I907" s="9" t="s">
        <v>1897</v>
      </c>
      <c r="J907" s="9" t="s">
        <v>1898</v>
      </c>
      <c r="K907" s="9" t="s">
        <v>2149</v>
      </c>
      <c r="L907" s="9" t="s">
        <v>2164</v>
      </c>
      <c r="M907" s="9" t="s">
        <v>4262</v>
      </c>
      <c r="N907" s="9"/>
      <c r="O907" s="9" t="s">
        <v>2881</v>
      </c>
    </row>
    <row r="908" spans="1:15" ht="18">
      <c r="A908" s="9">
        <v>702963</v>
      </c>
      <c r="B908" s="9" t="s">
        <v>4249</v>
      </c>
      <c r="C908" s="9" t="s">
        <v>4263</v>
      </c>
      <c r="D908" s="9" t="s">
        <v>98</v>
      </c>
      <c r="E908" s="9"/>
      <c r="F908" s="9"/>
      <c r="G908" s="9"/>
      <c r="H908" s="9"/>
      <c r="I908" s="9" t="s">
        <v>1897</v>
      </c>
      <c r="J908" s="9" t="s">
        <v>1908</v>
      </c>
      <c r="K908" s="9" t="s">
        <v>1899</v>
      </c>
      <c r="L908" s="9" t="s">
        <v>1952</v>
      </c>
      <c r="M908" s="9" t="s">
        <v>4264</v>
      </c>
      <c r="N908" s="9"/>
      <c r="O908" s="9" t="s">
        <v>4141</v>
      </c>
    </row>
    <row r="909" spans="1:15" ht="18">
      <c r="A909" s="9">
        <v>702962</v>
      </c>
      <c r="B909" s="9" t="s">
        <v>4249</v>
      </c>
      <c r="C909" s="9" t="s">
        <v>4265</v>
      </c>
      <c r="D909" s="9" t="s">
        <v>4266</v>
      </c>
      <c r="E909" s="9"/>
      <c r="F909" s="9"/>
      <c r="G909" s="9" t="s">
        <v>1896</v>
      </c>
      <c r="H909" s="9" t="s">
        <v>1295</v>
      </c>
      <c r="I909" s="9" t="s">
        <v>1897</v>
      </c>
      <c r="J909" s="9" t="s">
        <v>1898</v>
      </c>
      <c r="K909" s="9" t="s">
        <v>1922</v>
      </c>
      <c r="L909" s="9" t="s">
        <v>1974</v>
      </c>
      <c r="M909" s="9" t="s">
        <v>2006</v>
      </c>
      <c r="N909" s="9"/>
      <c r="O909" s="9" t="s">
        <v>3926</v>
      </c>
    </row>
    <row r="910" spans="1:15" ht="18">
      <c r="A910" s="9">
        <v>702961</v>
      </c>
      <c r="B910" s="9" t="s">
        <v>4249</v>
      </c>
      <c r="C910" s="9" t="s">
        <v>4267</v>
      </c>
      <c r="D910" s="9" t="s">
        <v>4268</v>
      </c>
      <c r="E910" s="9" t="s">
        <v>1905</v>
      </c>
      <c r="F910" s="9">
        <v>23</v>
      </c>
      <c r="G910" s="9" t="s">
        <v>1906</v>
      </c>
      <c r="H910" s="9" t="s">
        <v>1295</v>
      </c>
      <c r="I910" s="9" t="s">
        <v>1897</v>
      </c>
      <c r="J910" s="9" t="s">
        <v>1898</v>
      </c>
      <c r="K910" s="9" t="s">
        <v>1916</v>
      </c>
      <c r="L910" s="9" t="s">
        <v>1910</v>
      </c>
      <c r="M910" s="9" t="s">
        <v>4269</v>
      </c>
      <c r="N910" s="9"/>
      <c r="O910" s="9" t="s">
        <v>2908</v>
      </c>
    </row>
    <row r="911" spans="1:15" ht="18">
      <c r="A911" s="9">
        <v>702960</v>
      </c>
      <c r="B911" s="9" t="s">
        <v>4249</v>
      </c>
      <c r="C911" s="9" t="s">
        <v>4270</v>
      </c>
      <c r="D911" s="9" t="s">
        <v>3370</v>
      </c>
      <c r="E911" s="9" t="s">
        <v>1905</v>
      </c>
      <c r="F911" s="9">
        <v>19</v>
      </c>
      <c r="G911" s="9" t="s">
        <v>1906</v>
      </c>
      <c r="H911" s="9" t="s">
        <v>1660</v>
      </c>
      <c r="I911" s="9" t="s">
        <v>1897</v>
      </c>
      <c r="J911" s="9" t="s">
        <v>1908</v>
      </c>
      <c r="K911" s="9" t="s">
        <v>1909</v>
      </c>
      <c r="L911" s="9" t="s">
        <v>2164</v>
      </c>
      <c r="M911" s="9" t="s">
        <v>4271</v>
      </c>
      <c r="N911" s="9"/>
      <c r="O911" s="9" t="s">
        <v>4249</v>
      </c>
    </row>
    <row r="912" spans="1:15" ht="18">
      <c r="A912" s="9">
        <v>702959</v>
      </c>
      <c r="B912" s="9" t="s">
        <v>4249</v>
      </c>
      <c r="C912" s="9" t="s">
        <v>4272</v>
      </c>
      <c r="D912" s="9" t="s">
        <v>4273</v>
      </c>
      <c r="E912" s="9"/>
      <c r="F912" s="9"/>
      <c r="G912" s="9" t="s">
        <v>1906</v>
      </c>
      <c r="H912" s="9" t="s">
        <v>1295</v>
      </c>
      <c r="I912" s="9" t="s">
        <v>1897</v>
      </c>
      <c r="J912" s="9" t="s">
        <v>1898</v>
      </c>
      <c r="K912" s="9" t="s">
        <v>1899</v>
      </c>
      <c r="L912" s="9" t="s">
        <v>2164</v>
      </c>
      <c r="M912" s="9" t="s">
        <v>4274</v>
      </c>
      <c r="N912" s="9"/>
      <c r="O912" s="9" t="s">
        <v>4141</v>
      </c>
    </row>
    <row r="913" spans="1:15" ht="18">
      <c r="A913" s="9">
        <v>702958</v>
      </c>
      <c r="B913" s="9" t="s">
        <v>4249</v>
      </c>
      <c r="C913" s="9" t="s">
        <v>4275</v>
      </c>
      <c r="D913" s="9" t="s">
        <v>4276</v>
      </c>
      <c r="E913" s="9" t="s">
        <v>1905</v>
      </c>
      <c r="F913" s="9">
        <v>50</v>
      </c>
      <c r="G913" s="9" t="s">
        <v>633</v>
      </c>
      <c r="H913" s="9" t="s">
        <v>634</v>
      </c>
      <c r="I913" s="9" t="s">
        <v>1897</v>
      </c>
      <c r="J913" s="9" t="s">
        <v>1908</v>
      </c>
      <c r="K913" s="9" t="s">
        <v>1987</v>
      </c>
      <c r="L913" s="9" t="s">
        <v>1900</v>
      </c>
      <c r="M913" s="9" t="s">
        <v>2006</v>
      </c>
      <c r="N913" s="9"/>
      <c r="O913" s="9" t="s">
        <v>2021</v>
      </c>
    </row>
    <row r="914" spans="1:15" ht="18">
      <c r="A914" s="9">
        <v>702957</v>
      </c>
      <c r="B914" s="9" t="s">
        <v>4249</v>
      </c>
      <c r="C914" s="9" t="s">
        <v>4277</v>
      </c>
      <c r="D914" s="9" t="s">
        <v>4278</v>
      </c>
      <c r="E914" s="9" t="s">
        <v>1905</v>
      </c>
      <c r="F914" s="9">
        <v>23</v>
      </c>
      <c r="G914" s="9" t="s">
        <v>648</v>
      </c>
      <c r="H914" s="9" t="s">
        <v>1295</v>
      </c>
      <c r="I914" s="9" t="s">
        <v>1897</v>
      </c>
      <c r="J914" s="9" t="s">
        <v>1926</v>
      </c>
      <c r="K914" s="9" t="s">
        <v>2063</v>
      </c>
      <c r="L914" s="9" t="s">
        <v>2415</v>
      </c>
      <c r="M914" s="9" t="s">
        <v>2845</v>
      </c>
      <c r="N914" s="9"/>
      <c r="O914" s="9" t="s">
        <v>1902</v>
      </c>
    </row>
    <row r="915" spans="1:15" ht="18">
      <c r="A915" s="9">
        <v>702956</v>
      </c>
      <c r="B915" s="9" t="s">
        <v>4249</v>
      </c>
      <c r="C915" s="9" t="s">
        <v>4279</v>
      </c>
      <c r="D915" s="9" t="s">
        <v>4280</v>
      </c>
      <c r="E915" s="9"/>
      <c r="F915" s="9"/>
      <c r="G915" s="9" t="s">
        <v>1915</v>
      </c>
      <c r="H915" s="9" t="s">
        <v>1295</v>
      </c>
      <c r="I915" s="9" t="s">
        <v>1897</v>
      </c>
      <c r="J915" s="9" t="s">
        <v>1898</v>
      </c>
      <c r="K915" s="9" t="s">
        <v>1995</v>
      </c>
      <c r="L915" s="9" t="s">
        <v>1996</v>
      </c>
      <c r="M915" s="9" t="s">
        <v>4281</v>
      </c>
      <c r="N915" s="9"/>
      <c r="O915" s="9" t="s">
        <v>4249</v>
      </c>
    </row>
    <row r="916" spans="1:15" ht="18">
      <c r="A916" s="9">
        <v>702955</v>
      </c>
      <c r="B916" s="9" t="s">
        <v>4249</v>
      </c>
      <c r="C916" s="9" t="s">
        <v>4282</v>
      </c>
      <c r="D916" s="9" t="s">
        <v>4283</v>
      </c>
      <c r="E916" s="9" t="s">
        <v>1905</v>
      </c>
      <c r="F916" s="9">
        <v>51</v>
      </c>
      <c r="G916" s="9" t="s">
        <v>648</v>
      </c>
      <c r="H916" s="9" t="s">
        <v>634</v>
      </c>
      <c r="I916" s="9" t="s">
        <v>1897</v>
      </c>
      <c r="J916" s="9" t="s">
        <v>1908</v>
      </c>
      <c r="K916" s="9" t="s">
        <v>1909</v>
      </c>
      <c r="L916" s="9" t="s">
        <v>1900</v>
      </c>
      <c r="M916" s="9" t="s">
        <v>4284</v>
      </c>
      <c r="N916" s="9"/>
      <c r="O916" s="9" t="s">
        <v>2102</v>
      </c>
    </row>
    <row r="917" spans="1:15" ht="18">
      <c r="A917" s="9">
        <v>702954</v>
      </c>
      <c r="B917" s="9" t="s">
        <v>4249</v>
      </c>
      <c r="C917" s="9" t="s">
        <v>4285</v>
      </c>
      <c r="D917" s="9" t="s">
        <v>4286</v>
      </c>
      <c r="E917" s="9"/>
      <c r="F917" s="9"/>
      <c r="G917" s="9" t="s">
        <v>1896</v>
      </c>
      <c r="H917" s="9" t="s">
        <v>1295</v>
      </c>
      <c r="I917" s="9" t="s">
        <v>1897</v>
      </c>
      <c r="J917" s="9" t="s">
        <v>1898</v>
      </c>
      <c r="K917" s="9" t="s">
        <v>1965</v>
      </c>
      <c r="L917" s="9" t="s">
        <v>2093</v>
      </c>
      <c r="M917" s="9" t="s">
        <v>98</v>
      </c>
      <c r="N917" s="9"/>
      <c r="O917" s="9" t="s">
        <v>3572</v>
      </c>
    </row>
    <row r="918" spans="1:15" ht="18">
      <c r="A918" s="9">
        <v>702953</v>
      </c>
      <c r="B918" s="9" t="s">
        <v>4249</v>
      </c>
      <c r="C918" s="9" t="s">
        <v>4287</v>
      </c>
      <c r="D918" s="9" t="s">
        <v>4288</v>
      </c>
      <c r="E918" s="9" t="s">
        <v>1905</v>
      </c>
      <c r="F918" s="9">
        <v>48</v>
      </c>
      <c r="G918" s="9" t="s">
        <v>1906</v>
      </c>
      <c r="H918" s="9" t="s">
        <v>1295</v>
      </c>
      <c r="I918" s="9" t="s">
        <v>1897</v>
      </c>
      <c r="J918" s="9" t="s">
        <v>1898</v>
      </c>
      <c r="K918" s="9" t="s">
        <v>1922</v>
      </c>
      <c r="L918" s="9" t="s">
        <v>2026</v>
      </c>
      <c r="M918" s="9" t="s">
        <v>4289</v>
      </c>
      <c r="N918" s="9"/>
      <c r="O918" s="9" t="s">
        <v>2102</v>
      </c>
    </row>
    <row r="919" spans="1:15" ht="18">
      <c r="A919" s="9">
        <v>702952</v>
      </c>
      <c r="B919" s="9" t="s">
        <v>4249</v>
      </c>
      <c r="C919" s="9" t="s">
        <v>4290</v>
      </c>
      <c r="D919" s="9" t="s">
        <v>98</v>
      </c>
      <c r="E919" s="9"/>
      <c r="F919" s="9"/>
      <c r="G919" s="9" t="s">
        <v>633</v>
      </c>
      <c r="H919" s="9" t="s">
        <v>1295</v>
      </c>
      <c r="I919" s="9" t="s">
        <v>1897</v>
      </c>
      <c r="J919" s="9" t="s">
        <v>1908</v>
      </c>
      <c r="K919" s="9" t="s">
        <v>3178</v>
      </c>
      <c r="L919" s="9" t="s">
        <v>1900</v>
      </c>
      <c r="M919" s="9" t="s">
        <v>4291</v>
      </c>
      <c r="N919" s="9"/>
      <c r="O919" s="9" t="s">
        <v>4249</v>
      </c>
    </row>
    <row r="920" spans="1:15" ht="18">
      <c r="A920" s="9">
        <v>702951</v>
      </c>
      <c r="B920" s="9" t="s">
        <v>4249</v>
      </c>
      <c r="C920" s="9" t="s">
        <v>4292</v>
      </c>
      <c r="D920" s="9" t="s">
        <v>4293</v>
      </c>
      <c r="E920" s="9"/>
      <c r="F920" s="9"/>
      <c r="G920" s="9" t="s">
        <v>633</v>
      </c>
      <c r="H920" s="9" t="s">
        <v>1295</v>
      </c>
      <c r="I920" s="9" t="s">
        <v>1897</v>
      </c>
      <c r="J920" s="9" t="s">
        <v>1898</v>
      </c>
      <c r="K920" s="9" t="s">
        <v>1987</v>
      </c>
      <c r="L920" s="9" t="s">
        <v>1900</v>
      </c>
      <c r="M920" s="9" t="s">
        <v>2002</v>
      </c>
      <c r="N920" s="9"/>
      <c r="O920" s="9" t="s">
        <v>2021</v>
      </c>
    </row>
    <row r="921" spans="1:15" ht="18">
      <c r="A921" s="9">
        <v>702950</v>
      </c>
      <c r="B921" s="9" t="s">
        <v>4249</v>
      </c>
      <c r="C921" s="9" t="s">
        <v>4294</v>
      </c>
      <c r="D921" s="9" t="s">
        <v>4295</v>
      </c>
      <c r="E921" s="9" t="s">
        <v>1905</v>
      </c>
      <c r="F921" s="9">
        <v>23</v>
      </c>
      <c r="G921" s="9" t="s">
        <v>1906</v>
      </c>
      <c r="H921" s="9" t="s">
        <v>1660</v>
      </c>
      <c r="I921" s="9" t="s">
        <v>1897</v>
      </c>
      <c r="J921" s="9" t="s">
        <v>1898</v>
      </c>
      <c r="K921" s="9" t="s">
        <v>1916</v>
      </c>
      <c r="L921" s="9" t="s">
        <v>2164</v>
      </c>
      <c r="M921" s="9" t="s">
        <v>4296</v>
      </c>
      <c r="N921" s="9"/>
      <c r="O921" s="9" t="s">
        <v>3926</v>
      </c>
    </row>
    <row r="922" spans="1:15" ht="18">
      <c r="A922" s="9">
        <v>702949</v>
      </c>
      <c r="B922" s="9" t="s">
        <v>4249</v>
      </c>
      <c r="C922" s="9" t="s">
        <v>4297</v>
      </c>
      <c r="D922" s="9" t="s">
        <v>3560</v>
      </c>
      <c r="E922" s="9" t="s">
        <v>1905</v>
      </c>
      <c r="F922" s="9">
        <v>40</v>
      </c>
      <c r="G922" s="9" t="s">
        <v>398</v>
      </c>
      <c r="H922" s="9" t="s">
        <v>1907</v>
      </c>
      <c r="I922" s="9" t="s">
        <v>1897</v>
      </c>
      <c r="J922" s="9" t="s">
        <v>1898</v>
      </c>
      <c r="K922" s="9" t="s">
        <v>1987</v>
      </c>
      <c r="L922" s="9" t="s">
        <v>2415</v>
      </c>
      <c r="M922" s="9" t="s">
        <v>2387</v>
      </c>
      <c r="N922" s="9"/>
      <c r="O922" s="9" t="s">
        <v>2059</v>
      </c>
    </row>
    <row r="923" spans="1:15" ht="18">
      <c r="A923" s="9">
        <v>702948</v>
      </c>
      <c r="B923" s="9" t="s">
        <v>4249</v>
      </c>
      <c r="C923" s="9" t="s">
        <v>4298</v>
      </c>
      <c r="D923" s="9" t="s">
        <v>4299</v>
      </c>
      <c r="E923" s="9" t="s">
        <v>1905</v>
      </c>
      <c r="F923" s="9">
        <v>23</v>
      </c>
      <c r="G923" s="9" t="s">
        <v>1906</v>
      </c>
      <c r="H923" s="9" t="s">
        <v>1660</v>
      </c>
      <c r="I923" s="9" t="s">
        <v>1897</v>
      </c>
      <c r="J923" s="9" t="s">
        <v>1898</v>
      </c>
      <c r="K923" s="9" t="s">
        <v>1965</v>
      </c>
      <c r="L923" s="9" t="s">
        <v>2164</v>
      </c>
      <c r="M923" s="9" t="s">
        <v>4300</v>
      </c>
      <c r="N923" s="9"/>
      <c r="O923" s="9" t="s">
        <v>3926</v>
      </c>
    </row>
    <row r="924" spans="1:15" ht="18">
      <c r="A924" s="9">
        <v>702947</v>
      </c>
      <c r="B924" s="9" t="s">
        <v>4249</v>
      </c>
      <c r="C924" s="9" t="s">
        <v>4301</v>
      </c>
      <c r="D924" s="9" t="s">
        <v>4302</v>
      </c>
      <c r="E924" s="9" t="s">
        <v>1905</v>
      </c>
      <c r="F924" s="9">
        <v>26</v>
      </c>
      <c r="G924" s="9" t="s">
        <v>648</v>
      </c>
      <c r="H924" s="9" t="s">
        <v>1295</v>
      </c>
      <c r="I924" s="9" t="s">
        <v>1897</v>
      </c>
      <c r="J924" s="9" t="s">
        <v>1898</v>
      </c>
      <c r="K924" s="9" t="s">
        <v>2687</v>
      </c>
      <c r="L924" s="9" t="s">
        <v>2415</v>
      </c>
      <c r="M924" s="9" t="s">
        <v>4303</v>
      </c>
      <c r="N924" s="9"/>
      <c r="O924" s="9" t="s">
        <v>2080</v>
      </c>
    </row>
    <row r="925" spans="1:15" ht="18">
      <c r="A925" s="9">
        <v>702946</v>
      </c>
      <c r="B925" s="9" t="s">
        <v>4249</v>
      </c>
      <c r="C925" s="9" t="s">
        <v>4304</v>
      </c>
      <c r="D925" s="9" t="s">
        <v>4305</v>
      </c>
      <c r="E925" s="9" t="s">
        <v>1905</v>
      </c>
      <c r="F925" s="9">
        <v>23</v>
      </c>
      <c r="G925" s="9" t="s">
        <v>1906</v>
      </c>
      <c r="H925" s="9" t="s">
        <v>1660</v>
      </c>
      <c r="I925" s="9" t="s">
        <v>1897</v>
      </c>
      <c r="J925" s="9" t="s">
        <v>1898</v>
      </c>
      <c r="K925" s="9" t="s">
        <v>1916</v>
      </c>
      <c r="L925" s="9" t="s">
        <v>2164</v>
      </c>
      <c r="M925" s="9" t="s">
        <v>4306</v>
      </c>
      <c r="N925" s="9"/>
      <c r="O925" s="9" t="s">
        <v>4141</v>
      </c>
    </row>
    <row r="926" spans="1:15" ht="18">
      <c r="A926" s="9">
        <v>702945</v>
      </c>
      <c r="B926" s="9" t="s">
        <v>4249</v>
      </c>
      <c r="C926" s="9" t="s">
        <v>4307</v>
      </c>
      <c r="D926" s="9" t="s">
        <v>4308</v>
      </c>
      <c r="E926" s="9"/>
      <c r="F926" s="9"/>
      <c r="G926" s="9" t="s">
        <v>1896</v>
      </c>
      <c r="H926" s="9" t="s">
        <v>1907</v>
      </c>
      <c r="I926" s="9" t="s">
        <v>1897</v>
      </c>
      <c r="J926" s="9" t="s">
        <v>1898</v>
      </c>
      <c r="K926" s="9" t="s">
        <v>1965</v>
      </c>
      <c r="L926" s="9" t="s">
        <v>1974</v>
      </c>
      <c r="M926" s="9" t="s">
        <v>2306</v>
      </c>
      <c r="N926" s="9"/>
      <c r="O926" s="9" t="s">
        <v>1954</v>
      </c>
    </row>
    <row r="927" spans="1:15" ht="18">
      <c r="A927" s="9">
        <v>702944</v>
      </c>
      <c r="B927" s="9" t="s">
        <v>4249</v>
      </c>
      <c r="C927" s="9" t="s">
        <v>4309</v>
      </c>
      <c r="D927" s="9" t="s">
        <v>4310</v>
      </c>
      <c r="E927" s="9" t="s">
        <v>1905</v>
      </c>
      <c r="F927" s="9">
        <v>37</v>
      </c>
      <c r="G927" s="9" t="s">
        <v>1906</v>
      </c>
      <c r="H927" s="9" t="s">
        <v>1660</v>
      </c>
      <c r="I927" s="9" t="s">
        <v>1897</v>
      </c>
      <c r="J927" s="9" t="s">
        <v>1898</v>
      </c>
      <c r="K927" s="9" t="s">
        <v>2255</v>
      </c>
      <c r="L927" s="9" t="s">
        <v>2164</v>
      </c>
      <c r="M927" s="9" t="s">
        <v>4311</v>
      </c>
      <c r="N927" s="9"/>
      <c r="O927" s="9" t="s">
        <v>2881</v>
      </c>
    </row>
    <row r="928" spans="1:15" ht="18">
      <c r="A928" s="9">
        <v>702943</v>
      </c>
      <c r="B928" s="9" t="s">
        <v>4249</v>
      </c>
      <c r="C928" s="9" t="s">
        <v>4312</v>
      </c>
      <c r="D928" s="9" t="s">
        <v>4313</v>
      </c>
      <c r="E928" s="9" t="s">
        <v>1905</v>
      </c>
      <c r="F928" s="9">
        <v>22</v>
      </c>
      <c r="G928" s="9" t="s">
        <v>1906</v>
      </c>
      <c r="H928" s="9" t="s">
        <v>1295</v>
      </c>
      <c r="I928" s="9" t="s">
        <v>1897</v>
      </c>
      <c r="J928" s="9" t="s">
        <v>1898</v>
      </c>
      <c r="K928" s="9" t="s">
        <v>2063</v>
      </c>
      <c r="L928" s="9" t="s">
        <v>1910</v>
      </c>
      <c r="M928" s="9" t="s">
        <v>2440</v>
      </c>
      <c r="N928" s="9"/>
      <c r="O928" s="9" t="s">
        <v>4141</v>
      </c>
    </row>
    <row r="929" spans="1:15" ht="18">
      <c r="A929" s="9">
        <v>702942</v>
      </c>
      <c r="B929" s="9" t="s">
        <v>4249</v>
      </c>
      <c r="C929" s="9" t="s">
        <v>4314</v>
      </c>
      <c r="D929" s="9" t="s">
        <v>4315</v>
      </c>
      <c r="E929" s="9"/>
      <c r="F929" s="9"/>
      <c r="G929" s="9" t="s">
        <v>633</v>
      </c>
      <c r="H929" s="9" t="s">
        <v>634</v>
      </c>
      <c r="I929" s="9" t="s">
        <v>1897</v>
      </c>
      <c r="J929" s="9" t="s">
        <v>1898</v>
      </c>
      <c r="K929" s="9" t="s">
        <v>2058</v>
      </c>
      <c r="L929" s="9" t="s">
        <v>1900</v>
      </c>
      <c r="M929" s="9" t="s">
        <v>2387</v>
      </c>
      <c r="N929" s="9"/>
      <c r="O929" s="9" t="s">
        <v>2003</v>
      </c>
    </row>
    <row r="930" spans="1:15" ht="18">
      <c r="A930" s="9">
        <v>702941</v>
      </c>
      <c r="B930" s="9" t="s">
        <v>4249</v>
      </c>
      <c r="C930" s="9" t="s">
        <v>4316</v>
      </c>
      <c r="D930" s="9" t="s">
        <v>4317</v>
      </c>
      <c r="E930" s="9"/>
      <c r="F930" s="9"/>
      <c r="G930" s="9" t="s">
        <v>1896</v>
      </c>
      <c r="H930" s="9" t="s">
        <v>1295</v>
      </c>
      <c r="I930" s="9" t="s">
        <v>1897</v>
      </c>
      <c r="J930" s="9" t="s">
        <v>1898</v>
      </c>
      <c r="K930" s="9" t="s">
        <v>2149</v>
      </c>
      <c r="L930" s="9" t="s">
        <v>1900</v>
      </c>
      <c r="M930" s="9" t="s">
        <v>4318</v>
      </c>
      <c r="N930" s="9"/>
      <c r="O930" s="9" t="s">
        <v>17</v>
      </c>
    </row>
    <row r="931" spans="1:15" ht="18">
      <c r="A931" s="9">
        <v>702940</v>
      </c>
      <c r="B931" s="9" t="s">
        <v>4249</v>
      </c>
      <c r="C931" s="9" t="s">
        <v>4319</v>
      </c>
      <c r="D931" s="9" t="s">
        <v>4320</v>
      </c>
      <c r="E931" s="9"/>
      <c r="F931" s="9"/>
      <c r="G931" s="9" t="s">
        <v>1896</v>
      </c>
      <c r="H931" s="9" t="s">
        <v>1907</v>
      </c>
      <c r="I931" s="9" t="s">
        <v>1897</v>
      </c>
      <c r="J931" s="9" t="s">
        <v>1898</v>
      </c>
      <c r="K931" s="9" t="s">
        <v>1899</v>
      </c>
      <c r="L931" s="9" t="s">
        <v>2093</v>
      </c>
      <c r="M931" s="9" t="s">
        <v>4321</v>
      </c>
      <c r="N931" s="9"/>
      <c r="O931" s="9" t="s">
        <v>2044</v>
      </c>
    </row>
    <row r="932" spans="1:15" ht="18">
      <c r="A932" s="9">
        <v>702939</v>
      </c>
      <c r="B932" s="9" t="s">
        <v>4249</v>
      </c>
      <c r="C932" s="9" t="s">
        <v>4322</v>
      </c>
      <c r="D932" s="9" t="s">
        <v>4323</v>
      </c>
      <c r="E932" s="9" t="s">
        <v>1905</v>
      </c>
      <c r="F932" s="9">
        <v>24</v>
      </c>
      <c r="G932" s="9" t="s">
        <v>1915</v>
      </c>
      <c r="H932" s="9" t="s">
        <v>1295</v>
      </c>
      <c r="I932" s="9" t="s">
        <v>1897</v>
      </c>
      <c r="J932" s="9" t="s">
        <v>1898</v>
      </c>
      <c r="K932" s="9" t="s">
        <v>2063</v>
      </c>
      <c r="L932" s="9" t="s">
        <v>1917</v>
      </c>
      <c r="M932" s="9" t="s">
        <v>4324</v>
      </c>
      <c r="N932" s="9"/>
      <c r="O932" s="9" t="s">
        <v>2881</v>
      </c>
    </row>
    <row r="933" spans="1:15" ht="18">
      <c r="A933" s="9">
        <v>702938</v>
      </c>
      <c r="B933" s="9" t="s">
        <v>4249</v>
      </c>
      <c r="C933" s="9" t="s">
        <v>4325</v>
      </c>
      <c r="D933" s="9" t="s">
        <v>4326</v>
      </c>
      <c r="E933" s="9"/>
      <c r="F933" s="9"/>
      <c r="G933" s="9" t="s">
        <v>398</v>
      </c>
      <c r="H933" s="9" t="s">
        <v>1907</v>
      </c>
      <c r="I933" s="9" t="s">
        <v>1897</v>
      </c>
      <c r="J933" s="9" t="s">
        <v>1898</v>
      </c>
      <c r="K933" s="9" t="s">
        <v>1899</v>
      </c>
      <c r="L933" s="9" t="s">
        <v>2415</v>
      </c>
      <c r="M933" s="9" t="s">
        <v>3489</v>
      </c>
      <c r="N933" s="9"/>
      <c r="O933" s="9" t="s">
        <v>4141</v>
      </c>
    </row>
    <row r="934" spans="1:15" ht="18">
      <c r="A934" s="9">
        <v>702937</v>
      </c>
      <c r="B934" s="9" t="s">
        <v>4249</v>
      </c>
      <c r="C934" s="9" t="s">
        <v>4327</v>
      </c>
      <c r="D934" s="9" t="s">
        <v>4328</v>
      </c>
      <c r="E934" s="9"/>
      <c r="F934" s="9"/>
      <c r="G934" s="9" t="s">
        <v>1906</v>
      </c>
      <c r="H934" s="9" t="s">
        <v>1660</v>
      </c>
      <c r="I934" s="9" t="s">
        <v>1897</v>
      </c>
      <c r="J934" s="9" t="s">
        <v>1898</v>
      </c>
      <c r="K934" s="9" t="s">
        <v>1922</v>
      </c>
      <c r="L934" s="9" t="s">
        <v>2164</v>
      </c>
      <c r="M934" s="9" t="s">
        <v>3262</v>
      </c>
      <c r="N934" s="9"/>
      <c r="O934" s="9" t="s">
        <v>4249</v>
      </c>
    </row>
    <row r="935" spans="1:15" ht="18">
      <c r="A935" s="9">
        <v>702936</v>
      </c>
      <c r="B935" s="9" t="s">
        <v>4249</v>
      </c>
      <c r="C935" s="9" t="s">
        <v>4329</v>
      </c>
      <c r="D935" s="9" t="s">
        <v>4330</v>
      </c>
      <c r="E935" s="9"/>
      <c r="F935" s="9"/>
      <c r="G935" s="9" t="s">
        <v>1906</v>
      </c>
      <c r="H935" s="9" t="s">
        <v>1660</v>
      </c>
      <c r="I935" s="9" t="s">
        <v>1897</v>
      </c>
      <c r="J935" s="9" t="s">
        <v>1898</v>
      </c>
      <c r="K935" s="9" t="s">
        <v>1922</v>
      </c>
      <c r="L935" s="9" t="s">
        <v>2164</v>
      </c>
      <c r="M935" s="9" t="s">
        <v>4331</v>
      </c>
      <c r="N935" s="9"/>
      <c r="O935" s="9" t="s">
        <v>4249</v>
      </c>
    </row>
    <row r="936" spans="1:15" ht="18">
      <c r="A936" s="9">
        <v>702935</v>
      </c>
      <c r="B936" s="9" t="s">
        <v>4249</v>
      </c>
      <c r="C936" s="9" t="s">
        <v>4332</v>
      </c>
      <c r="D936" s="9" t="s">
        <v>4333</v>
      </c>
      <c r="E936" s="9"/>
      <c r="F936" s="9"/>
      <c r="G936" s="9" t="s">
        <v>1896</v>
      </c>
      <c r="H936" s="9" t="s">
        <v>1295</v>
      </c>
      <c r="I936" s="9" t="s">
        <v>1897</v>
      </c>
      <c r="J936" s="9" t="s">
        <v>1898</v>
      </c>
      <c r="K936" s="9" t="s">
        <v>2540</v>
      </c>
      <c r="L936" s="9" t="s">
        <v>2093</v>
      </c>
      <c r="M936" s="9" t="s">
        <v>98</v>
      </c>
      <c r="N936" s="9"/>
      <c r="O936" s="9" t="s">
        <v>2059</v>
      </c>
    </row>
    <row r="937" spans="1:15" ht="18">
      <c r="A937" s="9">
        <v>702934</v>
      </c>
      <c r="B937" s="9" t="s">
        <v>4249</v>
      </c>
      <c r="C937" s="9" t="s">
        <v>4334</v>
      </c>
      <c r="D937" s="9" t="s">
        <v>4335</v>
      </c>
      <c r="E937" s="9"/>
      <c r="F937" s="9"/>
      <c r="G937" s="9" t="s">
        <v>1896</v>
      </c>
      <c r="H937" s="9" t="s">
        <v>1907</v>
      </c>
      <c r="I937" s="9" t="s">
        <v>1897</v>
      </c>
      <c r="J937" s="9" t="s">
        <v>1898</v>
      </c>
      <c r="K937" s="9" t="s">
        <v>2141</v>
      </c>
      <c r="L937" s="9" t="s">
        <v>2093</v>
      </c>
      <c r="M937" s="9" t="s">
        <v>4147</v>
      </c>
      <c r="N937" s="9"/>
      <c r="O937" s="9" t="s">
        <v>2059</v>
      </c>
    </row>
    <row r="938" spans="1:15" ht="18">
      <c r="A938" s="9">
        <v>702933</v>
      </c>
      <c r="B938" s="9" t="s">
        <v>4249</v>
      </c>
      <c r="C938" s="9" t="s">
        <v>4336</v>
      </c>
      <c r="D938" s="9" t="s">
        <v>4337</v>
      </c>
      <c r="E938" s="9" t="s">
        <v>2744</v>
      </c>
      <c r="F938" s="9">
        <v>26</v>
      </c>
      <c r="G938" s="9" t="s">
        <v>1906</v>
      </c>
      <c r="H938" s="9" t="s">
        <v>634</v>
      </c>
      <c r="I938" s="9" t="s">
        <v>1897</v>
      </c>
      <c r="J938" s="9" t="s">
        <v>1898</v>
      </c>
      <c r="K938" s="9" t="s">
        <v>1922</v>
      </c>
      <c r="L938" s="9" t="s">
        <v>2026</v>
      </c>
      <c r="M938" s="9" t="s">
        <v>2219</v>
      </c>
      <c r="N938" s="9"/>
      <c r="O938" s="9" t="s">
        <v>1902</v>
      </c>
    </row>
    <row r="939" spans="1:15" ht="18">
      <c r="A939" s="9">
        <v>702932</v>
      </c>
      <c r="B939" s="9" t="s">
        <v>4249</v>
      </c>
      <c r="C939" s="9" t="s">
        <v>4338</v>
      </c>
      <c r="D939" s="9" t="s">
        <v>4339</v>
      </c>
      <c r="E939" s="9" t="s">
        <v>1905</v>
      </c>
      <c r="F939" s="9">
        <v>24</v>
      </c>
      <c r="G939" s="9" t="s">
        <v>648</v>
      </c>
      <c r="H939" s="9" t="s">
        <v>1907</v>
      </c>
      <c r="I939" s="9" t="s">
        <v>1897</v>
      </c>
      <c r="J939" s="9" t="s">
        <v>1898</v>
      </c>
      <c r="K939" s="9" t="s">
        <v>1927</v>
      </c>
      <c r="L939" s="9" t="s">
        <v>2415</v>
      </c>
      <c r="M939" s="9" t="s">
        <v>4340</v>
      </c>
      <c r="N939" s="9"/>
      <c r="O939" s="9" t="s">
        <v>2080</v>
      </c>
    </row>
    <row r="940" spans="1:15" ht="18">
      <c r="A940" s="9">
        <v>702931</v>
      </c>
      <c r="B940" s="9" t="s">
        <v>4249</v>
      </c>
      <c r="C940" s="9" t="s">
        <v>4341</v>
      </c>
      <c r="D940" s="9" t="s">
        <v>4342</v>
      </c>
      <c r="E940" s="9" t="s">
        <v>1905</v>
      </c>
      <c r="F940" s="9">
        <v>24</v>
      </c>
      <c r="G940" s="9" t="s">
        <v>648</v>
      </c>
      <c r="H940" s="9" t="s">
        <v>1295</v>
      </c>
      <c r="I940" s="9" t="s">
        <v>1897</v>
      </c>
      <c r="J940" s="9" t="s">
        <v>1898</v>
      </c>
      <c r="K940" s="9" t="s">
        <v>1987</v>
      </c>
      <c r="L940" s="9" t="s">
        <v>2415</v>
      </c>
      <c r="M940" s="9" t="s">
        <v>4343</v>
      </c>
      <c r="N940" s="9"/>
      <c r="O940" s="9" t="s">
        <v>2504</v>
      </c>
    </row>
    <row r="941" spans="1:15" ht="18">
      <c r="A941" s="9">
        <v>702930</v>
      </c>
      <c r="B941" s="9" t="s">
        <v>4344</v>
      </c>
      <c r="C941" s="9" t="s">
        <v>4345</v>
      </c>
      <c r="D941" s="9" t="s">
        <v>4346</v>
      </c>
      <c r="E941" s="9"/>
      <c r="F941" s="9"/>
      <c r="G941" s="9" t="s">
        <v>1896</v>
      </c>
      <c r="H941" s="9" t="s">
        <v>1295</v>
      </c>
      <c r="I941" s="9" t="s">
        <v>1897</v>
      </c>
      <c r="J941" s="9" t="s">
        <v>1926</v>
      </c>
      <c r="K941" s="9" t="s">
        <v>1899</v>
      </c>
      <c r="L941" s="9" t="s">
        <v>1900</v>
      </c>
      <c r="M941" s="9" t="s">
        <v>4347</v>
      </c>
      <c r="N941" s="9"/>
      <c r="O941" s="9" t="s">
        <v>4141</v>
      </c>
    </row>
    <row r="942" spans="1:15" ht="18">
      <c r="A942" s="9">
        <v>702929</v>
      </c>
      <c r="B942" s="9" t="s">
        <v>4344</v>
      </c>
      <c r="C942" s="9" t="s">
        <v>4348</v>
      </c>
      <c r="D942" s="9" t="s">
        <v>4349</v>
      </c>
      <c r="E942" s="9" t="s">
        <v>1905</v>
      </c>
      <c r="F942" s="9"/>
      <c r="G942" s="9" t="s">
        <v>1896</v>
      </c>
      <c r="H942" s="9" t="s">
        <v>1295</v>
      </c>
      <c r="I942" s="9" t="s">
        <v>1897</v>
      </c>
      <c r="J942" s="9" t="s">
        <v>1898</v>
      </c>
      <c r="K942" s="9" t="s">
        <v>1916</v>
      </c>
      <c r="L942" s="9" t="s">
        <v>2093</v>
      </c>
      <c r="M942" s="9" t="s">
        <v>4350</v>
      </c>
      <c r="N942" s="9"/>
      <c r="O942" s="9" t="s">
        <v>3797</v>
      </c>
    </row>
    <row r="943" spans="1:15" ht="18">
      <c r="A943" s="9">
        <v>702928</v>
      </c>
      <c r="B943" s="9" t="s">
        <v>4344</v>
      </c>
      <c r="C943" s="9" t="s">
        <v>4351</v>
      </c>
      <c r="D943" s="9" t="s">
        <v>4352</v>
      </c>
      <c r="E943" s="9"/>
      <c r="F943" s="9"/>
      <c r="G943" s="9" t="s">
        <v>1896</v>
      </c>
      <c r="H943" s="9" t="s">
        <v>1295</v>
      </c>
      <c r="I943" s="9" t="s">
        <v>1897</v>
      </c>
      <c r="J943" s="9" t="s">
        <v>1898</v>
      </c>
      <c r="K943" s="9" t="s">
        <v>1899</v>
      </c>
      <c r="L943" s="9" t="s">
        <v>2093</v>
      </c>
      <c r="M943" s="9" t="s">
        <v>98</v>
      </c>
      <c r="N943" s="9"/>
      <c r="O943" s="9" t="s">
        <v>2080</v>
      </c>
    </row>
    <row r="944" spans="1:15" ht="18">
      <c r="A944" s="9">
        <v>702927</v>
      </c>
      <c r="B944" s="9" t="s">
        <v>4344</v>
      </c>
      <c r="C944" s="9" t="s">
        <v>4353</v>
      </c>
      <c r="D944" s="9" t="s">
        <v>4354</v>
      </c>
      <c r="E944" s="9" t="s">
        <v>1905</v>
      </c>
      <c r="F944" s="9">
        <v>43</v>
      </c>
      <c r="G944" s="9" t="s">
        <v>648</v>
      </c>
      <c r="H944" s="9" t="s">
        <v>1907</v>
      </c>
      <c r="I944" s="9" t="s">
        <v>1897</v>
      </c>
      <c r="J944" s="9" t="s">
        <v>1898</v>
      </c>
      <c r="K944" s="9" t="s">
        <v>2687</v>
      </c>
      <c r="L944" s="9" t="s">
        <v>2415</v>
      </c>
      <c r="M944" s="9" t="s">
        <v>4355</v>
      </c>
      <c r="N944" s="9"/>
      <c r="O944" s="9" t="s">
        <v>2080</v>
      </c>
    </row>
    <row r="945" spans="1:15" ht="18">
      <c r="A945" s="9">
        <v>702926</v>
      </c>
      <c r="B945" s="9" t="s">
        <v>4344</v>
      </c>
      <c r="C945" s="9" t="s">
        <v>4356</v>
      </c>
      <c r="D945" s="9" t="s">
        <v>4357</v>
      </c>
      <c r="E945" s="9" t="s">
        <v>1905</v>
      </c>
      <c r="F945" s="9">
        <v>31</v>
      </c>
      <c r="G945" s="9" t="s">
        <v>398</v>
      </c>
      <c r="H945" s="9" t="s">
        <v>1907</v>
      </c>
      <c r="I945" s="9" t="s">
        <v>1897</v>
      </c>
      <c r="J945" s="9" t="s">
        <v>1898</v>
      </c>
      <c r="K945" s="9" t="s">
        <v>1987</v>
      </c>
      <c r="L945" s="9" t="s">
        <v>2415</v>
      </c>
      <c r="M945" s="9" t="s">
        <v>4358</v>
      </c>
      <c r="N945" s="9"/>
      <c r="O945" s="9" t="s">
        <v>1989</v>
      </c>
    </row>
    <row r="946" spans="1:15" ht="18">
      <c r="A946" s="9">
        <v>702925</v>
      </c>
      <c r="B946" s="9" t="s">
        <v>4344</v>
      </c>
      <c r="C946" s="9" t="s">
        <v>4359</v>
      </c>
      <c r="D946" s="9" t="s">
        <v>4360</v>
      </c>
      <c r="E946" s="9"/>
      <c r="F946" s="9"/>
      <c r="G946" s="9" t="s">
        <v>1906</v>
      </c>
      <c r="H946" s="9" t="s">
        <v>1295</v>
      </c>
      <c r="I946" s="9" t="s">
        <v>1897</v>
      </c>
      <c r="J946" s="9" t="s">
        <v>1898</v>
      </c>
      <c r="K946" s="9" t="s">
        <v>1922</v>
      </c>
      <c r="L946" s="9" t="s">
        <v>2026</v>
      </c>
      <c r="M946" s="9" t="s">
        <v>2823</v>
      </c>
      <c r="N946" s="9"/>
      <c r="O946" s="9" t="s">
        <v>1902</v>
      </c>
    </row>
    <row r="947" spans="1:15" ht="18">
      <c r="A947" s="9">
        <v>702924</v>
      </c>
      <c r="B947" s="9" t="s">
        <v>4344</v>
      </c>
      <c r="C947" s="9" t="s">
        <v>4361</v>
      </c>
      <c r="D947" s="9" t="s">
        <v>4362</v>
      </c>
      <c r="E947" s="9"/>
      <c r="F947" s="9"/>
      <c r="G947" s="9" t="s">
        <v>1896</v>
      </c>
      <c r="H947" s="9" t="s">
        <v>1907</v>
      </c>
      <c r="I947" s="9" t="s">
        <v>1897</v>
      </c>
      <c r="J947" s="9" t="s">
        <v>1898</v>
      </c>
      <c r="K947" s="9" t="s">
        <v>2141</v>
      </c>
      <c r="L947" s="9" t="s">
        <v>2093</v>
      </c>
      <c r="M947" s="9" t="s">
        <v>2105</v>
      </c>
      <c r="N947" s="9"/>
      <c r="O947" s="9" t="s">
        <v>2059</v>
      </c>
    </row>
    <row r="948" spans="1:15" ht="18">
      <c r="A948" s="9">
        <v>702923</v>
      </c>
      <c r="B948" s="9" t="s">
        <v>4344</v>
      </c>
      <c r="C948" s="9" t="s">
        <v>4363</v>
      </c>
      <c r="D948" s="9" t="s">
        <v>4364</v>
      </c>
      <c r="E948" s="9"/>
      <c r="F948" s="9"/>
      <c r="G948" s="9" t="s">
        <v>648</v>
      </c>
      <c r="H948" s="9" t="s">
        <v>1907</v>
      </c>
      <c r="I948" s="9" t="s">
        <v>1897</v>
      </c>
      <c r="J948" s="9" t="s">
        <v>1898</v>
      </c>
      <c r="K948" s="9" t="s">
        <v>1927</v>
      </c>
      <c r="L948" s="9" t="s">
        <v>2415</v>
      </c>
      <c r="M948" s="9" t="s">
        <v>2693</v>
      </c>
      <c r="N948" s="9"/>
      <c r="O948" s="9" t="s">
        <v>2881</v>
      </c>
    </row>
    <row r="949" spans="1:15" ht="18">
      <c r="A949" s="9">
        <v>702922</v>
      </c>
      <c r="B949" s="9" t="s">
        <v>4344</v>
      </c>
      <c r="C949" s="9" t="s">
        <v>4365</v>
      </c>
      <c r="D949" s="9" t="s">
        <v>4366</v>
      </c>
      <c r="E949" s="9" t="s">
        <v>1905</v>
      </c>
      <c r="F949" s="9">
        <v>45</v>
      </c>
      <c r="G949" s="9" t="s">
        <v>398</v>
      </c>
      <c r="H949" s="9" t="s">
        <v>1907</v>
      </c>
      <c r="I949" s="9" t="s">
        <v>1897</v>
      </c>
      <c r="J949" s="9" t="s">
        <v>1898</v>
      </c>
      <c r="K949" s="9" t="s">
        <v>2063</v>
      </c>
      <c r="L949" s="9" t="s">
        <v>2415</v>
      </c>
      <c r="M949" s="9" t="s">
        <v>4367</v>
      </c>
      <c r="N949" s="9"/>
      <c r="O949" s="9" t="s">
        <v>3926</v>
      </c>
    </row>
    <row r="950" spans="1:15" ht="18">
      <c r="A950" s="9">
        <v>702921</v>
      </c>
      <c r="B950" s="9" t="s">
        <v>4344</v>
      </c>
      <c r="C950" s="9" t="s">
        <v>4368</v>
      </c>
      <c r="D950" s="9" t="s">
        <v>4369</v>
      </c>
      <c r="E950" s="9"/>
      <c r="F950" s="9"/>
      <c r="G950" s="9" t="s">
        <v>1896</v>
      </c>
      <c r="H950" s="9" t="s">
        <v>1295</v>
      </c>
      <c r="I950" s="9" t="s">
        <v>1897</v>
      </c>
      <c r="J950" s="9" t="s">
        <v>1898</v>
      </c>
      <c r="K950" s="9" t="s">
        <v>1987</v>
      </c>
      <c r="L950" s="9" t="s">
        <v>1900</v>
      </c>
      <c r="M950" s="9" t="s">
        <v>2006</v>
      </c>
      <c r="N950" s="9"/>
      <c r="O950" s="9" t="s">
        <v>2003</v>
      </c>
    </row>
    <row r="951" spans="1:15" ht="18">
      <c r="A951" s="9">
        <v>702920</v>
      </c>
      <c r="B951" s="9" t="s">
        <v>4344</v>
      </c>
      <c r="C951" s="9" t="s">
        <v>4370</v>
      </c>
      <c r="D951" s="9" t="s">
        <v>4371</v>
      </c>
      <c r="E951" s="9" t="s">
        <v>1905</v>
      </c>
      <c r="F951" s="9">
        <v>43</v>
      </c>
      <c r="G951" s="9" t="s">
        <v>398</v>
      </c>
      <c r="H951" s="9" t="s">
        <v>1907</v>
      </c>
      <c r="I951" s="9" t="s">
        <v>1897</v>
      </c>
      <c r="J951" s="9" t="s">
        <v>1898</v>
      </c>
      <c r="K951" s="9" t="s">
        <v>1987</v>
      </c>
      <c r="L951" s="9" t="s">
        <v>2415</v>
      </c>
      <c r="M951" s="9" t="s">
        <v>2693</v>
      </c>
      <c r="N951" s="9"/>
      <c r="O951" s="9" t="s">
        <v>1930</v>
      </c>
    </row>
    <row r="952" spans="1:15" ht="18">
      <c r="A952" s="9">
        <v>702919</v>
      </c>
      <c r="B952" s="9" t="s">
        <v>4344</v>
      </c>
      <c r="C952" s="9" t="s">
        <v>4372</v>
      </c>
      <c r="D952" s="9" t="s">
        <v>4373</v>
      </c>
      <c r="E952" s="9"/>
      <c r="F952" s="9"/>
      <c r="G952" s="9" t="s">
        <v>398</v>
      </c>
      <c r="H952" s="9" t="s">
        <v>1907</v>
      </c>
      <c r="I952" s="9" t="s">
        <v>1897</v>
      </c>
      <c r="J952" s="9" t="s">
        <v>1898</v>
      </c>
      <c r="K952" s="9" t="s">
        <v>1916</v>
      </c>
      <c r="L952" s="9" t="s">
        <v>1910</v>
      </c>
      <c r="M952" s="9" t="s">
        <v>98</v>
      </c>
      <c r="N952" s="9"/>
      <c r="O952" s="9" t="s">
        <v>3464</v>
      </c>
    </row>
    <row r="953" spans="1:15" ht="18">
      <c r="A953" s="9">
        <v>702918</v>
      </c>
      <c r="B953" s="9" t="s">
        <v>4344</v>
      </c>
      <c r="C953" s="9" t="s">
        <v>4374</v>
      </c>
      <c r="D953" s="9" t="s">
        <v>2417</v>
      </c>
      <c r="E953" s="9" t="s">
        <v>1905</v>
      </c>
      <c r="F953" s="9">
        <v>28</v>
      </c>
      <c r="G953" s="9" t="s">
        <v>1906</v>
      </c>
      <c r="H953" s="9" t="s">
        <v>1660</v>
      </c>
      <c r="I953" s="9" t="s">
        <v>1897</v>
      </c>
      <c r="J953" s="9" t="s">
        <v>1898</v>
      </c>
      <c r="K953" s="9" t="s">
        <v>1995</v>
      </c>
      <c r="L953" s="9" t="s">
        <v>1996</v>
      </c>
      <c r="M953" s="9" t="s">
        <v>2418</v>
      </c>
      <c r="N953" s="9"/>
      <c r="O953" s="9" t="s">
        <v>4249</v>
      </c>
    </row>
    <row r="954" spans="1:15" ht="18">
      <c r="A954" s="9">
        <v>702917</v>
      </c>
      <c r="B954" s="9" t="s">
        <v>4344</v>
      </c>
      <c r="C954" s="9" t="s">
        <v>4375</v>
      </c>
      <c r="D954" s="9" t="s">
        <v>98</v>
      </c>
      <c r="E954" s="9"/>
      <c r="F954" s="9"/>
      <c r="G954" s="9"/>
      <c r="H954" s="9"/>
      <c r="I954" s="9" t="s">
        <v>1897</v>
      </c>
      <c r="J954" s="9" t="s">
        <v>1908</v>
      </c>
      <c r="K954" s="9" t="s">
        <v>1899</v>
      </c>
      <c r="L954" s="9" t="s">
        <v>2415</v>
      </c>
      <c r="M954" s="9" t="s">
        <v>3489</v>
      </c>
      <c r="N954" s="9"/>
      <c r="O954" s="9" t="s">
        <v>4249</v>
      </c>
    </row>
    <row r="955" spans="1:15" ht="18">
      <c r="A955" s="9">
        <v>702916</v>
      </c>
      <c r="B955" s="9" t="s">
        <v>4344</v>
      </c>
      <c r="C955" s="9" t="s">
        <v>4376</v>
      </c>
      <c r="D955" s="9" t="s">
        <v>4377</v>
      </c>
      <c r="E955" s="9"/>
      <c r="F955" s="9"/>
      <c r="G955" s="9" t="s">
        <v>633</v>
      </c>
      <c r="H955" s="9" t="s">
        <v>1295</v>
      </c>
      <c r="I955" s="9" t="s">
        <v>1897</v>
      </c>
      <c r="J955" s="9" t="s">
        <v>1898</v>
      </c>
      <c r="K955" s="9" t="s">
        <v>1987</v>
      </c>
      <c r="L955" s="9" t="s">
        <v>1900</v>
      </c>
      <c r="M955" s="9" t="s">
        <v>2006</v>
      </c>
      <c r="N955" s="9"/>
      <c r="O955" s="9" t="s">
        <v>2059</v>
      </c>
    </row>
    <row r="956" spans="1:15" ht="18">
      <c r="A956" s="9">
        <v>702915</v>
      </c>
      <c r="B956" s="9" t="s">
        <v>4344</v>
      </c>
      <c r="C956" s="9" t="s">
        <v>4378</v>
      </c>
      <c r="D956" s="9" t="s">
        <v>4379</v>
      </c>
      <c r="E956" s="9"/>
      <c r="F956" s="9"/>
      <c r="G956" s="9"/>
      <c r="H956" s="9"/>
      <c r="I956" s="9" t="s">
        <v>1897</v>
      </c>
      <c r="J956" s="9" t="s">
        <v>2009</v>
      </c>
      <c r="K956" s="9" t="s">
        <v>1922</v>
      </c>
      <c r="L956" s="9" t="s">
        <v>2164</v>
      </c>
      <c r="M956" s="9" t="s">
        <v>4380</v>
      </c>
      <c r="N956" s="9"/>
      <c r="O956" s="9" t="s">
        <v>4249</v>
      </c>
    </row>
    <row r="957" spans="1:15" ht="18">
      <c r="A957" s="9">
        <v>702914</v>
      </c>
      <c r="B957" s="9" t="s">
        <v>4344</v>
      </c>
      <c r="C957" s="9" t="s">
        <v>4381</v>
      </c>
      <c r="D957" s="9" t="s">
        <v>4382</v>
      </c>
      <c r="E957" s="9"/>
      <c r="F957" s="9"/>
      <c r="G957" s="9" t="s">
        <v>633</v>
      </c>
      <c r="H957" s="9" t="s">
        <v>1907</v>
      </c>
      <c r="I957" s="9" t="s">
        <v>1897</v>
      </c>
      <c r="J957" s="9" t="s">
        <v>1898</v>
      </c>
      <c r="K957" s="9" t="s">
        <v>1916</v>
      </c>
      <c r="L957" s="9" t="s">
        <v>2093</v>
      </c>
      <c r="M957" s="9" t="s">
        <v>4383</v>
      </c>
      <c r="N957" s="9"/>
      <c r="O957" s="9" t="s">
        <v>2044</v>
      </c>
    </row>
    <row r="958" spans="1:15" ht="18">
      <c r="A958" s="9">
        <v>702913</v>
      </c>
      <c r="B958" s="9" t="s">
        <v>4344</v>
      </c>
      <c r="C958" s="9" t="s">
        <v>4384</v>
      </c>
      <c r="D958" s="9" t="s">
        <v>98</v>
      </c>
      <c r="E958" s="9"/>
      <c r="F958" s="9"/>
      <c r="G958" s="9"/>
      <c r="H958" s="9"/>
      <c r="I958" s="9" t="s">
        <v>1897</v>
      </c>
      <c r="J958" s="9" t="s">
        <v>1908</v>
      </c>
      <c r="K958" s="9" t="s">
        <v>1970</v>
      </c>
      <c r="L958" s="9" t="s">
        <v>1900</v>
      </c>
      <c r="M958" s="9" t="s">
        <v>3234</v>
      </c>
      <c r="N958" s="9"/>
      <c r="O958" s="9" t="s">
        <v>1902</v>
      </c>
    </row>
    <row r="959" spans="1:15" ht="18">
      <c r="A959" s="9">
        <v>702912</v>
      </c>
      <c r="B959" s="9" t="s">
        <v>4344</v>
      </c>
      <c r="C959" s="9" t="s">
        <v>4385</v>
      </c>
      <c r="D959" s="9" t="s">
        <v>4386</v>
      </c>
      <c r="E959" s="9" t="s">
        <v>1905</v>
      </c>
      <c r="F959" s="9">
        <v>40</v>
      </c>
      <c r="G959" s="9" t="s">
        <v>398</v>
      </c>
      <c r="H959" s="9" t="s">
        <v>1907</v>
      </c>
      <c r="I959" s="9" t="s">
        <v>1897</v>
      </c>
      <c r="J959" s="9" t="s">
        <v>1898</v>
      </c>
      <c r="K959" s="9" t="s">
        <v>2149</v>
      </c>
      <c r="L959" s="9" t="s">
        <v>2415</v>
      </c>
      <c r="M959" s="9" t="s">
        <v>2693</v>
      </c>
      <c r="N959" s="9"/>
      <c r="O959" s="9" t="s">
        <v>2059</v>
      </c>
    </row>
    <row r="960" spans="1:15" ht="18">
      <c r="A960" s="9">
        <v>702911</v>
      </c>
      <c r="B960" s="9" t="s">
        <v>4344</v>
      </c>
      <c r="C960" s="9" t="s">
        <v>4387</v>
      </c>
      <c r="D960" s="9" t="s">
        <v>4388</v>
      </c>
      <c r="E960" s="9"/>
      <c r="F960" s="9"/>
      <c r="G960" s="9" t="s">
        <v>1906</v>
      </c>
      <c r="H960" s="9" t="s">
        <v>1660</v>
      </c>
      <c r="I960" s="9" t="s">
        <v>1897</v>
      </c>
      <c r="J960" s="9" t="s">
        <v>1898</v>
      </c>
      <c r="K960" s="9" t="s">
        <v>1916</v>
      </c>
      <c r="L960" s="9" t="s">
        <v>2164</v>
      </c>
      <c r="M960" s="9" t="s">
        <v>4389</v>
      </c>
      <c r="N960" s="9"/>
      <c r="O960" s="9" t="s">
        <v>3603</v>
      </c>
    </row>
    <row r="961" spans="1:15" ht="18">
      <c r="A961" s="9">
        <v>702910</v>
      </c>
      <c r="B961" s="9" t="s">
        <v>4344</v>
      </c>
      <c r="C961" s="9" t="s">
        <v>4390</v>
      </c>
      <c r="D961" s="9" t="s">
        <v>4391</v>
      </c>
      <c r="E961" s="9"/>
      <c r="F961" s="9"/>
      <c r="G961" s="9" t="s">
        <v>1896</v>
      </c>
      <c r="H961" s="9" t="s">
        <v>1660</v>
      </c>
      <c r="I961" s="9" t="s">
        <v>1897</v>
      </c>
      <c r="J961" s="9" t="s">
        <v>1926</v>
      </c>
      <c r="K961" s="9" t="s">
        <v>1995</v>
      </c>
      <c r="L961" s="9" t="s">
        <v>1996</v>
      </c>
      <c r="M961" s="9" t="s">
        <v>4392</v>
      </c>
      <c r="N961" s="9"/>
      <c r="O961" s="9" t="s">
        <v>4249</v>
      </c>
    </row>
    <row r="962" spans="1:15" ht="18">
      <c r="A962" s="9">
        <v>702909</v>
      </c>
      <c r="B962" s="9" t="s">
        <v>4344</v>
      </c>
      <c r="C962" s="9" t="s">
        <v>4393</v>
      </c>
      <c r="D962" s="9" t="s">
        <v>4394</v>
      </c>
      <c r="E962" s="9"/>
      <c r="F962" s="9"/>
      <c r="G962" s="9" t="s">
        <v>398</v>
      </c>
      <c r="H962" s="9" t="s">
        <v>1907</v>
      </c>
      <c r="I962" s="9" t="s">
        <v>1897</v>
      </c>
      <c r="J962" s="9" t="s">
        <v>1898</v>
      </c>
      <c r="K962" s="9" t="s">
        <v>1927</v>
      </c>
      <c r="L962" s="9" t="s">
        <v>2415</v>
      </c>
      <c r="M962" s="9" t="s">
        <v>2387</v>
      </c>
      <c r="N962" s="9"/>
      <c r="O962" s="9" t="s">
        <v>2908</v>
      </c>
    </row>
    <row r="963" spans="1:15" ht="18">
      <c r="A963" s="9">
        <v>702908</v>
      </c>
      <c r="B963" s="9" t="s">
        <v>4344</v>
      </c>
      <c r="C963" s="9" t="s">
        <v>4395</v>
      </c>
      <c r="D963" s="9" t="s">
        <v>4396</v>
      </c>
      <c r="E963" s="9"/>
      <c r="F963" s="9"/>
      <c r="G963" s="9" t="s">
        <v>1896</v>
      </c>
      <c r="H963" s="9" t="s">
        <v>1907</v>
      </c>
      <c r="I963" s="9" t="s">
        <v>1897</v>
      </c>
      <c r="J963" s="9" t="s">
        <v>1898</v>
      </c>
      <c r="K963" s="9" t="s">
        <v>2141</v>
      </c>
      <c r="L963" s="9" t="s">
        <v>2093</v>
      </c>
      <c r="M963" s="9" t="s">
        <v>4147</v>
      </c>
      <c r="N963" s="9"/>
      <c r="O963" s="9" t="s">
        <v>2003</v>
      </c>
    </row>
    <row r="964" spans="1:15" ht="18">
      <c r="A964" s="9">
        <v>702907</v>
      </c>
      <c r="B964" s="9" t="s">
        <v>4344</v>
      </c>
      <c r="C964" s="9" t="s">
        <v>4397</v>
      </c>
      <c r="D964" s="9" t="s">
        <v>4398</v>
      </c>
      <c r="E964" s="9"/>
      <c r="F964" s="9"/>
      <c r="G964" s="9" t="s">
        <v>633</v>
      </c>
      <c r="H964" s="9" t="s">
        <v>3749</v>
      </c>
      <c r="I964" s="9" t="s">
        <v>1897</v>
      </c>
      <c r="J964" s="9" t="s">
        <v>1926</v>
      </c>
      <c r="K964" s="9" t="s">
        <v>1970</v>
      </c>
      <c r="L964" s="9" t="s">
        <v>1900</v>
      </c>
      <c r="M964" s="9" t="s">
        <v>4399</v>
      </c>
      <c r="N964" s="9"/>
      <c r="O964" s="9" t="s">
        <v>1902</v>
      </c>
    </row>
    <row r="965" spans="1:15" ht="18">
      <c r="A965" s="9">
        <v>702906</v>
      </c>
      <c r="B965" s="9" t="s">
        <v>4344</v>
      </c>
      <c r="C965" s="9" t="s">
        <v>4400</v>
      </c>
      <c r="D965" s="9" t="s">
        <v>4401</v>
      </c>
      <c r="E965" s="9"/>
      <c r="F965" s="9"/>
      <c r="G965" s="9" t="s">
        <v>1906</v>
      </c>
      <c r="H965" s="9" t="s">
        <v>1295</v>
      </c>
      <c r="I965" s="9" t="s">
        <v>1897</v>
      </c>
      <c r="J965" s="9" t="s">
        <v>1898</v>
      </c>
      <c r="K965" s="9" t="s">
        <v>1916</v>
      </c>
      <c r="L965" s="9" t="s">
        <v>2026</v>
      </c>
      <c r="M965" s="9" t="s">
        <v>4402</v>
      </c>
      <c r="N965" s="9"/>
      <c r="O965" s="9" t="s">
        <v>1989</v>
      </c>
    </row>
    <row r="966" spans="1:15" ht="18">
      <c r="A966" s="9">
        <v>702905</v>
      </c>
      <c r="B966" s="9" t="s">
        <v>4344</v>
      </c>
      <c r="C966" s="9" t="s">
        <v>4403</v>
      </c>
      <c r="D966" s="9" t="s">
        <v>4404</v>
      </c>
      <c r="E966" s="9"/>
      <c r="F966" s="9"/>
      <c r="G966" s="9" t="s">
        <v>1906</v>
      </c>
      <c r="H966" s="9" t="s">
        <v>1660</v>
      </c>
      <c r="I966" s="9" t="s">
        <v>1897</v>
      </c>
      <c r="J966" s="9" t="s">
        <v>1898</v>
      </c>
      <c r="K966" s="9" t="s">
        <v>1916</v>
      </c>
      <c r="L966" s="9" t="s">
        <v>1910</v>
      </c>
      <c r="M966" s="9" t="s">
        <v>2973</v>
      </c>
      <c r="N966" s="9"/>
      <c r="O966" s="9" t="s">
        <v>4141</v>
      </c>
    </row>
    <row r="967" spans="1:15" ht="18">
      <c r="A967" s="9">
        <v>702903</v>
      </c>
      <c r="B967" s="9" t="s">
        <v>4344</v>
      </c>
      <c r="C967" s="9" t="s">
        <v>4405</v>
      </c>
      <c r="D967" s="9" t="s">
        <v>4406</v>
      </c>
      <c r="E967" s="9" t="s">
        <v>1905</v>
      </c>
      <c r="F967" s="9">
        <v>43</v>
      </c>
      <c r="G967" s="9" t="s">
        <v>633</v>
      </c>
      <c r="H967" s="9" t="s">
        <v>1295</v>
      </c>
      <c r="I967" s="9" t="s">
        <v>1897</v>
      </c>
      <c r="J967" s="9" t="s">
        <v>1898</v>
      </c>
      <c r="K967" s="9" t="s">
        <v>1909</v>
      </c>
      <c r="L967" s="9" t="s">
        <v>1900</v>
      </c>
      <c r="M967" s="9" t="s">
        <v>4407</v>
      </c>
      <c r="N967" s="9"/>
      <c r="O967" s="9" t="s">
        <v>4249</v>
      </c>
    </row>
    <row r="968" spans="1:15" ht="18">
      <c r="A968" s="9">
        <v>702902</v>
      </c>
      <c r="B968" s="9" t="s">
        <v>4344</v>
      </c>
      <c r="C968" s="9" t="s">
        <v>4408</v>
      </c>
      <c r="D968" s="9" t="s">
        <v>4409</v>
      </c>
      <c r="E968" s="9"/>
      <c r="F968" s="9"/>
      <c r="G968" s="9" t="s">
        <v>398</v>
      </c>
      <c r="H968" s="9" t="s">
        <v>1907</v>
      </c>
      <c r="I968" s="9" t="s">
        <v>1897</v>
      </c>
      <c r="J968" s="9" t="s">
        <v>1926</v>
      </c>
      <c r="K968" s="9" t="s">
        <v>1916</v>
      </c>
      <c r="L968" s="9" t="s">
        <v>1952</v>
      </c>
      <c r="M968" s="9" t="s">
        <v>4410</v>
      </c>
      <c r="N968" s="9"/>
      <c r="O968" s="9" t="s">
        <v>17</v>
      </c>
    </row>
    <row r="969" spans="1:15" ht="18">
      <c r="A969" s="9">
        <v>702901</v>
      </c>
      <c r="B969" s="9" t="s">
        <v>4344</v>
      </c>
      <c r="C969" s="9" t="s">
        <v>4411</v>
      </c>
      <c r="D969" s="9" t="s">
        <v>4409</v>
      </c>
      <c r="E969" s="9"/>
      <c r="F969" s="9"/>
      <c r="G969" s="9" t="s">
        <v>398</v>
      </c>
      <c r="H969" s="9" t="s">
        <v>1907</v>
      </c>
      <c r="I969" s="9" t="s">
        <v>1897</v>
      </c>
      <c r="J969" s="9" t="s">
        <v>1898</v>
      </c>
      <c r="K969" s="9" t="s">
        <v>1995</v>
      </c>
      <c r="L969" s="9" t="s">
        <v>1996</v>
      </c>
      <c r="M969" s="9" t="s">
        <v>4412</v>
      </c>
      <c r="N969" s="9"/>
      <c r="O969" s="9" t="s">
        <v>4344</v>
      </c>
    </row>
    <row r="970" spans="1:15" ht="18">
      <c r="A970" s="9">
        <v>702900</v>
      </c>
      <c r="B970" s="9" t="s">
        <v>4344</v>
      </c>
      <c r="C970" s="9" t="s">
        <v>4413</v>
      </c>
      <c r="D970" s="9" t="s">
        <v>2315</v>
      </c>
      <c r="E970" s="9"/>
      <c r="F970" s="9"/>
      <c r="G970" s="9" t="s">
        <v>398</v>
      </c>
      <c r="H970" s="9" t="s">
        <v>634</v>
      </c>
      <c r="I970" s="9" t="s">
        <v>1897</v>
      </c>
      <c r="J970" s="9" t="s">
        <v>1898</v>
      </c>
      <c r="K970" s="9" t="s">
        <v>1927</v>
      </c>
      <c r="L970" s="9" t="s">
        <v>2415</v>
      </c>
      <c r="M970" s="9" t="s">
        <v>2693</v>
      </c>
      <c r="N970" s="9"/>
      <c r="O970" s="9" t="s">
        <v>3350</v>
      </c>
    </row>
    <row r="971" spans="1:15" ht="18">
      <c r="A971" s="9">
        <v>702899</v>
      </c>
      <c r="B971" s="9" t="s">
        <v>4344</v>
      </c>
      <c r="C971" s="9" t="s">
        <v>4414</v>
      </c>
      <c r="D971" s="9" t="s">
        <v>4415</v>
      </c>
      <c r="E971" s="9"/>
      <c r="F971" s="9"/>
      <c r="G971" s="9" t="s">
        <v>1896</v>
      </c>
      <c r="H971" s="9" t="s">
        <v>1295</v>
      </c>
      <c r="I971" s="9" t="s">
        <v>1897</v>
      </c>
      <c r="J971" s="9" t="s">
        <v>1898</v>
      </c>
      <c r="K971" s="9" t="s">
        <v>2299</v>
      </c>
      <c r="L971" s="9" t="s">
        <v>3209</v>
      </c>
      <c r="M971" s="9" t="s">
        <v>4416</v>
      </c>
      <c r="N971" s="9"/>
      <c r="O971" s="9" t="s">
        <v>4249</v>
      </c>
    </row>
    <row r="972" spans="1:15" ht="18">
      <c r="A972" s="9">
        <v>702898</v>
      </c>
      <c r="B972" s="9" t="s">
        <v>4344</v>
      </c>
      <c r="C972" s="9" t="s">
        <v>4417</v>
      </c>
      <c r="D972" s="9" t="s">
        <v>4418</v>
      </c>
      <c r="E972" s="9" t="s">
        <v>1905</v>
      </c>
      <c r="F972" s="9">
        <v>35</v>
      </c>
      <c r="G972" s="9" t="s">
        <v>633</v>
      </c>
      <c r="H972" s="9" t="s">
        <v>1295</v>
      </c>
      <c r="I972" s="9" t="s">
        <v>1897</v>
      </c>
      <c r="J972" s="9" t="s">
        <v>1908</v>
      </c>
      <c r="K972" s="9" t="s">
        <v>1987</v>
      </c>
      <c r="L972" s="9" t="s">
        <v>1900</v>
      </c>
      <c r="M972" s="9" t="s">
        <v>2006</v>
      </c>
      <c r="N972" s="9"/>
      <c r="O972" s="9" t="s">
        <v>2021</v>
      </c>
    </row>
    <row r="973" spans="1:15" ht="18">
      <c r="A973" s="9">
        <v>702897</v>
      </c>
      <c r="B973" s="9" t="s">
        <v>4344</v>
      </c>
      <c r="C973" s="9" t="s">
        <v>4419</v>
      </c>
      <c r="D973" s="9" t="s">
        <v>3298</v>
      </c>
      <c r="E973" s="9" t="s">
        <v>1905</v>
      </c>
      <c r="F973" s="9">
        <v>37</v>
      </c>
      <c r="G973" s="9" t="s">
        <v>398</v>
      </c>
      <c r="H973" s="9" t="s">
        <v>1907</v>
      </c>
      <c r="I973" s="9" t="s">
        <v>1897</v>
      </c>
      <c r="J973" s="9" t="s">
        <v>1898</v>
      </c>
      <c r="K973" s="9" t="s">
        <v>2255</v>
      </c>
      <c r="L973" s="9" t="s">
        <v>2415</v>
      </c>
      <c r="M973" s="9" t="s">
        <v>4420</v>
      </c>
      <c r="N973" s="9"/>
      <c r="O973" s="9" t="s">
        <v>2059</v>
      </c>
    </row>
    <row r="974" spans="1:15" ht="18">
      <c r="A974" s="9">
        <v>702896</v>
      </c>
      <c r="B974" s="9" t="s">
        <v>4344</v>
      </c>
      <c r="C974" s="9" t="s">
        <v>4421</v>
      </c>
      <c r="D974" s="9" t="s">
        <v>4422</v>
      </c>
      <c r="E974" s="9"/>
      <c r="F974" s="9"/>
      <c r="G974" s="9" t="s">
        <v>1906</v>
      </c>
      <c r="H974" s="9" t="s">
        <v>1660</v>
      </c>
      <c r="I974" s="9" t="s">
        <v>1897</v>
      </c>
      <c r="J974" s="9" t="s">
        <v>1898</v>
      </c>
      <c r="K974" s="9" t="s">
        <v>1916</v>
      </c>
      <c r="L974" s="9" t="s">
        <v>1910</v>
      </c>
      <c r="M974" s="9" t="s">
        <v>4423</v>
      </c>
      <c r="N974" s="9"/>
      <c r="O974" s="9" t="s">
        <v>4141</v>
      </c>
    </row>
    <row r="975" spans="1:15" ht="18">
      <c r="A975" s="9">
        <v>702895</v>
      </c>
      <c r="B975" s="9" t="s">
        <v>4344</v>
      </c>
      <c r="C975" s="9" t="s">
        <v>4424</v>
      </c>
      <c r="D975" s="9" t="s">
        <v>4425</v>
      </c>
      <c r="E975" s="9" t="s">
        <v>1905</v>
      </c>
      <c r="F975" s="9">
        <v>26</v>
      </c>
      <c r="G975" s="9" t="s">
        <v>1906</v>
      </c>
      <c r="H975" s="9" t="s">
        <v>634</v>
      </c>
      <c r="I975" s="9" t="s">
        <v>1897</v>
      </c>
      <c r="J975" s="9" t="s">
        <v>1908</v>
      </c>
      <c r="K975" s="9" t="s">
        <v>1899</v>
      </c>
      <c r="L975" s="9" t="s">
        <v>1910</v>
      </c>
      <c r="M975" s="9" t="s">
        <v>3697</v>
      </c>
      <c r="N975" s="9"/>
      <c r="O975" s="9" t="s">
        <v>4249</v>
      </c>
    </row>
    <row r="976" spans="1:15" ht="18">
      <c r="A976" s="9">
        <v>702894</v>
      </c>
      <c r="B976" s="9" t="s">
        <v>4344</v>
      </c>
      <c r="C976" s="9" t="s">
        <v>4426</v>
      </c>
      <c r="D976" s="9" t="s">
        <v>4427</v>
      </c>
      <c r="E976" s="9"/>
      <c r="F976" s="9"/>
      <c r="G976" s="9" t="s">
        <v>1906</v>
      </c>
      <c r="H976" s="9" t="s">
        <v>634</v>
      </c>
      <c r="I976" s="9" t="s">
        <v>1897</v>
      </c>
      <c r="J976" s="9" t="s">
        <v>1898</v>
      </c>
      <c r="K976" s="9" t="s">
        <v>1899</v>
      </c>
      <c r="L976" s="9" t="s">
        <v>1910</v>
      </c>
      <c r="M976" s="9" t="s">
        <v>3475</v>
      </c>
      <c r="N976" s="9"/>
      <c r="O976" s="9" t="s">
        <v>3844</v>
      </c>
    </row>
    <row r="977" spans="1:15" ht="18">
      <c r="A977" s="9">
        <v>702893</v>
      </c>
      <c r="B977" s="9" t="s">
        <v>4344</v>
      </c>
      <c r="C977" s="9" t="s">
        <v>4428</v>
      </c>
      <c r="D977" s="9" t="s">
        <v>2199</v>
      </c>
      <c r="E977" s="9" t="s">
        <v>1905</v>
      </c>
      <c r="F977" s="9">
        <v>40</v>
      </c>
      <c r="G977" s="9" t="s">
        <v>398</v>
      </c>
      <c r="H977" s="9" t="s">
        <v>634</v>
      </c>
      <c r="I977" s="9" t="s">
        <v>1897</v>
      </c>
      <c r="J977" s="9" t="s">
        <v>1898</v>
      </c>
      <c r="K977" s="9" t="s">
        <v>1927</v>
      </c>
      <c r="L977" s="9" t="s">
        <v>2415</v>
      </c>
      <c r="M977" s="9" t="s">
        <v>4429</v>
      </c>
      <c r="N977" s="9"/>
      <c r="O977" s="9" t="s">
        <v>2102</v>
      </c>
    </row>
    <row r="978" spans="1:15" ht="18">
      <c r="A978" s="9">
        <v>702892</v>
      </c>
      <c r="B978" s="9" t="s">
        <v>4344</v>
      </c>
      <c r="C978" s="9" t="s">
        <v>4430</v>
      </c>
      <c r="D978" s="9" t="s">
        <v>4431</v>
      </c>
      <c r="E978" s="9"/>
      <c r="F978" s="9"/>
      <c r="G978" s="9" t="s">
        <v>648</v>
      </c>
      <c r="H978" s="9" t="s">
        <v>1907</v>
      </c>
      <c r="I978" s="9" t="s">
        <v>1897</v>
      </c>
      <c r="J978" s="9" t="s">
        <v>1898</v>
      </c>
      <c r="K978" s="9" t="s">
        <v>1899</v>
      </c>
      <c r="L978" s="9" t="s">
        <v>2415</v>
      </c>
      <c r="M978" s="9" t="s">
        <v>4432</v>
      </c>
      <c r="N978" s="9"/>
      <c r="O978" s="9" t="s">
        <v>4344</v>
      </c>
    </row>
    <row r="979" spans="1:15" ht="18">
      <c r="A979" s="9">
        <v>702890</v>
      </c>
      <c r="B979" s="9" t="s">
        <v>4344</v>
      </c>
      <c r="C979" s="9" t="s">
        <v>4433</v>
      </c>
      <c r="D979" s="9" t="s">
        <v>4434</v>
      </c>
      <c r="E979" s="9"/>
      <c r="F979" s="9"/>
      <c r="G979" s="9" t="s">
        <v>398</v>
      </c>
      <c r="H979" s="9" t="s">
        <v>1907</v>
      </c>
      <c r="I979" s="9" t="s">
        <v>1897</v>
      </c>
      <c r="J979" s="9" t="s">
        <v>1898</v>
      </c>
      <c r="K979" s="9" t="s">
        <v>1916</v>
      </c>
      <c r="L979" s="9" t="s">
        <v>1952</v>
      </c>
      <c r="M979" s="9" t="s">
        <v>4435</v>
      </c>
      <c r="N979" s="9"/>
      <c r="O979" s="9" t="s">
        <v>1912</v>
      </c>
    </row>
    <row r="980" spans="1:15" ht="18">
      <c r="A980" s="9">
        <v>702889</v>
      </c>
      <c r="B980" s="9" t="s">
        <v>4344</v>
      </c>
      <c r="C980" s="9" t="s">
        <v>4436</v>
      </c>
      <c r="D980" s="9" t="s">
        <v>4437</v>
      </c>
      <c r="E980" s="9"/>
      <c r="F980" s="9"/>
      <c r="G980" s="9" t="s">
        <v>1906</v>
      </c>
      <c r="H980" s="9" t="s">
        <v>2901</v>
      </c>
      <c r="I980" s="9" t="s">
        <v>1897</v>
      </c>
      <c r="J980" s="9" t="s">
        <v>1926</v>
      </c>
      <c r="K980" s="9" t="s">
        <v>1995</v>
      </c>
      <c r="L980" s="9" t="s">
        <v>1996</v>
      </c>
      <c r="M980" s="9" t="s">
        <v>98</v>
      </c>
      <c r="N980" s="9"/>
      <c r="O980" s="9" t="s">
        <v>4344</v>
      </c>
    </row>
    <row r="981" spans="1:15" ht="18">
      <c r="A981" s="9">
        <v>702888</v>
      </c>
      <c r="B981" s="9" t="s">
        <v>4344</v>
      </c>
      <c r="C981" s="9" t="s">
        <v>4438</v>
      </c>
      <c r="D981" s="9" t="s">
        <v>4437</v>
      </c>
      <c r="E981" s="9"/>
      <c r="F981" s="9"/>
      <c r="G981" s="9" t="s">
        <v>1906</v>
      </c>
      <c r="H981" s="9" t="s">
        <v>1295</v>
      </c>
      <c r="I981" s="9" t="s">
        <v>1897</v>
      </c>
      <c r="J981" s="9" t="s">
        <v>1898</v>
      </c>
      <c r="K981" s="9" t="s">
        <v>1899</v>
      </c>
      <c r="L981" s="9" t="s">
        <v>2527</v>
      </c>
      <c r="M981" s="9" t="s">
        <v>4439</v>
      </c>
      <c r="N981" s="9"/>
      <c r="O981" s="9" t="s">
        <v>3350</v>
      </c>
    </row>
    <row r="982" spans="1:15" ht="18">
      <c r="A982" s="9">
        <v>702887</v>
      </c>
      <c r="B982" s="9" t="s">
        <v>4344</v>
      </c>
      <c r="C982" s="9" t="s">
        <v>4440</v>
      </c>
      <c r="D982" s="9" t="s">
        <v>4441</v>
      </c>
      <c r="E982" s="9"/>
      <c r="F982" s="9"/>
      <c r="G982" s="9" t="s">
        <v>1906</v>
      </c>
      <c r="H982" s="9" t="s">
        <v>634</v>
      </c>
      <c r="I982" s="9" t="s">
        <v>1897</v>
      </c>
      <c r="J982" s="9" t="s">
        <v>1898</v>
      </c>
      <c r="K982" s="9" t="s">
        <v>2540</v>
      </c>
      <c r="L982" s="9" t="s">
        <v>2527</v>
      </c>
      <c r="M982" s="9" t="s">
        <v>4442</v>
      </c>
      <c r="N982" s="9"/>
      <c r="O982" s="9" t="s">
        <v>3603</v>
      </c>
    </row>
    <row r="983" spans="1:15" ht="18">
      <c r="A983" s="9">
        <v>702886</v>
      </c>
      <c r="B983" s="9" t="s">
        <v>4344</v>
      </c>
      <c r="C983" s="9" t="s">
        <v>4443</v>
      </c>
      <c r="D983" s="9" t="s">
        <v>4444</v>
      </c>
      <c r="E983" s="9" t="s">
        <v>1905</v>
      </c>
      <c r="F983" s="9">
        <v>46</v>
      </c>
      <c r="G983" s="9" t="s">
        <v>648</v>
      </c>
      <c r="H983" s="9" t="s">
        <v>1907</v>
      </c>
      <c r="I983" s="9" t="s">
        <v>1897</v>
      </c>
      <c r="J983" s="9" t="s">
        <v>1898</v>
      </c>
      <c r="K983" s="9" t="s">
        <v>3178</v>
      </c>
      <c r="L983" s="9" t="s">
        <v>2415</v>
      </c>
      <c r="M983" s="9" t="s">
        <v>3869</v>
      </c>
      <c r="N983" s="9"/>
      <c r="O983" s="9" t="s">
        <v>2881</v>
      </c>
    </row>
    <row r="984" spans="1:15" ht="18">
      <c r="A984" s="9">
        <v>702885</v>
      </c>
      <c r="B984" s="9" t="s">
        <v>4344</v>
      </c>
      <c r="C984" s="9" t="s">
        <v>4445</v>
      </c>
      <c r="D984" s="9" t="s">
        <v>4446</v>
      </c>
      <c r="E984" s="9"/>
      <c r="F984" s="9"/>
      <c r="G984" s="9" t="s">
        <v>1896</v>
      </c>
      <c r="H984" s="9" t="s">
        <v>1907</v>
      </c>
      <c r="I984" s="9" t="s">
        <v>1897</v>
      </c>
      <c r="J984" s="9" t="s">
        <v>1898</v>
      </c>
      <c r="K984" s="9" t="s">
        <v>1970</v>
      </c>
      <c r="L984" s="9" t="s">
        <v>3209</v>
      </c>
      <c r="M984" s="9" t="s">
        <v>2381</v>
      </c>
      <c r="N984" s="9"/>
      <c r="O984" s="9" t="s">
        <v>2514</v>
      </c>
    </row>
    <row r="985" spans="1:15" ht="18">
      <c r="A985" s="9">
        <v>702884</v>
      </c>
      <c r="B985" s="9" t="s">
        <v>4344</v>
      </c>
      <c r="C985" s="9" t="s">
        <v>4447</v>
      </c>
      <c r="D985" s="9" t="s">
        <v>4448</v>
      </c>
      <c r="E985" s="9" t="s">
        <v>1905</v>
      </c>
      <c r="F985" s="9">
        <v>25</v>
      </c>
      <c r="G985" s="9" t="s">
        <v>398</v>
      </c>
      <c r="H985" s="9" t="s">
        <v>634</v>
      </c>
      <c r="I985" s="9" t="s">
        <v>1897</v>
      </c>
      <c r="J985" s="9" t="s">
        <v>1908</v>
      </c>
      <c r="K985" s="9" t="s">
        <v>1927</v>
      </c>
      <c r="L985" s="9" t="s">
        <v>2415</v>
      </c>
      <c r="M985" s="9" t="s">
        <v>4449</v>
      </c>
      <c r="N985" s="9"/>
      <c r="O985" s="9" t="s">
        <v>2080</v>
      </c>
    </row>
    <row r="986" spans="1:15" ht="18">
      <c r="A986" s="9">
        <v>702883</v>
      </c>
      <c r="B986" s="9" t="s">
        <v>4344</v>
      </c>
      <c r="C986" s="9" t="s">
        <v>4450</v>
      </c>
      <c r="D986" s="9" t="s">
        <v>98</v>
      </c>
      <c r="E986" s="9"/>
      <c r="F986" s="9"/>
      <c r="G986" s="9" t="s">
        <v>633</v>
      </c>
      <c r="H986" s="9" t="s">
        <v>634</v>
      </c>
      <c r="I986" s="9" t="s">
        <v>1897</v>
      </c>
      <c r="J986" s="9" t="s">
        <v>1908</v>
      </c>
      <c r="K986" s="9" t="s">
        <v>2299</v>
      </c>
      <c r="L986" s="9" t="s">
        <v>3209</v>
      </c>
      <c r="M986" s="9" t="s">
        <v>4451</v>
      </c>
      <c r="N986" s="9"/>
      <c r="O986" s="9" t="s">
        <v>3844</v>
      </c>
    </row>
    <row r="987" spans="1:15" ht="18">
      <c r="A987" s="9">
        <v>702882</v>
      </c>
      <c r="B987" s="9" t="s">
        <v>4344</v>
      </c>
      <c r="C987" s="9" t="s">
        <v>4452</v>
      </c>
      <c r="D987" s="9" t="s">
        <v>4453</v>
      </c>
      <c r="E987" s="9" t="s">
        <v>1905</v>
      </c>
      <c r="F987" s="9">
        <v>25</v>
      </c>
      <c r="G987" s="9" t="s">
        <v>398</v>
      </c>
      <c r="H987" s="9" t="s">
        <v>1907</v>
      </c>
      <c r="I987" s="9" t="s">
        <v>1897</v>
      </c>
      <c r="J987" s="9" t="s">
        <v>1908</v>
      </c>
      <c r="K987" s="9" t="s">
        <v>2299</v>
      </c>
      <c r="L987" s="9" t="s">
        <v>2415</v>
      </c>
      <c r="M987" s="9" t="s">
        <v>4454</v>
      </c>
      <c r="N987" s="9"/>
      <c r="O987" s="9" t="s">
        <v>4344</v>
      </c>
    </row>
    <row r="988" spans="1:15" ht="18">
      <c r="A988" s="9">
        <v>702880</v>
      </c>
      <c r="B988" s="9" t="s">
        <v>4344</v>
      </c>
      <c r="C988" s="9" t="s">
        <v>4455</v>
      </c>
      <c r="D988" s="9" t="s">
        <v>4456</v>
      </c>
      <c r="E988" s="9"/>
      <c r="F988" s="9"/>
      <c r="G988" s="9" t="s">
        <v>1915</v>
      </c>
      <c r="H988" s="9" t="s">
        <v>2337</v>
      </c>
      <c r="I988" s="9" t="s">
        <v>1897</v>
      </c>
      <c r="J988" s="9" t="s">
        <v>1898</v>
      </c>
      <c r="K988" s="9" t="s">
        <v>2149</v>
      </c>
      <c r="L988" s="9" t="s">
        <v>1917</v>
      </c>
      <c r="M988" s="9" t="s">
        <v>4457</v>
      </c>
      <c r="N988" s="9"/>
      <c r="O988" s="9" t="s">
        <v>4249</v>
      </c>
    </row>
    <row r="989" spans="1:15" ht="18">
      <c r="A989" s="9">
        <v>702878</v>
      </c>
      <c r="B989" s="9" t="s">
        <v>4344</v>
      </c>
      <c r="C989" s="9" t="s">
        <v>4458</v>
      </c>
      <c r="D989" s="9" t="s">
        <v>4459</v>
      </c>
      <c r="E989" s="9"/>
      <c r="F989" s="9"/>
      <c r="G989" s="9" t="s">
        <v>648</v>
      </c>
      <c r="H989" s="9" t="s">
        <v>1907</v>
      </c>
      <c r="I989" s="9" t="s">
        <v>1897</v>
      </c>
      <c r="J989" s="9" t="s">
        <v>1898</v>
      </c>
      <c r="K989" s="9" t="s">
        <v>1922</v>
      </c>
      <c r="L989" s="9" t="s">
        <v>1952</v>
      </c>
      <c r="M989" s="9" t="s">
        <v>4460</v>
      </c>
      <c r="N989" s="9"/>
      <c r="O989" s="9" t="s">
        <v>4344</v>
      </c>
    </row>
    <row r="990" spans="1:15" ht="18">
      <c r="A990" s="9">
        <v>702877</v>
      </c>
      <c r="B990" s="9" t="s">
        <v>4344</v>
      </c>
      <c r="C990" s="9" t="s">
        <v>4461</v>
      </c>
      <c r="D990" s="9" t="s">
        <v>4462</v>
      </c>
      <c r="E990" s="9" t="s">
        <v>1905</v>
      </c>
      <c r="F990" s="9">
        <v>20</v>
      </c>
      <c r="G990" s="9" t="s">
        <v>1896</v>
      </c>
      <c r="H990" s="9" t="s">
        <v>1295</v>
      </c>
      <c r="I990" s="9" t="s">
        <v>1897</v>
      </c>
      <c r="J990" s="9" t="s">
        <v>1898</v>
      </c>
      <c r="K990" s="9" t="s">
        <v>2299</v>
      </c>
      <c r="L990" s="9" t="s">
        <v>3209</v>
      </c>
      <c r="M990" s="9" t="s">
        <v>4463</v>
      </c>
      <c r="N990" s="9"/>
      <c r="O990" s="9" t="s">
        <v>4344</v>
      </c>
    </row>
    <row r="991" spans="1:15" ht="18">
      <c r="A991" s="9">
        <v>702876</v>
      </c>
      <c r="B991" s="9" t="s">
        <v>4344</v>
      </c>
      <c r="C991" s="9" t="s">
        <v>4464</v>
      </c>
      <c r="D991" s="9" t="s">
        <v>4465</v>
      </c>
      <c r="E991" s="9"/>
      <c r="F991" s="9"/>
      <c r="G991" s="9" t="s">
        <v>633</v>
      </c>
      <c r="H991" s="9" t="s">
        <v>634</v>
      </c>
      <c r="I991" s="9" t="s">
        <v>1897</v>
      </c>
      <c r="J991" s="9" t="s">
        <v>1898</v>
      </c>
      <c r="K991" s="9" t="s">
        <v>1899</v>
      </c>
      <c r="L991" s="9" t="s">
        <v>3209</v>
      </c>
      <c r="M991" s="9" t="s">
        <v>2055</v>
      </c>
      <c r="N991" s="9"/>
      <c r="O991" s="9" t="s">
        <v>4344</v>
      </c>
    </row>
    <row r="992" spans="1:15" ht="18">
      <c r="A992" s="9">
        <v>702875</v>
      </c>
      <c r="B992" s="9" t="s">
        <v>4344</v>
      </c>
      <c r="C992" s="9" t="s">
        <v>4466</v>
      </c>
      <c r="D992" s="9" t="s">
        <v>4346</v>
      </c>
      <c r="E992" s="9" t="s">
        <v>1905</v>
      </c>
      <c r="F992" s="9">
        <v>28</v>
      </c>
      <c r="G992" s="9" t="s">
        <v>1896</v>
      </c>
      <c r="H992" s="9" t="s">
        <v>1907</v>
      </c>
      <c r="I992" s="9" t="s">
        <v>1897</v>
      </c>
      <c r="J992" s="9" t="s">
        <v>1908</v>
      </c>
      <c r="K992" s="9" t="s">
        <v>1987</v>
      </c>
      <c r="L992" s="9" t="s">
        <v>1900</v>
      </c>
      <c r="M992" s="9" t="s">
        <v>3546</v>
      </c>
      <c r="N992" s="9"/>
      <c r="O992" s="9" t="s">
        <v>2504</v>
      </c>
    </row>
    <row r="993" spans="1:15" ht="18">
      <c r="A993" s="9">
        <v>702874</v>
      </c>
      <c r="B993" s="9" t="s">
        <v>4344</v>
      </c>
      <c r="C993" s="9" t="s">
        <v>4467</v>
      </c>
      <c r="D993" s="9" t="s">
        <v>2928</v>
      </c>
      <c r="E993" s="9"/>
      <c r="F993" s="9"/>
      <c r="G993" s="9" t="s">
        <v>398</v>
      </c>
      <c r="H993" s="9" t="s">
        <v>2176</v>
      </c>
      <c r="I993" s="9" t="s">
        <v>1950</v>
      </c>
      <c r="J993" s="9" t="s">
        <v>1951</v>
      </c>
      <c r="K993" s="9" t="s">
        <v>1981</v>
      </c>
      <c r="L993" s="9" t="s">
        <v>2415</v>
      </c>
      <c r="M993" s="9" t="s">
        <v>4468</v>
      </c>
      <c r="N993" s="9"/>
      <c r="O993" s="9"/>
    </row>
    <row r="994" spans="1:15" ht="18">
      <c r="A994" s="9">
        <v>702873</v>
      </c>
      <c r="B994" s="9" t="s">
        <v>4344</v>
      </c>
      <c r="C994" s="9" t="s">
        <v>4469</v>
      </c>
      <c r="D994" s="9" t="s">
        <v>3031</v>
      </c>
      <c r="E994" s="9"/>
      <c r="F994" s="9"/>
      <c r="G994" s="9" t="s">
        <v>398</v>
      </c>
      <c r="H994" s="9" t="s">
        <v>2176</v>
      </c>
      <c r="I994" s="9" t="s">
        <v>1950</v>
      </c>
      <c r="J994" s="9" t="s">
        <v>1951</v>
      </c>
      <c r="K994" s="9" t="s">
        <v>1981</v>
      </c>
      <c r="L994" s="9" t="s">
        <v>1952</v>
      </c>
      <c r="M994" s="9" t="s">
        <v>4470</v>
      </c>
      <c r="N994" s="9"/>
      <c r="O994" s="9"/>
    </row>
    <row r="995" spans="1:15" ht="18">
      <c r="A995" s="9">
        <v>702872</v>
      </c>
      <c r="B995" s="9" t="s">
        <v>4344</v>
      </c>
      <c r="C995" s="9" t="s">
        <v>4471</v>
      </c>
      <c r="D995" s="9" t="s">
        <v>4472</v>
      </c>
      <c r="E995" s="9"/>
      <c r="F995" s="9"/>
      <c r="G995" s="9" t="s">
        <v>398</v>
      </c>
      <c r="H995" s="9" t="s">
        <v>1295</v>
      </c>
      <c r="I995" s="9" t="s">
        <v>1897</v>
      </c>
      <c r="J995" s="9" t="s">
        <v>1898</v>
      </c>
      <c r="K995" s="9" t="s">
        <v>1922</v>
      </c>
      <c r="L995" s="9" t="s">
        <v>1952</v>
      </c>
      <c r="M995" s="9" t="s">
        <v>2917</v>
      </c>
      <c r="N995" s="9"/>
      <c r="O995" s="9" t="s">
        <v>4344</v>
      </c>
    </row>
    <row r="996" spans="1:15" ht="18">
      <c r="A996" s="9">
        <v>702871</v>
      </c>
      <c r="B996" s="9" t="s">
        <v>4344</v>
      </c>
      <c r="C996" s="9" t="s">
        <v>4473</v>
      </c>
      <c r="D996" s="9" t="s">
        <v>4474</v>
      </c>
      <c r="E996" s="9"/>
      <c r="F996" s="9"/>
      <c r="G996" s="9" t="s">
        <v>398</v>
      </c>
      <c r="H996" s="9" t="s">
        <v>2176</v>
      </c>
      <c r="I996" s="9" t="s">
        <v>1950</v>
      </c>
      <c r="J996" s="9" t="s">
        <v>1951</v>
      </c>
      <c r="K996" s="9" t="s">
        <v>1981</v>
      </c>
      <c r="L996" s="9" t="s">
        <v>1952</v>
      </c>
      <c r="M996" s="9" t="s">
        <v>4475</v>
      </c>
      <c r="N996" s="9"/>
      <c r="O996" s="9"/>
    </row>
    <row r="997" spans="1:15" ht="18">
      <c r="A997" s="9">
        <v>702870</v>
      </c>
      <c r="B997" s="9" t="s">
        <v>4344</v>
      </c>
      <c r="C997" s="9" t="s">
        <v>4476</v>
      </c>
      <c r="D997" s="9" t="s">
        <v>4477</v>
      </c>
      <c r="E997" s="9"/>
      <c r="F997" s="9"/>
      <c r="G997" s="9" t="s">
        <v>398</v>
      </c>
      <c r="H997" s="9" t="s">
        <v>2176</v>
      </c>
      <c r="I997" s="9" t="s">
        <v>1950</v>
      </c>
      <c r="J997" s="9" t="s">
        <v>1951</v>
      </c>
      <c r="K997" s="9" t="s">
        <v>1916</v>
      </c>
      <c r="L997" s="9" t="s">
        <v>1952</v>
      </c>
      <c r="M997" s="9" t="s">
        <v>4478</v>
      </c>
      <c r="N997" s="9"/>
      <c r="O997" s="9" t="s">
        <v>2044</v>
      </c>
    </row>
    <row r="998" spans="1:15" ht="18">
      <c r="A998" s="9">
        <v>702869</v>
      </c>
      <c r="B998" s="9" t="s">
        <v>4344</v>
      </c>
      <c r="C998" s="9" t="s">
        <v>4479</v>
      </c>
      <c r="D998" s="9" t="s">
        <v>2928</v>
      </c>
      <c r="E998" s="9"/>
      <c r="F998" s="9"/>
      <c r="G998" s="9" t="s">
        <v>398</v>
      </c>
      <c r="H998" s="9" t="s">
        <v>2176</v>
      </c>
      <c r="I998" s="9" t="s">
        <v>1950</v>
      </c>
      <c r="J998" s="9" t="s">
        <v>1951</v>
      </c>
      <c r="K998" s="9" t="s">
        <v>1995</v>
      </c>
      <c r="L998" s="9" t="s">
        <v>1996</v>
      </c>
      <c r="M998" s="9" t="s">
        <v>98</v>
      </c>
      <c r="N998" s="9"/>
      <c r="O998" s="9" t="s">
        <v>4344</v>
      </c>
    </row>
    <row r="999" spans="1:15" ht="18">
      <c r="A999" s="9">
        <v>702868</v>
      </c>
      <c r="B999" s="9" t="s">
        <v>4344</v>
      </c>
      <c r="C999" s="9" t="s">
        <v>4480</v>
      </c>
      <c r="D999" s="9" t="s">
        <v>4481</v>
      </c>
      <c r="E999" s="9" t="s">
        <v>1905</v>
      </c>
      <c r="F999" s="9">
        <v>25</v>
      </c>
      <c r="G999" s="9" t="s">
        <v>1896</v>
      </c>
      <c r="H999" s="9" t="s">
        <v>1907</v>
      </c>
      <c r="I999" s="9" t="s">
        <v>1897</v>
      </c>
      <c r="J999" s="9" t="s">
        <v>1898</v>
      </c>
      <c r="K999" s="9" t="s">
        <v>2299</v>
      </c>
      <c r="L999" s="9" t="s">
        <v>3209</v>
      </c>
      <c r="M999" s="9" t="s">
        <v>4482</v>
      </c>
      <c r="N999" s="9"/>
      <c r="O999" s="9" t="s">
        <v>3603</v>
      </c>
    </row>
    <row r="1000" spans="1:15" ht="18">
      <c r="A1000" s="9">
        <v>702867</v>
      </c>
      <c r="B1000" s="9" t="s">
        <v>4344</v>
      </c>
      <c r="C1000" s="9" t="s">
        <v>4483</v>
      </c>
      <c r="D1000" s="9" t="s">
        <v>4484</v>
      </c>
      <c r="E1000" s="9"/>
      <c r="F1000" s="9"/>
      <c r="G1000" s="9" t="s">
        <v>1906</v>
      </c>
      <c r="H1000" s="9" t="s">
        <v>1660</v>
      </c>
      <c r="I1000" s="9" t="s">
        <v>1897</v>
      </c>
      <c r="J1000" s="9" t="s">
        <v>1898</v>
      </c>
      <c r="K1000" s="9" t="s">
        <v>2299</v>
      </c>
      <c r="L1000" s="9" t="s">
        <v>2527</v>
      </c>
      <c r="M1000" s="9" t="s">
        <v>4485</v>
      </c>
      <c r="N1000" s="9"/>
      <c r="O1000" s="9" t="s">
        <v>4344</v>
      </c>
    </row>
    <row r="1001" spans="1:15" ht="18">
      <c r="A1001" s="9">
        <v>702866</v>
      </c>
      <c r="B1001" s="9" t="s">
        <v>4344</v>
      </c>
      <c r="C1001" s="9" t="s">
        <v>4486</v>
      </c>
      <c r="D1001" s="9" t="s">
        <v>98</v>
      </c>
      <c r="E1001" s="9"/>
      <c r="F1001" s="9"/>
      <c r="G1001" s="9"/>
      <c r="H1001" s="9"/>
      <c r="I1001" s="9" t="s">
        <v>1897</v>
      </c>
      <c r="J1001" s="9" t="s">
        <v>1908</v>
      </c>
      <c r="K1001" s="9" t="s">
        <v>1899</v>
      </c>
      <c r="L1001" s="9" t="s">
        <v>3209</v>
      </c>
      <c r="M1001" s="9" t="s">
        <v>2055</v>
      </c>
      <c r="N1001" s="9"/>
      <c r="O1001" s="9" t="s">
        <v>4344</v>
      </c>
    </row>
    <row r="1002" spans="1:15" ht="18">
      <c r="A1002" s="9">
        <v>702865</v>
      </c>
      <c r="B1002" s="9" t="s">
        <v>4344</v>
      </c>
      <c r="C1002" s="9" t="s">
        <v>4487</v>
      </c>
      <c r="D1002" s="9" t="s">
        <v>4488</v>
      </c>
      <c r="E1002" s="9" t="s">
        <v>1905</v>
      </c>
      <c r="F1002" s="9">
        <v>29</v>
      </c>
      <c r="G1002" s="9" t="s">
        <v>1915</v>
      </c>
      <c r="H1002" s="9" t="s">
        <v>1994</v>
      </c>
      <c r="I1002" s="9" t="s">
        <v>1897</v>
      </c>
      <c r="J1002" s="9" t="s">
        <v>1908</v>
      </c>
      <c r="K1002" s="9" t="s">
        <v>1916</v>
      </c>
      <c r="L1002" s="9" t="s">
        <v>1910</v>
      </c>
      <c r="M1002" s="9" t="s">
        <v>4489</v>
      </c>
      <c r="N1002" s="9"/>
      <c r="O1002" s="9" t="s">
        <v>2908</v>
      </c>
    </row>
    <row r="1003" spans="1:15" ht="18">
      <c r="A1003" s="9">
        <v>702864</v>
      </c>
      <c r="B1003" s="9" t="s">
        <v>4344</v>
      </c>
      <c r="C1003" s="9" t="s">
        <v>4490</v>
      </c>
      <c r="D1003" s="9" t="s">
        <v>4491</v>
      </c>
      <c r="E1003" s="9" t="s">
        <v>1905</v>
      </c>
      <c r="F1003" s="9">
        <v>48</v>
      </c>
      <c r="G1003" s="9" t="s">
        <v>1906</v>
      </c>
      <c r="H1003" s="9" t="s">
        <v>1295</v>
      </c>
      <c r="I1003" s="9" t="s">
        <v>1897</v>
      </c>
      <c r="J1003" s="9" t="s">
        <v>1898</v>
      </c>
      <c r="K1003" s="9" t="s">
        <v>1965</v>
      </c>
      <c r="L1003" s="9" t="s">
        <v>1910</v>
      </c>
      <c r="M1003" s="9" t="s">
        <v>4492</v>
      </c>
      <c r="N1003" s="9"/>
      <c r="O1003" s="9" t="s">
        <v>1930</v>
      </c>
    </row>
    <row r="1004" spans="1:15" ht="18">
      <c r="A1004" s="9">
        <v>702863</v>
      </c>
      <c r="B1004" s="9" t="s">
        <v>4344</v>
      </c>
      <c r="C1004" s="9" t="s">
        <v>4493</v>
      </c>
      <c r="D1004" s="9" t="s">
        <v>4494</v>
      </c>
      <c r="E1004" s="9"/>
      <c r="F1004" s="9"/>
      <c r="G1004" s="9" t="s">
        <v>748</v>
      </c>
      <c r="H1004" s="9" t="s">
        <v>634</v>
      </c>
      <c r="I1004" s="9" t="s">
        <v>1897</v>
      </c>
      <c r="J1004" s="9" t="s">
        <v>1898</v>
      </c>
      <c r="K1004" s="9" t="s">
        <v>2149</v>
      </c>
      <c r="L1004" s="9" t="s">
        <v>2527</v>
      </c>
      <c r="M1004" s="9" t="s">
        <v>4495</v>
      </c>
      <c r="N1004" s="9"/>
      <c r="O1004" s="9" t="s">
        <v>4171</v>
      </c>
    </row>
    <row r="1005" spans="1:15" ht="18">
      <c r="A1005" s="9">
        <v>702862</v>
      </c>
      <c r="B1005" s="9" t="s">
        <v>4344</v>
      </c>
      <c r="C1005" s="9" t="s">
        <v>4496</v>
      </c>
      <c r="D1005" s="9" t="s">
        <v>4497</v>
      </c>
      <c r="E1005" s="9"/>
      <c r="F1005" s="9"/>
      <c r="G1005" s="9" t="s">
        <v>1896</v>
      </c>
      <c r="H1005" s="9" t="s">
        <v>1907</v>
      </c>
      <c r="I1005" s="9" t="s">
        <v>1897</v>
      </c>
      <c r="J1005" s="9" t="s">
        <v>1898</v>
      </c>
      <c r="K1005" s="9" t="s">
        <v>2141</v>
      </c>
      <c r="L1005" s="9" t="s">
        <v>2093</v>
      </c>
      <c r="M1005" s="9" t="s">
        <v>98</v>
      </c>
      <c r="N1005" s="9"/>
      <c r="O1005" s="9" t="s">
        <v>2059</v>
      </c>
    </row>
    <row r="1006" spans="1:15" ht="18">
      <c r="A1006" s="9">
        <v>702861</v>
      </c>
      <c r="B1006" s="9" t="s">
        <v>4344</v>
      </c>
      <c r="C1006" s="9" t="s">
        <v>4498</v>
      </c>
      <c r="D1006" s="9" t="s">
        <v>4499</v>
      </c>
      <c r="E1006" s="9"/>
      <c r="F1006" s="9"/>
      <c r="G1006" s="9"/>
      <c r="H1006" s="9"/>
      <c r="I1006" s="9" t="s">
        <v>1897</v>
      </c>
      <c r="J1006" s="9" t="s">
        <v>2009</v>
      </c>
      <c r="K1006" s="9" t="s">
        <v>1899</v>
      </c>
      <c r="L1006" s="9" t="s">
        <v>1952</v>
      </c>
      <c r="M1006" s="9" t="s">
        <v>98</v>
      </c>
      <c r="N1006" s="9"/>
      <c r="O1006" s="9" t="s">
        <v>4344</v>
      </c>
    </row>
    <row r="1007" spans="1:15" ht="18">
      <c r="A1007" s="9">
        <v>702860</v>
      </c>
      <c r="B1007" s="9" t="s">
        <v>4344</v>
      </c>
      <c r="C1007" s="9" t="s">
        <v>4500</v>
      </c>
      <c r="D1007" s="9" t="s">
        <v>4501</v>
      </c>
      <c r="E1007" s="9"/>
      <c r="F1007" s="9"/>
      <c r="G1007" s="9" t="s">
        <v>1906</v>
      </c>
      <c r="H1007" s="9" t="s">
        <v>1660</v>
      </c>
      <c r="I1007" s="9" t="s">
        <v>1897</v>
      </c>
      <c r="J1007" s="9" t="s">
        <v>1898</v>
      </c>
      <c r="K1007" s="9" t="s">
        <v>1916</v>
      </c>
      <c r="L1007" s="9" t="s">
        <v>1910</v>
      </c>
      <c r="M1007" s="9" t="s">
        <v>4502</v>
      </c>
      <c r="N1007" s="9"/>
      <c r="O1007" s="9" t="s">
        <v>4141</v>
      </c>
    </row>
    <row r="1008" spans="1:15" ht="18">
      <c r="A1008" s="9">
        <v>702859</v>
      </c>
      <c r="B1008" s="9" t="s">
        <v>4344</v>
      </c>
      <c r="C1008" s="9" t="s">
        <v>4503</v>
      </c>
      <c r="D1008" s="9" t="s">
        <v>4504</v>
      </c>
      <c r="E1008" s="9" t="s">
        <v>1905</v>
      </c>
      <c r="F1008" s="9">
        <v>24</v>
      </c>
      <c r="G1008" s="9" t="s">
        <v>1915</v>
      </c>
      <c r="H1008" s="9" t="s">
        <v>634</v>
      </c>
      <c r="I1008" s="9" t="s">
        <v>1897</v>
      </c>
      <c r="J1008" s="9" t="s">
        <v>1898</v>
      </c>
      <c r="K1008" s="9" t="s">
        <v>2299</v>
      </c>
      <c r="L1008" s="9" t="s">
        <v>1917</v>
      </c>
      <c r="M1008" s="9" t="s">
        <v>4505</v>
      </c>
      <c r="N1008" s="9"/>
      <c r="O1008" s="9" t="s">
        <v>4344</v>
      </c>
    </row>
    <row r="1009" spans="1:15" ht="18">
      <c r="A1009" s="9">
        <v>702858</v>
      </c>
      <c r="B1009" s="9" t="s">
        <v>4344</v>
      </c>
      <c r="C1009" s="9" t="s">
        <v>4506</v>
      </c>
      <c r="D1009" s="9" t="s">
        <v>98</v>
      </c>
      <c r="E1009" s="9"/>
      <c r="F1009" s="9"/>
      <c r="G1009" s="9"/>
      <c r="H1009" s="9"/>
      <c r="I1009" s="9" t="s">
        <v>1897</v>
      </c>
      <c r="J1009" s="9" t="s">
        <v>1908</v>
      </c>
      <c r="K1009" s="9" t="s">
        <v>1995</v>
      </c>
      <c r="L1009" s="9" t="s">
        <v>1996</v>
      </c>
      <c r="M1009" s="9" t="s">
        <v>4507</v>
      </c>
      <c r="N1009" s="9"/>
      <c r="O1009" s="9" t="s">
        <v>4344</v>
      </c>
    </row>
    <row r="1010" spans="1:15" ht="18">
      <c r="A1010" s="9">
        <v>702857</v>
      </c>
      <c r="B1010" s="9" t="s">
        <v>4344</v>
      </c>
      <c r="C1010" s="9" t="s">
        <v>4508</v>
      </c>
      <c r="D1010" s="9" t="s">
        <v>4509</v>
      </c>
      <c r="E1010" s="9" t="s">
        <v>1905</v>
      </c>
      <c r="F1010" s="9">
        <v>38</v>
      </c>
      <c r="G1010" s="9" t="s">
        <v>398</v>
      </c>
      <c r="H1010" s="9" t="s">
        <v>1907</v>
      </c>
      <c r="I1010" s="9" t="s">
        <v>1897</v>
      </c>
      <c r="J1010" s="9" t="s">
        <v>1898</v>
      </c>
      <c r="K1010" s="9" t="s">
        <v>1987</v>
      </c>
      <c r="L1010" s="9" t="s">
        <v>2415</v>
      </c>
      <c r="M1010" s="9" t="s">
        <v>3869</v>
      </c>
      <c r="N1010" s="9"/>
      <c r="O1010" s="9" t="s">
        <v>2059</v>
      </c>
    </row>
    <row r="1011" spans="1:15" ht="18">
      <c r="A1011" s="9">
        <v>702856</v>
      </c>
      <c r="B1011" s="9" t="s">
        <v>4344</v>
      </c>
      <c r="C1011" s="9" t="s">
        <v>4510</v>
      </c>
      <c r="D1011" s="9" t="s">
        <v>4511</v>
      </c>
      <c r="E1011" s="9"/>
      <c r="F1011" s="9"/>
      <c r="G1011" s="9" t="s">
        <v>812</v>
      </c>
      <c r="H1011" s="9" t="s">
        <v>2337</v>
      </c>
      <c r="I1011" s="9" t="s">
        <v>1897</v>
      </c>
      <c r="J1011" s="9" t="s">
        <v>1926</v>
      </c>
      <c r="K1011" s="9" t="s">
        <v>1995</v>
      </c>
      <c r="L1011" s="9" t="s">
        <v>1996</v>
      </c>
      <c r="M1011" s="9" t="s">
        <v>4512</v>
      </c>
      <c r="N1011" s="9"/>
      <c r="O1011" s="9" t="s">
        <v>4344</v>
      </c>
    </row>
    <row r="1012" spans="1:15" ht="18">
      <c r="A1012" s="9">
        <v>702855</v>
      </c>
      <c r="B1012" s="9" t="s">
        <v>4344</v>
      </c>
      <c r="C1012" s="9" t="s">
        <v>4513</v>
      </c>
      <c r="D1012" s="9" t="s">
        <v>4511</v>
      </c>
      <c r="E1012" s="9"/>
      <c r="F1012" s="9"/>
      <c r="G1012" s="9" t="s">
        <v>1915</v>
      </c>
      <c r="H1012" s="9" t="s">
        <v>2337</v>
      </c>
      <c r="I1012" s="9" t="s">
        <v>1897</v>
      </c>
      <c r="J1012" s="9" t="s">
        <v>1898</v>
      </c>
      <c r="K1012" s="9" t="s">
        <v>1995</v>
      </c>
      <c r="L1012" s="9" t="s">
        <v>1996</v>
      </c>
      <c r="M1012" s="9" t="s">
        <v>4514</v>
      </c>
      <c r="N1012" s="9"/>
      <c r="O1012" s="9" t="s">
        <v>4344</v>
      </c>
    </row>
    <row r="1013" spans="1:15" ht="18">
      <c r="A1013" s="9">
        <v>702854</v>
      </c>
      <c r="B1013" s="9" t="s">
        <v>4344</v>
      </c>
      <c r="C1013" s="9" t="s">
        <v>4515</v>
      </c>
      <c r="D1013" s="9" t="s">
        <v>4516</v>
      </c>
      <c r="E1013" s="9" t="s">
        <v>1905</v>
      </c>
      <c r="F1013" s="9">
        <v>29</v>
      </c>
      <c r="G1013" s="9" t="s">
        <v>1906</v>
      </c>
      <c r="H1013" s="9" t="s">
        <v>1660</v>
      </c>
      <c r="I1013" s="9" t="s">
        <v>1897</v>
      </c>
      <c r="J1013" s="9" t="s">
        <v>1898</v>
      </c>
      <c r="K1013" s="9" t="s">
        <v>1995</v>
      </c>
      <c r="L1013" s="9" t="s">
        <v>1996</v>
      </c>
      <c r="M1013" s="9" t="s">
        <v>4517</v>
      </c>
      <c r="N1013" s="9"/>
      <c r="O1013" s="9" t="s">
        <v>4344</v>
      </c>
    </row>
    <row r="1014" spans="1:15" ht="18">
      <c r="A1014" s="9">
        <v>702853</v>
      </c>
      <c r="B1014" s="9" t="s">
        <v>4344</v>
      </c>
      <c r="C1014" s="9" t="s">
        <v>4518</v>
      </c>
      <c r="D1014" s="9" t="s">
        <v>4519</v>
      </c>
      <c r="E1014" s="9"/>
      <c r="F1014" s="9"/>
      <c r="G1014" s="9" t="s">
        <v>648</v>
      </c>
      <c r="H1014" s="9" t="s">
        <v>1907</v>
      </c>
      <c r="I1014" s="9" t="s">
        <v>1897</v>
      </c>
      <c r="J1014" s="9" t="s">
        <v>1898</v>
      </c>
      <c r="K1014" s="9" t="s">
        <v>1916</v>
      </c>
      <c r="L1014" s="9" t="s">
        <v>1952</v>
      </c>
      <c r="M1014" s="9" t="s">
        <v>2010</v>
      </c>
      <c r="N1014" s="9"/>
      <c r="O1014" s="9" t="s">
        <v>2230</v>
      </c>
    </row>
    <row r="1015" spans="1:15" ht="18">
      <c r="A1015" s="9">
        <v>702852</v>
      </c>
      <c r="B1015" s="9" t="s">
        <v>4344</v>
      </c>
      <c r="C1015" s="9" t="s">
        <v>4520</v>
      </c>
      <c r="D1015" s="9" t="s">
        <v>4521</v>
      </c>
      <c r="E1015" s="9"/>
      <c r="F1015" s="9"/>
      <c r="G1015" s="9" t="s">
        <v>1896</v>
      </c>
      <c r="H1015" s="9" t="s">
        <v>1295</v>
      </c>
      <c r="I1015" s="9" t="s">
        <v>1897</v>
      </c>
      <c r="J1015" s="9" t="s">
        <v>1898</v>
      </c>
      <c r="K1015" s="9" t="s">
        <v>2299</v>
      </c>
      <c r="L1015" s="9" t="s">
        <v>1900</v>
      </c>
      <c r="M1015" s="9" t="s">
        <v>4522</v>
      </c>
      <c r="N1015" s="9"/>
      <c r="O1015" s="9" t="s">
        <v>2514</v>
      </c>
    </row>
    <row r="1016" spans="1:15" ht="18">
      <c r="A1016" s="9">
        <v>702851</v>
      </c>
      <c r="B1016" s="9" t="s">
        <v>4344</v>
      </c>
      <c r="C1016" s="9" t="s">
        <v>4523</v>
      </c>
      <c r="D1016" s="9" t="s">
        <v>4524</v>
      </c>
      <c r="E1016" s="9"/>
      <c r="F1016" s="9"/>
      <c r="G1016" s="9" t="s">
        <v>398</v>
      </c>
      <c r="H1016" s="9" t="s">
        <v>1907</v>
      </c>
      <c r="I1016" s="9" t="s">
        <v>1897</v>
      </c>
      <c r="J1016" s="9" t="s">
        <v>1898</v>
      </c>
      <c r="K1016" s="9" t="s">
        <v>1922</v>
      </c>
      <c r="L1016" s="9" t="s">
        <v>1952</v>
      </c>
      <c r="M1016" s="9" t="s">
        <v>4525</v>
      </c>
      <c r="N1016" s="9"/>
      <c r="O1016" s="9" t="s">
        <v>4344</v>
      </c>
    </row>
    <row r="1017" spans="1:15" ht="18">
      <c r="A1017" s="9">
        <v>702850</v>
      </c>
      <c r="B1017" s="9" t="s">
        <v>4344</v>
      </c>
      <c r="C1017" s="9" t="s">
        <v>4526</v>
      </c>
      <c r="D1017" s="9" t="s">
        <v>3595</v>
      </c>
      <c r="E1017" s="9" t="s">
        <v>1905</v>
      </c>
      <c r="F1017" s="9">
        <v>48</v>
      </c>
      <c r="G1017" s="9" t="s">
        <v>633</v>
      </c>
      <c r="H1017" s="9" t="s">
        <v>1295</v>
      </c>
      <c r="I1017" s="9" t="s">
        <v>1897</v>
      </c>
      <c r="J1017" s="9" t="s">
        <v>1898</v>
      </c>
      <c r="K1017" s="9" t="s">
        <v>1995</v>
      </c>
      <c r="L1017" s="9" t="s">
        <v>1996</v>
      </c>
      <c r="M1017" s="9" t="s">
        <v>4527</v>
      </c>
      <c r="N1017" s="9"/>
      <c r="O1017" s="9" t="s">
        <v>3464</v>
      </c>
    </row>
    <row r="1018" spans="1:15" ht="18">
      <c r="A1018" s="9">
        <v>702849</v>
      </c>
      <c r="B1018" s="9" t="s">
        <v>4344</v>
      </c>
      <c r="C1018" s="9" t="s">
        <v>4528</v>
      </c>
      <c r="D1018" s="9" t="s">
        <v>4529</v>
      </c>
      <c r="E1018" s="9" t="s">
        <v>1905</v>
      </c>
      <c r="F1018" s="9">
        <v>30</v>
      </c>
      <c r="G1018" s="9" t="s">
        <v>1906</v>
      </c>
      <c r="H1018" s="9" t="s">
        <v>1660</v>
      </c>
      <c r="I1018" s="9" t="s">
        <v>1897</v>
      </c>
      <c r="J1018" s="9" t="s">
        <v>1898</v>
      </c>
      <c r="K1018" s="9" t="s">
        <v>2063</v>
      </c>
      <c r="L1018" s="9" t="s">
        <v>2527</v>
      </c>
      <c r="M1018" s="9" t="s">
        <v>4530</v>
      </c>
      <c r="N1018" s="9"/>
      <c r="O1018" s="9" t="s">
        <v>4344</v>
      </c>
    </row>
    <row r="1019" spans="1:15" ht="18">
      <c r="A1019" s="9">
        <v>702848</v>
      </c>
      <c r="B1019" s="9" t="s">
        <v>4344</v>
      </c>
      <c r="C1019" s="9" t="s">
        <v>4531</v>
      </c>
      <c r="D1019" s="9" t="s">
        <v>4532</v>
      </c>
      <c r="E1019" s="9"/>
      <c r="F1019" s="9"/>
      <c r="G1019" s="9" t="s">
        <v>633</v>
      </c>
      <c r="H1019" s="9" t="s">
        <v>1295</v>
      </c>
      <c r="I1019" s="9" t="s">
        <v>1897</v>
      </c>
      <c r="J1019" s="9" t="s">
        <v>1898</v>
      </c>
      <c r="K1019" s="9" t="s">
        <v>2299</v>
      </c>
      <c r="L1019" s="9" t="s">
        <v>3209</v>
      </c>
      <c r="M1019" s="9" t="s">
        <v>4533</v>
      </c>
      <c r="N1019" s="9"/>
      <c r="O1019" s="9" t="s">
        <v>4141</v>
      </c>
    </row>
    <row r="1020" spans="1:15" ht="18">
      <c r="A1020" s="9">
        <v>702847</v>
      </c>
      <c r="B1020" s="9" t="s">
        <v>4344</v>
      </c>
      <c r="C1020" s="9" t="s">
        <v>4534</v>
      </c>
      <c r="D1020" s="9" t="s">
        <v>4535</v>
      </c>
      <c r="E1020" s="9" t="s">
        <v>1905</v>
      </c>
      <c r="F1020" s="9">
        <v>38</v>
      </c>
      <c r="G1020" s="9" t="s">
        <v>398</v>
      </c>
      <c r="H1020" s="9" t="s">
        <v>1907</v>
      </c>
      <c r="I1020" s="9" t="s">
        <v>1897</v>
      </c>
      <c r="J1020" s="9" t="s">
        <v>1898</v>
      </c>
      <c r="K1020" s="9" t="s">
        <v>2255</v>
      </c>
      <c r="L1020" s="9" t="s">
        <v>2415</v>
      </c>
      <c r="M1020" s="9" t="s">
        <v>3869</v>
      </c>
      <c r="N1020" s="9"/>
      <c r="O1020" s="9" t="s">
        <v>2059</v>
      </c>
    </row>
    <row r="1021" spans="1:15" ht="18">
      <c r="A1021" s="9">
        <v>702846</v>
      </c>
      <c r="B1021" s="9" t="s">
        <v>4344</v>
      </c>
      <c r="C1021" s="9" t="s">
        <v>4536</v>
      </c>
      <c r="D1021" s="9" t="s">
        <v>4537</v>
      </c>
      <c r="E1021" s="9" t="s">
        <v>1905</v>
      </c>
      <c r="F1021" s="9">
        <v>24</v>
      </c>
      <c r="G1021" s="9" t="s">
        <v>648</v>
      </c>
      <c r="H1021" s="9" t="s">
        <v>1295</v>
      </c>
      <c r="I1021" s="9" t="s">
        <v>1897</v>
      </c>
      <c r="J1021" s="9" t="s">
        <v>1898</v>
      </c>
      <c r="K1021" s="9" t="s">
        <v>3178</v>
      </c>
      <c r="L1021" s="9" t="s">
        <v>2415</v>
      </c>
      <c r="M1021" s="9" t="s">
        <v>4538</v>
      </c>
      <c r="N1021" s="9"/>
      <c r="O1021" s="9" t="s">
        <v>2080</v>
      </c>
    </row>
    <row r="1022" spans="1:15" ht="18">
      <c r="A1022" s="9">
        <v>702845</v>
      </c>
      <c r="B1022" s="9" t="s">
        <v>4344</v>
      </c>
      <c r="C1022" s="9" t="s">
        <v>4539</v>
      </c>
      <c r="D1022" s="9" t="s">
        <v>4540</v>
      </c>
      <c r="E1022" s="9" t="s">
        <v>1905</v>
      </c>
      <c r="F1022" s="9">
        <v>28</v>
      </c>
      <c r="G1022" s="9" t="s">
        <v>1915</v>
      </c>
      <c r="H1022" s="9" t="s">
        <v>1660</v>
      </c>
      <c r="I1022" s="9" t="s">
        <v>1897</v>
      </c>
      <c r="J1022" s="9" t="s">
        <v>1898</v>
      </c>
      <c r="K1022" s="9" t="s">
        <v>1916</v>
      </c>
      <c r="L1022" s="9" t="s">
        <v>1917</v>
      </c>
      <c r="M1022" s="9" t="s">
        <v>4541</v>
      </c>
      <c r="N1022" s="9"/>
      <c r="O1022" s="9" t="s">
        <v>17</v>
      </c>
    </row>
    <row r="1023" spans="1:15" ht="18">
      <c r="A1023" s="9">
        <v>702844</v>
      </c>
      <c r="B1023" s="9" t="s">
        <v>4344</v>
      </c>
      <c r="C1023" s="9" t="s">
        <v>4542</v>
      </c>
      <c r="D1023" s="9" t="s">
        <v>4543</v>
      </c>
      <c r="E1023" s="9"/>
      <c r="F1023" s="9"/>
      <c r="G1023" s="9" t="s">
        <v>1906</v>
      </c>
      <c r="H1023" s="9" t="s">
        <v>634</v>
      </c>
      <c r="I1023" s="9" t="s">
        <v>1897</v>
      </c>
      <c r="J1023" s="9" t="s">
        <v>1898</v>
      </c>
      <c r="K1023" s="9" t="s">
        <v>1899</v>
      </c>
      <c r="L1023" s="9" t="s">
        <v>2527</v>
      </c>
      <c r="M1023" s="9" t="s">
        <v>4544</v>
      </c>
      <c r="N1023" s="9"/>
      <c r="O1023" s="9" t="s">
        <v>4344</v>
      </c>
    </row>
    <row r="1024" spans="1:15" ht="18">
      <c r="A1024" s="9">
        <v>702843</v>
      </c>
      <c r="B1024" s="9" t="s">
        <v>4545</v>
      </c>
      <c r="C1024" s="9" t="s">
        <v>4546</v>
      </c>
      <c r="D1024" s="9" t="s">
        <v>4547</v>
      </c>
      <c r="E1024" s="9" t="s">
        <v>1905</v>
      </c>
      <c r="F1024" s="9">
        <v>65</v>
      </c>
      <c r="G1024" s="9" t="s">
        <v>633</v>
      </c>
      <c r="H1024" s="9" t="s">
        <v>634</v>
      </c>
      <c r="I1024" s="9" t="s">
        <v>1897</v>
      </c>
      <c r="J1024" s="9" t="s">
        <v>2009</v>
      </c>
      <c r="K1024" s="9" t="s">
        <v>2879</v>
      </c>
      <c r="L1024" s="9" t="s">
        <v>1900</v>
      </c>
      <c r="M1024" s="9" t="s">
        <v>98</v>
      </c>
      <c r="N1024" s="9"/>
      <c r="O1024" s="9" t="s">
        <v>17</v>
      </c>
    </row>
    <row r="1025" spans="1:15" ht="18">
      <c r="A1025" s="9">
        <v>702842</v>
      </c>
      <c r="B1025" s="9" t="s">
        <v>4545</v>
      </c>
      <c r="C1025" s="9" t="s">
        <v>4548</v>
      </c>
      <c r="D1025" s="9" t="s">
        <v>4549</v>
      </c>
      <c r="E1025" s="9"/>
      <c r="F1025" s="9"/>
      <c r="G1025" s="9" t="s">
        <v>633</v>
      </c>
      <c r="H1025" s="9" t="s">
        <v>634</v>
      </c>
      <c r="I1025" s="9" t="s">
        <v>1897</v>
      </c>
      <c r="J1025" s="9" t="s">
        <v>1898</v>
      </c>
      <c r="K1025" s="9" t="s">
        <v>1899</v>
      </c>
      <c r="L1025" s="9" t="s">
        <v>1900</v>
      </c>
      <c r="M1025" s="9" t="s">
        <v>3251</v>
      </c>
      <c r="N1025" s="9"/>
      <c r="O1025" s="9" t="s">
        <v>3464</v>
      </c>
    </row>
    <row r="1026" spans="1:15" ht="18">
      <c r="A1026" s="9">
        <v>702841</v>
      </c>
      <c r="B1026" s="9" t="s">
        <v>4545</v>
      </c>
      <c r="C1026" s="9" t="s">
        <v>4550</v>
      </c>
      <c r="D1026" s="9" t="s">
        <v>4551</v>
      </c>
      <c r="E1026" s="9"/>
      <c r="F1026" s="9"/>
      <c r="G1026" s="9" t="s">
        <v>1906</v>
      </c>
      <c r="H1026" s="9" t="s">
        <v>1660</v>
      </c>
      <c r="I1026" s="9" t="s">
        <v>1897</v>
      </c>
      <c r="J1026" s="9" t="s">
        <v>1898</v>
      </c>
      <c r="K1026" s="9" t="s">
        <v>1916</v>
      </c>
      <c r="L1026" s="9" t="s">
        <v>1910</v>
      </c>
      <c r="M1026" s="9" t="s">
        <v>4552</v>
      </c>
      <c r="N1026" s="9"/>
      <c r="O1026" s="9" t="s">
        <v>1930</v>
      </c>
    </row>
    <row r="1027" spans="1:15" ht="18">
      <c r="A1027" s="9">
        <v>702840</v>
      </c>
      <c r="B1027" s="9" t="s">
        <v>4545</v>
      </c>
      <c r="C1027" s="9" t="s">
        <v>4553</v>
      </c>
      <c r="D1027" s="9" t="s">
        <v>4554</v>
      </c>
      <c r="E1027" s="9"/>
      <c r="F1027" s="9"/>
      <c r="G1027" s="9" t="s">
        <v>633</v>
      </c>
      <c r="H1027" s="9" t="s">
        <v>1295</v>
      </c>
      <c r="I1027" s="9" t="s">
        <v>1897</v>
      </c>
      <c r="J1027" s="9" t="s">
        <v>1898</v>
      </c>
      <c r="K1027" s="9" t="s">
        <v>1987</v>
      </c>
      <c r="L1027" s="9" t="s">
        <v>1900</v>
      </c>
      <c r="M1027" s="9" t="s">
        <v>2105</v>
      </c>
      <c r="N1027" s="9"/>
      <c r="O1027" s="9" t="s">
        <v>2003</v>
      </c>
    </row>
    <row r="1028" spans="1:15" ht="18">
      <c r="A1028" s="9">
        <v>702839</v>
      </c>
      <c r="B1028" s="9" t="s">
        <v>4545</v>
      </c>
      <c r="C1028" s="9" t="s">
        <v>4555</v>
      </c>
      <c r="D1028" s="9" t="s">
        <v>4556</v>
      </c>
      <c r="E1028" s="9"/>
      <c r="F1028" s="9"/>
      <c r="G1028" s="9" t="s">
        <v>1896</v>
      </c>
      <c r="H1028" s="9" t="s">
        <v>1295</v>
      </c>
      <c r="I1028" s="9" t="s">
        <v>1897</v>
      </c>
      <c r="J1028" s="9" t="s">
        <v>1898</v>
      </c>
      <c r="K1028" s="9" t="s">
        <v>1927</v>
      </c>
      <c r="L1028" s="9" t="s">
        <v>3209</v>
      </c>
      <c r="M1028" s="9" t="s">
        <v>2006</v>
      </c>
      <c r="N1028" s="9"/>
      <c r="O1028" s="9" t="s">
        <v>2881</v>
      </c>
    </row>
    <row r="1029" spans="1:15" ht="18">
      <c r="A1029" s="9">
        <v>702838</v>
      </c>
      <c r="B1029" s="9" t="s">
        <v>4545</v>
      </c>
      <c r="C1029" s="9" t="s">
        <v>4557</v>
      </c>
      <c r="D1029" s="9" t="s">
        <v>4558</v>
      </c>
      <c r="E1029" s="9" t="s">
        <v>1905</v>
      </c>
      <c r="F1029" s="9">
        <v>34</v>
      </c>
      <c r="G1029" s="9" t="s">
        <v>1915</v>
      </c>
      <c r="H1029" s="9" t="s">
        <v>1660</v>
      </c>
      <c r="I1029" s="9" t="s">
        <v>1897</v>
      </c>
      <c r="J1029" s="9" t="s">
        <v>1898</v>
      </c>
      <c r="K1029" s="9" t="s">
        <v>1987</v>
      </c>
      <c r="L1029" s="9" t="s">
        <v>1917</v>
      </c>
      <c r="M1029" s="9" t="s">
        <v>2133</v>
      </c>
      <c r="N1029" s="9"/>
      <c r="O1029" s="9" t="s">
        <v>3464</v>
      </c>
    </row>
    <row r="1030" spans="1:15" ht="18">
      <c r="A1030" s="9">
        <v>702837</v>
      </c>
      <c r="B1030" s="9" t="s">
        <v>4545</v>
      </c>
      <c r="C1030" s="9" t="s">
        <v>4559</v>
      </c>
      <c r="D1030" s="9" t="s">
        <v>4560</v>
      </c>
      <c r="E1030" s="9"/>
      <c r="F1030" s="9"/>
      <c r="G1030" s="9" t="s">
        <v>1915</v>
      </c>
      <c r="H1030" s="9" t="s">
        <v>634</v>
      </c>
      <c r="I1030" s="9" t="s">
        <v>1897</v>
      </c>
      <c r="J1030" s="9" t="s">
        <v>1898</v>
      </c>
      <c r="K1030" s="9" t="s">
        <v>2299</v>
      </c>
      <c r="L1030" s="9" t="s">
        <v>1917</v>
      </c>
      <c r="M1030" s="9" t="s">
        <v>4561</v>
      </c>
      <c r="N1030" s="9"/>
      <c r="O1030" s="9" t="s">
        <v>4249</v>
      </c>
    </row>
    <row r="1031" spans="1:15" ht="18">
      <c r="A1031" s="9">
        <v>702836</v>
      </c>
      <c r="B1031" s="9" t="s">
        <v>4545</v>
      </c>
      <c r="C1031" s="9" t="s">
        <v>4562</v>
      </c>
      <c r="D1031" s="9" t="s">
        <v>4563</v>
      </c>
      <c r="E1031" s="9"/>
      <c r="F1031" s="9"/>
      <c r="G1031" s="9" t="s">
        <v>648</v>
      </c>
      <c r="H1031" s="9" t="s">
        <v>1907</v>
      </c>
      <c r="I1031" s="9" t="s">
        <v>1897</v>
      </c>
      <c r="J1031" s="9" t="s">
        <v>1898</v>
      </c>
      <c r="K1031" s="9" t="s">
        <v>1916</v>
      </c>
      <c r="L1031" s="9" t="s">
        <v>1952</v>
      </c>
      <c r="M1031" s="9" t="s">
        <v>4564</v>
      </c>
      <c r="N1031" s="9"/>
      <c r="O1031" s="9" t="s">
        <v>4141</v>
      </c>
    </row>
    <row r="1032" spans="1:15" ht="18">
      <c r="A1032" s="9">
        <v>702835</v>
      </c>
      <c r="B1032" s="9" t="s">
        <v>4545</v>
      </c>
      <c r="C1032" s="9" t="s">
        <v>4565</v>
      </c>
      <c r="D1032" s="9" t="s">
        <v>4566</v>
      </c>
      <c r="E1032" s="9" t="s">
        <v>1905</v>
      </c>
      <c r="F1032" s="9">
        <v>36</v>
      </c>
      <c r="G1032" s="9" t="s">
        <v>1915</v>
      </c>
      <c r="H1032" s="9" t="s">
        <v>2337</v>
      </c>
      <c r="I1032" s="9" t="s">
        <v>1897</v>
      </c>
      <c r="J1032" s="9" t="s">
        <v>1898</v>
      </c>
      <c r="K1032" s="9" t="s">
        <v>1965</v>
      </c>
      <c r="L1032" s="9" t="s">
        <v>1917</v>
      </c>
      <c r="M1032" s="9" t="s">
        <v>2133</v>
      </c>
      <c r="N1032" s="9"/>
      <c r="O1032" s="9" t="s">
        <v>3464</v>
      </c>
    </row>
    <row r="1033" spans="1:15" ht="18">
      <c r="A1033" s="9">
        <v>702834</v>
      </c>
      <c r="B1033" s="9" t="s">
        <v>4545</v>
      </c>
      <c r="C1033" s="9" t="s">
        <v>4567</v>
      </c>
      <c r="D1033" s="9" t="s">
        <v>4568</v>
      </c>
      <c r="E1033" s="9" t="s">
        <v>2744</v>
      </c>
      <c r="F1033" s="9">
        <v>55</v>
      </c>
      <c r="G1033" s="9" t="s">
        <v>1896</v>
      </c>
      <c r="H1033" s="9" t="s">
        <v>1907</v>
      </c>
      <c r="I1033" s="9" t="s">
        <v>1897</v>
      </c>
      <c r="J1033" s="9" t="s">
        <v>1898</v>
      </c>
      <c r="K1033" s="9" t="s">
        <v>1965</v>
      </c>
      <c r="L1033" s="9" t="s">
        <v>2093</v>
      </c>
      <c r="M1033" s="9" t="s">
        <v>4569</v>
      </c>
      <c r="N1033" s="9"/>
      <c r="O1033" s="9" t="s">
        <v>2021</v>
      </c>
    </row>
    <row r="1034" spans="1:15" ht="18">
      <c r="A1034" s="9">
        <v>702833</v>
      </c>
      <c r="B1034" s="9" t="s">
        <v>4545</v>
      </c>
      <c r="C1034" s="9" t="s">
        <v>4570</v>
      </c>
      <c r="D1034" s="9" t="s">
        <v>4571</v>
      </c>
      <c r="E1034" s="9" t="s">
        <v>1905</v>
      </c>
      <c r="F1034" s="9">
        <v>32</v>
      </c>
      <c r="G1034" s="9" t="s">
        <v>1906</v>
      </c>
      <c r="H1034" s="9" t="s">
        <v>1660</v>
      </c>
      <c r="I1034" s="9" t="s">
        <v>1897</v>
      </c>
      <c r="J1034" s="9" t="s">
        <v>1898</v>
      </c>
      <c r="K1034" s="9" t="s">
        <v>1916</v>
      </c>
      <c r="L1034" s="9" t="s">
        <v>1910</v>
      </c>
      <c r="M1034" s="9" t="s">
        <v>4572</v>
      </c>
      <c r="N1034" s="9"/>
      <c r="O1034" s="9" t="s">
        <v>4141</v>
      </c>
    </row>
    <row r="1035" spans="1:15" ht="18">
      <c r="A1035" s="9">
        <v>702832</v>
      </c>
      <c r="B1035" s="9" t="s">
        <v>4545</v>
      </c>
      <c r="C1035" s="9" t="s">
        <v>4573</v>
      </c>
      <c r="D1035" s="9" t="s">
        <v>4574</v>
      </c>
      <c r="E1035" s="9"/>
      <c r="F1035" s="9"/>
      <c r="G1035" s="9" t="s">
        <v>398</v>
      </c>
      <c r="H1035" s="9" t="s">
        <v>1949</v>
      </c>
      <c r="I1035" s="9" t="s">
        <v>1897</v>
      </c>
      <c r="J1035" s="9" t="s">
        <v>1926</v>
      </c>
      <c r="K1035" s="9" t="s">
        <v>1995</v>
      </c>
      <c r="L1035" s="9" t="s">
        <v>1996</v>
      </c>
      <c r="M1035" s="9" t="s">
        <v>4575</v>
      </c>
      <c r="N1035" s="9"/>
      <c r="O1035" s="9" t="s">
        <v>4344</v>
      </c>
    </row>
    <row r="1036" spans="1:15" ht="18">
      <c r="A1036" s="9">
        <v>702831</v>
      </c>
      <c r="B1036" s="9" t="s">
        <v>4545</v>
      </c>
      <c r="C1036" s="9" t="s">
        <v>4576</v>
      </c>
      <c r="D1036" s="9" t="s">
        <v>4577</v>
      </c>
      <c r="E1036" s="9"/>
      <c r="F1036" s="9"/>
      <c r="G1036" s="9" t="s">
        <v>398</v>
      </c>
      <c r="H1036" s="9" t="s">
        <v>1949</v>
      </c>
      <c r="I1036" s="9" t="s">
        <v>1897</v>
      </c>
      <c r="J1036" s="9" t="s">
        <v>1898</v>
      </c>
      <c r="K1036" s="9" t="s">
        <v>1899</v>
      </c>
      <c r="L1036" s="9" t="s">
        <v>2415</v>
      </c>
      <c r="M1036" s="9" t="s">
        <v>4578</v>
      </c>
      <c r="N1036" s="9"/>
      <c r="O1036" s="9" t="s">
        <v>4344</v>
      </c>
    </row>
    <row r="1037" spans="1:15" ht="18">
      <c r="A1037" s="9">
        <v>702830</v>
      </c>
      <c r="B1037" s="9" t="s">
        <v>4545</v>
      </c>
      <c r="C1037" s="9" t="s">
        <v>4579</v>
      </c>
      <c r="D1037" s="9" t="s">
        <v>4580</v>
      </c>
      <c r="E1037" s="9" t="s">
        <v>1905</v>
      </c>
      <c r="F1037" s="9">
        <v>29</v>
      </c>
      <c r="G1037" s="9" t="s">
        <v>1915</v>
      </c>
      <c r="H1037" s="9" t="s">
        <v>1660</v>
      </c>
      <c r="I1037" s="9" t="s">
        <v>1897</v>
      </c>
      <c r="J1037" s="9" t="s">
        <v>1898</v>
      </c>
      <c r="K1037" s="9" t="s">
        <v>2063</v>
      </c>
      <c r="L1037" s="9" t="s">
        <v>1917</v>
      </c>
      <c r="M1037" s="9" t="s">
        <v>4581</v>
      </c>
      <c r="N1037" s="9"/>
      <c r="O1037" s="9" t="s">
        <v>3350</v>
      </c>
    </row>
    <row r="1038" spans="1:15" ht="18">
      <c r="A1038" s="9">
        <v>702829</v>
      </c>
      <c r="B1038" s="9" t="s">
        <v>4545</v>
      </c>
      <c r="C1038" s="9" t="s">
        <v>4582</v>
      </c>
      <c r="D1038" s="9" t="s">
        <v>4583</v>
      </c>
      <c r="E1038" s="9" t="s">
        <v>1905</v>
      </c>
      <c r="F1038" s="9">
        <v>25</v>
      </c>
      <c r="G1038" s="9" t="s">
        <v>1906</v>
      </c>
      <c r="H1038" s="9" t="s">
        <v>1907</v>
      </c>
      <c r="I1038" s="9" t="s">
        <v>1897</v>
      </c>
      <c r="J1038" s="9" t="s">
        <v>1898</v>
      </c>
      <c r="K1038" s="9" t="s">
        <v>2149</v>
      </c>
      <c r="L1038" s="9" t="s">
        <v>2164</v>
      </c>
      <c r="M1038" s="9" t="s">
        <v>4584</v>
      </c>
      <c r="N1038" s="9"/>
      <c r="O1038" s="9" t="s">
        <v>4249</v>
      </c>
    </row>
    <row r="1039" spans="1:15" ht="18">
      <c r="A1039" s="9">
        <v>702827</v>
      </c>
      <c r="B1039" s="9" t="s">
        <v>4545</v>
      </c>
      <c r="C1039" s="9" t="s">
        <v>4585</v>
      </c>
      <c r="D1039" s="9" t="s">
        <v>4586</v>
      </c>
      <c r="E1039" s="9"/>
      <c r="F1039" s="9"/>
      <c r="G1039" s="9" t="s">
        <v>398</v>
      </c>
      <c r="H1039" s="9" t="s">
        <v>1949</v>
      </c>
      <c r="I1039" s="9" t="s">
        <v>1897</v>
      </c>
      <c r="J1039" s="9" t="s">
        <v>1898</v>
      </c>
      <c r="K1039" s="9" t="s">
        <v>2299</v>
      </c>
      <c r="L1039" s="9" t="s">
        <v>2415</v>
      </c>
      <c r="M1039" s="9" t="s">
        <v>4587</v>
      </c>
      <c r="N1039" s="9"/>
      <c r="O1039" s="9" t="s">
        <v>4141</v>
      </c>
    </row>
    <row r="1040" spans="1:15" ht="18">
      <c r="A1040" s="9">
        <v>702826</v>
      </c>
      <c r="B1040" s="9" t="s">
        <v>4545</v>
      </c>
      <c r="C1040" s="9" t="s">
        <v>4588</v>
      </c>
      <c r="D1040" s="9" t="s">
        <v>4589</v>
      </c>
      <c r="E1040" s="9" t="s">
        <v>1905</v>
      </c>
      <c r="F1040" s="9">
        <v>30</v>
      </c>
      <c r="G1040" s="9" t="s">
        <v>1915</v>
      </c>
      <c r="H1040" s="9" t="s">
        <v>634</v>
      </c>
      <c r="I1040" s="9" t="s">
        <v>1897</v>
      </c>
      <c r="J1040" s="9" t="s">
        <v>1898</v>
      </c>
      <c r="K1040" s="9" t="s">
        <v>2063</v>
      </c>
      <c r="L1040" s="9" t="s">
        <v>1917</v>
      </c>
      <c r="M1040" s="9" t="s">
        <v>4590</v>
      </c>
      <c r="N1040" s="9"/>
      <c r="O1040" s="9" t="s">
        <v>4344</v>
      </c>
    </row>
    <row r="1041" spans="1:15" ht="18">
      <c r="A1041" s="9">
        <v>702825</v>
      </c>
      <c r="B1041" s="9" t="s">
        <v>4545</v>
      </c>
      <c r="C1041" s="9" t="s">
        <v>4591</v>
      </c>
      <c r="D1041" s="9" t="s">
        <v>4042</v>
      </c>
      <c r="E1041" s="9"/>
      <c r="F1041" s="9"/>
      <c r="G1041" s="9" t="s">
        <v>648</v>
      </c>
      <c r="H1041" s="9" t="s">
        <v>1907</v>
      </c>
      <c r="I1041" s="9" t="s">
        <v>1897</v>
      </c>
      <c r="J1041" s="9" t="s">
        <v>1898</v>
      </c>
      <c r="K1041" s="9" t="s">
        <v>1922</v>
      </c>
      <c r="L1041" s="9" t="s">
        <v>1952</v>
      </c>
      <c r="M1041" s="9" t="s">
        <v>4592</v>
      </c>
      <c r="N1041" s="9"/>
      <c r="O1041" s="9" t="s">
        <v>4344</v>
      </c>
    </row>
    <row r="1042" spans="1:15" ht="18">
      <c r="A1042" s="9">
        <v>702824</v>
      </c>
      <c r="B1042" s="9" t="s">
        <v>4545</v>
      </c>
      <c r="C1042" s="9" t="s">
        <v>4593</v>
      </c>
      <c r="D1042" s="9" t="s">
        <v>4594</v>
      </c>
      <c r="E1042" s="9" t="s">
        <v>1905</v>
      </c>
      <c r="F1042" s="9"/>
      <c r="G1042" s="9" t="s">
        <v>633</v>
      </c>
      <c r="H1042" s="9" t="s">
        <v>634</v>
      </c>
      <c r="I1042" s="9" t="s">
        <v>1897</v>
      </c>
      <c r="J1042" s="9" t="s">
        <v>1898</v>
      </c>
      <c r="K1042" s="9" t="s">
        <v>3178</v>
      </c>
      <c r="L1042" s="9" t="s">
        <v>1900</v>
      </c>
      <c r="M1042" s="9" t="s">
        <v>4595</v>
      </c>
      <c r="N1042" s="9"/>
      <c r="O1042" s="9" t="s">
        <v>3603</v>
      </c>
    </row>
    <row r="1043" spans="1:15" ht="18">
      <c r="A1043" s="9">
        <v>702823</v>
      </c>
      <c r="B1043" s="9" t="s">
        <v>4545</v>
      </c>
      <c r="C1043" s="9" t="s">
        <v>4596</v>
      </c>
      <c r="D1043" s="9" t="s">
        <v>4597</v>
      </c>
      <c r="E1043" s="9"/>
      <c r="F1043" s="9"/>
      <c r="G1043" s="9" t="s">
        <v>1906</v>
      </c>
      <c r="H1043" s="9" t="s">
        <v>634</v>
      </c>
      <c r="I1043" s="9" t="s">
        <v>1897</v>
      </c>
      <c r="J1043" s="9" t="s">
        <v>1898</v>
      </c>
      <c r="K1043" s="9" t="s">
        <v>1899</v>
      </c>
      <c r="L1043" s="9" t="s">
        <v>1910</v>
      </c>
      <c r="M1043" s="9" t="s">
        <v>4598</v>
      </c>
      <c r="N1043" s="9"/>
      <c r="O1043" s="9" t="s">
        <v>4344</v>
      </c>
    </row>
    <row r="1044" spans="1:15" ht="18">
      <c r="A1044" s="9">
        <v>702822</v>
      </c>
      <c r="B1044" s="9" t="s">
        <v>4545</v>
      </c>
      <c r="C1044" s="9" t="s">
        <v>4599</v>
      </c>
      <c r="D1044" s="9" t="s">
        <v>4600</v>
      </c>
      <c r="E1044" s="9" t="s">
        <v>1905</v>
      </c>
      <c r="F1044" s="9">
        <v>23</v>
      </c>
      <c r="G1044" s="9" t="s">
        <v>1896</v>
      </c>
      <c r="H1044" s="9" t="s">
        <v>1295</v>
      </c>
      <c r="I1044" s="9" t="s">
        <v>1897</v>
      </c>
      <c r="J1044" s="9" t="s">
        <v>1898</v>
      </c>
      <c r="K1044" s="9" t="s">
        <v>1916</v>
      </c>
      <c r="L1044" s="9" t="s">
        <v>1974</v>
      </c>
      <c r="M1044" s="9" t="s">
        <v>2006</v>
      </c>
      <c r="N1044" s="9"/>
      <c r="O1044" s="9" t="s">
        <v>2044</v>
      </c>
    </row>
    <row r="1045" spans="1:15" ht="18">
      <c r="A1045" s="9">
        <v>702821</v>
      </c>
      <c r="B1045" s="9" t="s">
        <v>4545</v>
      </c>
      <c r="C1045" s="9" t="s">
        <v>4601</v>
      </c>
      <c r="D1045" s="9" t="s">
        <v>4602</v>
      </c>
      <c r="E1045" s="9"/>
      <c r="F1045" s="9"/>
      <c r="G1045" s="9" t="s">
        <v>1915</v>
      </c>
      <c r="H1045" s="9" t="s">
        <v>1660</v>
      </c>
      <c r="I1045" s="9" t="s">
        <v>1897</v>
      </c>
      <c r="J1045" s="9" t="s">
        <v>1898</v>
      </c>
      <c r="K1045" s="9" t="s">
        <v>2299</v>
      </c>
      <c r="L1045" s="9" t="s">
        <v>1917</v>
      </c>
      <c r="M1045" s="9" t="s">
        <v>4603</v>
      </c>
      <c r="N1045" s="9"/>
      <c r="O1045" s="9" t="s">
        <v>3926</v>
      </c>
    </row>
    <row r="1046" spans="1:15" ht="18">
      <c r="A1046" s="9">
        <v>702820</v>
      </c>
      <c r="B1046" s="9" t="s">
        <v>4545</v>
      </c>
      <c r="C1046" s="9" t="s">
        <v>4604</v>
      </c>
      <c r="D1046" s="9" t="s">
        <v>4605</v>
      </c>
      <c r="E1046" s="9"/>
      <c r="F1046" s="9"/>
      <c r="G1046" s="9" t="s">
        <v>633</v>
      </c>
      <c r="H1046" s="9" t="s">
        <v>1295</v>
      </c>
      <c r="I1046" s="9" t="s">
        <v>1897</v>
      </c>
      <c r="J1046" s="9" t="s">
        <v>1898</v>
      </c>
      <c r="K1046" s="9" t="s">
        <v>2141</v>
      </c>
      <c r="L1046" s="9" t="s">
        <v>3209</v>
      </c>
      <c r="M1046" s="9" t="s">
        <v>2387</v>
      </c>
      <c r="N1046" s="9"/>
      <c r="O1046" s="9" t="s">
        <v>2514</v>
      </c>
    </row>
    <row r="1047" spans="1:15" ht="18">
      <c r="A1047" s="9">
        <v>702819</v>
      </c>
      <c r="B1047" s="9" t="s">
        <v>4545</v>
      </c>
      <c r="C1047" s="9" t="s">
        <v>4606</v>
      </c>
      <c r="D1047" s="9" t="s">
        <v>3936</v>
      </c>
      <c r="E1047" s="9" t="s">
        <v>1905</v>
      </c>
      <c r="F1047" s="9">
        <v>24</v>
      </c>
      <c r="G1047" s="9" t="s">
        <v>2720</v>
      </c>
      <c r="H1047" s="9" t="s">
        <v>1660</v>
      </c>
      <c r="I1047" s="9" t="s">
        <v>1897</v>
      </c>
      <c r="J1047" s="9" t="s">
        <v>1926</v>
      </c>
      <c r="K1047" s="9" t="s">
        <v>1987</v>
      </c>
      <c r="L1047" s="9" t="s">
        <v>2415</v>
      </c>
      <c r="M1047" s="9" t="s">
        <v>2693</v>
      </c>
      <c r="N1047" s="9"/>
      <c r="O1047" s="9" t="s">
        <v>1930</v>
      </c>
    </row>
    <row r="1048" spans="1:15" ht="18">
      <c r="A1048" s="9">
        <v>702818</v>
      </c>
      <c r="B1048" s="9" t="s">
        <v>4545</v>
      </c>
      <c r="C1048" s="9" t="s">
        <v>4607</v>
      </c>
      <c r="D1048" s="9" t="s">
        <v>4608</v>
      </c>
      <c r="E1048" s="9"/>
      <c r="F1048" s="9"/>
      <c r="G1048" s="9" t="s">
        <v>1906</v>
      </c>
      <c r="H1048" s="9" t="s">
        <v>1660</v>
      </c>
      <c r="I1048" s="9" t="s">
        <v>1897</v>
      </c>
      <c r="J1048" s="9" t="s">
        <v>1898</v>
      </c>
      <c r="K1048" s="9" t="s">
        <v>1922</v>
      </c>
      <c r="L1048" s="9" t="s">
        <v>2527</v>
      </c>
      <c r="M1048" s="9" t="s">
        <v>2528</v>
      </c>
      <c r="N1048" s="9"/>
      <c r="O1048" s="9" t="s">
        <v>4141</v>
      </c>
    </row>
    <row r="1049" spans="1:15" ht="18">
      <c r="A1049" s="9">
        <v>702817</v>
      </c>
      <c r="B1049" s="9" t="s">
        <v>4545</v>
      </c>
      <c r="C1049" s="9" t="s">
        <v>4609</v>
      </c>
      <c r="D1049" s="9" t="s">
        <v>4610</v>
      </c>
      <c r="E1049" s="9"/>
      <c r="F1049" s="9"/>
      <c r="G1049" s="9" t="s">
        <v>648</v>
      </c>
      <c r="H1049" s="9" t="s">
        <v>1295</v>
      </c>
      <c r="I1049" s="9" t="s">
        <v>1897</v>
      </c>
      <c r="J1049" s="9" t="s">
        <v>1898</v>
      </c>
      <c r="K1049" s="9" t="s">
        <v>1922</v>
      </c>
      <c r="L1049" s="9" t="s">
        <v>1952</v>
      </c>
      <c r="M1049" s="9" t="s">
        <v>2010</v>
      </c>
      <c r="N1049" s="9"/>
      <c r="O1049" s="9" t="s">
        <v>4344</v>
      </c>
    </row>
    <row r="1050" spans="1:15" ht="18">
      <c r="A1050" s="9">
        <v>702816</v>
      </c>
      <c r="B1050" s="9" t="s">
        <v>4545</v>
      </c>
      <c r="C1050" s="9" t="s">
        <v>4611</v>
      </c>
      <c r="D1050" s="9" t="s">
        <v>4612</v>
      </c>
      <c r="E1050" s="9"/>
      <c r="F1050" s="9"/>
      <c r="G1050" s="9" t="s">
        <v>633</v>
      </c>
      <c r="H1050" s="9" t="s">
        <v>634</v>
      </c>
      <c r="I1050" s="9" t="s">
        <v>1897</v>
      </c>
      <c r="J1050" s="9" t="s">
        <v>1898</v>
      </c>
      <c r="K1050" s="9" t="s">
        <v>1965</v>
      </c>
      <c r="L1050" s="9" t="s">
        <v>1900</v>
      </c>
      <c r="M1050" s="9" t="s">
        <v>2006</v>
      </c>
      <c r="N1050" s="9"/>
      <c r="O1050" s="9" t="s">
        <v>2003</v>
      </c>
    </row>
    <row r="1051" spans="1:15" ht="18">
      <c r="A1051" s="9">
        <v>702815</v>
      </c>
      <c r="B1051" s="9" t="s">
        <v>4545</v>
      </c>
      <c r="C1051" s="9" t="s">
        <v>4613</v>
      </c>
      <c r="D1051" s="9" t="s">
        <v>4614</v>
      </c>
      <c r="E1051" s="9"/>
      <c r="F1051" s="9"/>
      <c r="G1051" s="9" t="s">
        <v>748</v>
      </c>
      <c r="H1051" s="9" t="s">
        <v>634</v>
      </c>
      <c r="I1051" s="9" t="s">
        <v>1897</v>
      </c>
      <c r="J1051" s="9" t="s">
        <v>1898</v>
      </c>
      <c r="K1051" s="9" t="s">
        <v>2299</v>
      </c>
      <c r="L1051" s="9" t="s">
        <v>1910</v>
      </c>
      <c r="M1051" s="9" t="s">
        <v>4615</v>
      </c>
      <c r="N1051" s="9"/>
      <c r="O1051" s="9" t="s">
        <v>3926</v>
      </c>
    </row>
    <row r="1052" spans="1:15" ht="18">
      <c r="A1052" s="9">
        <v>702814</v>
      </c>
      <c r="B1052" s="9" t="s">
        <v>4545</v>
      </c>
      <c r="C1052" s="9" t="s">
        <v>4616</v>
      </c>
      <c r="D1052" s="9" t="s">
        <v>4617</v>
      </c>
      <c r="E1052" s="9" t="s">
        <v>1905</v>
      </c>
      <c r="F1052" s="9">
        <v>29</v>
      </c>
      <c r="G1052" s="9" t="s">
        <v>1915</v>
      </c>
      <c r="H1052" s="9" t="s">
        <v>634</v>
      </c>
      <c r="I1052" s="9" t="s">
        <v>1897</v>
      </c>
      <c r="J1052" s="9" t="s">
        <v>1898</v>
      </c>
      <c r="K1052" s="9" t="s">
        <v>1965</v>
      </c>
      <c r="L1052" s="9" t="s">
        <v>1917</v>
      </c>
      <c r="M1052" s="9" t="s">
        <v>4618</v>
      </c>
      <c r="N1052" s="9"/>
      <c r="O1052" s="9" t="s">
        <v>3464</v>
      </c>
    </row>
    <row r="1053" spans="1:15" ht="18">
      <c r="A1053" s="9">
        <v>702813</v>
      </c>
      <c r="B1053" s="9" t="s">
        <v>4545</v>
      </c>
      <c r="C1053" s="9" t="s">
        <v>4619</v>
      </c>
      <c r="D1053" s="9" t="s">
        <v>4620</v>
      </c>
      <c r="E1053" s="9" t="s">
        <v>1905</v>
      </c>
      <c r="F1053" s="9">
        <v>27</v>
      </c>
      <c r="G1053" s="9" t="s">
        <v>1896</v>
      </c>
      <c r="H1053" s="9" t="s">
        <v>1295</v>
      </c>
      <c r="I1053" s="9" t="s">
        <v>1897</v>
      </c>
      <c r="J1053" s="9" t="s">
        <v>1908</v>
      </c>
      <c r="K1053" s="9" t="s">
        <v>1970</v>
      </c>
      <c r="L1053" s="9" t="s">
        <v>3209</v>
      </c>
      <c r="M1053" s="9" t="s">
        <v>2381</v>
      </c>
      <c r="N1053" s="9"/>
      <c r="O1053" s="9" t="s">
        <v>2514</v>
      </c>
    </row>
    <row r="1054" spans="1:15" ht="18">
      <c r="A1054" s="9">
        <v>702812</v>
      </c>
      <c r="B1054" s="9" t="s">
        <v>4545</v>
      </c>
      <c r="C1054" s="9" t="s">
        <v>4621</v>
      </c>
      <c r="D1054" s="9" t="s">
        <v>4622</v>
      </c>
      <c r="E1054" s="9"/>
      <c r="F1054" s="9"/>
      <c r="G1054" s="9" t="s">
        <v>398</v>
      </c>
      <c r="H1054" s="9" t="s">
        <v>1907</v>
      </c>
      <c r="I1054" s="9" t="s">
        <v>1897</v>
      </c>
      <c r="J1054" s="9" t="s">
        <v>1926</v>
      </c>
      <c r="K1054" s="9" t="s">
        <v>2149</v>
      </c>
      <c r="L1054" s="9" t="s">
        <v>3209</v>
      </c>
      <c r="M1054" s="9" t="s">
        <v>4623</v>
      </c>
      <c r="N1054" s="9"/>
      <c r="O1054" s="9" t="s">
        <v>4545</v>
      </c>
    </row>
    <row r="1055" spans="1:15" ht="18">
      <c r="A1055" s="9">
        <v>702811</v>
      </c>
      <c r="B1055" s="9" t="s">
        <v>4545</v>
      </c>
      <c r="C1055" s="9" t="s">
        <v>4624</v>
      </c>
      <c r="D1055" s="9" t="s">
        <v>4622</v>
      </c>
      <c r="E1055" s="9"/>
      <c r="F1055" s="9"/>
      <c r="G1055" s="9" t="s">
        <v>648</v>
      </c>
      <c r="H1055" s="9" t="s">
        <v>1907</v>
      </c>
      <c r="I1055" s="9" t="s">
        <v>1897</v>
      </c>
      <c r="J1055" s="9" t="s">
        <v>1898</v>
      </c>
      <c r="K1055" s="9" t="s">
        <v>1995</v>
      </c>
      <c r="L1055" s="9" t="s">
        <v>1996</v>
      </c>
      <c r="M1055" s="9" t="s">
        <v>4625</v>
      </c>
      <c r="N1055" s="9"/>
      <c r="O1055" s="9" t="s">
        <v>4545</v>
      </c>
    </row>
    <row r="1056" spans="1:15" ht="18">
      <c r="A1056" s="9">
        <v>702810</v>
      </c>
      <c r="B1056" s="9" t="s">
        <v>4545</v>
      </c>
      <c r="C1056" s="9" t="s">
        <v>4626</v>
      </c>
      <c r="D1056" s="9" t="s">
        <v>4627</v>
      </c>
      <c r="E1056" s="9" t="s">
        <v>1905</v>
      </c>
      <c r="F1056" s="9"/>
      <c r="G1056" s="9" t="s">
        <v>398</v>
      </c>
      <c r="H1056" s="9" t="s">
        <v>1907</v>
      </c>
      <c r="I1056" s="9" t="s">
        <v>1897</v>
      </c>
      <c r="J1056" s="9" t="s">
        <v>1898</v>
      </c>
      <c r="K1056" s="9" t="s">
        <v>1927</v>
      </c>
      <c r="L1056" s="9" t="s">
        <v>2415</v>
      </c>
      <c r="M1056" s="9" t="s">
        <v>3497</v>
      </c>
      <c r="N1056" s="9"/>
      <c r="O1056" s="9" t="s">
        <v>3350</v>
      </c>
    </row>
    <row r="1057" spans="1:15" ht="18">
      <c r="A1057" s="9">
        <v>702809</v>
      </c>
      <c r="B1057" s="9" t="s">
        <v>4545</v>
      </c>
      <c r="C1057" s="9" t="s">
        <v>4628</v>
      </c>
      <c r="D1057" s="9" t="s">
        <v>4629</v>
      </c>
      <c r="E1057" s="9"/>
      <c r="F1057" s="9"/>
      <c r="G1057" s="9" t="s">
        <v>633</v>
      </c>
      <c r="H1057" s="9" t="s">
        <v>1295</v>
      </c>
      <c r="I1057" s="9" t="s">
        <v>1897</v>
      </c>
      <c r="J1057" s="9" t="s">
        <v>1898</v>
      </c>
      <c r="K1057" s="9" t="s">
        <v>1987</v>
      </c>
      <c r="L1057" s="9" t="s">
        <v>3209</v>
      </c>
      <c r="M1057" s="9" t="s">
        <v>2133</v>
      </c>
      <c r="N1057" s="9"/>
      <c r="O1057" s="9" t="s">
        <v>17</v>
      </c>
    </row>
    <row r="1058" spans="1:15" ht="18">
      <c r="A1058" s="9">
        <v>702808</v>
      </c>
      <c r="B1058" s="9" t="s">
        <v>4545</v>
      </c>
      <c r="C1058" s="9" t="s">
        <v>4630</v>
      </c>
      <c r="D1058" s="9" t="s">
        <v>4631</v>
      </c>
      <c r="E1058" s="9"/>
      <c r="F1058" s="9"/>
      <c r="G1058" s="9" t="s">
        <v>1906</v>
      </c>
      <c r="H1058" s="9" t="s">
        <v>1295</v>
      </c>
      <c r="I1058" s="9" t="s">
        <v>1897</v>
      </c>
      <c r="J1058" s="9" t="s">
        <v>1898</v>
      </c>
      <c r="K1058" s="9" t="s">
        <v>1899</v>
      </c>
      <c r="L1058" s="9" t="s">
        <v>2527</v>
      </c>
      <c r="M1058" s="9" t="s">
        <v>4544</v>
      </c>
      <c r="N1058" s="9"/>
      <c r="O1058" s="9" t="s">
        <v>4344</v>
      </c>
    </row>
    <row r="1059" spans="1:15" ht="18">
      <c r="A1059" s="9">
        <v>702807</v>
      </c>
      <c r="B1059" s="9" t="s">
        <v>4545</v>
      </c>
      <c r="C1059" s="9" t="s">
        <v>4632</v>
      </c>
      <c r="D1059" s="9" t="s">
        <v>4633</v>
      </c>
      <c r="E1059" s="9"/>
      <c r="F1059" s="9"/>
      <c r="G1059" s="9" t="s">
        <v>1915</v>
      </c>
      <c r="H1059" s="9" t="s">
        <v>1660</v>
      </c>
      <c r="I1059" s="9" t="s">
        <v>1897</v>
      </c>
      <c r="J1059" s="9" t="s">
        <v>1898</v>
      </c>
      <c r="K1059" s="9" t="s">
        <v>1899</v>
      </c>
      <c r="L1059" s="9" t="s">
        <v>1917</v>
      </c>
      <c r="M1059" s="9" t="s">
        <v>4634</v>
      </c>
      <c r="N1059" s="9"/>
      <c r="O1059" s="9" t="s">
        <v>4344</v>
      </c>
    </row>
    <row r="1060" spans="1:15" ht="18">
      <c r="A1060" s="9">
        <v>702806</v>
      </c>
      <c r="B1060" s="9" t="s">
        <v>4545</v>
      </c>
      <c r="C1060" s="9" t="s">
        <v>4635</v>
      </c>
      <c r="D1060" s="9" t="s">
        <v>1917</v>
      </c>
      <c r="E1060" s="9" t="s">
        <v>1905</v>
      </c>
      <c r="F1060" s="9"/>
      <c r="G1060" s="9" t="s">
        <v>1896</v>
      </c>
      <c r="H1060" s="9" t="s">
        <v>1660</v>
      </c>
      <c r="I1060" s="9" t="s">
        <v>1897</v>
      </c>
      <c r="J1060" s="9" t="s">
        <v>1908</v>
      </c>
      <c r="K1060" s="9" t="s">
        <v>1916</v>
      </c>
      <c r="L1060" s="9" t="s">
        <v>1974</v>
      </c>
      <c r="M1060" s="9" t="s">
        <v>4636</v>
      </c>
      <c r="N1060" s="9"/>
      <c r="O1060" s="9" t="s">
        <v>3464</v>
      </c>
    </row>
    <row r="1061" spans="1:15" ht="18">
      <c r="A1061" s="9">
        <v>702805</v>
      </c>
      <c r="B1061" s="9" t="s">
        <v>4545</v>
      </c>
      <c r="C1061" s="9" t="s">
        <v>4637</v>
      </c>
      <c r="D1061" s="9" t="s">
        <v>4638</v>
      </c>
      <c r="E1061" s="9"/>
      <c r="F1061" s="9"/>
      <c r="G1061" s="9" t="s">
        <v>1896</v>
      </c>
      <c r="H1061" s="9" t="s">
        <v>1907</v>
      </c>
      <c r="I1061" s="9" t="s">
        <v>1897</v>
      </c>
      <c r="J1061" s="9" t="s">
        <v>1898</v>
      </c>
      <c r="K1061" s="9" t="s">
        <v>1987</v>
      </c>
      <c r="L1061" s="9" t="s">
        <v>1900</v>
      </c>
      <c r="M1061" s="9" t="s">
        <v>2006</v>
      </c>
      <c r="N1061" s="9"/>
      <c r="O1061" s="9" t="s">
        <v>3342</v>
      </c>
    </row>
    <row r="1062" spans="1:15" ht="18">
      <c r="A1062" s="9">
        <v>702804</v>
      </c>
      <c r="B1062" s="9" t="s">
        <v>4545</v>
      </c>
      <c r="C1062" s="9" t="s">
        <v>4639</v>
      </c>
      <c r="D1062" s="9" t="s">
        <v>4640</v>
      </c>
      <c r="E1062" s="9" t="s">
        <v>1905</v>
      </c>
      <c r="F1062" s="9">
        <v>35</v>
      </c>
      <c r="G1062" s="9" t="s">
        <v>398</v>
      </c>
      <c r="H1062" s="9" t="s">
        <v>1907</v>
      </c>
      <c r="I1062" s="9" t="s">
        <v>1897</v>
      </c>
      <c r="J1062" s="9" t="s">
        <v>1898</v>
      </c>
      <c r="K1062" s="9" t="s">
        <v>1927</v>
      </c>
      <c r="L1062" s="9" t="s">
        <v>2415</v>
      </c>
      <c r="M1062" s="9" t="s">
        <v>2387</v>
      </c>
      <c r="N1062" s="9"/>
      <c r="O1062" s="9" t="s">
        <v>2080</v>
      </c>
    </row>
    <row r="1063" spans="1:15" ht="18">
      <c r="A1063" s="9">
        <v>702803</v>
      </c>
      <c r="B1063" s="9" t="s">
        <v>4545</v>
      </c>
      <c r="C1063" s="9" t="s">
        <v>4641</v>
      </c>
      <c r="D1063" s="9" t="s">
        <v>4642</v>
      </c>
      <c r="E1063" s="9"/>
      <c r="F1063" s="9"/>
      <c r="G1063" s="9" t="s">
        <v>398</v>
      </c>
      <c r="H1063" s="9" t="s">
        <v>1295</v>
      </c>
      <c r="I1063" s="9" t="s">
        <v>1897</v>
      </c>
      <c r="J1063" s="9" t="s">
        <v>1898</v>
      </c>
      <c r="K1063" s="9" t="s">
        <v>1922</v>
      </c>
      <c r="L1063" s="9" t="s">
        <v>1952</v>
      </c>
      <c r="M1063" s="9" t="s">
        <v>4643</v>
      </c>
      <c r="N1063" s="9"/>
      <c r="O1063" s="9" t="s">
        <v>4545</v>
      </c>
    </row>
    <row r="1064" spans="1:15" ht="18">
      <c r="A1064" s="9">
        <v>702802</v>
      </c>
      <c r="B1064" s="9" t="s">
        <v>4545</v>
      </c>
      <c r="C1064" s="9" t="s">
        <v>4644</v>
      </c>
      <c r="D1064" s="9" t="s">
        <v>4645</v>
      </c>
      <c r="E1064" s="9"/>
      <c r="F1064" s="9"/>
      <c r="G1064" s="9" t="s">
        <v>1915</v>
      </c>
      <c r="H1064" s="9" t="s">
        <v>1660</v>
      </c>
      <c r="I1064" s="9" t="s">
        <v>1897</v>
      </c>
      <c r="J1064" s="9" t="s">
        <v>1898</v>
      </c>
      <c r="K1064" s="9" t="s">
        <v>1927</v>
      </c>
      <c r="L1064" s="9" t="s">
        <v>1917</v>
      </c>
      <c r="M1064" s="9" t="s">
        <v>4646</v>
      </c>
      <c r="N1064" s="9"/>
      <c r="O1064" s="9" t="s">
        <v>3047</v>
      </c>
    </row>
    <row r="1065" spans="1:15" ht="18">
      <c r="A1065" s="9">
        <v>702801</v>
      </c>
      <c r="B1065" s="9" t="s">
        <v>4545</v>
      </c>
      <c r="C1065" s="9" t="s">
        <v>4647</v>
      </c>
      <c r="D1065" s="9" t="s">
        <v>4648</v>
      </c>
      <c r="E1065" s="9"/>
      <c r="F1065" s="9"/>
      <c r="G1065" s="9" t="s">
        <v>1906</v>
      </c>
      <c r="H1065" s="9" t="s">
        <v>634</v>
      </c>
      <c r="I1065" s="9" t="s">
        <v>1897</v>
      </c>
      <c r="J1065" s="9" t="s">
        <v>1898</v>
      </c>
      <c r="K1065" s="9" t="s">
        <v>1927</v>
      </c>
      <c r="L1065" s="9" t="s">
        <v>1910</v>
      </c>
      <c r="M1065" s="9" t="s">
        <v>3012</v>
      </c>
      <c r="N1065" s="9"/>
      <c r="O1065" s="9" t="s">
        <v>2514</v>
      </c>
    </row>
    <row r="1066" spans="1:15" ht="18">
      <c r="A1066" s="9">
        <v>702800</v>
      </c>
      <c r="B1066" s="9" t="s">
        <v>4545</v>
      </c>
      <c r="C1066" s="9" t="s">
        <v>4649</v>
      </c>
      <c r="D1066" s="9" t="s">
        <v>4650</v>
      </c>
      <c r="E1066" s="9"/>
      <c r="F1066" s="9"/>
      <c r="G1066" s="9" t="s">
        <v>633</v>
      </c>
      <c r="H1066" s="9" t="s">
        <v>1295</v>
      </c>
      <c r="I1066" s="9" t="s">
        <v>1897</v>
      </c>
      <c r="J1066" s="9" t="s">
        <v>1898</v>
      </c>
      <c r="K1066" s="9" t="s">
        <v>1987</v>
      </c>
      <c r="L1066" s="9" t="s">
        <v>1900</v>
      </c>
      <c r="M1066" s="9" t="s">
        <v>2006</v>
      </c>
      <c r="N1066" s="9"/>
      <c r="O1066" s="9" t="s">
        <v>3342</v>
      </c>
    </row>
    <row r="1067" spans="1:15" ht="18">
      <c r="A1067" s="9">
        <v>702799</v>
      </c>
      <c r="B1067" s="9" t="s">
        <v>4545</v>
      </c>
      <c r="C1067" s="9" t="s">
        <v>4651</v>
      </c>
      <c r="D1067" s="9" t="s">
        <v>4652</v>
      </c>
      <c r="E1067" s="9" t="s">
        <v>1905</v>
      </c>
      <c r="F1067" s="9">
        <v>33</v>
      </c>
      <c r="G1067" s="9" t="s">
        <v>1896</v>
      </c>
      <c r="H1067" s="9" t="s">
        <v>1295</v>
      </c>
      <c r="I1067" s="9" t="s">
        <v>1897</v>
      </c>
      <c r="J1067" s="9" t="s">
        <v>1908</v>
      </c>
      <c r="K1067" s="9" t="s">
        <v>1965</v>
      </c>
      <c r="L1067" s="9" t="s">
        <v>1974</v>
      </c>
      <c r="M1067" s="9" t="s">
        <v>2006</v>
      </c>
      <c r="N1067" s="9"/>
      <c r="O1067" s="9" t="s">
        <v>1976</v>
      </c>
    </row>
    <row r="1068" spans="1:15" ht="18">
      <c r="A1068" s="9">
        <v>702798</v>
      </c>
      <c r="B1068" s="9" t="s">
        <v>4545</v>
      </c>
      <c r="C1068" s="9" t="s">
        <v>4653</v>
      </c>
      <c r="D1068" s="9" t="s">
        <v>98</v>
      </c>
      <c r="E1068" s="9"/>
      <c r="F1068" s="9"/>
      <c r="G1068" s="9"/>
      <c r="H1068" s="9"/>
      <c r="I1068" s="9" t="s">
        <v>1897</v>
      </c>
      <c r="J1068" s="9" t="s">
        <v>1908</v>
      </c>
      <c r="K1068" s="9" t="s">
        <v>1899</v>
      </c>
      <c r="L1068" s="9" t="s">
        <v>3209</v>
      </c>
      <c r="M1068" s="9" t="s">
        <v>4654</v>
      </c>
      <c r="N1068" s="9"/>
      <c r="O1068" s="9" t="s">
        <v>4344</v>
      </c>
    </row>
    <row r="1069" spans="1:15" ht="18">
      <c r="A1069" s="9">
        <v>702797</v>
      </c>
      <c r="B1069" s="9" t="s">
        <v>4545</v>
      </c>
      <c r="C1069" s="9" t="s">
        <v>4655</v>
      </c>
      <c r="D1069" s="9" t="s">
        <v>4656</v>
      </c>
      <c r="E1069" s="9"/>
      <c r="F1069" s="9"/>
      <c r="G1069" s="9" t="s">
        <v>1915</v>
      </c>
      <c r="H1069" s="9" t="s">
        <v>634</v>
      </c>
      <c r="I1069" s="9" t="s">
        <v>1897</v>
      </c>
      <c r="J1069" s="9" t="s">
        <v>1898</v>
      </c>
      <c r="K1069" s="9" t="s">
        <v>1899</v>
      </c>
      <c r="L1069" s="9" t="s">
        <v>1917</v>
      </c>
      <c r="M1069" s="9" t="s">
        <v>2431</v>
      </c>
      <c r="N1069" s="9"/>
      <c r="O1069" s="9" t="s">
        <v>4545</v>
      </c>
    </row>
    <row r="1070" spans="1:15" ht="18">
      <c r="A1070" s="9">
        <v>702796</v>
      </c>
      <c r="B1070" s="9" t="s">
        <v>4545</v>
      </c>
      <c r="C1070" s="9" t="s">
        <v>4657</v>
      </c>
      <c r="D1070" s="9" t="s">
        <v>4658</v>
      </c>
      <c r="E1070" s="9"/>
      <c r="F1070" s="9"/>
      <c r="G1070" s="9" t="s">
        <v>398</v>
      </c>
      <c r="H1070" s="9" t="s">
        <v>1949</v>
      </c>
      <c r="I1070" s="9" t="s">
        <v>1897</v>
      </c>
      <c r="J1070" s="9" t="s">
        <v>1898</v>
      </c>
      <c r="K1070" s="9" t="s">
        <v>1927</v>
      </c>
      <c r="L1070" s="9" t="s">
        <v>2415</v>
      </c>
      <c r="M1070" s="9" t="s">
        <v>2693</v>
      </c>
      <c r="N1070" s="9"/>
      <c r="O1070" s="9" t="s">
        <v>3350</v>
      </c>
    </row>
    <row r="1071" spans="1:15" ht="18">
      <c r="A1071" s="9">
        <v>702795</v>
      </c>
      <c r="B1071" s="9" t="s">
        <v>4545</v>
      </c>
      <c r="C1071" s="9" t="s">
        <v>4659</v>
      </c>
      <c r="D1071" s="9" t="s">
        <v>4660</v>
      </c>
      <c r="E1071" s="9" t="s">
        <v>1905</v>
      </c>
      <c r="F1071" s="9">
        <v>37</v>
      </c>
      <c r="G1071" s="9" t="s">
        <v>1896</v>
      </c>
      <c r="H1071" s="9" t="s">
        <v>1295</v>
      </c>
      <c r="I1071" s="9" t="s">
        <v>1897</v>
      </c>
      <c r="J1071" s="9" t="s">
        <v>1898</v>
      </c>
      <c r="K1071" s="9" t="s">
        <v>2299</v>
      </c>
      <c r="L1071" s="9" t="s">
        <v>3209</v>
      </c>
      <c r="M1071" s="9" t="s">
        <v>4661</v>
      </c>
      <c r="N1071" s="9"/>
      <c r="O1071" s="9" t="s">
        <v>4141</v>
      </c>
    </row>
    <row r="1072" spans="1:15" ht="18">
      <c r="A1072" s="9">
        <v>702794</v>
      </c>
      <c r="B1072" s="9" t="s">
        <v>4545</v>
      </c>
      <c r="C1072" s="9" t="s">
        <v>4662</v>
      </c>
      <c r="D1072" s="9" t="s">
        <v>98</v>
      </c>
      <c r="E1072" s="9"/>
      <c r="F1072" s="9"/>
      <c r="G1072" s="9"/>
      <c r="H1072" s="9"/>
      <c r="I1072" s="9" t="s">
        <v>1897</v>
      </c>
      <c r="J1072" s="9" t="s">
        <v>1908</v>
      </c>
      <c r="K1072" s="9" t="s">
        <v>2540</v>
      </c>
      <c r="L1072" s="9" t="s">
        <v>1974</v>
      </c>
      <c r="M1072" s="9" t="s">
        <v>2006</v>
      </c>
      <c r="N1072" s="9"/>
      <c r="O1072" s="9" t="s">
        <v>3464</v>
      </c>
    </row>
    <row r="1073" spans="1:15" ht="18">
      <c r="A1073" s="9">
        <v>702793</v>
      </c>
      <c r="B1073" s="9" t="s">
        <v>4545</v>
      </c>
      <c r="C1073" s="9" t="s">
        <v>4663</v>
      </c>
      <c r="D1073" s="9" t="s">
        <v>4664</v>
      </c>
      <c r="E1073" s="9" t="s">
        <v>1905</v>
      </c>
      <c r="F1073" s="9">
        <v>38</v>
      </c>
      <c r="G1073" s="9"/>
      <c r="H1073" s="9"/>
      <c r="I1073" s="9" t="s">
        <v>1897</v>
      </c>
      <c r="J1073" s="9" t="s">
        <v>1908</v>
      </c>
      <c r="K1073" s="9" t="s">
        <v>1899</v>
      </c>
      <c r="L1073" s="9" t="s">
        <v>1917</v>
      </c>
      <c r="M1073" s="9" t="s">
        <v>4665</v>
      </c>
      <c r="N1073" s="9"/>
      <c r="O1073" s="9" t="s">
        <v>4545</v>
      </c>
    </row>
    <row r="1074" spans="1:15" ht="18">
      <c r="A1074" s="9">
        <v>702792</v>
      </c>
      <c r="B1074" s="9" t="s">
        <v>4545</v>
      </c>
      <c r="C1074" s="9" t="s">
        <v>4666</v>
      </c>
      <c r="D1074" s="9" t="s">
        <v>4667</v>
      </c>
      <c r="E1074" s="9" t="s">
        <v>1905</v>
      </c>
      <c r="F1074" s="9">
        <v>39</v>
      </c>
      <c r="G1074" s="9" t="s">
        <v>648</v>
      </c>
      <c r="H1074" s="9" t="s">
        <v>1907</v>
      </c>
      <c r="I1074" s="9" t="s">
        <v>1897</v>
      </c>
      <c r="J1074" s="9" t="s">
        <v>1898</v>
      </c>
      <c r="K1074" s="9" t="s">
        <v>2299</v>
      </c>
      <c r="L1074" s="9" t="s">
        <v>2415</v>
      </c>
      <c r="M1074" s="9" t="s">
        <v>4668</v>
      </c>
      <c r="N1074" s="9"/>
      <c r="O1074" s="9" t="s">
        <v>3350</v>
      </c>
    </row>
    <row r="1075" spans="1:15" ht="18">
      <c r="A1075" s="9">
        <v>702791</v>
      </c>
      <c r="B1075" s="9" t="s">
        <v>4545</v>
      </c>
      <c r="C1075" s="9" t="s">
        <v>4669</v>
      </c>
      <c r="D1075" s="9" t="s">
        <v>4670</v>
      </c>
      <c r="E1075" s="9"/>
      <c r="F1075" s="9"/>
      <c r="G1075" s="9" t="s">
        <v>633</v>
      </c>
      <c r="H1075" s="9" t="s">
        <v>634</v>
      </c>
      <c r="I1075" s="9" t="s">
        <v>1897</v>
      </c>
      <c r="J1075" s="9" t="s">
        <v>1898</v>
      </c>
      <c r="K1075" s="9" t="s">
        <v>1927</v>
      </c>
      <c r="L1075" s="9" t="s">
        <v>2093</v>
      </c>
      <c r="M1075" s="9" t="s">
        <v>4671</v>
      </c>
      <c r="N1075" s="9"/>
      <c r="O1075" s="9" t="s">
        <v>2044</v>
      </c>
    </row>
    <row r="1076" spans="1:15" ht="18">
      <c r="A1076" s="9">
        <v>702790</v>
      </c>
      <c r="B1076" s="9" t="s">
        <v>4545</v>
      </c>
      <c r="C1076" s="9" t="s">
        <v>4672</v>
      </c>
      <c r="D1076" s="9" t="s">
        <v>4673</v>
      </c>
      <c r="E1076" s="9" t="s">
        <v>1905</v>
      </c>
      <c r="F1076" s="9">
        <v>37</v>
      </c>
      <c r="G1076" s="9" t="s">
        <v>648</v>
      </c>
      <c r="H1076" s="9" t="s">
        <v>1907</v>
      </c>
      <c r="I1076" s="9" t="s">
        <v>1897</v>
      </c>
      <c r="J1076" s="9" t="s">
        <v>1898</v>
      </c>
      <c r="K1076" s="9" t="s">
        <v>2687</v>
      </c>
      <c r="L1076" s="9" t="s">
        <v>2415</v>
      </c>
      <c r="M1076" s="9" t="s">
        <v>3869</v>
      </c>
      <c r="N1076" s="9"/>
      <c r="O1076" s="9" t="s">
        <v>2080</v>
      </c>
    </row>
    <row r="1077" spans="1:15" ht="18">
      <c r="A1077" s="9">
        <v>702789</v>
      </c>
      <c r="B1077" s="9" t="s">
        <v>4545</v>
      </c>
      <c r="C1077" s="9" t="s">
        <v>4674</v>
      </c>
      <c r="D1077" s="9" t="s">
        <v>4675</v>
      </c>
      <c r="E1077" s="9"/>
      <c r="F1077" s="9"/>
      <c r="G1077" s="9" t="s">
        <v>648</v>
      </c>
      <c r="H1077" s="9" t="s">
        <v>1907</v>
      </c>
      <c r="I1077" s="9" t="s">
        <v>1897</v>
      </c>
      <c r="J1077" s="9" t="s">
        <v>1898</v>
      </c>
      <c r="K1077" s="9" t="s">
        <v>1922</v>
      </c>
      <c r="L1077" s="9" t="s">
        <v>1952</v>
      </c>
      <c r="M1077" s="9" t="s">
        <v>4676</v>
      </c>
      <c r="N1077" s="9"/>
      <c r="O1077" s="9" t="s">
        <v>4545</v>
      </c>
    </row>
    <row r="1078" spans="1:15" ht="18">
      <c r="A1078" s="9">
        <v>702788</v>
      </c>
      <c r="B1078" s="9" t="s">
        <v>4545</v>
      </c>
      <c r="C1078" s="9" t="s">
        <v>4677</v>
      </c>
      <c r="D1078" s="9" t="s">
        <v>4678</v>
      </c>
      <c r="E1078" s="9"/>
      <c r="F1078" s="9"/>
      <c r="G1078" s="9" t="s">
        <v>398</v>
      </c>
      <c r="H1078" s="9" t="s">
        <v>1907</v>
      </c>
      <c r="I1078" s="9" t="s">
        <v>1897</v>
      </c>
      <c r="J1078" s="9" t="s">
        <v>1898</v>
      </c>
      <c r="K1078" s="9" t="s">
        <v>1922</v>
      </c>
      <c r="L1078" s="9" t="s">
        <v>1952</v>
      </c>
      <c r="M1078" s="9" t="s">
        <v>2010</v>
      </c>
      <c r="N1078" s="9"/>
      <c r="O1078" s="9" t="s">
        <v>4545</v>
      </c>
    </row>
    <row r="1079" spans="1:15" ht="18">
      <c r="A1079" s="9">
        <v>702787</v>
      </c>
      <c r="B1079" s="9" t="s">
        <v>4545</v>
      </c>
      <c r="C1079" s="9" t="s">
        <v>4679</v>
      </c>
      <c r="D1079" s="9" t="s">
        <v>4680</v>
      </c>
      <c r="E1079" s="9"/>
      <c r="F1079" s="9"/>
      <c r="G1079" s="9" t="s">
        <v>398</v>
      </c>
      <c r="H1079" s="9" t="s">
        <v>1907</v>
      </c>
      <c r="I1079" s="9" t="s">
        <v>1897</v>
      </c>
      <c r="J1079" s="9" t="s">
        <v>1898</v>
      </c>
      <c r="K1079" s="9" t="s">
        <v>1916</v>
      </c>
      <c r="L1079" s="9" t="s">
        <v>1952</v>
      </c>
      <c r="M1079" s="9" t="s">
        <v>4681</v>
      </c>
      <c r="N1079" s="9"/>
      <c r="O1079" s="9" t="s">
        <v>4141</v>
      </c>
    </row>
    <row r="1080" spans="1:15" ht="18">
      <c r="A1080" s="9">
        <v>702786</v>
      </c>
      <c r="B1080" s="9" t="s">
        <v>4545</v>
      </c>
      <c r="C1080" s="9" t="s">
        <v>4682</v>
      </c>
      <c r="D1080" s="9" t="s">
        <v>4683</v>
      </c>
      <c r="E1080" s="9"/>
      <c r="F1080" s="9"/>
      <c r="G1080" s="9" t="s">
        <v>1896</v>
      </c>
      <c r="H1080" s="9" t="s">
        <v>1295</v>
      </c>
      <c r="I1080" s="9" t="s">
        <v>1897</v>
      </c>
      <c r="J1080" s="9" t="s">
        <v>1898</v>
      </c>
      <c r="K1080" s="9" t="s">
        <v>2058</v>
      </c>
      <c r="L1080" s="9" t="s">
        <v>1900</v>
      </c>
      <c r="M1080" s="9" t="s">
        <v>2710</v>
      </c>
      <c r="N1080" s="9"/>
      <c r="O1080" s="9" t="s">
        <v>3797</v>
      </c>
    </row>
    <row r="1081" spans="1:15" ht="18">
      <c r="A1081" s="9">
        <v>702785</v>
      </c>
      <c r="B1081" s="9" t="s">
        <v>4545</v>
      </c>
      <c r="C1081" s="9" t="s">
        <v>4684</v>
      </c>
      <c r="D1081" s="9" t="s">
        <v>4685</v>
      </c>
      <c r="E1081" s="9" t="s">
        <v>1905</v>
      </c>
      <c r="F1081" s="9">
        <v>32</v>
      </c>
      <c r="G1081" s="9" t="s">
        <v>633</v>
      </c>
      <c r="H1081" s="9" t="s">
        <v>1295</v>
      </c>
      <c r="I1081" s="9" t="s">
        <v>1897</v>
      </c>
      <c r="J1081" s="9" t="s">
        <v>1898</v>
      </c>
      <c r="K1081" s="9" t="s">
        <v>2299</v>
      </c>
      <c r="L1081" s="9" t="s">
        <v>3209</v>
      </c>
      <c r="M1081" s="9" t="s">
        <v>4686</v>
      </c>
      <c r="N1081" s="9"/>
      <c r="O1081" s="9" t="s">
        <v>4141</v>
      </c>
    </row>
    <row r="1082" spans="1:15" ht="18">
      <c r="A1082" s="9">
        <v>702784</v>
      </c>
      <c r="B1082" s="9" t="s">
        <v>4545</v>
      </c>
      <c r="C1082" s="9" t="s">
        <v>4687</v>
      </c>
      <c r="D1082" s="9" t="s">
        <v>4688</v>
      </c>
      <c r="E1082" s="9" t="s">
        <v>1905</v>
      </c>
      <c r="F1082" s="9">
        <v>34</v>
      </c>
      <c r="G1082" s="9" t="s">
        <v>648</v>
      </c>
      <c r="H1082" s="9" t="s">
        <v>1907</v>
      </c>
      <c r="I1082" s="9" t="s">
        <v>1897</v>
      </c>
      <c r="J1082" s="9" t="s">
        <v>1898</v>
      </c>
      <c r="K1082" s="9" t="s">
        <v>1916</v>
      </c>
      <c r="L1082" s="9" t="s">
        <v>2415</v>
      </c>
      <c r="M1082" s="9" t="s">
        <v>4689</v>
      </c>
      <c r="N1082" s="9"/>
      <c r="O1082" s="9" t="s">
        <v>1930</v>
      </c>
    </row>
    <row r="1083" spans="1:15" ht="18">
      <c r="A1083" s="9">
        <v>702783</v>
      </c>
      <c r="B1083" s="9" t="s">
        <v>4545</v>
      </c>
      <c r="C1083" s="9" t="s">
        <v>4690</v>
      </c>
      <c r="D1083" s="9" t="s">
        <v>4691</v>
      </c>
      <c r="E1083" s="9"/>
      <c r="F1083" s="9"/>
      <c r="G1083" s="9" t="s">
        <v>633</v>
      </c>
      <c r="H1083" s="9" t="s">
        <v>1295</v>
      </c>
      <c r="I1083" s="9" t="s">
        <v>1897</v>
      </c>
      <c r="J1083" s="9" t="s">
        <v>1898</v>
      </c>
      <c r="K1083" s="9" t="s">
        <v>1987</v>
      </c>
      <c r="L1083" s="9" t="s">
        <v>3209</v>
      </c>
      <c r="M1083" s="9" t="s">
        <v>4692</v>
      </c>
      <c r="N1083" s="9"/>
      <c r="O1083" s="9" t="s">
        <v>2080</v>
      </c>
    </row>
    <row r="1084" spans="1:15" ht="18">
      <c r="A1084" s="9">
        <v>702782</v>
      </c>
      <c r="B1084" s="9" t="s">
        <v>4545</v>
      </c>
      <c r="C1084" s="9" t="s">
        <v>4693</v>
      </c>
      <c r="D1084" s="9" t="s">
        <v>4694</v>
      </c>
      <c r="E1084" s="9"/>
      <c r="F1084" s="9"/>
      <c r="G1084" s="9" t="s">
        <v>1906</v>
      </c>
      <c r="H1084" s="9" t="s">
        <v>1660</v>
      </c>
      <c r="I1084" s="9" t="s">
        <v>1897</v>
      </c>
      <c r="J1084" s="9" t="s">
        <v>1898</v>
      </c>
      <c r="K1084" s="9" t="s">
        <v>1927</v>
      </c>
      <c r="L1084" s="9" t="s">
        <v>1910</v>
      </c>
      <c r="M1084" s="9" t="s">
        <v>3012</v>
      </c>
      <c r="N1084" s="9"/>
      <c r="O1084" s="9" t="s">
        <v>2514</v>
      </c>
    </row>
    <row r="1085" spans="1:15" ht="18">
      <c r="A1085" s="9">
        <v>702781</v>
      </c>
      <c r="B1085" s="9" t="s">
        <v>4545</v>
      </c>
      <c r="C1085" s="9" t="s">
        <v>4695</v>
      </c>
      <c r="D1085" s="9" t="s">
        <v>4696</v>
      </c>
      <c r="E1085" s="9" t="s">
        <v>2744</v>
      </c>
      <c r="F1085" s="9">
        <v>48</v>
      </c>
      <c r="G1085" s="9" t="s">
        <v>1896</v>
      </c>
      <c r="H1085" s="9" t="s">
        <v>1907</v>
      </c>
      <c r="I1085" s="9" t="s">
        <v>1897</v>
      </c>
      <c r="J1085" s="9" t="s">
        <v>1908</v>
      </c>
      <c r="K1085" s="9" t="s">
        <v>1965</v>
      </c>
      <c r="L1085" s="9" t="s">
        <v>1974</v>
      </c>
      <c r="M1085" s="9" t="s">
        <v>4697</v>
      </c>
      <c r="N1085" s="9"/>
      <c r="O1085" s="9" t="s">
        <v>1976</v>
      </c>
    </row>
    <row r="1086" spans="1:15" ht="18">
      <c r="A1086" s="9">
        <v>702780</v>
      </c>
      <c r="B1086" s="9" t="s">
        <v>4545</v>
      </c>
      <c r="C1086" s="9" t="s">
        <v>4698</v>
      </c>
      <c r="D1086" s="9" t="s">
        <v>4699</v>
      </c>
      <c r="E1086" s="9"/>
      <c r="F1086" s="9"/>
      <c r="G1086" s="9" t="s">
        <v>1915</v>
      </c>
      <c r="H1086" s="9" t="s">
        <v>1295</v>
      </c>
      <c r="I1086" s="9" t="s">
        <v>1897</v>
      </c>
      <c r="J1086" s="9" t="s">
        <v>1898</v>
      </c>
      <c r="K1086" s="9" t="s">
        <v>1927</v>
      </c>
      <c r="L1086" s="9" t="s">
        <v>1917</v>
      </c>
      <c r="M1086" s="9" t="s">
        <v>2428</v>
      </c>
      <c r="N1086" s="9"/>
      <c r="O1086" s="9" t="s">
        <v>3047</v>
      </c>
    </row>
    <row r="1087" spans="1:15" ht="18">
      <c r="A1087" s="9">
        <v>702779</v>
      </c>
      <c r="B1087" s="9" t="s">
        <v>4545</v>
      </c>
      <c r="C1087" s="9" t="s">
        <v>4700</v>
      </c>
      <c r="D1087" s="9" t="s">
        <v>4701</v>
      </c>
      <c r="E1087" s="9" t="s">
        <v>1905</v>
      </c>
      <c r="F1087" s="9">
        <v>31</v>
      </c>
      <c r="G1087" s="9" t="s">
        <v>398</v>
      </c>
      <c r="H1087" s="9" t="s">
        <v>634</v>
      </c>
      <c r="I1087" s="9" t="s">
        <v>1897</v>
      </c>
      <c r="J1087" s="9" t="s">
        <v>1898</v>
      </c>
      <c r="K1087" s="9" t="s">
        <v>2687</v>
      </c>
      <c r="L1087" s="9" t="s">
        <v>2415</v>
      </c>
      <c r="M1087" s="9" t="s">
        <v>2693</v>
      </c>
      <c r="N1087" s="9"/>
      <c r="O1087" s="9" t="s">
        <v>2080</v>
      </c>
    </row>
    <row r="1088" spans="1:15" ht="18">
      <c r="A1088" s="9">
        <v>702778</v>
      </c>
      <c r="B1088" s="9" t="s">
        <v>4545</v>
      </c>
      <c r="C1088" s="9" t="s">
        <v>4702</v>
      </c>
      <c r="D1088" s="9" t="s">
        <v>4703</v>
      </c>
      <c r="E1088" s="9"/>
      <c r="F1088" s="9"/>
      <c r="G1088" s="9"/>
      <c r="H1088" s="9"/>
      <c r="I1088" s="9" t="s">
        <v>1897</v>
      </c>
      <c r="J1088" s="9" t="s">
        <v>2009</v>
      </c>
      <c r="K1088" s="9" t="s">
        <v>1899</v>
      </c>
      <c r="L1088" s="9" t="s">
        <v>1917</v>
      </c>
      <c r="M1088" s="9" t="s">
        <v>4704</v>
      </c>
      <c r="N1088" s="9"/>
      <c r="O1088" s="9" t="s">
        <v>3047</v>
      </c>
    </row>
    <row r="1089" spans="1:15" ht="18">
      <c r="A1089" s="9">
        <v>702777</v>
      </c>
      <c r="B1089" s="9" t="s">
        <v>4545</v>
      </c>
      <c r="C1089" s="9" t="s">
        <v>4705</v>
      </c>
      <c r="D1089" s="9" t="s">
        <v>4706</v>
      </c>
      <c r="E1089" s="9"/>
      <c r="F1089" s="9"/>
      <c r="G1089" s="9" t="s">
        <v>1915</v>
      </c>
      <c r="H1089" s="9" t="s">
        <v>634</v>
      </c>
      <c r="I1089" s="9" t="s">
        <v>1897</v>
      </c>
      <c r="J1089" s="9" t="s">
        <v>1898</v>
      </c>
      <c r="K1089" s="9" t="s">
        <v>1995</v>
      </c>
      <c r="L1089" s="9" t="s">
        <v>1996</v>
      </c>
      <c r="M1089" s="9" t="s">
        <v>4707</v>
      </c>
      <c r="N1089" s="9"/>
      <c r="O1089" s="9" t="s">
        <v>4545</v>
      </c>
    </row>
    <row r="1090" spans="1:15" ht="18">
      <c r="A1090" s="9">
        <v>702776</v>
      </c>
      <c r="B1090" s="9" t="s">
        <v>4545</v>
      </c>
      <c r="C1090" s="9" t="s">
        <v>4708</v>
      </c>
      <c r="D1090" s="9" t="s">
        <v>4709</v>
      </c>
      <c r="E1090" s="9" t="s">
        <v>1905</v>
      </c>
      <c r="F1090" s="9">
        <v>31</v>
      </c>
      <c r="G1090" s="9" t="s">
        <v>748</v>
      </c>
      <c r="H1090" s="9" t="s">
        <v>634</v>
      </c>
      <c r="I1090" s="9" t="s">
        <v>1897</v>
      </c>
      <c r="J1090" s="9" t="s">
        <v>1908</v>
      </c>
      <c r="K1090" s="9" t="s">
        <v>1916</v>
      </c>
      <c r="L1090" s="9" t="s">
        <v>1910</v>
      </c>
      <c r="M1090" s="9" t="s">
        <v>4710</v>
      </c>
      <c r="N1090" s="9"/>
      <c r="O1090" s="9" t="s">
        <v>4141</v>
      </c>
    </row>
    <row r="1091" spans="1:15" ht="18">
      <c r="A1091" s="9">
        <v>702775</v>
      </c>
      <c r="B1091" s="9" t="s">
        <v>4545</v>
      </c>
      <c r="C1091" s="9" t="s">
        <v>4711</v>
      </c>
      <c r="D1091" s="9" t="s">
        <v>4712</v>
      </c>
      <c r="E1091" s="9" t="s">
        <v>1905</v>
      </c>
      <c r="F1091" s="9">
        <v>40</v>
      </c>
      <c r="G1091" s="9" t="s">
        <v>633</v>
      </c>
      <c r="H1091" s="9" t="s">
        <v>1295</v>
      </c>
      <c r="I1091" s="9" t="s">
        <v>1897</v>
      </c>
      <c r="J1091" s="9" t="s">
        <v>1898</v>
      </c>
      <c r="K1091" s="9" t="s">
        <v>2299</v>
      </c>
      <c r="L1091" s="9" t="s">
        <v>3209</v>
      </c>
      <c r="M1091" s="9" t="s">
        <v>4713</v>
      </c>
      <c r="N1091" s="9"/>
      <c r="O1091" s="9" t="s">
        <v>2908</v>
      </c>
    </row>
    <row r="1092" spans="1:15" ht="18">
      <c r="A1092" s="9">
        <v>702774</v>
      </c>
      <c r="B1092" s="9" t="s">
        <v>4545</v>
      </c>
      <c r="C1092" s="9" t="s">
        <v>4714</v>
      </c>
      <c r="D1092" s="9" t="s">
        <v>4715</v>
      </c>
      <c r="E1092" s="9"/>
      <c r="F1092" s="9"/>
      <c r="G1092" s="9" t="s">
        <v>748</v>
      </c>
      <c r="H1092" s="9" t="s">
        <v>634</v>
      </c>
      <c r="I1092" s="9" t="s">
        <v>1897</v>
      </c>
      <c r="J1092" s="9" t="s">
        <v>1898</v>
      </c>
      <c r="K1092" s="9" t="s">
        <v>1927</v>
      </c>
      <c r="L1092" s="9" t="s">
        <v>1910</v>
      </c>
      <c r="M1092" s="9" t="s">
        <v>4716</v>
      </c>
      <c r="N1092" s="9"/>
      <c r="O1092" s="9" t="s">
        <v>4545</v>
      </c>
    </row>
    <row r="1093" spans="1:15" ht="18">
      <c r="A1093" s="9">
        <v>702773</v>
      </c>
      <c r="B1093" s="9" t="s">
        <v>4545</v>
      </c>
      <c r="C1093" s="9" t="s">
        <v>4717</v>
      </c>
      <c r="D1093" s="9" t="s">
        <v>4718</v>
      </c>
      <c r="E1093" s="9"/>
      <c r="F1093" s="9"/>
      <c r="G1093" s="9" t="s">
        <v>648</v>
      </c>
      <c r="H1093" s="9" t="s">
        <v>1907</v>
      </c>
      <c r="I1093" s="9" t="s">
        <v>1897</v>
      </c>
      <c r="J1093" s="9" t="s">
        <v>1898</v>
      </c>
      <c r="K1093" s="9" t="s">
        <v>1899</v>
      </c>
      <c r="L1093" s="9" t="s">
        <v>2415</v>
      </c>
      <c r="M1093" s="9" t="s">
        <v>4719</v>
      </c>
      <c r="N1093" s="9"/>
      <c r="O1093" s="9" t="s">
        <v>4249</v>
      </c>
    </row>
    <row r="1094" spans="1:15" ht="18">
      <c r="A1094" s="9">
        <v>702772</v>
      </c>
      <c r="B1094" s="9" t="s">
        <v>4545</v>
      </c>
      <c r="C1094" s="9" t="s">
        <v>4720</v>
      </c>
      <c r="D1094" s="9" t="s">
        <v>4721</v>
      </c>
      <c r="E1094" s="9"/>
      <c r="F1094" s="9"/>
      <c r="G1094" s="9"/>
      <c r="H1094" s="9"/>
      <c r="I1094" s="9" t="s">
        <v>1897</v>
      </c>
      <c r="J1094" s="9" t="s">
        <v>2009</v>
      </c>
      <c r="K1094" s="9" t="s">
        <v>1899</v>
      </c>
      <c r="L1094" s="9" t="s">
        <v>1910</v>
      </c>
      <c r="M1094" s="9" t="s">
        <v>1933</v>
      </c>
      <c r="N1094" s="9"/>
      <c r="O1094" s="9" t="s">
        <v>4545</v>
      </c>
    </row>
    <row r="1095" spans="1:15" ht="18">
      <c r="A1095" s="9">
        <v>702771</v>
      </c>
      <c r="B1095" s="9" t="s">
        <v>4545</v>
      </c>
      <c r="C1095" s="9" t="s">
        <v>4722</v>
      </c>
      <c r="D1095" s="9" t="s">
        <v>4723</v>
      </c>
      <c r="E1095" s="9" t="s">
        <v>1905</v>
      </c>
      <c r="F1095" s="9">
        <v>49</v>
      </c>
      <c r="G1095" s="9"/>
      <c r="H1095" s="9"/>
      <c r="I1095" s="9" t="s">
        <v>1897</v>
      </c>
      <c r="J1095" s="9" t="s">
        <v>1908</v>
      </c>
      <c r="K1095" s="9" t="s">
        <v>1899</v>
      </c>
      <c r="L1095" s="9" t="s">
        <v>1910</v>
      </c>
      <c r="M1095" s="9" t="s">
        <v>3921</v>
      </c>
      <c r="N1095" s="9"/>
      <c r="O1095" s="9" t="s">
        <v>3926</v>
      </c>
    </row>
    <row r="1096" spans="1:15" ht="18">
      <c r="A1096" s="9">
        <v>702770</v>
      </c>
      <c r="B1096" s="9" t="s">
        <v>4545</v>
      </c>
      <c r="C1096" s="9" t="s">
        <v>4724</v>
      </c>
      <c r="D1096" s="9" t="s">
        <v>4725</v>
      </c>
      <c r="E1096" s="9"/>
      <c r="F1096" s="9"/>
      <c r="G1096" s="9" t="s">
        <v>1915</v>
      </c>
      <c r="H1096" s="9" t="s">
        <v>634</v>
      </c>
      <c r="I1096" s="9" t="s">
        <v>1897</v>
      </c>
      <c r="J1096" s="9" t="s">
        <v>1898</v>
      </c>
      <c r="K1096" s="9" t="s">
        <v>1927</v>
      </c>
      <c r="L1096" s="9" t="s">
        <v>1917</v>
      </c>
      <c r="M1096" s="9" t="s">
        <v>2133</v>
      </c>
      <c r="N1096" s="9"/>
      <c r="O1096" s="9" t="s">
        <v>3047</v>
      </c>
    </row>
    <row r="1097" spans="1:15" ht="18">
      <c r="A1097" s="9">
        <v>702769</v>
      </c>
      <c r="B1097" s="9" t="s">
        <v>4545</v>
      </c>
      <c r="C1097" s="9" t="s">
        <v>4726</v>
      </c>
      <c r="D1097" s="9" t="s">
        <v>4727</v>
      </c>
      <c r="E1097" s="9" t="s">
        <v>1905</v>
      </c>
      <c r="F1097" s="9">
        <v>48</v>
      </c>
      <c r="G1097" s="9" t="s">
        <v>398</v>
      </c>
      <c r="H1097" s="9" t="s">
        <v>634</v>
      </c>
      <c r="I1097" s="9" t="s">
        <v>1897</v>
      </c>
      <c r="J1097" s="9" t="s">
        <v>1908</v>
      </c>
      <c r="K1097" s="9" t="s">
        <v>3178</v>
      </c>
      <c r="L1097" s="9" t="s">
        <v>2415</v>
      </c>
      <c r="M1097" s="9" t="s">
        <v>4728</v>
      </c>
      <c r="N1097" s="9"/>
      <c r="O1097" s="9" t="s">
        <v>2301</v>
      </c>
    </row>
    <row r="1098" spans="1:15" ht="18">
      <c r="A1098" s="9">
        <v>702768</v>
      </c>
      <c r="B1098" s="9" t="s">
        <v>4545</v>
      </c>
      <c r="C1098" s="9" t="s">
        <v>4729</v>
      </c>
      <c r="D1098" s="9" t="s">
        <v>4730</v>
      </c>
      <c r="E1098" s="9" t="s">
        <v>1905</v>
      </c>
      <c r="F1098" s="9">
        <v>26</v>
      </c>
      <c r="G1098" s="9" t="s">
        <v>398</v>
      </c>
      <c r="H1098" s="9" t="s">
        <v>1907</v>
      </c>
      <c r="I1098" s="9" t="s">
        <v>1897</v>
      </c>
      <c r="J1098" s="9" t="s">
        <v>1908</v>
      </c>
      <c r="K1098" s="9" t="s">
        <v>1916</v>
      </c>
      <c r="L1098" s="9" t="s">
        <v>1952</v>
      </c>
      <c r="M1098" s="9" t="s">
        <v>4731</v>
      </c>
      <c r="N1098" s="9"/>
      <c r="O1098" s="9" t="s">
        <v>4545</v>
      </c>
    </row>
    <row r="1099" spans="1:15" ht="18">
      <c r="A1099" s="9">
        <v>702766</v>
      </c>
      <c r="B1099" s="9" t="s">
        <v>4545</v>
      </c>
      <c r="C1099" s="9" t="s">
        <v>4732</v>
      </c>
      <c r="D1099" s="9" t="s">
        <v>2928</v>
      </c>
      <c r="E1099" s="9"/>
      <c r="F1099" s="9"/>
      <c r="G1099" s="9" t="s">
        <v>398</v>
      </c>
      <c r="H1099" s="9" t="s">
        <v>2176</v>
      </c>
      <c r="I1099" s="9" t="s">
        <v>1950</v>
      </c>
      <c r="J1099" s="9" t="s">
        <v>1951</v>
      </c>
      <c r="K1099" s="9" t="s">
        <v>1981</v>
      </c>
      <c r="L1099" s="9" t="s">
        <v>1952</v>
      </c>
      <c r="M1099" s="9" t="s">
        <v>2992</v>
      </c>
      <c r="N1099" s="9"/>
      <c r="O1099" s="9"/>
    </row>
    <row r="1100" spans="1:15" ht="18">
      <c r="A1100" s="9">
        <v>702765</v>
      </c>
      <c r="B1100" s="9" t="s">
        <v>4545</v>
      </c>
      <c r="C1100" s="9" t="s">
        <v>4733</v>
      </c>
      <c r="D1100" s="9" t="s">
        <v>4734</v>
      </c>
      <c r="E1100" s="9"/>
      <c r="F1100" s="9"/>
      <c r="G1100" s="9" t="s">
        <v>398</v>
      </c>
      <c r="H1100" s="9" t="s">
        <v>2176</v>
      </c>
      <c r="I1100" s="9" t="s">
        <v>1950</v>
      </c>
      <c r="J1100" s="9" t="s">
        <v>1951</v>
      </c>
      <c r="K1100" s="9" t="s">
        <v>1981</v>
      </c>
      <c r="L1100" s="9" t="s">
        <v>2415</v>
      </c>
      <c r="M1100" s="9" t="s">
        <v>2992</v>
      </c>
      <c r="N1100" s="9"/>
      <c r="O1100" s="9"/>
    </row>
    <row r="1101" spans="1:15" ht="18">
      <c r="A1101" s="9">
        <v>702764</v>
      </c>
      <c r="B1101" s="9" t="s">
        <v>4545</v>
      </c>
      <c r="C1101" s="9" t="s">
        <v>4735</v>
      </c>
      <c r="D1101" s="9" t="s">
        <v>2140</v>
      </c>
      <c r="E1101" s="9" t="s">
        <v>1905</v>
      </c>
      <c r="F1101" s="9">
        <v>32</v>
      </c>
      <c r="G1101" s="9" t="s">
        <v>398</v>
      </c>
      <c r="H1101" s="9" t="s">
        <v>1295</v>
      </c>
      <c r="I1101" s="9" t="s">
        <v>1950</v>
      </c>
      <c r="J1101" s="9" t="s">
        <v>1951</v>
      </c>
      <c r="K1101" s="9" t="s">
        <v>2255</v>
      </c>
      <c r="L1101" s="9" t="s">
        <v>2415</v>
      </c>
      <c r="M1101" s="9" t="s">
        <v>4736</v>
      </c>
      <c r="N1101" s="9"/>
      <c r="O1101" s="9" t="s">
        <v>2504</v>
      </c>
    </row>
    <row r="1102" spans="1:15" ht="18">
      <c r="A1102" s="9">
        <v>702763</v>
      </c>
      <c r="B1102" s="9" t="s">
        <v>4545</v>
      </c>
      <c r="C1102" s="9" t="s">
        <v>4737</v>
      </c>
      <c r="D1102" s="9" t="s">
        <v>4738</v>
      </c>
      <c r="E1102" s="9"/>
      <c r="F1102" s="9"/>
      <c r="G1102" s="9" t="s">
        <v>398</v>
      </c>
      <c r="H1102" s="9" t="s">
        <v>2176</v>
      </c>
      <c r="I1102" s="9" t="s">
        <v>1950</v>
      </c>
      <c r="J1102" s="9" t="s">
        <v>1951</v>
      </c>
      <c r="K1102" s="9" t="s">
        <v>1922</v>
      </c>
      <c r="L1102" s="9" t="s">
        <v>1952</v>
      </c>
      <c r="M1102" s="9" t="s">
        <v>2133</v>
      </c>
      <c r="N1102" s="9"/>
      <c r="O1102" s="9" t="s">
        <v>4545</v>
      </c>
    </row>
    <row r="1103" spans="1:15" ht="18">
      <c r="A1103" s="9">
        <v>702762</v>
      </c>
      <c r="B1103" s="9" t="s">
        <v>4545</v>
      </c>
      <c r="C1103" s="9" t="s">
        <v>4739</v>
      </c>
      <c r="D1103" s="9" t="s">
        <v>4740</v>
      </c>
      <c r="E1103" s="9"/>
      <c r="F1103" s="9"/>
      <c r="G1103" s="9" t="s">
        <v>398</v>
      </c>
      <c r="H1103" s="9" t="s">
        <v>2176</v>
      </c>
      <c r="I1103" s="9" t="s">
        <v>1950</v>
      </c>
      <c r="J1103" s="9" t="s">
        <v>1951</v>
      </c>
      <c r="K1103" s="9" t="s">
        <v>1981</v>
      </c>
      <c r="L1103" s="9" t="s">
        <v>2415</v>
      </c>
      <c r="M1103" s="9" t="s">
        <v>4741</v>
      </c>
      <c r="N1103" s="9"/>
      <c r="O1103" s="9"/>
    </row>
    <row r="1104" spans="1:15" ht="18">
      <c r="A1104" s="9">
        <v>702761</v>
      </c>
      <c r="B1104" s="9" t="s">
        <v>4545</v>
      </c>
      <c r="C1104" s="9" t="s">
        <v>4742</v>
      </c>
      <c r="D1104" s="9" t="s">
        <v>4743</v>
      </c>
      <c r="E1104" s="9"/>
      <c r="F1104" s="9"/>
      <c r="G1104" s="9" t="s">
        <v>398</v>
      </c>
      <c r="H1104" s="9" t="s">
        <v>2176</v>
      </c>
      <c r="I1104" s="9" t="s">
        <v>1950</v>
      </c>
      <c r="J1104" s="9" t="s">
        <v>1951</v>
      </c>
      <c r="K1104" s="9" t="s">
        <v>1981</v>
      </c>
      <c r="L1104" s="9" t="s">
        <v>2415</v>
      </c>
      <c r="M1104" s="9" t="s">
        <v>4744</v>
      </c>
      <c r="N1104" s="9"/>
      <c r="O1104" s="9"/>
    </row>
    <row r="1105" spans="1:15" ht="18">
      <c r="A1105" s="9">
        <v>702760</v>
      </c>
      <c r="B1105" s="9" t="s">
        <v>4545</v>
      </c>
      <c r="C1105" s="9" t="s">
        <v>4745</v>
      </c>
      <c r="D1105" s="9" t="s">
        <v>2928</v>
      </c>
      <c r="E1105" s="9"/>
      <c r="F1105" s="9"/>
      <c r="G1105" s="9" t="s">
        <v>398</v>
      </c>
      <c r="H1105" s="9"/>
      <c r="I1105" s="9" t="s">
        <v>1950</v>
      </c>
      <c r="J1105" s="9" t="s">
        <v>1951</v>
      </c>
      <c r="K1105" s="9" t="s">
        <v>1981</v>
      </c>
      <c r="L1105" s="9" t="s">
        <v>1952</v>
      </c>
      <c r="M1105" s="9" t="s">
        <v>4746</v>
      </c>
      <c r="N1105" s="9"/>
      <c r="O1105" s="9"/>
    </row>
    <row r="1106" spans="1:15" ht="18">
      <c r="A1106" s="9">
        <v>702759</v>
      </c>
      <c r="B1106" s="9" t="s">
        <v>4545</v>
      </c>
      <c r="C1106" s="9" t="s">
        <v>4747</v>
      </c>
      <c r="D1106" s="9" t="s">
        <v>4748</v>
      </c>
      <c r="E1106" s="9"/>
      <c r="F1106" s="9"/>
      <c r="G1106" s="9" t="s">
        <v>633</v>
      </c>
      <c r="H1106" s="9" t="s">
        <v>1295</v>
      </c>
      <c r="I1106" s="9" t="s">
        <v>1897</v>
      </c>
      <c r="J1106" s="9" t="s">
        <v>1898</v>
      </c>
      <c r="K1106" s="9" t="s">
        <v>1916</v>
      </c>
      <c r="L1106" s="9" t="s">
        <v>1910</v>
      </c>
      <c r="M1106" s="9" t="s">
        <v>4749</v>
      </c>
      <c r="N1106" s="9"/>
      <c r="O1106" s="9" t="s">
        <v>4344</v>
      </c>
    </row>
    <row r="1107" spans="1:15" ht="18">
      <c r="A1107" s="9">
        <v>702758</v>
      </c>
      <c r="B1107" s="9" t="s">
        <v>4545</v>
      </c>
      <c r="C1107" s="9" t="s">
        <v>4750</v>
      </c>
      <c r="D1107" s="9" t="s">
        <v>4751</v>
      </c>
      <c r="E1107" s="9" t="s">
        <v>1905</v>
      </c>
      <c r="F1107" s="9">
        <v>30</v>
      </c>
      <c r="G1107" s="9" t="s">
        <v>1906</v>
      </c>
      <c r="H1107" s="9" t="s">
        <v>634</v>
      </c>
      <c r="I1107" s="9" t="s">
        <v>1897</v>
      </c>
      <c r="J1107" s="9" t="s">
        <v>1908</v>
      </c>
      <c r="K1107" s="9" t="s">
        <v>1909</v>
      </c>
      <c r="L1107" s="9" t="s">
        <v>1910</v>
      </c>
      <c r="M1107" s="9" t="s">
        <v>4752</v>
      </c>
      <c r="N1107" s="9"/>
      <c r="O1107" s="9" t="s">
        <v>4545</v>
      </c>
    </row>
    <row r="1108" spans="1:15" ht="18">
      <c r="A1108" s="9">
        <v>702757</v>
      </c>
      <c r="B1108" s="9" t="s">
        <v>4545</v>
      </c>
      <c r="C1108" s="9" t="s">
        <v>4753</v>
      </c>
      <c r="D1108" s="9" t="s">
        <v>4754</v>
      </c>
      <c r="E1108" s="9"/>
      <c r="F1108" s="9"/>
      <c r="G1108" s="9" t="s">
        <v>398</v>
      </c>
      <c r="H1108" s="9" t="s">
        <v>1907</v>
      </c>
      <c r="I1108" s="9" t="s">
        <v>1897</v>
      </c>
      <c r="J1108" s="9" t="s">
        <v>1898</v>
      </c>
      <c r="K1108" s="9" t="s">
        <v>3178</v>
      </c>
      <c r="L1108" s="9" t="s">
        <v>2415</v>
      </c>
      <c r="M1108" s="9" t="s">
        <v>2387</v>
      </c>
      <c r="N1108" s="9"/>
      <c r="O1108" s="9" t="s">
        <v>2102</v>
      </c>
    </row>
    <row r="1109" spans="1:15" ht="18">
      <c r="A1109" s="9">
        <v>702756</v>
      </c>
      <c r="B1109" s="9" t="s">
        <v>4545</v>
      </c>
      <c r="C1109" s="9" t="s">
        <v>4755</v>
      </c>
      <c r="D1109" s="9" t="s">
        <v>4756</v>
      </c>
      <c r="E1109" s="9"/>
      <c r="F1109" s="9"/>
      <c r="G1109" s="9" t="s">
        <v>648</v>
      </c>
      <c r="H1109" s="9" t="s">
        <v>1907</v>
      </c>
      <c r="I1109" s="9" t="s">
        <v>1897</v>
      </c>
      <c r="J1109" s="9" t="s">
        <v>1898</v>
      </c>
      <c r="K1109" s="9" t="s">
        <v>1916</v>
      </c>
      <c r="L1109" s="9" t="s">
        <v>1952</v>
      </c>
      <c r="M1109" s="9" t="s">
        <v>4757</v>
      </c>
      <c r="N1109" s="9"/>
      <c r="O1109" s="9" t="s">
        <v>3603</v>
      </c>
    </row>
    <row r="1110" spans="1:15" ht="18">
      <c r="A1110" s="9">
        <v>702755</v>
      </c>
      <c r="B1110" s="9" t="s">
        <v>4545</v>
      </c>
      <c r="C1110" s="9" t="s">
        <v>4758</v>
      </c>
      <c r="D1110" s="9" t="s">
        <v>4759</v>
      </c>
      <c r="E1110" s="9" t="s">
        <v>1905</v>
      </c>
      <c r="F1110" s="9">
        <v>34</v>
      </c>
      <c r="G1110" s="9" t="s">
        <v>648</v>
      </c>
      <c r="H1110" s="9" t="s">
        <v>1907</v>
      </c>
      <c r="I1110" s="9" t="s">
        <v>1897</v>
      </c>
      <c r="J1110" s="9" t="s">
        <v>1898</v>
      </c>
      <c r="K1110" s="9" t="s">
        <v>4760</v>
      </c>
      <c r="L1110" s="9" t="s">
        <v>1952</v>
      </c>
      <c r="M1110" s="9" t="s">
        <v>98</v>
      </c>
      <c r="N1110" s="9"/>
      <c r="O1110" s="9" t="s">
        <v>2881</v>
      </c>
    </row>
    <row r="1111" spans="1:15" ht="18">
      <c r="A1111" s="9">
        <v>702754</v>
      </c>
      <c r="B1111" s="9" t="s">
        <v>4545</v>
      </c>
      <c r="C1111" s="9" t="s">
        <v>4761</v>
      </c>
      <c r="D1111" s="9" t="s">
        <v>4762</v>
      </c>
      <c r="E1111" s="9" t="s">
        <v>1905</v>
      </c>
      <c r="F1111" s="9">
        <v>38</v>
      </c>
      <c r="G1111" s="9" t="s">
        <v>1896</v>
      </c>
      <c r="H1111" s="9" t="s">
        <v>1907</v>
      </c>
      <c r="I1111" s="9" t="s">
        <v>1897</v>
      </c>
      <c r="J1111" s="9" t="s">
        <v>1898</v>
      </c>
      <c r="K1111" s="9" t="s">
        <v>2299</v>
      </c>
      <c r="L1111" s="9" t="s">
        <v>3209</v>
      </c>
      <c r="M1111" s="9" t="s">
        <v>4763</v>
      </c>
      <c r="N1111" s="9"/>
      <c r="O1111" s="9" t="s">
        <v>3464</v>
      </c>
    </row>
    <row r="1112" spans="1:15" ht="18">
      <c r="A1112" s="9">
        <v>702753</v>
      </c>
      <c r="B1112" s="9" t="s">
        <v>4545</v>
      </c>
      <c r="C1112" s="9" t="s">
        <v>4764</v>
      </c>
      <c r="D1112" s="9" t="s">
        <v>4765</v>
      </c>
      <c r="E1112" s="9"/>
      <c r="F1112" s="9"/>
      <c r="G1112" s="9" t="s">
        <v>748</v>
      </c>
      <c r="H1112" s="9" t="s">
        <v>634</v>
      </c>
      <c r="I1112" s="9" t="s">
        <v>1897</v>
      </c>
      <c r="J1112" s="9" t="s">
        <v>1898</v>
      </c>
      <c r="K1112" s="9" t="s">
        <v>1916</v>
      </c>
      <c r="L1112" s="9" t="s">
        <v>1910</v>
      </c>
      <c r="M1112" s="9" t="s">
        <v>4766</v>
      </c>
      <c r="N1112" s="9"/>
      <c r="O1112" s="9" t="s">
        <v>4344</v>
      </c>
    </row>
    <row r="1113" spans="1:15" ht="18">
      <c r="A1113" s="9">
        <v>702752</v>
      </c>
      <c r="B1113" s="9" t="s">
        <v>4545</v>
      </c>
      <c r="C1113" s="9" t="s">
        <v>4767</v>
      </c>
      <c r="D1113" s="9" t="s">
        <v>4768</v>
      </c>
      <c r="E1113" s="9" t="s">
        <v>1905</v>
      </c>
      <c r="F1113" s="9">
        <v>44</v>
      </c>
      <c r="G1113" s="9" t="s">
        <v>648</v>
      </c>
      <c r="H1113" s="9" t="s">
        <v>1907</v>
      </c>
      <c r="I1113" s="9" t="s">
        <v>1897</v>
      </c>
      <c r="J1113" s="9" t="s">
        <v>1898</v>
      </c>
      <c r="K1113" s="9" t="s">
        <v>2149</v>
      </c>
      <c r="L1113" s="9" t="s">
        <v>2415</v>
      </c>
      <c r="M1113" s="9" t="s">
        <v>2693</v>
      </c>
      <c r="N1113" s="9"/>
      <c r="O1113" s="9" t="s">
        <v>1930</v>
      </c>
    </row>
    <row r="1114" spans="1:15" ht="18">
      <c r="A1114" s="9">
        <v>702751</v>
      </c>
      <c r="B1114" s="9" t="s">
        <v>4545</v>
      </c>
      <c r="C1114" s="9" t="s">
        <v>4769</v>
      </c>
      <c r="D1114" s="9" t="s">
        <v>4770</v>
      </c>
      <c r="E1114" s="9"/>
      <c r="F1114" s="9"/>
      <c r="G1114" s="9" t="s">
        <v>398</v>
      </c>
      <c r="H1114" s="9" t="s">
        <v>1907</v>
      </c>
      <c r="I1114" s="9" t="s">
        <v>1897</v>
      </c>
      <c r="J1114" s="9" t="s">
        <v>1898</v>
      </c>
      <c r="K1114" s="9" t="s">
        <v>1922</v>
      </c>
      <c r="L1114" s="9" t="s">
        <v>1952</v>
      </c>
      <c r="M1114" s="9" t="s">
        <v>2010</v>
      </c>
      <c r="N1114" s="9"/>
      <c r="O1114" s="9" t="s">
        <v>4545</v>
      </c>
    </row>
    <row r="1115" spans="1:15" ht="18">
      <c r="A1115" s="9">
        <v>702750</v>
      </c>
      <c r="B1115" s="9" t="s">
        <v>4545</v>
      </c>
      <c r="C1115" s="9" t="s">
        <v>4771</v>
      </c>
      <c r="D1115" s="9" t="s">
        <v>4772</v>
      </c>
      <c r="E1115" s="9" t="s">
        <v>1905</v>
      </c>
      <c r="F1115" s="9">
        <v>32</v>
      </c>
      <c r="G1115" s="9" t="s">
        <v>648</v>
      </c>
      <c r="H1115" s="9" t="s">
        <v>1907</v>
      </c>
      <c r="I1115" s="9" t="s">
        <v>1897</v>
      </c>
      <c r="J1115" s="9" t="s">
        <v>1898</v>
      </c>
      <c r="K1115" s="9" t="s">
        <v>1927</v>
      </c>
      <c r="L1115" s="9" t="s">
        <v>2415</v>
      </c>
      <c r="M1115" s="9" t="s">
        <v>4773</v>
      </c>
      <c r="N1115" s="9"/>
      <c r="O1115" s="9" t="s">
        <v>2881</v>
      </c>
    </row>
    <row r="1116" spans="1:15" ht="18">
      <c r="A1116" s="9">
        <v>702749</v>
      </c>
      <c r="B1116" s="9" t="s">
        <v>4545</v>
      </c>
      <c r="C1116" s="9" t="s">
        <v>4774</v>
      </c>
      <c r="D1116" s="9" t="s">
        <v>4775</v>
      </c>
      <c r="E1116" s="9"/>
      <c r="F1116" s="9"/>
      <c r="G1116" s="9" t="s">
        <v>648</v>
      </c>
      <c r="H1116" s="9" t="s">
        <v>1907</v>
      </c>
      <c r="I1116" s="9" t="s">
        <v>1897</v>
      </c>
      <c r="J1116" s="9" t="s">
        <v>1898</v>
      </c>
      <c r="K1116" s="9" t="s">
        <v>1927</v>
      </c>
      <c r="L1116" s="9" t="s">
        <v>2415</v>
      </c>
      <c r="M1116" s="9" t="s">
        <v>2693</v>
      </c>
      <c r="N1116" s="9"/>
      <c r="O1116" s="9" t="s">
        <v>2514</v>
      </c>
    </row>
    <row r="1117" spans="1:15" ht="18">
      <c r="A1117" s="9">
        <v>702748</v>
      </c>
      <c r="B1117" s="9" t="s">
        <v>4545</v>
      </c>
      <c r="C1117" s="9" t="s">
        <v>4776</v>
      </c>
      <c r="D1117" s="9" t="s">
        <v>4777</v>
      </c>
      <c r="E1117" s="9" t="s">
        <v>1905</v>
      </c>
      <c r="F1117" s="9">
        <v>34</v>
      </c>
      <c r="G1117" s="9" t="s">
        <v>398</v>
      </c>
      <c r="H1117" s="9" t="s">
        <v>634</v>
      </c>
      <c r="I1117" s="9" t="s">
        <v>1897</v>
      </c>
      <c r="J1117" s="9" t="s">
        <v>1898</v>
      </c>
      <c r="K1117" s="9" t="s">
        <v>3178</v>
      </c>
      <c r="L1117" s="9" t="s">
        <v>2415</v>
      </c>
      <c r="M1117" s="9" t="s">
        <v>4778</v>
      </c>
      <c r="N1117" s="9"/>
      <c r="O1117" s="9" t="s">
        <v>4141</v>
      </c>
    </row>
    <row r="1118" spans="1:15" ht="18">
      <c r="A1118" s="9">
        <v>702747</v>
      </c>
      <c r="B1118" s="9" t="s">
        <v>4545</v>
      </c>
      <c r="C1118" s="9" t="s">
        <v>4779</v>
      </c>
      <c r="D1118" s="9" t="s">
        <v>4780</v>
      </c>
      <c r="E1118" s="9"/>
      <c r="F1118" s="9"/>
      <c r="G1118" s="9" t="s">
        <v>633</v>
      </c>
      <c r="H1118" s="9" t="s">
        <v>634</v>
      </c>
      <c r="I1118" s="9" t="s">
        <v>1897</v>
      </c>
      <c r="J1118" s="9" t="s">
        <v>1898</v>
      </c>
      <c r="K1118" s="9" t="s">
        <v>2540</v>
      </c>
      <c r="L1118" s="9" t="s">
        <v>1974</v>
      </c>
      <c r="M1118" s="9" t="s">
        <v>2006</v>
      </c>
      <c r="N1118" s="9"/>
      <c r="O1118" s="9" t="s">
        <v>3844</v>
      </c>
    </row>
    <row r="1119" spans="1:15" ht="18">
      <c r="A1119" s="9">
        <v>702746</v>
      </c>
      <c r="B1119" s="9" t="s">
        <v>4545</v>
      </c>
      <c r="C1119" s="9" t="s">
        <v>4781</v>
      </c>
      <c r="D1119" s="9" t="s">
        <v>4782</v>
      </c>
      <c r="E1119" s="9" t="s">
        <v>1905</v>
      </c>
      <c r="F1119" s="9">
        <v>31</v>
      </c>
      <c r="G1119" s="9" t="s">
        <v>398</v>
      </c>
      <c r="H1119" s="9" t="s">
        <v>634</v>
      </c>
      <c r="I1119" s="9" t="s">
        <v>1897</v>
      </c>
      <c r="J1119" s="9" t="s">
        <v>1898</v>
      </c>
      <c r="K1119" s="9" t="s">
        <v>1916</v>
      </c>
      <c r="L1119" s="9" t="s">
        <v>1952</v>
      </c>
      <c r="M1119" s="9" t="s">
        <v>4783</v>
      </c>
      <c r="N1119" s="9"/>
      <c r="O1119" s="9" t="s">
        <v>3926</v>
      </c>
    </row>
    <row r="1120" spans="1:15" ht="18">
      <c r="A1120" s="9">
        <v>702745</v>
      </c>
      <c r="B1120" s="9" t="s">
        <v>4545</v>
      </c>
      <c r="C1120" s="9" t="s">
        <v>4784</v>
      </c>
      <c r="D1120" s="9" t="s">
        <v>4785</v>
      </c>
      <c r="E1120" s="9" t="s">
        <v>1905</v>
      </c>
      <c r="F1120" s="9">
        <v>41</v>
      </c>
      <c r="G1120" s="9" t="s">
        <v>398</v>
      </c>
      <c r="H1120" s="9" t="s">
        <v>1295</v>
      </c>
      <c r="I1120" s="9" t="s">
        <v>1897</v>
      </c>
      <c r="J1120" s="9" t="s">
        <v>1898</v>
      </c>
      <c r="K1120" s="9" t="s">
        <v>2149</v>
      </c>
      <c r="L1120" s="9" t="s">
        <v>2415</v>
      </c>
      <c r="M1120" s="9" t="s">
        <v>2693</v>
      </c>
      <c r="N1120" s="9"/>
      <c r="O1120" s="9" t="s">
        <v>2059</v>
      </c>
    </row>
    <row r="1121" spans="1:15" ht="18">
      <c r="A1121" s="9">
        <v>702744</v>
      </c>
      <c r="B1121" s="9" t="s">
        <v>4545</v>
      </c>
      <c r="C1121" s="9" t="s">
        <v>4786</v>
      </c>
      <c r="D1121" s="9" t="s">
        <v>4787</v>
      </c>
      <c r="E1121" s="9"/>
      <c r="F1121" s="9"/>
      <c r="G1121" s="9" t="s">
        <v>398</v>
      </c>
      <c r="H1121" s="9" t="s">
        <v>1907</v>
      </c>
      <c r="I1121" s="9" t="s">
        <v>1897</v>
      </c>
      <c r="J1121" s="9" t="s">
        <v>1898</v>
      </c>
      <c r="K1121" s="9" t="s">
        <v>1916</v>
      </c>
      <c r="L1121" s="9" t="s">
        <v>1952</v>
      </c>
      <c r="M1121" s="9" t="s">
        <v>4788</v>
      </c>
      <c r="N1121" s="9"/>
      <c r="O1121" s="9" t="s">
        <v>2044</v>
      </c>
    </row>
    <row r="1122" spans="1:15" ht="18">
      <c r="A1122" s="9">
        <v>702743</v>
      </c>
      <c r="B1122" s="9" t="s">
        <v>4789</v>
      </c>
      <c r="C1122" s="9" t="s">
        <v>4790</v>
      </c>
      <c r="D1122" s="9" t="s">
        <v>4791</v>
      </c>
      <c r="E1122" s="9"/>
      <c r="F1122" s="9"/>
      <c r="G1122" s="9" t="s">
        <v>398</v>
      </c>
      <c r="H1122" s="9" t="s">
        <v>1907</v>
      </c>
      <c r="I1122" s="9" t="s">
        <v>1897</v>
      </c>
      <c r="J1122" s="9" t="s">
        <v>1898</v>
      </c>
      <c r="K1122" s="9" t="s">
        <v>1916</v>
      </c>
      <c r="L1122" s="9" t="s">
        <v>1952</v>
      </c>
      <c r="M1122" s="9" t="s">
        <v>4792</v>
      </c>
      <c r="N1122" s="9"/>
      <c r="O1122" s="9" t="s">
        <v>3844</v>
      </c>
    </row>
    <row r="1123" spans="1:15" ht="18">
      <c r="A1123" s="9">
        <v>702742</v>
      </c>
      <c r="B1123" s="9" t="s">
        <v>4789</v>
      </c>
      <c r="C1123" s="9" t="s">
        <v>4793</v>
      </c>
      <c r="D1123" s="9" t="s">
        <v>4794</v>
      </c>
      <c r="E1123" s="9" t="s">
        <v>1905</v>
      </c>
      <c r="F1123" s="9">
        <v>30</v>
      </c>
      <c r="G1123" s="9" t="s">
        <v>1915</v>
      </c>
      <c r="H1123" s="9" t="s">
        <v>634</v>
      </c>
      <c r="I1123" s="9" t="s">
        <v>1897</v>
      </c>
      <c r="J1123" s="9" t="s">
        <v>1898</v>
      </c>
      <c r="K1123" s="9" t="s">
        <v>1965</v>
      </c>
      <c r="L1123" s="9" t="s">
        <v>1917</v>
      </c>
      <c r="M1123" s="9" t="s">
        <v>4795</v>
      </c>
      <c r="N1123" s="9"/>
      <c r="O1123" s="9" t="s">
        <v>3464</v>
      </c>
    </row>
    <row r="1124" spans="1:15" ht="18">
      <c r="A1124" s="9">
        <v>702741</v>
      </c>
      <c r="B1124" s="9" t="s">
        <v>4789</v>
      </c>
      <c r="C1124" s="9" t="s">
        <v>4796</v>
      </c>
      <c r="D1124" s="9" t="s">
        <v>4797</v>
      </c>
      <c r="E1124" s="9"/>
      <c r="F1124" s="9"/>
      <c r="G1124" s="9" t="s">
        <v>633</v>
      </c>
      <c r="H1124" s="9" t="s">
        <v>1949</v>
      </c>
      <c r="I1124" s="9" t="s">
        <v>1897</v>
      </c>
      <c r="J1124" s="9" t="s">
        <v>1898</v>
      </c>
      <c r="K1124" s="9" t="s">
        <v>1899</v>
      </c>
      <c r="L1124" s="9" t="s">
        <v>3209</v>
      </c>
      <c r="M1124" s="9" t="s">
        <v>4798</v>
      </c>
      <c r="N1124" s="9"/>
      <c r="O1124" s="9" t="s">
        <v>4545</v>
      </c>
    </row>
    <row r="1125" spans="1:15" ht="18">
      <c r="A1125" s="9">
        <v>702740</v>
      </c>
      <c r="B1125" s="9" t="s">
        <v>4789</v>
      </c>
      <c r="C1125" s="9" t="s">
        <v>4799</v>
      </c>
      <c r="D1125" s="9" t="s">
        <v>4800</v>
      </c>
      <c r="E1125" s="9"/>
      <c r="F1125" s="9"/>
      <c r="G1125" s="9" t="s">
        <v>398</v>
      </c>
      <c r="H1125" s="9" t="s">
        <v>1295</v>
      </c>
      <c r="I1125" s="9" t="s">
        <v>1897</v>
      </c>
      <c r="J1125" s="9" t="s">
        <v>1898</v>
      </c>
      <c r="K1125" s="9" t="s">
        <v>1922</v>
      </c>
      <c r="L1125" s="9" t="s">
        <v>1952</v>
      </c>
      <c r="M1125" s="9" t="s">
        <v>2010</v>
      </c>
      <c r="N1125" s="9"/>
      <c r="O1125" s="9" t="s">
        <v>4545</v>
      </c>
    </row>
    <row r="1126" spans="1:15" ht="18">
      <c r="A1126" s="9">
        <v>702739</v>
      </c>
      <c r="B1126" s="9" t="s">
        <v>4789</v>
      </c>
      <c r="C1126" s="9" t="s">
        <v>4801</v>
      </c>
      <c r="D1126" s="9" t="s">
        <v>4802</v>
      </c>
      <c r="E1126" s="9" t="s">
        <v>1905</v>
      </c>
      <c r="F1126" s="9">
        <v>26</v>
      </c>
      <c r="G1126" s="9" t="s">
        <v>1915</v>
      </c>
      <c r="H1126" s="9" t="s">
        <v>1994</v>
      </c>
      <c r="I1126" s="9" t="s">
        <v>1897</v>
      </c>
      <c r="J1126" s="9" t="s">
        <v>1898</v>
      </c>
      <c r="K1126" s="9" t="s">
        <v>1987</v>
      </c>
      <c r="L1126" s="9" t="s">
        <v>1917</v>
      </c>
      <c r="M1126" s="9" t="s">
        <v>4803</v>
      </c>
      <c r="N1126" s="9"/>
      <c r="O1126" s="9" t="s">
        <v>2908</v>
      </c>
    </row>
    <row r="1127" spans="1:15" ht="18">
      <c r="A1127" s="9">
        <v>702738</v>
      </c>
      <c r="B1127" s="9" t="s">
        <v>4789</v>
      </c>
      <c r="C1127" s="9" t="s">
        <v>4804</v>
      </c>
      <c r="D1127" s="9" t="s">
        <v>4805</v>
      </c>
      <c r="E1127" s="9" t="s">
        <v>1905</v>
      </c>
      <c r="F1127" s="9">
        <v>25</v>
      </c>
      <c r="G1127" s="9" t="s">
        <v>1915</v>
      </c>
      <c r="H1127" s="9" t="s">
        <v>634</v>
      </c>
      <c r="I1127" s="9" t="s">
        <v>1897</v>
      </c>
      <c r="J1127" s="9" t="s">
        <v>1898</v>
      </c>
      <c r="K1127" s="9" t="s">
        <v>2299</v>
      </c>
      <c r="L1127" s="9" t="s">
        <v>1917</v>
      </c>
      <c r="M1127" s="9" t="s">
        <v>4806</v>
      </c>
      <c r="N1127" s="9"/>
      <c r="O1127" s="9" t="s">
        <v>4545</v>
      </c>
    </row>
    <row r="1128" spans="1:15" ht="18">
      <c r="A1128" s="9">
        <v>702737</v>
      </c>
      <c r="B1128" s="9" t="s">
        <v>4789</v>
      </c>
      <c r="C1128" s="9" t="s">
        <v>4807</v>
      </c>
      <c r="D1128" s="9" t="s">
        <v>4808</v>
      </c>
      <c r="E1128" s="9"/>
      <c r="F1128" s="9"/>
      <c r="G1128" s="9" t="s">
        <v>748</v>
      </c>
      <c r="H1128" s="9" t="s">
        <v>634</v>
      </c>
      <c r="I1128" s="9" t="s">
        <v>1897</v>
      </c>
      <c r="J1128" s="9" t="s">
        <v>1898</v>
      </c>
      <c r="K1128" s="9" t="s">
        <v>1927</v>
      </c>
      <c r="L1128" s="9" t="s">
        <v>1910</v>
      </c>
      <c r="M1128" s="9" t="s">
        <v>3012</v>
      </c>
      <c r="N1128" s="9"/>
      <c r="O1128" s="9" t="s">
        <v>2514</v>
      </c>
    </row>
    <row r="1129" spans="1:15" ht="18">
      <c r="A1129" s="9">
        <v>702736</v>
      </c>
      <c r="B1129" s="9" t="s">
        <v>4789</v>
      </c>
      <c r="C1129" s="9" t="s">
        <v>4809</v>
      </c>
      <c r="D1129" s="9" t="s">
        <v>98</v>
      </c>
      <c r="E1129" s="9"/>
      <c r="F1129" s="9"/>
      <c r="G1129" s="9" t="s">
        <v>633</v>
      </c>
      <c r="H1129" s="9" t="s">
        <v>2321</v>
      </c>
      <c r="I1129" s="9" t="s">
        <v>1897</v>
      </c>
      <c r="J1129" s="9" t="s">
        <v>1908</v>
      </c>
      <c r="K1129" s="9" t="s">
        <v>2299</v>
      </c>
      <c r="L1129" s="9" t="s">
        <v>3209</v>
      </c>
      <c r="M1129" s="9" t="s">
        <v>4810</v>
      </c>
      <c r="N1129" s="9"/>
      <c r="O1129" s="9" t="s">
        <v>3464</v>
      </c>
    </row>
    <row r="1130" spans="1:15" ht="18">
      <c r="A1130" s="9">
        <v>702735</v>
      </c>
      <c r="B1130" s="9" t="s">
        <v>4789</v>
      </c>
      <c r="C1130" s="9" t="s">
        <v>4811</v>
      </c>
      <c r="D1130" s="9" t="s">
        <v>4812</v>
      </c>
      <c r="E1130" s="9" t="s">
        <v>1905</v>
      </c>
      <c r="F1130" s="9">
        <v>48</v>
      </c>
      <c r="G1130" s="9" t="s">
        <v>398</v>
      </c>
      <c r="H1130" s="9" t="s">
        <v>1907</v>
      </c>
      <c r="I1130" s="9" t="s">
        <v>1897</v>
      </c>
      <c r="J1130" s="9" t="s">
        <v>1898</v>
      </c>
      <c r="K1130" s="9" t="s">
        <v>1927</v>
      </c>
      <c r="L1130" s="9" t="s">
        <v>2415</v>
      </c>
      <c r="M1130" s="9" t="s">
        <v>4813</v>
      </c>
      <c r="N1130" s="9"/>
      <c r="O1130" s="9" t="s">
        <v>2301</v>
      </c>
    </row>
    <row r="1131" spans="1:15" ht="18">
      <c r="A1131" s="9">
        <v>702734</v>
      </c>
      <c r="B1131" s="9" t="s">
        <v>4789</v>
      </c>
      <c r="C1131" s="9" t="s">
        <v>4814</v>
      </c>
      <c r="D1131" s="9" t="s">
        <v>4815</v>
      </c>
      <c r="E1131" s="9"/>
      <c r="F1131" s="9"/>
      <c r="G1131" s="9" t="s">
        <v>398</v>
      </c>
      <c r="H1131" s="9" t="s">
        <v>1907</v>
      </c>
      <c r="I1131" s="9" t="s">
        <v>1897</v>
      </c>
      <c r="J1131" s="9" t="s">
        <v>1898</v>
      </c>
      <c r="K1131" s="9" t="s">
        <v>1916</v>
      </c>
      <c r="L1131" s="9" t="s">
        <v>1952</v>
      </c>
      <c r="M1131" s="9" t="s">
        <v>4816</v>
      </c>
      <c r="N1131" s="9"/>
      <c r="O1131" s="9" t="s">
        <v>2044</v>
      </c>
    </row>
    <row r="1132" spans="1:15" ht="18">
      <c r="A1132" s="9">
        <v>702733</v>
      </c>
      <c r="B1132" s="9" t="s">
        <v>4789</v>
      </c>
      <c r="C1132" s="9" t="s">
        <v>4817</v>
      </c>
      <c r="D1132" s="9" t="s">
        <v>4818</v>
      </c>
      <c r="E1132" s="9"/>
      <c r="F1132" s="9"/>
      <c r="G1132" s="9" t="s">
        <v>398</v>
      </c>
      <c r="H1132" s="9" t="s">
        <v>1907</v>
      </c>
      <c r="I1132" s="9" t="s">
        <v>1897</v>
      </c>
      <c r="J1132" s="9" t="s">
        <v>1898</v>
      </c>
      <c r="K1132" s="9" t="s">
        <v>1922</v>
      </c>
      <c r="L1132" s="9" t="s">
        <v>1952</v>
      </c>
      <c r="M1132" s="9" t="s">
        <v>4819</v>
      </c>
      <c r="N1132" s="9"/>
      <c r="O1132" s="9" t="s">
        <v>4545</v>
      </c>
    </row>
    <row r="1133" spans="1:15" ht="18">
      <c r="A1133" s="9">
        <v>702732</v>
      </c>
      <c r="B1133" s="9" t="s">
        <v>4789</v>
      </c>
      <c r="C1133" s="9" t="s">
        <v>4820</v>
      </c>
      <c r="D1133" s="9" t="s">
        <v>4821</v>
      </c>
      <c r="E1133" s="9"/>
      <c r="F1133" s="9"/>
      <c r="G1133" s="9"/>
      <c r="H1133" s="9"/>
      <c r="I1133" s="9" t="s">
        <v>1897</v>
      </c>
      <c r="J1133" s="9" t="s">
        <v>2009</v>
      </c>
      <c r="K1133" s="9" t="s">
        <v>1922</v>
      </c>
      <c r="L1133" s="9" t="s">
        <v>1952</v>
      </c>
      <c r="M1133" s="9" t="s">
        <v>3955</v>
      </c>
      <c r="N1133" s="9"/>
      <c r="O1133" s="9" t="s">
        <v>3047</v>
      </c>
    </row>
    <row r="1134" spans="1:15" ht="18">
      <c r="A1134" s="9">
        <v>702731</v>
      </c>
      <c r="B1134" s="9" t="s">
        <v>4789</v>
      </c>
      <c r="C1134" s="9" t="s">
        <v>4822</v>
      </c>
      <c r="D1134" s="9" t="s">
        <v>4823</v>
      </c>
      <c r="E1134" s="9"/>
      <c r="F1134" s="9"/>
      <c r="G1134" s="9" t="s">
        <v>633</v>
      </c>
      <c r="H1134" s="9" t="s">
        <v>634</v>
      </c>
      <c r="I1134" s="9" t="s">
        <v>1897</v>
      </c>
      <c r="J1134" s="9" t="s">
        <v>1898</v>
      </c>
      <c r="K1134" s="9" t="s">
        <v>1922</v>
      </c>
      <c r="L1134" s="9" t="s">
        <v>1974</v>
      </c>
      <c r="M1134" s="9" t="s">
        <v>2006</v>
      </c>
      <c r="N1134" s="9"/>
      <c r="O1134" s="9" t="s">
        <v>3844</v>
      </c>
    </row>
    <row r="1135" spans="1:15" ht="18">
      <c r="A1135" s="9">
        <v>702730</v>
      </c>
      <c r="B1135" s="9" t="s">
        <v>4789</v>
      </c>
      <c r="C1135" s="9" t="s">
        <v>4824</v>
      </c>
      <c r="D1135" s="9" t="s">
        <v>3860</v>
      </c>
      <c r="E1135" s="9" t="s">
        <v>2744</v>
      </c>
      <c r="F1135" s="9">
        <v>36</v>
      </c>
      <c r="G1135" s="9" t="s">
        <v>398</v>
      </c>
      <c r="H1135" s="9" t="s">
        <v>634</v>
      </c>
      <c r="I1135" s="9" t="s">
        <v>1897</v>
      </c>
      <c r="J1135" s="9" t="s">
        <v>1898</v>
      </c>
      <c r="K1135" s="9" t="s">
        <v>1922</v>
      </c>
      <c r="L1135" s="9" t="s">
        <v>1952</v>
      </c>
      <c r="M1135" s="9" t="s">
        <v>4825</v>
      </c>
      <c r="N1135" s="9"/>
      <c r="O1135" s="9" t="s">
        <v>4545</v>
      </c>
    </row>
    <row r="1136" spans="1:15" ht="18">
      <c r="A1136" s="9">
        <v>702729</v>
      </c>
      <c r="B1136" s="9" t="s">
        <v>4789</v>
      </c>
      <c r="C1136" s="9" t="s">
        <v>4826</v>
      </c>
      <c r="D1136" s="9" t="s">
        <v>4827</v>
      </c>
      <c r="E1136" s="9"/>
      <c r="F1136" s="9"/>
      <c r="G1136" s="9" t="s">
        <v>648</v>
      </c>
      <c r="H1136" s="9" t="s">
        <v>1907</v>
      </c>
      <c r="I1136" s="9" t="s">
        <v>1897</v>
      </c>
      <c r="J1136" s="9" t="s">
        <v>1898</v>
      </c>
      <c r="K1136" s="9" t="s">
        <v>1922</v>
      </c>
      <c r="L1136" s="9" t="s">
        <v>1952</v>
      </c>
      <c r="M1136" s="9" t="s">
        <v>2917</v>
      </c>
      <c r="N1136" s="9"/>
      <c r="O1136" s="9" t="s">
        <v>4545</v>
      </c>
    </row>
    <row r="1137" spans="1:15" ht="18">
      <c r="A1137" s="9">
        <v>702724</v>
      </c>
      <c r="B1137" s="9" t="s">
        <v>4789</v>
      </c>
      <c r="C1137" s="9" t="s">
        <v>4828</v>
      </c>
      <c r="D1137" s="9" t="s">
        <v>4829</v>
      </c>
      <c r="E1137" s="9" t="s">
        <v>1905</v>
      </c>
      <c r="F1137" s="9">
        <v>25</v>
      </c>
      <c r="G1137" s="9" t="s">
        <v>633</v>
      </c>
      <c r="H1137" s="9" t="s">
        <v>1660</v>
      </c>
      <c r="I1137" s="9" t="s">
        <v>1897</v>
      </c>
      <c r="J1137" s="9" t="s">
        <v>1908</v>
      </c>
      <c r="K1137" s="9" t="s">
        <v>2149</v>
      </c>
      <c r="L1137" s="9" t="s">
        <v>1974</v>
      </c>
      <c r="M1137" s="9" t="s">
        <v>4830</v>
      </c>
      <c r="N1137" s="9"/>
      <c r="O1137" s="9" t="s">
        <v>3844</v>
      </c>
    </row>
    <row r="1138" spans="1:15" ht="18">
      <c r="A1138" s="9">
        <v>702723</v>
      </c>
      <c r="B1138" s="9" t="s">
        <v>4789</v>
      </c>
      <c r="C1138" s="9" t="s">
        <v>4831</v>
      </c>
      <c r="D1138" s="9" t="s">
        <v>2272</v>
      </c>
      <c r="E1138" s="9"/>
      <c r="F1138" s="9"/>
      <c r="G1138" s="9" t="s">
        <v>648</v>
      </c>
      <c r="H1138" s="9" t="s">
        <v>1907</v>
      </c>
      <c r="I1138" s="9" t="s">
        <v>1897</v>
      </c>
      <c r="J1138" s="9" t="s">
        <v>1898</v>
      </c>
      <c r="K1138" s="9" t="s">
        <v>1899</v>
      </c>
      <c r="L1138" s="9" t="s">
        <v>2415</v>
      </c>
      <c r="M1138" s="9" t="s">
        <v>4832</v>
      </c>
      <c r="N1138" s="9"/>
      <c r="O1138" s="9" t="s">
        <v>4789</v>
      </c>
    </row>
    <row r="1139" spans="1:15" ht="18">
      <c r="A1139" s="9">
        <v>702722</v>
      </c>
      <c r="B1139" s="9" t="s">
        <v>4789</v>
      </c>
      <c r="C1139" s="9" t="s">
        <v>4833</v>
      </c>
      <c r="D1139" s="9" t="s">
        <v>4834</v>
      </c>
      <c r="E1139" s="9"/>
      <c r="F1139" s="9"/>
      <c r="G1139" s="9" t="s">
        <v>633</v>
      </c>
      <c r="H1139" s="9" t="s">
        <v>1660</v>
      </c>
      <c r="I1139" s="9" t="s">
        <v>1897</v>
      </c>
      <c r="J1139" s="9" t="s">
        <v>1926</v>
      </c>
      <c r="K1139" s="9" t="s">
        <v>2149</v>
      </c>
      <c r="L1139" s="9" t="s">
        <v>1974</v>
      </c>
      <c r="M1139" s="9" t="s">
        <v>4835</v>
      </c>
      <c r="N1139" s="9"/>
      <c r="O1139" s="9" t="s">
        <v>3603</v>
      </c>
    </row>
    <row r="1140" spans="1:15" ht="18">
      <c r="A1140" s="9">
        <v>702721</v>
      </c>
      <c r="B1140" s="9" t="s">
        <v>4789</v>
      </c>
      <c r="C1140" s="9" t="s">
        <v>4836</v>
      </c>
      <c r="D1140" s="9" t="s">
        <v>4834</v>
      </c>
      <c r="E1140" s="9"/>
      <c r="F1140" s="9"/>
      <c r="G1140" s="9" t="s">
        <v>1896</v>
      </c>
      <c r="H1140" s="9" t="s">
        <v>1660</v>
      </c>
      <c r="I1140" s="9" t="s">
        <v>1897</v>
      </c>
      <c r="J1140" s="9" t="s">
        <v>1898</v>
      </c>
      <c r="K1140" s="9" t="s">
        <v>1995</v>
      </c>
      <c r="L1140" s="9" t="s">
        <v>1996</v>
      </c>
      <c r="M1140" s="9" t="s">
        <v>4837</v>
      </c>
      <c r="N1140" s="9"/>
      <c r="O1140" s="9" t="s">
        <v>2603</v>
      </c>
    </row>
    <row r="1141" spans="1:15" ht="18">
      <c r="A1141" s="9">
        <v>702720</v>
      </c>
      <c r="B1141" s="9" t="s">
        <v>4789</v>
      </c>
      <c r="C1141" s="9" t="s">
        <v>4838</v>
      </c>
      <c r="D1141" s="9" t="s">
        <v>4839</v>
      </c>
      <c r="E1141" s="9"/>
      <c r="F1141" s="9"/>
      <c r="G1141" s="9" t="s">
        <v>648</v>
      </c>
      <c r="H1141" s="9" t="s">
        <v>1907</v>
      </c>
      <c r="I1141" s="9" t="s">
        <v>1897</v>
      </c>
      <c r="J1141" s="9" t="s">
        <v>1898</v>
      </c>
      <c r="K1141" s="9" t="s">
        <v>1916</v>
      </c>
      <c r="L1141" s="9" t="s">
        <v>1952</v>
      </c>
      <c r="M1141" s="9" t="s">
        <v>4840</v>
      </c>
      <c r="N1141" s="9"/>
      <c r="O1141" s="9" t="s">
        <v>2908</v>
      </c>
    </row>
    <row r="1142" spans="1:15" ht="18">
      <c r="A1142" s="9">
        <v>702718</v>
      </c>
      <c r="B1142" s="9" t="s">
        <v>4789</v>
      </c>
      <c r="C1142" s="9" t="s">
        <v>4841</v>
      </c>
      <c r="D1142" s="9" t="s">
        <v>4842</v>
      </c>
      <c r="E1142" s="9"/>
      <c r="F1142" s="9"/>
      <c r="G1142" s="9" t="s">
        <v>648</v>
      </c>
      <c r="H1142" s="9" t="s">
        <v>1907</v>
      </c>
      <c r="I1142" s="9" t="s">
        <v>1897</v>
      </c>
      <c r="J1142" s="9" t="s">
        <v>1898</v>
      </c>
      <c r="K1142" s="9" t="s">
        <v>1916</v>
      </c>
      <c r="L1142" s="9" t="s">
        <v>1952</v>
      </c>
      <c r="M1142" s="9" t="s">
        <v>4843</v>
      </c>
      <c r="N1142" s="9"/>
      <c r="O1142" s="9" t="s">
        <v>4545</v>
      </c>
    </row>
    <row r="1143" spans="1:15" ht="18">
      <c r="A1143" s="9">
        <v>702717</v>
      </c>
      <c r="B1143" s="9" t="s">
        <v>4789</v>
      </c>
      <c r="C1143" s="9" t="s">
        <v>4844</v>
      </c>
      <c r="D1143" s="9" t="s">
        <v>3583</v>
      </c>
      <c r="E1143" s="9" t="s">
        <v>1905</v>
      </c>
      <c r="F1143" s="9">
        <v>24</v>
      </c>
      <c r="G1143" s="9" t="s">
        <v>1896</v>
      </c>
      <c r="H1143" s="9" t="s">
        <v>1660</v>
      </c>
      <c r="I1143" s="9" t="s">
        <v>1897</v>
      </c>
      <c r="J1143" s="9" t="s">
        <v>1898</v>
      </c>
      <c r="K1143" s="9" t="s">
        <v>2063</v>
      </c>
      <c r="L1143" s="9" t="s">
        <v>1974</v>
      </c>
      <c r="M1143" s="9" t="s">
        <v>98</v>
      </c>
      <c r="N1143" s="9"/>
      <c r="O1143" s="9" t="s">
        <v>1967</v>
      </c>
    </row>
    <row r="1144" spans="1:15" ht="18">
      <c r="A1144" s="9">
        <v>702716</v>
      </c>
      <c r="B1144" s="9" t="s">
        <v>4789</v>
      </c>
      <c r="C1144" s="9" t="s">
        <v>4845</v>
      </c>
      <c r="D1144" s="9" t="s">
        <v>4846</v>
      </c>
      <c r="E1144" s="9"/>
      <c r="F1144" s="9"/>
      <c r="G1144" s="9"/>
      <c r="H1144" s="9"/>
      <c r="I1144" s="9" t="s">
        <v>1897</v>
      </c>
      <c r="J1144" s="9" t="s">
        <v>2009</v>
      </c>
      <c r="K1144" s="9" t="s">
        <v>3178</v>
      </c>
      <c r="L1144" s="9" t="s">
        <v>1974</v>
      </c>
      <c r="M1144" s="9" t="s">
        <v>4847</v>
      </c>
      <c r="N1144" s="9"/>
      <c r="O1144" s="9" t="s">
        <v>2425</v>
      </c>
    </row>
    <row r="1145" spans="1:15" ht="18">
      <c r="A1145" s="9">
        <v>702715</v>
      </c>
      <c r="B1145" s="9" t="s">
        <v>4789</v>
      </c>
      <c r="C1145" s="9" t="s">
        <v>4848</v>
      </c>
      <c r="D1145" s="9" t="s">
        <v>4849</v>
      </c>
      <c r="E1145" s="9"/>
      <c r="F1145" s="9"/>
      <c r="G1145" s="9" t="s">
        <v>1906</v>
      </c>
      <c r="H1145" s="9" t="s">
        <v>634</v>
      </c>
      <c r="I1145" s="9" t="s">
        <v>1897</v>
      </c>
      <c r="J1145" s="9" t="s">
        <v>1898</v>
      </c>
      <c r="K1145" s="9" t="s">
        <v>1927</v>
      </c>
      <c r="L1145" s="9" t="s">
        <v>1910</v>
      </c>
      <c r="M1145" s="9" t="s">
        <v>3012</v>
      </c>
      <c r="N1145" s="9"/>
      <c r="O1145" s="9" t="s">
        <v>2230</v>
      </c>
    </row>
    <row r="1146" spans="1:15" ht="18">
      <c r="A1146" s="9">
        <v>702714</v>
      </c>
      <c r="B1146" s="9" t="s">
        <v>4789</v>
      </c>
      <c r="C1146" s="9" t="s">
        <v>4850</v>
      </c>
      <c r="D1146" s="9" t="s">
        <v>4851</v>
      </c>
      <c r="E1146" s="9" t="s">
        <v>1905</v>
      </c>
      <c r="F1146" s="9">
        <v>20</v>
      </c>
      <c r="G1146" s="9" t="s">
        <v>1896</v>
      </c>
      <c r="H1146" s="9" t="s">
        <v>1660</v>
      </c>
      <c r="I1146" s="9" t="s">
        <v>1897</v>
      </c>
      <c r="J1146" s="9" t="s">
        <v>1898</v>
      </c>
      <c r="K1146" s="9" t="s">
        <v>2255</v>
      </c>
      <c r="L1146" s="9" t="s">
        <v>1974</v>
      </c>
      <c r="M1146" s="9" t="s">
        <v>4852</v>
      </c>
      <c r="N1146" s="9"/>
      <c r="O1146" s="9" t="s">
        <v>2425</v>
      </c>
    </row>
    <row r="1147" spans="1:15" ht="18">
      <c r="A1147" s="9">
        <v>702713</v>
      </c>
      <c r="B1147" s="9" t="s">
        <v>4789</v>
      </c>
      <c r="C1147" s="9" t="s">
        <v>4853</v>
      </c>
      <c r="D1147" s="9" t="s">
        <v>4045</v>
      </c>
      <c r="E1147" s="9" t="s">
        <v>1905</v>
      </c>
      <c r="F1147" s="9">
        <v>23</v>
      </c>
      <c r="G1147" s="9" t="s">
        <v>1896</v>
      </c>
      <c r="H1147" s="9" t="s">
        <v>1660</v>
      </c>
      <c r="I1147" s="9" t="s">
        <v>1897</v>
      </c>
      <c r="J1147" s="9" t="s">
        <v>1898</v>
      </c>
      <c r="K1147" s="9" t="s">
        <v>2299</v>
      </c>
      <c r="L1147" s="9" t="s">
        <v>1974</v>
      </c>
      <c r="M1147" s="9" t="s">
        <v>2806</v>
      </c>
      <c r="N1147" s="9"/>
      <c r="O1147" s="9" t="s">
        <v>2044</v>
      </c>
    </row>
    <row r="1148" spans="1:15" ht="18">
      <c r="A1148" s="9">
        <v>702712</v>
      </c>
      <c r="B1148" s="9" t="s">
        <v>4789</v>
      </c>
      <c r="C1148" s="9" t="s">
        <v>4854</v>
      </c>
      <c r="D1148" s="9" t="s">
        <v>4346</v>
      </c>
      <c r="E1148" s="9" t="s">
        <v>1905</v>
      </c>
      <c r="F1148" s="9">
        <v>23</v>
      </c>
      <c r="G1148" s="9" t="s">
        <v>1896</v>
      </c>
      <c r="H1148" s="9" t="s">
        <v>1660</v>
      </c>
      <c r="I1148" s="9" t="s">
        <v>1897</v>
      </c>
      <c r="J1148" s="9" t="s">
        <v>1908</v>
      </c>
      <c r="K1148" s="9" t="s">
        <v>2063</v>
      </c>
      <c r="L1148" s="9" t="s">
        <v>1974</v>
      </c>
      <c r="M1148" s="9" t="s">
        <v>98</v>
      </c>
      <c r="N1148" s="9"/>
      <c r="O1148" s="9" t="s">
        <v>2017</v>
      </c>
    </row>
    <row r="1149" spans="1:15" ht="18">
      <c r="A1149" s="9">
        <v>702711</v>
      </c>
      <c r="B1149" s="9" t="s">
        <v>4789</v>
      </c>
      <c r="C1149" s="9" t="s">
        <v>4855</v>
      </c>
      <c r="D1149" s="9" t="s">
        <v>4856</v>
      </c>
      <c r="E1149" s="9"/>
      <c r="F1149" s="9"/>
      <c r="G1149" s="9" t="s">
        <v>1906</v>
      </c>
      <c r="H1149" s="9" t="s">
        <v>634</v>
      </c>
      <c r="I1149" s="9" t="s">
        <v>1897</v>
      </c>
      <c r="J1149" s="9" t="s">
        <v>1898</v>
      </c>
      <c r="K1149" s="9" t="s">
        <v>1927</v>
      </c>
      <c r="L1149" s="9" t="s">
        <v>1910</v>
      </c>
      <c r="M1149" s="9" t="s">
        <v>3012</v>
      </c>
      <c r="N1149" s="9"/>
      <c r="O1149" s="9" t="s">
        <v>2230</v>
      </c>
    </row>
    <row r="1150" spans="1:15" ht="18">
      <c r="A1150" s="9">
        <v>702710</v>
      </c>
      <c r="B1150" s="9" t="s">
        <v>4789</v>
      </c>
      <c r="C1150" s="9" t="s">
        <v>4857</v>
      </c>
      <c r="D1150" s="9" t="s">
        <v>4858</v>
      </c>
      <c r="E1150" s="9" t="s">
        <v>1905</v>
      </c>
      <c r="F1150" s="9">
        <v>23</v>
      </c>
      <c r="G1150" s="9" t="s">
        <v>1896</v>
      </c>
      <c r="H1150" s="9" t="s">
        <v>1660</v>
      </c>
      <c r="I1150" s="9" t="s">
        <v>1897</v>
      </c>
      <c r="J1150" s="9" t="s">
        <v>1898</v>
      </c>
      <c r="K1150" s="9" t="s">
        <v>1916</v>
      </c>
      <c r="L1150" s="9" t="s">
        <v>1974</v>
      </c>
      <c r="M1150" s="9" t="s">
        <v>4859</v>
      </c>
      <c r="N1150" s="9"/>
      <c r="O1150" s="9" t="s">
        <v>2301</v>
      </c>
    </row>
    <row r="1151" spans="1:15" ht="18">
      <c r="A1151" s="9">
        <v>702709</v>
      </c>
      <c r="B1151" s="9" t="s">
        <v>4789</v>
      </c>
      <c r="C1151" s="9" t="s">
        <v>4860</v>
      </c>
      <c r="D1151" s="9" t="s">
        <v>4861</v>
      </c>
      <c r="E1151" s="9"/>
      <c r="F1151" s="9"/>
      <c r="G1151" s="9" t="s">
        <v>633</v>
      </c>
      <c r="H1151" s="9" t="s">
        <v>1660</v>
      </c>
      <c r="I1151" s="9" t="s">
        <v>1897</v>
      </c>
      <c r="J1151" s="9" t="s">
        <v>1898</v>
      </c>
      <c r="K1151" s="9" t="s">
        <v>1899</v>
      </c>
      <c r="L1151" s="9" t="s">
        <v>1974</v>
      </c>
      <c r="M1151" s="9" t="s">
        <v>4862</v>
      </c>
      <c r="N1151" s="9"/>
      <c r="O1151" s="9" t="s">
        <v>4789</v>
      </c>
    </row>
    <row r="1152" spans="1:15" ht="18">
      <c r="A1152" s="9">
        <v>702708</v>
      </c>
      <c r="B1152" s="9" t="s">
        <v>4789</v>
      </c>
      <c r="C1152" s="9" t="s">
        <v>4863</v>
      </c>
      <c r="D1152" s="9" t="s">
        <v>4864</v>
      </c>
      <c r="E1152" s="9"/>
      <c r="F1152" s="9"/>
      <c r="G1152" s="9" t="s">
        <v>633</v>
      </c>
      <c r="H1152" s="9" t="s">
        <v>1907</v>
      </c>
      <c r="I1152" s="9" t="s">
        <v>1897</v>
      </c>
      <c r="J1152" s="9" t="s">
        <v>1898</v>
      </c>
      <c r="K1152" s="9" t="s">
        <v>1987</v>
      </c>
      <c r="L1152" s="9" t="s">
        <v>3209</v>
      </c>
      <c r="M1152" s="9" t="s">
        <v>2387</v>
      </c>
      <c r="N1152" s="9"/>
      <c r="O1152" s="9" t="s">
        <v>2044</v>
      </c>
    </row>
    <row r="1153" spans="1:15" ht="18">
      <c r="A1153" s="9">
        <v>702707</v>
      </c>
      <c r="B1153" s="9" t="s">
        <v>4789</v>
      </c>
      <c r="C1153" s="9" t="s">
        <v>4865</v>
      </c>
      <c r="D1153" s="9" t="s">
        <v>4866</v>
      </c>
      <c r="E1153" s="9" t="s">
        <v>1905</v>
      </c>
      <c r="F1153" s="9">
        <v>24</v>
      </c>
      <c r="G1153" s="9" t="s">
        <v>1896</v>
      </c>
      <c r="H1153" s="9" t="s">
        <v>1660</v>
      </c>
      <c r="I1153" s="9" t="s">
        <v>1897</v>
      </c>
      <c r="J1153" s="9" t="s">
        <v>1908</v>
      </c>
      <c r="K1153" s="9" t="s">
        <v>2255</v>
      </c>
      <c r="L1153" s="9" t="s">
        <v>1974</v>
      </c>
      <c r="M1153" s="9" t="s">
        <v>4867</v>
      </c>
      <c r="N1153" s="9"/>
      <c r="O1153" s="9" t="s">
        <v>1954</v>
      </c>
    </row>
    <row r="1154" spans="1:15" ht="18">
      <c r="A1154" s="9">
        <v>702706</v>
      </c>
      <c r="B1154" s="9" t="s">
        <v>4789</v>
      </c>
      <c r="C1154" s="9" t="s">
        <v>4868</v>
      </c>
      <c r="D1154" s="9" t="s">
        <v>4869</v>
      </c>
      <c r="E1154" s="9" t="s">
        <v>1905</v>
      </c>
      <c r="F1154" s="9">
        <v>30</v>
      </c>
      <c r="G1154" s="9" t="s">
        <v>633</v>
      </c>
      <c r="H1154" s="9" t="s">
        <v>1295</v>
      </c>
      <c r="I1154" s="9" t="s">
        <v>1897</v>
      </c>
      <c r="J1154" s="9" t="s">
        <v>1926</v>
      </c>
      <c r="K1154" s="9" t="s">
        <v>1995</v>
      </c>
      <c r="L1154" s="9" t="s">
        <v>1996</v>
      </c>
      <c r="M1154" s="9" t="s">
        <v>4870</v>
      </c>
      <c r="N1154" s="9"/>
      <c r="O1154" s="9" t="s">
        <v>4545</v>
      </c>
    </row>
    <row r="1155" spans="1:15" ht="18">
      <c r="A1155" s="9">
        <v>702705</v>
      </c>
      <c r="B1155" s="9" t="s">
        <v>4789</v>
      </c>
      <c r="C1155" s="9" t="s">
        <v>4871</v>
      </c>
      <c r="D1155" s="9" t="s">
        <v>4872</v>
      </c>
      <c r="E1155" s="9"/>
      <c r="F1155" s="9"/>
      <c r="G1155" s="9" t="s">
        <v>1896</v>
      </c>
      <c r="H1155" s="9" t="s">
        <v>1660</v>
      </c>
      <c r="I1155" s="9" t="s">
        <v>1897</v>
      </c>
      <c r="J1155" s="9" t="s">
        <v>1898</v>
      </c>
      <c r="K1155" s="9" t="s">
        <v>1899</v>
      </c>
      <c r="L1155" s="9" t="s">
        <v>3209</v>
      </c>
      <c r="M1155" s="9" t="s">
        <v>4873</v>
      </c>
      <c r="N1155" s="9"/>
      <c r="O1155" s="9" t="s">
        <v>4141</v>
      </c>
    </row>
    <row r="1156" spans="1:15" ht="18">
      <c r="A1156" s="9">
        <v>702704</v>
      </c>
      <c r="B1156" s="9" t="s">
        <v>4789</v>
      </c>
      <c r="C1156" s="9" t="s">
        <v>4874</v>
      </c>
      <c r="D1156" s="9" t="s">
        <v>4875</v>
      </c>
      <c r="E1156" s="9"/>
      <c r="F1156" s="9"/>
      <c r="G1156" s="9" t="s">
        <v>648</v>
      </c>
      <c r="H1156" s="9" t="s">
        <v>1907</v>
      </c>
      <c r="I1156" s="9" t="s">
        <v>1897</v>
      </c>
      <c r="J1156" s="9" t="s">
        <v>1898</v>
      </c>
      <c r="K1156" s="9" t="s">
        <v>1987</v>
      </c>
      <c r="L1156" s="9" t="s">
        <v>2415</v>
      </c>
      <c r="M1156" s="9" t="s">
        <v>4876</v>
      </c>
      <c r="N1156" s="9"/>
      <c r="O1156" s="9" t="s">
        <v>2021</v>
      </c>
    </row>
    <row r="1157" spans="1:15" ht="18">
      <c r="A1157" s="9">
        <v>702703</v>
      </c>
      <c r="B1157" s="9" t="s">
        <v>4789</v>
      </c>
      <c r="C1157" s="9" t="s">
        <v>4877</v>
      </c>
      <c r="D1157" s="9" t="s">
        <v>4878</v>
      </c>
      <c r="E1157" s="9" t="s">
        <v>1905</v>
      </c>
      <c r="F1157" s="9">
        <v>52</v>
      </c>
      <c r="G1157" s="9" t="s">
        <v>748</v>
      </c>
      <c r="H1157" s="9" t="s">
        <v>2321</v>
      </c>
      <c r="I1157" s="9" t="s">
        <v>1897</v>
      </c>
      <c r="J1157" s="9" t="s">
        <v>1908</v>
      </c>
      <c r="K1157" s="9" t="s">
        <v>1916</v>
      </c>
      <c r="L1157" s="9" t="s">
        <v>1910</v>
      </c>
      <c r="M1157" s="9" t="s">
        <v>4879</v>
      </c>
      <c r="N1157" s="9"/>
      <c r="O1157" s="9" t="s">
        <v>4545</v>
      </c>
    </row>
    <row r="1158" spans="1:15" ht="18">
      <c r="A1158" s="9">
        <v>702702</v>
      </c>
      <c r="B1158" s="9" t="s">
        <v>4789</v>
      </c>
      <c r="C1158" s="9" t="s">
        <v>4880</v>
      </c>
      <c r="D1158" s="9" t="s">
        <v>4881</v>
      </c>
      <c r="E1158" s="9"/>
      <c r="F1158" s="9"/>
      <c r="G1158" s="9" t="s">
        <v>748</v>
      </c>
      <c r="H1158" s="9" t="s">
        <v>634</v>
      </c>
      <c r="I1158" s="9" t="s">
        <v>1897</v>
      </c>
      <c r="J1158" s="9" t="s">
        <v>1898</v>
      </c>
      <c r="K1158" s="9" t="s">
        <v>1899</v>
      </c>
      <c r="L1158" s="9" t="s">
        <v>2527</v>
      </c>
      <c r="M1158" s="9" t="s">
        <v>4882</v>
      </c>
      <c r="N1158" s="9"/>
      <c r="O1158" s="9" t="s">
        <v>4789</v>
      </c>
    </row>
    <row r="1159" spans="1:15" ht="18">
      <c r="A1159" s="9">
        <v>702701</v>
      </c>
      <c r="B1159" s="9" t="s">
        <v>4789</v>
      </c>
      <c r="C1159" s="9" t="s">
        <v>4883</v>
      </c>
      <c r="D1159" s="9" t="s">
        <v>4884</v>
      </c>
      <c r="E1159" s="9" t="s">
        <v>1905</v>
      </c>
      <c r="F1159" s="9">
        <v>36</v>
      </c>
      <c r="G1159" s="9" t="s">
        <v>748</v>
      </c>
      <c r="H1159" s="9" t="s">
        <v>1907</v>
      </c>
      <c r="I1159" s="9" t="s">
        <v>1897</v>
      </c>
      <c r="J1159" s="9" t="s">
        <v>1908</v>
      </c>
      <c r="K1159" s="9" t="s">
        <v>2299</v>
      </c>
      <c r="L1159" s="9" t="s">
        <v>2527</v>
      </c>
      <c r="M1159" s="9" t="s">
        <v>4885</v>
      </c>
      <c r="N1159" s="9"/>
      <c r="O1159" s="9" t="s">
        <v>4344</v>
      </c>
    </row>
    <row r="1160" spans="1:15" ht="18">
      <c r="A1160" s="9">
        <v>702700</v>
      </c>
      <c r="B1160" s="9" t="s">
        <v>4789</v>
      </c>
      <c r="C1160" s="9" t="s">
        <v>4886</v>
      </c>
      <c r="D1160" s="9" t="s">
        <v>4887</v>
      </c>
      <c r="E1160" s="9"/>
      <c r="F1160" s="9"/>
      <c r="G1160" s="9" t="s">
        <v>1896</v>
      </c>
      <c r="H1160" s="9" t="s">
        <v>1660</v>
      </c>
      <c r="I1160" s="9" t="s">
        <v>1897</v>
      </c>
      <c r="J1160" s="9" t="s">
        <v>1898</v>
      </c>
      <c r="K1160" s="9" t="s">
        <v>1987</v>
      </c>
      <c r="L1160" s="9" t="s">
        <v>1974</v>
      </c>
      <c r="M1160" s="9" t="s">
        <v>2006</v>
      </c>
      <c r="N1160" s="9"/>
      <c r="O1160" s="9" t="s">
        <v>1954</v>
      </c>
    </row>
    <row r="1161" spans="1:15" ht="18">
      <c r="A1161" s="9">
        <v>702699</v>
      </c>
      <c r="B1161" s="9" t="s">
        <v>4789</v>
      </c>
      <c r="C1161" s="9" t="s">
        <v>4888</v>
      </c>
      <c r="D1161" s="9" t="s">
        <v>4889</v>
      </c>
      <c r="E1161" s="9"/>
      <c r="F1161" s="9"/>
      <c r="G1161" s="9" t="s">
        <v>648</v>
      </c>
      <c r="H1161" s="9" t="s">
        <v>1295</v>
      </c>
      <c r="I1161" s="9" t="s">
        <v>1897</v>
      </c>
      <c r="J1161" s="9" t="s">
        <v>1898</v>
      </c>
      <c r="K1161" s="9" t="s">
        <v>1899</v>
      </c>
      <c r="L1161" s="9" t="s">
        <v>2415</v>
      </c>
      <c r="M1161" s="9" t="s">
        <v>4890</v>
      </c>
      <c r="N1161" s="9"/>
      <c r="O1161" s="9" t="s">
        <v>4789</v>
      </c>
    </row>
    <row r="1162" spans="1:15" ht="18">
      <c r="A1162" s="9">
        <v>702698</v>
      </c>
      <c r="B1162" s="9" t="s">
        <v>4789</v>
      </c>
      <c r="C1162" s="9" t="s">
        <v>4891</v>
      </c>
      <c r="D1162" s="9" t="s">
        <v>4892</v>
      </c>
      <c r="E1162" s="9"/>
      <c r="F1162" s="9"/>
      <c r="G1162" s="9" t="s">
        <v>633</v>
      </c>
      <c r="H1162" s="9" t="s">
        <v>634</v>
      </c>
      <c r="I1162" s="9" t="s">
        <v>1897</v>
      </c>
      <c r="J1162" s="9" t="s">
        <v>1898</v>
      </c>
      <c r="K1162" s="9" t="s">
        <v>3178</v>
      </c>
      <c r="L1162" s="9" t="s">
        <v>1974</v>
      </c>
      <c r="M1162" s="9" t="s">
        <v>4893</v>
      </c>
      <c r="N1162" s="9"/>
      <c r="O1162" s="9" t="s">
        <v>2603</v>
      </c>
    </row>
    <row r="1163" spans="1:15" ht="18">
      <c r="A1163" s="9">
        <v>702697</v>
      </c>
      <c r="B1163" s="9" t="s">
        <v>4789</v>
      </c>
      <c r="C1163" s="9" t="s">
        <v>4894</v>
      </c>
      <c r="D1163" s="9" t="s">
        <v>4895</v>
      </c>
      <c r="E1163" s="9" t="s">
        <v>1905</v>
      </c>
      <c r="F1163" s="9">
        <v>26</v>
      </c>
      <c r="G1163" s="9" t="s">
        <v>633</v>
      </c>
      <c r="H1163" s="9" t="s">
        <v>1295</v>
      </c>
      <c r="I1163" s="9" t="s">
        <v>1897</v>
      </c>
      <c r="J1163" s="9" t="s">
        <v>1898</v>
      </c>
      <c r="K1163" s="9" t="s">
        <v>1965</v>
      </c>
      <c r="L1163" s="9" t="s">
        <v>1974</v>
      </c>
      <c r="M1163" s="9" t="s">
        <v>98</v>
      </c>
      <c r="N1163" s="9"/>
      <c r="O1163" s="9" t="s">
        <v>2044</v>
      </c>
    </row>
    <row r="1164" spans="1:15" ht="18">
      <c r="A1164" s="9">
        <v>702696</v>
      </c>
      <c r="B1164" s="9" t="s">
        <v>4789</v>
      </c>
      <c r="C1164" s="9" t="s">
        <v>4896</v>
      </c>
      <c r="D1164" s="9" t="s">
        <v>4897</v>
      </c>
      <c r="E1164" s="9" t="s">
        <v>1905</v>
      </c>
      <c r="F1164" s="9">
        <v>45</v>
      </c>
      <c r="G1164" s="9" t="s">
        <v>1896</v>
      </c>
      <c r="H1164" s="9" t="s">
        <v>634</v>
      </c>
      <c r="I1164" s="9" t="s">
        <v>1897</v>
      </c>
      <c r="J1164" s="9" t="s">
        <v>1908</v>
      </c>
      <c r="K1164" s="9" t="s">
        <v>1916</v>
      </c>
      <c r="L1164" s="9" t="s">
        <v>1974</v>
      </c>
      <c r="M1164" s="9" t="s">
        <v>2006</v>
      </c>
      <c r="N1164" s="9"/>
      <c r="O1164" s="9" t="s">
        <v>3926</v>
      </c>
    </row>
    <row r="1165" spans="1:15" ht="18">
      <c r="A1165" s="9">
        <v>702695</v>
      </c>
      <c r="B1165" s="9" t="s">
        <v>4789</v>
      </c>
      <c r="C1165" s="9" t="s">
        <v>4898</v>
      </c>
      <c r="D1165" s="9" t="s">
        <v>4899</v>
      </c>
      <c r="E1165" s="9" t="s">
        <v>1905</v>
      </c>
      <c r="F1165" s="9">
        <v>50</v>
      </c>
      <c r="G1165" s="9" t="s">
        <v>748</v>
      </c>
      <c r="H1165" s="9" t="s">
        <v>1907</v>
      </c>
      <c r="I1165" s="9" t="s">
        <v>1897</v>
      </c>
      <c r="J1165" s="9" t="s">
        <v>1898</v>
      </c>
      <c r="K1165" s="9" t="s">
        <v>2299</v>
      </c>
      <c r="L1165" s="9" t="s">
        <v>2527</v>
      </c>
      <c r="M1165" s="9" t="s">
        <v>4900</v>
      </c>
      <c r="N1165" s="9"/>
      <c r="O1165" s="9" t="s">
        <v>4789</v>
      </c>
    </row>
    <row r="1166" spans="1:15" ht="18">
      <c r="A1166" s="9">
        <v>702694</v>
      </c>
      <c r="B1166" s="9" t="s">
        <v>4789</v>
      </c>
      <c r="C1166" s="9" t="s">
        <v>4901</v>
      </c>
      <c r="D1166" s="9" t="s">
        <v>4902</v>
      </c>
      <c r="E1166" s="9"/>
      <c r="F1166" s="9"/>
      <c r="G1166" s="9" t="s">
        <v>633</v>
      </c>
      <c r="H1166" s="9" t="s">
        <v>1660</v>
      </c>
      <c r="I1166" s="9" t="s">
        <v>1897</v>
      </c>
      <c r="J1166" s="9" t="s">
        <v>1898</v>
      </c>
      <c r="K1166" s="9" t="s">
        <v>1965</v>
      </c>
      <c r="L1166" s="9" t="s">
        <v>1900</v>
      </c>
      <c r="M1166" s="9" t="s">
        <v>4903</v>
      </c>
      <c r="N1166" s="9"/>
      <c r="O1166" s="9" t="s">
        <v>1930</v>
      </c>
    </row>
    <row r="1167" spans="1:15" ht="18">
      <c r="A1167" s="9">
        <v>702693</v>
      </c>
      <c r="B1167" s="9" t="s">
        <v>4789</v>
      </c>
      <c r="C1167" s="9" t="s">
        <v>4904</v>
      </c>
      <c r="D1167" s="9" t="s">
        <v>4905</v>
      </c>
      <c r="E1167" s="9"/>
      <c r="F1167" s="9"/>
      <c r="G1167" s="9" t="s">
        <v>748</v>
      </c>
      <c r="H1167" s="9" t="s">
        <v>634</v>
      </c>
      <c r="I1167" s="9" t="s">
        <v>1897</v>
      </c>
      <c r="J1167" s="9" t="s">
        <v>1898</v>
      </c>
      <c r="K1167" s="9" t="s">
        <v>2299</v>
      </c>
      <c r="L1167" s="9" t="s">
        <v>2527</v>
      </c>
      <c r="M1167" s="9" t="s">
        <v>4906</v>
      </c>
      <c r="N1167" s="9"/>
      <c r="O1167" s="9" t="s">
        <v>4789</v>
      </c>
    </row>
    <row r="1168" spans="1:15" ht="18">
      <c r="A1168" s="9">
        <v>702692</v>
      </c>
      <c r="B1168" s="9" t="s">
        <v>4789</v>
      </c>
      <c r="C1168" s="9" t="s">
        <v>4907</v>
      </c>
      <c r="D1168" s="9" t="s">
        <v>4908</v>
      </c>
      <c r="E1168" s="9"/>
      <c r="F1168" s="9"/>
      <c r="G1168" s="9" t="s">
        <v>748</v>
      </c>
      <c r="H1168" s="9" t="s">
        <v>1907</v>
      </c>
      <c r="I1168" s="9" t="s">
        <v>1897</v>
      </c>
      <c r="J1168" s="9" t="s">
        <v>1926</v>
      </c>
      <c r="K1168" s="9" t="s">
        <v>1899</v>
      </c>
      <c r="L1168" s="9" t="s">
        <v>2026</v>
      </c>
      <c r="M1168" s="9" t="s">
        <v>4217</v>
      </c>
      <c r="N1168" s="9"/>
      <c r="O1168" s="9" t="s">
        <v>2514</v>
      </c>
    </row>
    <row r="1169" spans="1:15" ht="18">
      <c r="A1169" s="9">
        <v>702691</v>
      </c>
      <c r="B1169" s="9" t="s">
        <v>4789</v>
      </c>
      <c r="C1169" s="9" t="s">
        <v>4909</v>
      </c>
      <c r="D1169" s="9" t="s">
        <v>4910</v>
      </c>
      <c r="E1169" s="9"/>
      <c r="F1169" s="9"/>
      <c r="G1169" s="9" t="s">
        <v>633</v>
      </c>
      <c r="H1169" s="9" t="s">
        <v>1295</v>
      </c>
      <c r="I1169" s="9" t="s">
        <v>1897</v>
      </c>
      <c r="J1169" s="9" t="s">
        <v>1898</v>
      </c>
      <c r="K1169" s="9" t="s">
        <v>1899</v>
      </c>
      <c r="L1169" s="9" t="s">
        <v>3209</v>
      </c>
      <c r="M1169" s="9" t="s">
        <v>2079</v>
      </c>
      <c r="N1169" s="9"/>
      <c r="O1169" s="9" t="s">
        <v>4545</v>
      </c>
    </row>
    <row r="1170" spans="1:15" ht="18">
      <c r="A1170" s="9">
        <v>702690</v>
      </c>
      <c r="B1170" s="9" t="s">
        <v>4789</v>
      </c>
      <c r="C1170" s="9" t="s">
        <v>4911</v>
      </c>
      <c r="D1170" s="9" t="s">
        <v>4912</v>
      </c>
      <c r="E1170" s="9"/>
      <c r="F1170" s="9"/>
      <c r="G1170" s="9" t="s">
        <v>1896</v>
      </c>
      <c r="H1170" s="9" t="s">
        <v>1660</v>
      </c>
      <c r="I1170" s="9" t="s">
        <v>1897</v>
      </c>
      <c r="J1170" s="9" t="s">
        <v>1898</v>
      </c>
      <c r="K1170" s="9" t="s">
        <v>1899</v>
      </c>
      <c r="L1170" s="9" t="s">
        <v>3209</v>
      </c>
      <c r="M1170" s="9" t="s">
        <v>4913</v>
      </c>
      <c r="N1170" s="9"/>
      <c r="O1170" s="9" t="s">
        <v>4545</v>
      </c>
    </row>
    <row r="1171" spans="1:15" ht="18">
      <c r="A1171" s="9">
        <v>702689</v>
      </c>
      <c r="B1171" s="9" t="s">
        <v>4789</v>
      </c>
      <c r="C1171" s="9" t="s">
        <v>4914</v>
      </c>
      <c r="D1171" s="9" t="s">
        <v>4915</v>
      </c>
      <c r="E1171" s="9"/>
      <c r="F1171" s="9"/>
      <c r="G1171" s="9" t="s">
        <v>748</v>
      </c>
      <c r="H1171" s="9" t="s">
        <v>1907</v>
      </c>
      <c r="I1171" s="9" t="s">
        <v>1897</v>
      </c>
      <c r="J1171" s="9" t="s">
        <v>1898</v>
      </c>
      <c r="K1171" s="9" t="s">
        <v>1899</v>
      </c>
      <c r="L1171" s="9" t="s">
        <v>1910</v>
      </c>
      <c r="M1171" s="9" t="s">
        <v>1979</v>
      </c>
      <c r="N1171" s="9"/>
      <c r="O1171" s="9" t="s">
        <v>3926</v>
      </c>
    </row>
    <row r="1172" spans="1:15" ht="18">
      <c r="A1172" s="9">
        <v>702688</v>
      </c>
      <c r="B1172" s="9" t="s">
        <v>4789</v>
      </c>
      <c r="C1172" s="9" t="s">
        <v>4916</v>
      </c>
      <c r="D1172" s="9" t="s">
        <v>4917</v>
      </c>
      <c r="E1172" s="9"/>
      <c r="F1172" s="9"/>
      <c r="G1172" s="9" t="s">
        <v>633</v>
      </c>
      <c r="H1172" s="9" t="s">
        <v>634</v>
      </c>
      <c r="I1172" s="9" t="s">
        <v>1897</v>
      </c>
      <c r="J1172" s="9" t="s">
        <v>1898</v>
      </c>
      <c r="K1172" s="9" t="s">
        <v>1987</v>
      </c>
      <c r="L1172" s="9" t="s">
        <v>1900</v>
      </c>
      <c r="M1172" s="9" t="s">
        <v>2006</v>
      </c>
      <c r="N1172" s="9"/>
      <c r="O1172" s="9" t="s">
        <v>1967</v>
      </c>
    </row>
    <row r="1173" spans="1:15" ht="18">
      <c r="A1173" s="9">
        <v>702687</v>
      </c>
      <c r="B1173" s="9" t="s">
        <v>4789</v>
      </c>
      <c r="C1173" s="9" t="s">
        <v>4918</v>
      </c>
      <c r="D1173" s="9" t="s">
        <v>4919</v>
      </c>
      <c r="E1173" s="9"/>
      <c r="F1173" s="9"/>
      <c r="G1173" s="9" t="s">
        <v>748</v>
      </c>
      <c r="H1173" s="9" t="s">
        <v>1907</v>
      </c>
      <c r="I1173" s="9" t="s">
        <v>1897</v>
      </c>
      <c r="J1173" s="9" t="s">
        <v>1898</v>
      </c>
      <c r="K1173" s="9" t="s">
        <v>1899</v>
      </c>
      <c r="L1173" s="9" t="s">
        <v>2527</v>
      </c>
      <c r="M1173" s="9" t="s">
        <v>4920</v>
      </c>
      <c r="N1173" s="9"/>
      <c r="O1173" s="9" t="s">
        <v>4789</v>
      </c>
    </row>
    <row r="1174" spans="1:15" ht="18">
      <c r="A1174" s="9">
        <v>702686</v>
      </c>
      <c r="B1174" s="9" t="s">
        <v>4789</v>
      </c>
      <c r="C1174" s="9" t="s">
        <v>4921</v>
      </c>
      <c r="D1174" s="9" t="s">
        <v>4922</v>
      </c>
      <c r="E1174" s="9" t="s">
        <v>1905</v>
      </c>
      <c r="F1174" s="9">
        <v>40</v>
      </c>
      <c r="G1174" s="9" t="s">
        <v>1906</v>
      </c>
      <c r="H1174" s="9" t="s">
        <v>634</v>
      </c>
      <c r="I1174" s="9" t="s">
        <v>1897</v>
      </c>
      <c r="J1174" s="9" t="s">
        <v>1908</v>
      </c>
      <c r="K1174" s="9" t="s">
        <v>1916</v>
      </c>
      <c r="L1174" s="9" t="s">
        <v>1910</v>
      </c>
      <c r="M1174" s="9" t="s">
        <v>4923</v>
      </c>
      <c r="N1174" s="9"/>
      <c r="O1174" s="9" t="s">
        <v>4344</v>
      </c>
    </row>
    <row r="1175" spans="1:15" ht="18">
      <c r="A1175" s="9">
        <v>702685</v>
      </c>
      <c r="B1175" s="9" t="s">
        <v>4789</v>
      </c>
      <c r="C1175" s="9" t="s">
        <v>4924</v>
      </c>
      <c r="D1175" s="9" t="s">
        <v>4925</v>
      </c>
      <c r="E1175" s="9" t="s">
        <v>1905</v>
      </c>
      <c r="F1175" s="9">
        <v>24</v>
      </c>
      <c r="G1175" s="9" t="s">
        <v>633</v>
      </c>
      <c r="H1175" s="9" t="s">
        <v>1660</v>
      </c>
      <c r="I1175" s="9" t="s">
        <v>1897</v>
      </c>
      <c r="J1175" s="9" t="s">
        <v>1898</v>
      </c>
      <c r="K1175" s="9" t="s">
        <v>2149</v>
      </c>
      <c r="L1175" s="9" t="s">
        <v>1974</v>
      </c>
      <c r="M1175" s="9" t="s">
        <v>4926</v>
      </c>
      <c r="N1175" s="9"/>
      <c r="O1175" s="9" t="s">
        <v>4545</v>
      </c>
    </row>
    <row r="1176" spans="1:15" ht="18">
      <c r="A1176" s="9">
        <v>702684</v>
      </c>
      <c r="B1176" s="9" t="s">
        <v>4789</v>
      </c>
      <c r="C1176" s="9" t="s">
        <v>4927</v>
      </c>
      <c r="D1176" s="9" t="s">
        <v>4928</v>
      </c>
      <c r="E1176" s="9"/>
      <c r="F1176" s="9"/>
      <c r="G1176" s="9" t="s">
        <v>1896</v>
      </c>
      <c r="H1176" s="9" t="s">
        <v>1660</v>
      </c>
      <c r="I1176" s="9" t="s">
        <v>1897</v>
      </c>
      <c r="J1176" s="9" t="s">
        <v>1898</v>
      </c>
      <c r="K1176" s="9" t="s">
        <v>1987</v>
      </c>
      <c r="L1176" s="9" t="s">
        <v>1900</v>
      </c>
      <c r="M1176" s="9" t="s">
        <v>2006</v>
      </c>
      <c r="N1176" s="9"/>
      <c r="O1176" s="9" t="s">
        <v>3342</v>
      </c>
    </row>
    <row r="1177" spans="1:15" ht="18">
      <c r="A1177" s="9">
        <v>702683</v>
      </c>
      <c r="B1177" s="9" t="s">
        <v>4789</v>
      </c>
      <c r="C1177" s="9" t="s">
        <v>4929</v>
      </c>
      <c r="D1177" s="9" t="s">
        <v>4930</v>
      </c>
      <c r="E1177" s="9" t="s">
        <v>1905</v>
      </c>
      <c r="F1177" s="9">
        <v>35</v>
      </c>
      <c r="G1177" s="9" t="s">
        <v>1896</v>
      </c>
      <c r="H1177" s="9" t="s">
        <v>1660</v>
      </c>
      <c r="I1177" s="9" t="s">
        <v>1897</v>
      </c>
      <c r="J1177" s="9" t="s">
        <v>1898</v>
      </c>
      <c r="K1177" s="9" t="s">
        <v>2255</v>
      </c>
      <c r="L1177" s="9" t="s">
        <v>1974</v>
      </c>
      <c r="M1177" s="9" t="s">
        <v>4931</v>
      </c>
      <c r="N1177" s="9"/>
      <c r="O1177" s="9" t="s">
        <v>2102</v>
      </c>
    </row>
    <row r="1178" spans="1:15" ht="18">
      <c r="A1178" s="9">
        <v>702682</v>
      </c>
      <c r="B1178" s="9" t="s">
        <v>4789</v>
      </c>
      <c r="C1178" s="9" t="s">
        <v>4932</v>
      </c>
      <c r="D1178" s="9" t="s">
        <v>4933</v>
      </c>
      <c r="E1178" s="9"/>
      <c r="F1178" s="9"/>
      <c r="G1178" s="9" t="s">
        <v>748</v>
      </c>
      <c r="H1178" s="9" t="s">
        <v>1660</v>
      </c>
      <c r="I1178" s="9" t="s">
        <v>1897</v>
      </c>
      <c r="J1178" s="9" t="s">
        <v>1898</v>
      </c>
      <c r="K1178" s="9" t="s">
        <v>2299</v>
      </c>
      <c r="L1178" s="9" t="s">
        <v>2527</v>
      </c>
      <c r="M1178" s="9" t="s">
        <v>3381</v>
      </c>
      <c r="N1178" s="9"/>
      <c r="O1178" s="9" t="s">
        <v>4789</v>
      </c>
    </row>
    <row r="1179" spans="1:15" ht="18">
      <c r="A1179" s="9">
        <v>702681</v>
      </c>
      <c r="B1179" s="9" t="s">
        <v>4789</v>
      </c>
      <c r="C1179" s="9" t="s">
        <v>4934</v>
      </c>
      <c r="D1179" s="9" t="s">
        <v>4935</v>
      </c>
      <c r="E1179" s="9"/>
      <c r="F1179" s="9"/>
      <c r="G1179" s="9" t="s">
        <v>1906</v>
      </c>
      <c r="H1179" s="9" t="s">
        <v>634</v>
      </c>
      <c r="I1179" s="9" t="s">
        <v>1897</v>
      </c>
      <c r="J1179" s="9" t="s">
        <v>1898</v>
      </c>
      <c r="K1179" s="9" t="s">
        <v>1899</v>
      </c>
      <c r="L1179" s="9" t="s">
        <v>2527</v>
      </c>
      <c r="M1179" s="9" t="s">
        <v>4936</v>
      </c>
      <c r="N1179" s="9"/>
      <c r="O1179" s="9" t="s">
        <v>4789</v>
      </c>
    </row>
    <row r="1180" spans="1:15" ht="18">
      <c r="A1180" s="9">
        <v>702680</v>
      </c>
      <c r="B1180" s="9" t="s">
        <v>4789</v>
      </c>
      <c r="C1180" s="9" t="s">
        <v>4937</v>
      </c>
      <c r="D1180" s="9" t="s">
        <v>4938</v>
      </c>
      <c r="E1180" s="9"/>
      <c r="F1180" s="9"/>
      <c r="G1180" s="9" t="s">
        <v>1896</v>
      </c>
      <c r="H1180" s="9" t="s">
        <v>634</v>
      </c>
      <c r="I1180" s="9" t="s">
        <v>1897</v>
      </c>
      <c r="J1180" s="9" t="s">
        <v>1898</v>
      </c>
      <c r="K1180" s="9" t="s">
        <v>2540</v>
      </c>
      <c r="L1180" s="9" t="s">
        <v>1974</v>
      </c>
      <c r="M1180" s="9" t="s">
        <v>2006</v>
      </c>
      <c r="N1180" s="9"/>
      <c r="O1180" s="9" t="s">
        <v>3844</v>
      </c>
    </row>
    <row r="1181" spans="1:15" ht="18">
      <c r="A1181" s="9">
        <v>702679</v>
      </c>
      <c r="B1181" s="9" t="s">
        <v>4789</v>
      </c>
      <c r="C1181" s="9" t="s">
        <v>4939</v>
      </c>
      <c r="D1181" s="9" t="s">
        <v>4940</v>
      </c>
      <c r="E1181" s="9"/>
      <c r="F1181" s="9"/>
      <c r="G1181" s="9" t="s">
        <v>748</v>
      </c>
      <c r="H1181" s="9" t="s">
        <v>1907</v>
      </c>
      <c r="I1181" s="9" t="s">
        <v>1897</v>
      </c>
      <c r="J1181" s="9" t="s">
        <v>1898</v>
      </c>
      <c r="K1181" s="9" t="s">
        <v>1916</v>
      </c>
      <c r="L1181" s="9" t="s">
        <v>1910</v>
      </c>
      <c r="M1181" s="9" t="s">
        <v>4941</v>
      </c>
      <c r="N1181" s="9"/>
      <c r="O1181" s="9" t="s">
        <v>3350</v>
      </c>
    </row>
    <row r="1182" spans="1:15" ht="18">
      <c r="A1182" s="9">
        <v>702678</v>
      </c>
      <c r="B1182" s="9" t="s">
        <v>4789</v>
      </c>
      <c r="C1182" s="9" t="s">
        <v>4942</v>
      </c>
      <c r="D1182" s="9" t="s">
        <v>4943</v>
      </c>
      <c r="E1182" s="9" t="s">
        <v>2744</v>
      </c>
      <c r="F1182" s="9">
        <v>31</v>
      </c>
      <c r="G1182" s="9" t="s">
        <v>648</v>
      </c>
      <c r="H1182" s="9" t="s">
        <v>634</v>
      </c>
      <c r="I1182" s="9" t="s">
        <v>1897</v>
      </c>
      <c r="J1182" s="9" t="s">
        <v>1898</v>
      </c>
      <c r="K1182" s="9" t="s">
        <v>1995</v>
      </c>
      <c r="L1182" s="9" t="s">
        <v>1996</v>
      </c>
      <c r="M1182" s="9" t="s">
        <v>4944</v>
      </c>
      <c r="N1182" s="9"/>
      <c r="O1182" s="9" t="s">
        <v>4789</v>
      </c>
    </row>
    <row r="1183" spans="1:15" ht="18">
      <c r="A1183" s="9">
        <v>702677</v>
      </c>
      <c r="B1183" s="9" t="s">
        <v>4789</v>
      </c>
      <c r="C1183" s="9" t="s">
        <v>4945</v>
      </c>
      <c r="D1183" s="9" t="s">
        <v>4946</v>
      </c>
      <c r="E1183" s="9"/>
      <c r="F1183" s="9"/>
      <c r="G1183" s="9" t="s">
        <v>748</v>
      </c>
      <c r="H1183" s="9" t="s">
        <v>1907</v>
      </c>
      <c r="I1183" s="9" t="s">
        <v>1897</v>
      </c>
      <c r="J1183" s="9" t="s">
        <v>1898</v>
      </c>
      <c r="K1183" s="9" t="s">
        <v>1916</v>
      </c>
      <c r="L1183" s="9" t="s">
        <v>1910</v>
      </c>
      <c r="M1183" s="9" t="s">
        <v>4947</v>
      </c>
      <c r="N1183" s="9"/>
      <c r="O1183" s="9" t="s">
        <v>4545</v>
      </c>
    </row>
    <row r="1184" spans="1:15" ht="18">
      <c r="A1184" s="9">
        <v>702676</v>
      </c>
      <c r="B1184" s="9" t="s">
        <v>4789</v>
      </c>
      <c r="C1184" s="9" t="s">
        <v>4948</v>
      </c>
      <c r="D1184" s="9" t="s">
        <v>4949</v>
      </c>
      <c r="E1184" s="9"/>
      <c r="F1184" s="9"/>
      <c r="G1184" s="9" t="s">
        <v>633</v>
      </c>
      <c r="H1184" s="9" t="s">
        <v>634</v>
      </c>
      <c r="I1184" s="9" t="s">
        <v>1897</v>
      </c>
      <c r="J1184" s="9" t="s">
        <v>1898</v>
      </c>
      <c r="K1184" s="9" t="s">
        <v>1987</v>
      </c>
      <c r="L1184" s="9" t="s">
        <v>1900</v>
      </c>
      <c r="M1184" s="9" t="s">
        <v>2006</v>
      </c>
      <c r="N1184" s="9"/>
      <c r="O1184" s="9" t="s">
        <v>3342</v>
      </c>
    </row>
    <row r="1185" spans="1:15" ht="18">
      <c r="A1185" s="9">
        <v>702675</v>
      </c>
      <c r="B1185" s="9" t="s">
        <v>4950</v>
      </c>
      <c r="C1185" s="9" t="s">
        <v>4951</v>
      </c>
      <c r="D1185" s="9" t="s">
        <v>2827</v>
      </c>
      <c r="E1185" s="9" t="s">
        <v>1905</v>
      </c>
      <c r="F1185" s="9">
        <v>33</v>
      </c>
      <c r="G1185" s="9" t="s">
        <v>1906</v>
      </c>
      <c r="H1185" s="9" t="s">
        <v>1907</v>
      </c>
      <c r="I1185" s="9" t="s">
        <v>1897</v>
      </c>
      <c r="J1185" s="9" t="s">
        <v>1898</v>
      </c>
      <c r="K1185" s="9" t="s">
        <v>1916</v>
      </c>
      <c r="L1185" s="9" t="s">
        <v>1910</v>
      </c>
      <c r="M1185" s="9" t="s">
        <v>4952</v>
      </c>
      <c r="N1185" s="9"/>
      <c r="O1185" s="9" t="s">
        <v>4545</v>
      </c>
    </row>
    <row r="1186" spans="1:15" ht="18">
      <c r="A1186" s="9">
        <v>702674</v>
      </c>
      <c r="B1186" s="9" t="s">
        <v>4950</v>
      </c>
      <c r="C1186" s="9" t="s">
        <v>4953</v>
      </c>
      <c r="D1186" s="9" t="s">
        <v>4954</v>
      </c>
      <c r="E1186" s="9" t="s">
        <v>1905</v>
      </c>
      <c r="F1186" s="9">
        <v>28</v>
      </c>
      <c r="G1186" s="9" t="s">
        <v>633</v>
      </c>
      <c r="H1186" s="9" t="s">
        <v>634</v>
      </c>
      <c r="I1186" s="9" t="s">
        <v>1897</v>
      </c>
      <c r="J1186" s="9" t="s">
        <v>1926</v>
      </c>
      <c r="K1186" s="9" t="s">
        <v>2299</v>
      </c>
      <c r="L1186" s="9" t="s">
        <v>1900</v>
      </c>
      <c r="M1186" s="9" t="s">
        <v>3381</v>
      </c>
      <c r="N1186" s="9"/>
      <c r="O1186" s="9" t="s">
        <v>2080</v>
      </c>
    </row>
    <row r="1187" spans="1:15" ht="18">
      <c r="A1187" s="9">
        <v>702673</v>
      </c>
      <c r="B1187" s="9" t="s">
        <v>4950</v>
      </c>
      <c r="C1187" s="9" t="s">
        <v>4955</v>
      </c>
      <c r="D1187" s="9" t="s">
        <v>4956</v>
      </c>
      <c r="E1187" s="9"/>
      <c r="F1187" s="9"/>
      <c r="G1187" s="9" t="s">
        <v>1906</v>
      </c>
      <c r="H1187" s="9" t="s">
        <v>1907</v>
      </c>
      <c r="I1187" s="9" t="s">
        <v>1897</v>
      </c>
      <c r="J1187" s="9" t="s">
        <v>1898</v>
      </c>
      <c r="K1187" s="9" t="s">
        <v>1916</v>
      </c>
      <c r="L1187" s="9" t="s">
        <v>1910</v>
      </c>
      <c r="M1187" s="9" t="s">
        <v>4957</v>
      </c>
      <c r="N1187" s="9"/>
      <c r="O1187" s="9" t="s">
        <v>17</v>
      </c>
    </row>
    <row r="1188" spans="1:15" ht="18">
      <c r="A1188" s="9">
        <v>702672</v>
      </c>
      <c r="B1188" s="9" t="s">
        <v>4950</v>
      </c>
      <c r="C1188" s="9" t="s">
        <v>4958</v>
      </c>
      <c r="D1188" s="9" t="s">
        <v>4959</v>
      </c>
      <c r="E1188" s="9"/>
      <c r="F1188" s="9"/>
      <c r="G1188" s="9" t="s">
        <v>1906</v>
      </c>
      <c r="H1188" s="9" t="s">
        <v>1295</v>
      </c>
      <c r="I1188" s="9" t="s">
        <v>1897</v>
      </c>
      <c r="J1188" s="9" t="s">
        <v>1898</v>
      </c>
      <c r="K1188" s="9" t="s">
        <v>1899</v>
      </c>
      <c r="L1188" s="9" t="s">
        <v>1910</v>
      </c>
      <c r="M1188" s="9" t="s">
        <v>3475</v>
      </c>
      <c r="N1188" s="9"/>
      <c r="O1188" s="9" t="s">
        <v>4789</v>
      </c>
    </row>
    <row r="1189" spans="1:15" ht="18">
      <c r="A1189" s="9">
        <v>702671</v>
      </c>
      <c r="B1189" s="9" t="s">
        <v>4950</v>
      </c>
      <c r="C1189" s="9" t="s">
        <v>4960</v>
      </c>
      <c r="D1189" s="9" t="s">
        <v>4961</v>
      </c>
      <c r="E1189" s="9"/>
      <c r="F1189" s="9"/>
      <c r="G1189" s="9" t="s">
        <v>1896</v>
      </c>
      <c r="H1189" s="9" t="s">
        <v>1660</v>
      </c>
      <c r="I1189" s="9" t="s">
        <v>1897</v>
      </c>
      <c r="J1189" s="9" t="s">
        <v>1898</v>
      </c>
      <c r="K1189" s="9" t="s">
        <v>1987</v>
      </c>
      <c r="L1189" s="9" t="s">
        <v>3209</v>
      </c>
      <c r="M1189" s="9" t="s">
        <v>2387</v>
      </c>
      <c r="N1189" s="9"/>
      <c r="O1189" s="9" t="s">
        <v>2044</v>
      </c>
    </row>
    <row r="1190" spans="1:15" ht="18">
      <c r="A1190" s="9">
        <v>702670</v>
      </c>
      <c r="B1190" s="9" t="s">
        <v>4950</v>
      </c>
      <c r="C1190" s="9" t="s">
        <v>4962</v>
      </c>
      <c r="D1190" s="9" t="s">
        <v>4963</v>
      </c>
      <c r="E1190" s="9"/>
      <c r="F1190" s="9"/>
      <c r="G1190" s="9" t="s">
        <v>633</v>
      </c>
      <c r="H1190" s="9" t="s">
        <v>634</v>
      </c>
      <c r="I1190" s="9" t="s">
        <v>1897</v>
      </c>
      <c r="J1190" s="9" t="s">
        <v>1898</v>
      </c>
      <c r="K1190" s="9" t="s">
        <v>1970</v>
      </c>
      <c r="L1190" s="9" t="s">
        <v>3209</v>
      </c>
      <c r="M1190" s="9" t="s">
        <v>2105</v>
      </c>
      <c r="N1190" s="9"/>
      <c r="O1190" s="9" t="s">
        <v>2514</v>
      </c>
    </row>
    <row r="1191" spans="1:15" ht="18">
      <c r="A1191" s="9">
        <v>702669</v>
      </c>
      <c r="B1191" s="9" t="s">
        <v>4950</v>
      </c>
      <c r="C1191" s="9" t="s">
        <v>4964</v>
      </c>
      <c r="D1191" s="9" t="s">
        <v>4965</v>
      </c>
      <c r="E1191" s="9"/>
      <c r="F1191" s="9"/>
      <c r="G1191" s="9" t="s">
        <v>633</v>
      </c>
      <c r="H1191" s="9" t="s">
        <v>1907</v>
      </c>
      <c r="I1191" s="9" t="s">
        <v>1897</v>
      </c>
      <c r="J1191" s="9" t="s">
        <v>1898</v>
      </c>
      <c r="K1191" s="9" t="s">
        <v>2141</v>
      </c>
      <c r="L1191" s="9" t="s">
        <v>2093</v>
      </c>
      <c r="M1191" s="9" t="s">
        <v>2796</v>
      </c>
      <c r="N1191" s="9"/>
      <c r="O1191" s="9" t="s">
        <v>1976</v>
      </c>
    </row>
    <row r="1192" spans="1:15" ht="18">
      <c r="A1192" s="9">
        <v>702668</v>
      </c>
      <c r="B1192" s="9" t="s">
        <v>4950</v>
      </c>
      <c r="C1192" s="9" t="s">
        <v>4966</v>
      </c>
      <c r="D1192" s="9" t="s">
        <v>4967</v>
      </c>
      <c r="E1192" s="9" t="s">
        <v>1905</v>
      </c>
      <c r="F1192" s="9">
        <v>25</v>
      </c>
      <c r="G1192" s="9" t="s">
        <v>1906</v>
      </c>
      <c r="H1192" s="9" t="s">
        <v>1907</v>
      </c>
      <c r="I1192" s="9" t="s">
        <v>1897</v>
      </c>
      <c r="J1192" s="9" t="s">
        <v>1898</v>
      </c>
      <c r="K1192" s="9" t="s">
        <v>1916</v>
      </c>
      <c r="L1192" s="9" t="s">
        <v>2026</v>
      </c>
      <c r="M1192" s="9" t="s">
        <v>4968</v>
      </c>
      <c r="N1192" s="9"/>
      <c r="O1192" s="9" t="s">
        <v>2603</v>
      </c>
    </row>
    <row r="1193" spans="1:15" ht="18">
      <c r="A1193" s="9">
        <v>702667</v>
      </c>
      <c r="B1193" s="9" t="s">
        <v>4950</v>
      </c>
      <c r="C1193" s="9" t="s">
        <v>4969</v>
      </c>
      <c r="D1193" s="9" t="s">
        <v>4970</v>
      </c>
      <c r="E1193" s="9"/>
      <c r="F1193" s="9"/>
      <c r="G1193" s="9" t="s">
        <v>398</v>
      </c>
      <c r="H1193" s="9" t="s">
        <v>4971</v>
      </c>
      <c r="I1193" s="9" t="s">
        <v>1897</v>
      </c>
      <c r="J1193" s="9" t="s">
        <v>1926</v>
      </c>
      <c r="K1193" s="9" t="s">
        <v>1995</v>
      </c>
      <c r="L1193" s="9" t="s">
        <v>1996</v>
      </c>
      <c r="M1193" s="9" t="s">
        <v>4972</v>
      </c>
      <c r="N1193" s="9"/>
      <c r="O1193" s="9" t="s">
        <v>4789</v>
      </c>
    </row>
    <row r="1194" spans="1:15" ht="18">
      <c r="A1194" s="9">
        <v>702666</v>
      </c>
      <c r="B1194" s="9" t="s">
        <v>4950</v>
      </c>
      <c r="C1194" s="9" t="s">
        <v>4973</v>
      </c>
      <c r="D1194" s="9" t="s">
        <v>4970</v>
      </c>
      <c r="E1194" s="9"/>
      <c r="F1194" s="9"/>
      <c r="G1194" s="9" t="s">
        <v>648</v>
      </c>
      <c r="H1194" s="9" t="s">
        <v>1295</v>
      </c>
      <c r="I1194" s="9" t="s">
        <v>1897</v>
      </c>
      <c r="J1194" s="9" t="s">
        <v>1898</v>
      </c>
      <c r="K1194" s="9" t="s">
        <v>1899</v>
      </c>
      <c r="L1194" s="9" t="s">
        <v>2415</v>
      </c>
      <c r="M1194" s="9" t="s">
        <v>4974</v>
      </c>
      <c r="N1194" s="9"/>
      <c r="O1194" s="9" t="s">
        <v>4789</v>
      </c>
    </row>
    <row r="1195" spans="1:15" ht="18">
      <c r="A1195" s="9">
        <v>702665</v>
      </c>
      <c r="B1195" s="9" t="s">
        <v>4950</v>
      </c>
      <c r="C1195" s="9" t="s">
        <v>4975</v>
      </c>
      <c r="D1195" s="9" t="s">
        <v>4976</v>
      </c>
      <c r="E1195" s="9"/>
      <c r="F1195" s="9"/>
      <c r="G1195" s="9" t="s">
        <v>648</v>
      </c>
      <c r="H1195" s="9" t="s">
        <v>634</v>
      </c>
      <c r="I1195" s="9" t="s">
        <v>1897</v>
      </c>
      <c r="J1195" s="9" t="s">
        <v>1898</v>
      </c>
      <c r="K1195" s="9" t="s">
        <v>2687</v>
      </c>
      <c r="L1195" s="9" t="s">
        <v>2415</v>
      </c>
      <c r="M1195" s="9" t="s">
        <v>2693</v>
      </c>
      <c r="N1195" s="9"/>
      <c r="O1195" s="9" t="s">
        <v>2080</v>
      </c>
    </row>
    <row r="1196" spans="1:15" ht="18">
      <c r="A1196" s="9">
        <v>702664</v>
      </c>
      <c r="B1196" s="9" t="s">
        <v>4950</v>
      </c>
      <c r="C1196" s="9" t="s">
        <v>4977</v>
      </c>
      <c r="D1196" s="9" t="s">
        <v>4978</v>
      </c>
      <c r="E1196" s="9"/>
      <c r="F1196" s="9"/>
      <c r="G1196" s="9" t="s">
        <v>1906</v>
      </c>
      <c r="H1196" s="9" t="s">
        <v>1907</v>
      </c>
      <c r="I1196" s="9" t="s">
        <v>1897</v>
      </c>
      <c r="J1196" s="9" t="s">
        <v>1898</v>
      </c>
      <c r="K1196" s="9" t="s">
        <v>1909</v>
      </c>
      <c r="L1196" s="9" t="s">
        <v>1910</v>
      </c>
      <c r="M1196" s="9" t="s">
        <v>4979</v>
      </c>
      <c r="N1196" s="9"/>
      <c r="O1196" s="9" t="s">
        <v>4545</v>
      </c>
    </row>
    <row r="1197" spans="1:15" ht="18">
      <c r="A1197" s="9">
        <v>702663</v>
      </c>
      <c r="B1197" s="9" t="s">
        <v>4950</v>
      </c>
      <c r="C1197" s="9" t="s">
        <v>4980</v>
      </c>
      <c r="D1197" s="9" t="s">
        <v>4981</v>
      </c>
      <c r="E1197" s="9"/>
      <c r="F1197" s="9"/>
      <c r="G1197" s="9" t="s">
        <v>633</v>
      </c>
      <c r="H1197" s="9" t="s">
        <v>1907</v>
      </c>
      <c r="I1197" s="9" t="s">
        <v>1897</v>
      </c>
      <c r="J1197" s="9" t="s">
        <v>1898</v>
      </c>
      <c r="K1197" s="9" t="s">
        <v>1987</v>
      </c>
      <c r="L1197" s="9" t="s">
        <v>1900</v>
      </c>
      <c r="M1197" s="9" t="s">
        <v>2006</v>
      </c>
      <c r="N1197" s="9"/>
      <c r="O1197" s="9" t="s">
        <v>1930</v>
      </c>
    </row>
    <row r="1198" spans="1:15" ht="18">
      <c r="A1198" s="9">
        <v>702662</v>
      </c>
      <c r="B1198" s="9" t="s">
        <v>4950</v>
      </c>
      <c r="C1198" s="9" t="s">
        <v>4982</v>
      </c>
      <c r="D1198" s="9" t="s">
        <v>4694</v>
      </c>
      <c r="E1198" s="9"/>
      <c r="F1198" s="9"/>
      <c r="G1198" s="9" t="s">
        <v>1906</v>
      </c>
      <c r="H1198" s="9" t="s">
        <v>1907</v>
      </c>
      <c r="I1198" s="9" t="s">
        <v>1897</v>
      </c>
      <c r="J1198" s="9" t="s">
        <v>1898</v>
      </c>
      <c r="K1198" s="9" t="s">
        <v>2299</v>
      </c>
      <c r="L1198" s="9" t="s">
        <v>1910</v>
      </c>
      <c r="M1198" s="9" t="s">
        <v>3921</v>
      </c>
      <c r="N1198" s="9"/>
      <c r="O1198" s="9" t="s">
        <v>2908</v>
      </c>
    </row>
    <row r="1199" spans="1:15" ht="18">
      <c r="A1199" s="9">
        <v>702661</v>
      </c>
      <c r="B1199" s="9" t="s">
        <v>4950</v>
      </c>
      <c r="C1199" s="9" t="s">
        <v>4983</v>
      </c>
      <c r="D1199" s="9" t="s">
        <v>4984</v>
      </c>
      <c r="E1199" s="9"/>
      <c r="F1199" s="9"/>
      <c r="G1199" s="9" t="s">
        <v>1896</v>
      </c>
      <c r="H1199" s="9" t="s">
        <v>634</v>
      </c>
      <c r="I1199" s="9" t="s">
        <v>1897</v>
      </c>
      <c r="J1199" s="9" t="s">
        <v>1898</v>
      </c>
      <c r="K1199" s="9" t="s">
        <v>2299</v>
      </c>
      <c r="L1199" s="9" t="s">
        <v>3209</v>
      </c>
      <c r="M1199" s="9" t="s">
        <v>4985</v>
      </c>
      <c r="N1199" s="9"/>
      <c r="O1199" s="9" t="s">
        <v>3603</v>
      </c>
    </row>
    <row r="1200" spans="1:15" ht="18">
      <c r="A1200" s="9">
        <v>702660</v>
      </c>
      <c r="B1200" s="9" t="s">
        <v>4950</v>
      </c>
      <c r="C1200" s="9" t="s">
        <v>4986</v>
      </c>
      <c r="D1200" s="9" t="s">
        <v>4987</v>
      </c>
      <c r="E1200" s="9" t="s">
        <v>1905</v>
      </c>
      <c r="F1200" s="9">
        <v>39</v>
      </c>
      <c r="G1200" s="9"/>
      <c r="H1200" s="9"/>
      <c r="I1200" s="9" t="s">
        <v>1897</v>
      </c>
      <c r="J1200" s="9" t="s">
        <v>1908</v>
      </c>
      <c r="K1200" s="9" t="s">
        <v>2149</v>
      </c>
      <c r="L1200" s="9" t="s">
        <v>3209</v>
      </c>
      <c r="M1200" s="9" t="s">
        <v>4988</v>
      </c>
      <c r="N1200" s="9"/>
      <c r="O1200" s="9" t="s">
        <v>4789</v>
      </c>
    </row>
    <row r="1201" spans="1:15" ht="18">
      <c r="A1201" s="9">
        <v>702659</v>
      </c>
      <c r="B1201" s="9" t="s">
        <v>4950</v>
      </c>
      <c r="C1201" s="9" t="s">
        <v>4989</v>
      </c>
      <c r="D1201" s="9" t="s">
        <v>4990</v>
      </c>
      <c r="E1201" s="9"/>
      <c r="F1201" s="9"/>
      <c r="G1201" s="9" t="s">
        <v>648</v>
      </c>
      <c r="H1201" s="9" t="s">
        <v>1295</v>
      </c>
      <c r="I1201" s="9" t="s">
        <v>1897</v>
      </c>
      <c r="J1201" s="9" t="s">
        <v>1898</v>
      </c>
      <c r="K1201" s="9" t="s">
        <v>1899</v>
      </c>
      <c r="L1201" s="9" t="s">
        <v>2415</v>
      </c>
      <c r="M1201" s="9" t="s">
        <v>4991</v>
      </c>
      <c r="N1201" s="9"/>
      <c r="O1201" s="9" t="s">
        <v>4789</v>
      </c>
    </row>
    <row r="1202" spans="1:15" ht="18">
      <c r="A1202" s="9">
        <v>702658</v>
      </c>
      <c r="B1202" s="9" t="s">
        <v>4950</v>
      </c>
      <c r="C1202" s="9" t="s">
        <v>4992</v>
      </c>
      <c r="D1202" s="9" t="s">
        <v>4993</v>
      </c>
      <c r="E1202" s="9" t="s">
        <v>2744</v>
      </c>
      <c r="F1202" s="9">
        <v>40</v>
      </c>
      <c r="G1202" s="9" t="s">
        <v>633</v>
      </c>
      <c r="H1202" s="9" t="s">
        <v>2180</v>
      </c>
      <c r="I1202" s="9" t="s">
        <v>1897</v>
      </c>
      <c r="J1202" s="9" t="s">
        <v>1908</v>
      </c>
      <c r="K1202" s="9" t="s">
        <v>1987</v>
      </c>
      <c r="L1202" s="9" t="s">
        <v>3209</v>
      </c>
      <c r="M1202" s="9" t="s">
        <v>2133</v>
      </c>
      <c r="N1202" s="9"/>
      <c r="O1202" s="9" t="s">
        <v>1930</v>
      </c>
    </row>
    <row r="1203" spans="1:15" ht="18">
      <c r="A1203" s="9">
        <v>702657</v>
      </c>
      <c r="B1203" s="9" t="s">
        <v>4950</v>
      </c>
      <c r="C1203" s="9" t="s">
        <v>4994</v>
      </c>
      <c r="D1203" s="9" t="s">
        <v>4995</v>
      </c>
      <c r="E1203" s="9"/>
      <c r="F1203" s="9"/>
      <c r="G1203" s="9" t="s">
        <v>748</v>
      </c>
      <c r="H1203" s="9" t="s">
        <v>1660</v>
      </c>
      <c r="I1203" s="9" t="s">
        <v>1897</v>
      </c>
      <c r="J1203" s="9" t="s">
        <v>1898</v>
      </c>
      <c r="K1203" s="9" t="s">
        <v>1927</v>
      </c>
      <c r="L1203" s="9" t="s">
        <v>1910</v>
      </c>
      <c r="M1203" s="9" t="s">
        <v>4996</v>
      </c>
      <c r="N1203" s="9"/>
      <c r="O1203" s="9" t="s">
        <v>4344</v>
      </c>
    </row>
    <row r="1204" spans="1:15" ht="18">
      <c r="A1204" s="9">
        <v>702656</v>
      </c>
      <c r="B1204" s="9" t="s">
        <v>4950</v>
      </c>
      <c r="C1204" s="9" t="s">
        <v>4997</v>
      </c>
      <c r="D1204" s="9" t="s">
        <v>4998</v>
      </c>
      <c r="E1204" s="9" t="s">
        <v>1905</v>
      </c>
      <c r="F1204" s="9">
        <v>40</v>
      </c>
      <c r="G1204" s="9" t="s">
        <v>648</v>
      </c>
      <c r="H1204" s="9" t="s">
        <v>1295</v>
      </c>
      <c r="I1204" s="9" t="s">
        <v>1897</v>
      </c>
      <c r="J1204" s="9" t="s">
        <v>1898</v>
      </c>
      <c r="K1204" s="9" t="s">
        <v>1927</v>
      </c>
      <c r="L1204" s="9" t="s">
        <v>2415</v>
      </c>
      <c r="M1204" s="9" t="s">
        <v>2105</v>
      </c>
      <c r="N1204" s="9"/>
      <c r="O1204" s="9" t="s">
        <v>2080</v>
      </c>
    </row>
    <row r="1205" spans="1:15" ht="18">
      <c r="A1205" s="9">
        <v>702655</v>
      </c>
      <c r="B1205" s="9" t="s">
        <v>4950</v>
      </c>
      <c r="C1205" s="9" t="s">
        <v>4999</v>
      </c>
      <c r="D1205" s="9" t="s">
        <v>98</v>
      </c>
      <c r="E1205" s="9"/>
      <c r="F1205" s="9"/>
      <c r="G1205" s="9"/>
      <c r="H1205" s="9"/>
      <c r="I1205" s="9" t="s">
        <v>1897</v>
      </c>
      <c r="J1205" s="9" t="s">
        <v>1908</v>
      </c>
      <c r="K1205" s="9" t="s">
        <v>1899</v>
      </c>
      <c r="L1205" s="9" t="s">
        <v>1910</v>
      </c>
      <c r="M1205" s="9" t="s">
        <v>5000</v>
      </c>
      <c r="N1205" s="9"/>
      <c r="O1205" s="9" t="s">
        <v>4789</v>
      </c>
    </row>
    <row r="1206" spans="1:15" ht="18">
      <c r="A1206" s="9">
        <v>702654</v>
      </c>
      <c r="B1206" s="9" t="s">
        <v>4950</v>
      </c>
      <c r="C1206" s="9" t="s">
        <v>5001</v>
      </c>
      <c r="D1206" s="9" t="s">
        <v>5002</v>
      </c>
      <c r="E1206" s="9"/>
      <c r="F1206" s="9"/>
      <c r="G1206" s="9" t="s">
        <v>1896</v>
      </c>
      <c r="H1206" s="9" t="s">
        <v>1660</v>
      </c>
      <c r="I1206" s="9" t="s">
        <v>1897</v>
      </c>
      <c r="J1206" s="9" t="s">
        <v>1898</v>
      </c>
      <c r="K1206" s="9" t="s">
        <v>1965</v>
      </c>
      <c r="L1206" s="9" t="s">
        <v>1900</v>
      </c>
      <c r="M1206" s="9" t="s">
        <v>5003</v>
      </c>
      <c r="N1206" s="9"/>
      <c r="O1206" s="9" t="s">
        <v>2021</v>
      </c>
    </row>
    <row r="1207" spans="1:15" ht="18">
      <c r="A1207" s="9">
        <v>702653</v>
      </c>
      <c r="B1207" s="9" t="s">
        <v>4950</v>
      </c>
      <c r="C1207" s="9" t="s">
        <v>5004</v>
      </c>
      <c r="D1207" s="9" t="s">
        <v>5005</v>
      </c>
      <c r="E1207" s="9" t="s">
        <v>1905</v>
      </c>
      <c r="F1207" s="9"/>
      <c r="G1207" s="9" t="s">
        <v>1906</v>
      </c>
      <c r="H1207" s="9" t="s">
        <v>1907</v>
      </c>
      <c r="I1207" s="9" t="s">
        <v>1897</v>
      </c>
      <c r="J1207" s="9" t="s">
        <v>1898</v>
      </c>
      <c r="K1207" s="9" t="s">
        <v>1916</v>
      </c>
      <c r="L1207" s="9" t="s">
        <v>1910</v>
      </c>
      <c r="M1207" s="9" t="s">
        <v>5006</v>
      </c>
      <c r="N1207" s="9"/>
      <c r="O1207" s="9" t="s">
        <v>4545</v>
      </c>
    </row>
    <row r="1208" spans="1:15" ht="18">
      <c r="A1208" s="9">
        <v>702652</v>
      </c>
      <c r="B1208" s="9" t="s">
        <v>4950</v>
      </c>
      <c r="C1208" s="9" t="s">
        <v>5007</v>
      </c>
      <c r="D1208" s="9" t="s">
        <v>5008</v>
      </c>
      <c r="E1208" s="9"/>
      <c r="F1208" s="9"/>
      <c r="G1208" s="9" t="s">
        <v>748</v>
      </c>
      <c r="H1208" s="9" t="s">
        <v>1907</v>
      </c>
      <c r="I1208" s="9" t="s">
        <v>1897</v>
      </c>
      <c r="J1208" s="9" t="s">
        <v>1898</v>
      </c>
      <c r="K1208" s="9" t="s">
        <v>1922</v>
      </c>
      <c r="L1208" s="9" t="s">
        <v>2527</v>
      </c>
      <c r="M1208" s="9" t="s">
        <v>2528</v>
      </c>
      <c r="N1208" s="9"/>
      <c r="O1208" s="9" t="s">
        <v>4789</v>
      </c>
    </row>
    <row r="1209" spans="1:15" ht="18">
      <c r="A1209" s="9">
        <v>702651</v>
      </c>
      <c r="B1209" s="9" t="s">
        <v>4950</v>
      </c>
      <c r="C1209" s="9" t="s">
        <v>5009</v>
      </c>
      <c r="D1209" s="9" t="s">
        <v>5010</v>
      </c>
      <c r="E1209" s="9"/>
      <c r="F1209" s="9"/>
      <c r="G1209" s="9" t="s">
        <v>748</v>
      </c>
      <c r="H1209" s="9" t="s">
        <v>1907</v>
      </c>
      <c r="I1209" s="9" t="s">
        <v>1897</v>
      </c>
      <c r="J1209" s="9" t="s">
        <v>1898</v>
      </c>
      <c r="K1209" s="9" t="s">
        <v>1916</v>
      </c>
      <c r="L1209" s="9" t="s">
        <v>2527</v>
      </c>
      <c r="M1209" s="9" t="s">
        <v>5011</v>
      </c>
      <c r="N1209" s="9"/>
      <c r="O1209" s="9" t="s">
        <v>2071</v>
      </c>
    </row>
    <row r="1210" spans="1:15" ht="18">
      <c r="A1210" s="9">
        <v>702650</v>
      </c>
      <c r="B1210" s="9" t="s">
        <v>4950</v>
      </c>
      <c r="C1210" s="9" t="s">
        <v>5012</v>
      </c>
      <c r="D1210" s="9" t="s">
        <v>5013</v>
      </c>
      <c r="E1210" s="9" t="s">
        <v>1905</v>
      </c>
      <c r="F1210" s="9">
        <v>42</v>
      </c>
      <c r="G1210" s="9" t="s">
        <v>633</v>
      </c>
      <c r="H1210" s="9" t="s">
        <v>1907</v>
      </c>
      <c r="I1210" s="9" t="s">
        <v>1897</v>
      </c>
      <c r="J1210" s="9" t="s">
        <v>1898</v>
      </c>
      <c r="K1210" s="9" t="s">
        <v>2149</v>
      </c>
      <c r="L1210" s="9" t="s">
        <v>3209</v>
      </c>
      <c r="M1210" s="9" t="s">
        <v>5014</v>
      </c>
      <c r="N1210" s="9"/>
      <c r="O1210" s="9" t="s">
        <v>4545</v>
      </c>
    </row>
    <row r="1211" spans="1:15" ht="18">
      <c r="A1211" s="9">
        <v>702649</v>
      </c>
      <c r="B1211" s="9" t="s">
        <v>4950</v>
      </c>
      <c r="C1211" s="9" t="s">
        <v>5015</v>
      </c>
      <c r="D1211" s="9" t="s">
        <v>5016</v>
      </c>
      <c r="E1211" s="9"/>
      <c r="F1211" s="9"/>
      <c r="G1211" s="9" t="s">
        <v>1896</v>
      </c>
      <c r="H1211" s="9" t="s">
        <v>634</v>
      </c>
      <c r="I1211" s="9" t="s">
        <v>1897</v>
      </c>
      <c r="J1211" s="9" t="s">
        <v>1898</v>
      </c>
      <c r="K1211" s="9" t="s">
        <v>3178</v>
      </c>
      <c r="L1211" s="9" t="s">
        <v>1900</v>
      </c>
      <c r="M1211" s="9" t="s">
        <v>5017</v>
      </c>
      <c r="N1211" s="9"/>
      <c r="O1211" s="9" t="s">
        <v>4344</v>
      </c>
    </row>
    <row r="1212" spans="1:15" ht="18">
      <c r="A1212" s="9">
        <v>702648</v>
      </c>
      <c r="B1212" s="9" t="s">
        <v>4950</v>
      </c>
      <c r="C1212" s="9" t="s">
        <v>5018</v>
      </c>
      <c r="D1212" s="9" t="s">
        <v>5019</v>
      </c>
      <c r="E1212" s="9" t="s">
        <v>1905</v>
      </c>
      <c r="F1212" s="9">
        <v>27</v>
      </c>
      <c r="G1212" s="9" t="s">
        <v>1906</v>
      </c>
      <c r="H1212" s="9" t="s">
        <v>1907</v>
      </c>
      <c r="I1212" s="9" t="s">
        <v>1897</v>
      </c>
      <c r="J1212" s="9" t="s">
        <v>1898</v>
      </c>
      <c r="K1212" s="9" t="s">
        <v>2364</v>
      </c>
      <c r="L1212" s="9" t="s">
        <v>1910</v>
      </c>
      <c r="M1212" s="9" t="s">
        <v>5020</v>
      </c>
      <c r="N1212" s="9"/>
      <c r="O1212" s="9" t="s">
        <v>3603</v>
      </c>
    </row>
    <row r="1213" spans="1:15" ht="18">
      <c r="A1213" s="9">
        <v>702647</v>
      </c>
      <c r="B1213" s="9" t="s">
        <v>4950</v>
      </c>
      <c r="C1213" s="9" t="s">
        <v>5021</v>
      </c>
      <c r="D1213" s="9" t="s">
        <v>5022</v>
      </c>
      <c r="E1213" s="9"/>
      <c r="F1213" s="9"/>
      <c r="G1213" s="9" t="s">
        <v>748</v>
      </c>
      <c r="H1213" s="9" t="s">
        <v>634</v>
      </c>
      <c r="I1213" s="9" t="s">
        <v>1897</v>
      </c>
      <c r="J1213" s="9" t="s">
        <v>1898</v>
      </c>
      <c r="K1213" s="9" t="s">
        <v>1965</v>
      </c>
      <c r="L1213" s="9" t="s">
        <v>2527</v>
      </c>
      <c r="M1213" s="9" t="s">
        <v>2528</v>
      </c>
      <c r="N1213" s="9"/>
      <c r="O1213" s="9" t="s">
        <v>2013</v>
      </c>
    </row>
    <row r="1214" spans="1:15" ht="18">
      <c r="A1214" s="9">
        <v>702646</v>
      </c>
      <c r="B1214" s="9" t="s">
        <v>4950</v>
      </c>
      <c r="C1214" s="9" t="s">
        <v>5023</v>
      </c>
      <c r="D1214" s="9" t="s">
        <v>5024</v>
      </c>
      <c r="E1214" s="9"/>
      <c r="F1214" s="9"/>
      <c r="G1214" s="9" t="s">
        <v>1906</v>
      </c>
      <c r="H1214" s="9" t="s">
        <v>1907</v>
      </c>
      <c r="I1214" s="9" t="s">
        <v>1897</v>
      </c>
      <c r="J1214" s="9" t="s">
        <v>1898</v>
      </c>
      <c r="K1214" s="9" t="s">
        <v>1916</v>
      </c>
      <c r="L1214" s="9" t="s">
        <v>1910</v>
      </c>
      <c r="M1214" s="9" t="s">
        <v>5025</v>
      </c>
      <c r="N1214" s="9"/>
      <c r="O1214" s="9" t="s">
        <v>1930</v>
      </c>
    </row>
    <row r="1215" spans="1:15" ht="18">
      <c r="A1215" s="9">
        <v>702645</v>
      </c>
      <c r="B1215" s="9" t="s">
        <v>4950</v>
      </c>
      <c r="C1215" s="9" t="s">
        <v>5026</v>
      </c>
      <c r="D1215" s="9" t="s">
        <v>5027</v>
      </c>
      <c r="E1215" s="9"/>
      <c r="F1215" s="9"/>
      <c r="G1215" s="9" t="s">
        <v>748</v>
      </c>
      <c r="H1215" s="9" t="s">
        <v>1907</v>
      </c>
      <c r="I1215" s="9" t="s">
        <v>1897</v>
      </c>
      <c r="J1215" s="9" t="s">
        <v>1898</v>
      </c>
      <c r="K1215" s="9" t="s">
        <v>1922</v>
      </c>
      <c r="L1215" s="9" t="s">
        <v>2527</v>
      </c>
      <c r="M1215" s="9" t="s">
        <v>2105</v>
      </c>
      <c r="N1215" s="9"/>
      <c r="O1215" s="9" t="s">
        <v>4545</v>
      </c>
    </row>
    <row r="1216" spans="1:15" ht="18">
      <c r="A1216" s="9">
        <v>702644</v>
      </c>
      <c r="B1216" s="9" t="s">
        <v>4950</v>
      </c>
      <c r="C1216" s="9" t="s">
        <v>5028</v>
      </c>
      <c r="D1216" s="9" t="s">
        <v>5029</v>
      </c>
      <c r="E1216" s="9"/>
      <c r="F1216" s="9"/>
      <c r="G1216" s="9" t="s">
        <v>1906</v>
      </c>
      <c r="H1216" s="9" t="s">
        <v>1907</v>
      </c>
      <c r="I1216" s="9" t="s">
        <v>1897</v>
      </c>
      <c r="J1216" s="9" t="s">
        <v>1898</v>
      </c>
      <c r="K1216" s="9" t="s">
        <v>1922</v>
      </c>
      <c r="L1216" s="9" t="s">
        <v>2527</v>
      </c>
      <c r="M1216" s="9" t="s">
        <v>2801</v>
      </c>
      <c r="N1216" s="9"/>
      <c r="O1216" s="9" t="s">
        <v>4545</v>
      </c>
    </row>
    <row r="1217" spans="1:15" ht="18">
      <c r="A1217" s="9">
        <v>702643</v>
      </c>
      <c r="B1217" s="9" t="s">
        <v>4950</v>
      </c>
      <c r="C1217" s="9" t="s">
        <v>5030</v>
      </c>
      <c r="D1217" s="9" t="s">
        <v>5031</v>
      </c>
      <c r="E1217" s="9" t="s">
        <v>1905</v>
      </c>
      <c r="F1217" s="9">
        <v>30</v>
      </c>
      <c r="G1217" s="9" t="s">
        <v>398</v>
      </c>
      <c r="H1217" s="9" t="s">
        <v>1907</v>
      </c>
      <c r="I1217" s="9" t="s">
        <v>1897</v>
      </c>
      <c r="J1217" s="9" t="s">
        <v>2844</v>
      </c>
      <c r="K1217" s="9" t="s">
        <v>2063</v>
      </c>
      <c r="L1217" s="9" t="s">
        <v>2415</v>
      </c>
      <c r="M1217" s="9" t="s">
        <v>2845</v>
      </c>
      <c r="N1217" s="9"/>
      <c r="O1217" s="9" t="s">
        <v>4545</v>
      </c>
    </row>
    <row r="1218" spans="1:15" ht="18">
      <c r="A1218" s="9">
        <v>702642</v>
      </c>
      <c r="B1218" s="9" t="s">
        <v>4950</v>
      </c>
      <c r="C1218" s="9" t="s">
        <v>5032</v>
      </c>
      <c r="D1218" s="9" t="s">
        <v>5033</v>
      </c>
      <c r="E1218" s="9" t="s">
        <v>1905</v>
      </c>
      <c r="F1218" s="9">
        <v>31</v>
      </c>
      <c r="G1218" s="9" t="s">
        <v>1906</v>
      </c>
      <c r="H1218" s="9" t="s">
        <v>1907</v>
      </c>
      <c r="I1218" s="9" t="s">
        <v>1897</v>
      </c>
      <c r="J1218" s="9" t="s">
        <v>1898</v>
      </c>
      <c r="K1218" s="9" t="s">
        <v>1916</v>
      </c>
      <c r="L1218" s="9" t="s">
        <v>1910</v>
      </c>
      <c r="M1218" s="9" t="s">
        <v>5034</v>
      </c>
      <c r="N1218" s="9"/>
      <c r="O1218" s="9" t="s">
        <v>4545</v>
      </c>
    </row>
    <row r="1219" spans="1:15" ht="18">
      <c r="A1219" s="9">
        <v>702641</v>
      </c>
      <c r="B1219" s="9" t="s">
        <v>4950</v>
      </c>
      <c r="C1219" s="9" t="s">
        <v>5035</v>
      </c>
      <c r="D1219" s="9" t="s">
        <v>5036</v>
      </c>
      <c r="E1219" s="9"/>
      <c r="F1219" s="9"/>
      <c r="G1219" s="9" t="s">
        <v>1896</v>
      </c>
      <c r="H1219" s="9" t="s">
        <v>1660</v>
      </c>
      <c r="I1219" s="9" t="s">
        <v>1897</v>
      </c>
      <c r="J1219" s="9" t="s">
        <v>1898</v>
      </c>
      <c r="K1219" s="9" t="s">
        <v>1987</v>
      </c>
      <c r="L1219" s="9" t="s">
        <v>1900</v>
      </c>
      <c r="M1219" s="9" t="s">
        <v>2006</v>
      </c>
      <c r="N1219" s="9"/>
      <c r="O1219" s="9" t="s">
        <v>1976</v>
      </c>
    </row>
    <row r="1220" spans="1:15" ht="18">
      <c r="A1220" s="9">
        <v>702640</v>
      </c>
      <c r="B1220" s="9" t="s">
        <v>4950</v>
      </c>
      <c r="C1220" s="9" t="s">
        <v>5037</v>
      </c>
      <c r="D1220" s="9" t="s">
        <v>5038</v>
      </c>
      <c r="E1220" s="9"/>
      <c r="F1220" s="9"/>
      <c r="G1220" s="9" t="s">
        <v>748</v>
      </c>
      <c r="H1220" s="9" t="s">
        <v>634</v>
      </c>
      <c r="I1220" s="9" t="s">
        <v>1897</v>
      </c>
      <c r="J1220" s="9" t="s">
        <v>1898</v>
      </c>
      <c r="K1220" s="9" t="s">
        <v>1922</v>
      </c>
      <c r="L1220" s="9" t="s">
        <v>2527</v>
      </c>
      <c r="M1220" s="9" t="s">
        <v>2801</v>
      </c>
      <c r="N1220" s="9"/>
      <c r="O1220" s="9" t="s">
        <v>4545</v>
      </c>
    </row>
    <row r="1221" spans="1:15" ht="18">
      <c r="A1221" s="9">
        <v>702639</v>
      </c>
      <c r="B1221" s="9" t="s">
        <v>4950</v>
      </c>
      <c r="C1221" s="9" t="s">
        <v>5039</v>
      </c>
      <c r="D1221" s="9" t="s">
        <v>5040</v>
      </c>
      <c r="E1221" s="9"/>
      <c r="F1221" s="9"/>
      <c r="G1221" s="9" t="s">
        <v>1906</v>
      </c>
      <c r="H1221" s="9" t="s">
        <v>1907</v>
      </c>
      <c r="I1221" s="9" t="s">
        <v>1897</v>
      </c>
      <c r="J1221" s="9" t="s">
        <v>1898</v>
      </c>
      <c r="K1221" s="9" t="s">
        <v>1922</v>
      </c>
      <c r="L1221" s="9" t="s">
        <v>2026</v>
      </c>
      <c r="M1221" s="9" t="s">
        <v>2006</v>
      </c>
      <c r="N1221" s="9"/>
      <c r="O1221" s="9" t="s">
        <v>2301</v>
      </c>
    </row>
    <row r="1222" spans="1:15" ht="18">
      <c r="A1222" s="9">
        <v>702638</v>
      </c>
      <c r="B1222" s="9" t="s">
        <v>4950</v>
      </c>
      <c r="C1222" s="9" t="s">
        <v>5041</v>
      </c>
      <c r="D1222" s="9" t="s">
        <v>5042</v>
      </c>
      <c r="E1222" s="9"/>
      <c r="F1222" s="9"/>
      <c r="G1222" s="9" t="s">
        <v>1906</v>
      </c>
      <c r="H1222" s="9" t="s">
        <v>1907</v>
      </c>
      <c r="I1222" s="9" t="s">
        <v>1897</v>
      </c>
      <c r="J1222" s="9" t="s">
        <v>1898</v>
      </c>
      <c r="K1222" s="9" t="s">
        <v>1916</v>
      </c>
      <c r="L1222" s="9" t="s">
        <v>1910</v>
      </c>
      <c r="M1222" s="9" t="s">
        <v>5043</v>
      </c>
      <c r="N1222" s="9"/>
      <c r="O1222" s="9" t="s">
        <v>2230</v>
      </c>
    </row>
    <row r="1223" spans="1:15" ht="18">
      <c r="A1223" s="9">
        <v>702637</v>
      </c>
      <c r="B1223" s="9" t="s">
        <v>4950</v>
      </c>
      <c r="C1223" s="9" t="s">
        <v>5044</v>
      </c>
      <c r="D1223" s="9" t="s">
        <v>5045</v>
      </c>
      <c r="E1223" s="9"/>
      <c r="F1223" s="9"/>
      <c r="G1223" s="9" t="s">
        <v>748</v>
      </c>
      <c r="H1223" s="9" t="s">
        <v>1907</v>
      </c>
      <c r="I1223" s="9" t="s">
        <v>1897</v>
      </c>
      <c r="J1223" s="9" t="s">
        <v>1898</v>
      </c>
      <c r="K1223" s="9" t="s">
        <v>2149</v>
      </c>
      <c r="L1223" s="9" t="s">
        <v>1910</v>
      </c>
      <c r="M1223" s="9" t="s">
        <v>5046</v>
      </c>
      <c r="N1223" s="9"/>
      <c r="O1223" s="9" t="s">
        <v>4789</v>
      </c>
    </row>
    <row r="1224" spans="1:15" ht="18">
      <c r="A1224" s="9">
        <v>702636</v>
      </c>
      <c r="B1224" s="9" t="s">
        <v>4950</v>
      </c>
      <c r="C1224" s="9" t="s">
        <v>5047</v>
      </c>
      <c r="D1224" s="9" t="s">
        <v>5048</v>
      </c>
      <c r="E1224" s="9"/>
      <c r="F1224" s="9"/>
      <c r="G1224" s="9" t="s">
        <v>633</v>
      </c>
      <c r="H1224" s="9" t="s">
        <v>634</v>
      </c>
      <c r="I1224" s="9" t="s">
        <v>1897</v>
      </c>
      <c r="J1224" s="9" t="s">
        <v>1898</v>
      </c>
      <c r="K1224" s="9" t="s">
        <v>2540</v>
      </c>
      <c r="L1224" s="9" t="s">
        <v>2093</v>
      </c>
      <c r="M1224" s="9" t="s">
        <v>98</v>
      </c>
      <c r="N1224" s="9"/>
      <c r="O1224" s="9" t="s">
        <v>2059</v>
      </c>
    </row>
    <row r="1225" spans="1:15" ht="18">
      <c r="A1225" s="9">
        <v>702635</v>
      </c>
      <c r="B1225" s="9" t="s">
        <v>4950</v>
      </c>
      <c r="C1225" s="9" t="s">
        <v>5049</v>
      </c>
      <c r="D1225" s="9" t="s">
        <v>5050</v>
      </c>
      <c r="E1225" s="9"/>
      <c r="F1225" s="9"/>
      <c r="G1225" s="9" t="s">
        <v>1906</v>
      </c>
      <c r="H1225" s="9" t="s">
        <v>634</v>
      </c>
      <c r="I1225" s="9" t="s">
        <v>1897</v>
      </c>
      <c r="J1225" s="9" t="s">
        <v>1898</v>
      </c>
      <c r="K1225" s="9" t="s">
        <v>2540</v>
      </c>
      <c r="L1225" s="9" t="s">
        <v>2527</v>
      </c>
      <c r="M1225" s="9" t="s">
        <v>2528</v>
      </c>
      <c r="N1225" s="9"/>
      <c r="O1225" s="9" t="s">
        <v>3603</v>
      </c>
    </row>
    <row r="1226" spans="1:15" ht="18">
      <c r="A1226" s="9">
        <v>702634</v>
      </c>
      <c r="B1226" s="9" t="s">
        <v>4950</v>
      </c>
      <c r="C1226" s="9" t="s">
        <v>5051</v>
      </c>
      <c r="D1226" s="9" t="s">
        <v>5052</v>
      </c>
      <c r="E1226" s="9"/>
      <c r="F1226" s="9"/>
      <c r="G1226" s="9" t="s">
        <v>633</v>
      </c>
      <c r="H1226" s="9" t="s">
        <v>634</v>
      </c>
      <c r="I1226" s="9" t="s">
        <v>1897</v>
      </c>
      <c r="J1226" s="9" t="s">
        <v>1898</v>
      </c>
      <c r="K1226" s="9" t="s">
        <v>1899</v>
      </c>
      <c r="L1226" s="9" t="s">
        <v>1900</v>
      </c>
      <c r="M1226" s="9" t="s">
        <v>3251</v>
      </c>
      <c r="N1226" s="9"/>
      <c r="O1226" s="9" t="s">
        <v>4950</v>
      </c>
    </row>
    <row r="1227" spans="1:15" ht="18">
      <c r="A1227" s="9">
        <v>702632</v>
      </c>
      <c r="B1227" s="9" t="s">
        <v>4950</v>
      </c>
      <c r="C1227" s="9" t="s">
        <v>5053</v>
      </c>
      <c r="D1227" s="9" t="s">
        <v>5054</v>
      </c>
      <c r="E1227" s="9"/>
      <c r="F1227" s="9"/>
      <c r="G1227" s="9" t="s">
        <v>1915</v>
      </c>
      <c r="H1227" s="9" t="s">
        <v>3753</v>
      </c>
      <c r="I1227" s="9" t="s">
        <v>1897</v>
      </c>
      <c r="J1227" s="9" t="s">
        <v>1926</v>
      </c>
      <c r="K1227" s="9" t="s">
        <v>1899</v>
      </c>
      <c r="L1227" s="9" t="s">
        <v>1917</v>
      </c>
      <c r="M1227" s="9" t="s">
        <v>5055</v>
      </c>
      <c r="N1227" s="9"/>
      <c r="O1227" s="9" t="s">
        <v>4789</v>
      </c>
    </row>
    <row r="1228" spans="1:15" ht="18">
      <c r="A1228" s="9">
        <v>702631</v>
      </c>
      <c r="B1228" s="9" t="s">
        <v>4950</v>
      </c>
      <c r="C1228" s="9" t="s">
        <v>5056</v>
      </c>
      <c r="D1228" s="9" t="s">
        <v>5057</v>
      </c>
      <c r="E1228" s="9"/>
      <c r="F1228" s="9"/>
      <c r="G1228" s="9" t="s">
        <v>748</v>
      </c>
      <c r="H1228" s="9" t="s">
        <v>1907</v>
      </c>
      <c r="I1228" s="9" t="s">
        <v>1897</v>
      </c>
      <c r="J1228" s="9" t="s">
        <v>1926</v>
      </c>
      <c r="K1228" s="9" t="s">
        <v>1965</v>
      </c>
      <c r="L1228" s="9" t="s">
        <v>1910</v>
      </c>
      <c r="M1228" s="9" t="s">
        <v>5058</v>
      </c>
      <c r="N1228" s="9"/>
      <c r="O1228" s="9" t="s">
        <v>2425</v>
      </c>
    </row>
    <row r="1229" spans="1:15" ht="18">
      <c r="A1229" s="9">
        <v>702630</v>
      </c>
      <c r="B1229" s="9" t="s">
        <v>4950</v>
      </c>
      <c r="C1229" s="9" t="s">
        <v>5059</v>
      </c>
      <c r="D1229" s="9" t="s">
        <v>2356</v>
      </c>
      <c r="E1229" s="9"/>
      <c r="F1229" s="9"/>
      <c r="G1229" s="9" t="s">
        <v>748</v>
      </c>
      <c r="H1229" s="9" t="s">
        <v>1907</v>
      </c>
      <c r="I1229" s="9" t="s">
        <v>1897</v>
      </c>
      <c r="J1229" s="9" t="s">
        <v>1926</v>
      </c>
      <c r="K1229" s="9" t="s">
        <v>1899</v>
      </c>
      <c r="L1229" s="9" t="s">
        <v>1910</v>
      </c>
      <c r="M1229" s="9" t="s">
        <v>3697</v>
      </c>
      <c r="N1229" s="9"/>
      <c r="O1229" s="9" t="s">
        <v>4789</v>
      </c>
    </row>
    <row r="1230" spans="1:15" ht="18">
      <c r="A1230" s="9">
        <v>702629</v>
      </c>
      <c r="B1230" s="9" t="s">
        <v>4950</v>
      </c>
      <c r="C1230" s="9" t="s">
        <v>5060</v>
      </c>
      <c r="D1230" s="9" t="s">
        <v>98</v>
      </c>
      <c r="E1230" s="9"/>
      <c r="F1230" s="9"/>
      <c r="G1230" s="9"/>
      <c r="H1230" s="9"/>
      <c r="I1230" s="9" t="s">
        <v>1897</v>
      </c>
      <c r="J1230" s="9" t="s">
        <v>1908</v>
      </c>
      <c r="K1230" s="9" t="s">
        <v>1899</v>
      </c>
      <c r="L1230" s="9" t="s">
        <v>1910</v>
      </c>
      <c r="M1230" s="9" t="s">
        <v>1933</v>
      </c>
      <c r="N1230" s="9"/>
      <c r="O1230" s="9" t="s">
        <v>4950</v>
      </c>
    </row>
    <row r="1231" spans="1:15" ht="18">
      <c r="A1231" s="9">
        <v>702628</v>
      </c>
      <c r="B1231" s="9" t="s">
        <v>4950</v>
      </c>
      <c r="C1231" s="9" t="s">
        <v>5061</v>
      </c>
      <c r="D1231" s="9" t="s">
        <v>5038</v>
      </c>
      <c r="E1231" s="9"/>
      <c r="F1231" s="9"/>
      <c r="G1231" s="9" t="s">
        <v>1906</v>
      </c>
      <c r="H1231" s="9" t="s">
        <v>2321</v>
      </c>
      <c r="I1231" s="9" t="s">
        <v>1897</v>
      </c>
      <c r="J1231" s="9" t="s">
        <v>1926</v>
      </c>
      <c r="K1231" s="9" t="s">
        <v>1995</v>
      </c>
      <c r="L1231" s="9" t="s">
        <v>1996</v>
      </c>
      <c r="M1231" s="9" t="s">
        <v>5062</v>
      </c>
      <c r="N1231" s="9"/>
      <c r="O1231" s="9" t="s">
        <v>4789</v>
      </c>
    </row>
    <row r="1232" spans="1:15" ht="18">
      <c r="A1232" s="9">
        <v>702627</v>
      </c>
      <c r="B1232" s="9" t="s">
        <v>4950</v>
      </c>
      <c r="C1232" s="9" t="s">
        <v>5063</v>
      </c>
      <c r="D1232" s="9" t="s">
        <v>5064</v>
      </c>
      <c r="E1232" s="9"/>
      <c r="F1232" s="9"/>
      <c r="G1232" s="9" t="s">
        <v>748</v>
      </c>
      <c r="H1232" s="9" t="s">
        <v>1907</v>
      </c>
      <c r="I1232" s="9" t="s">
        <v>1897</v>
      </c>
      <c r="J1232" s="9" t="s">
        <v>1898</v>
      </c>
      <c r="K1232" s="9" t="s">
        <v>1916</v>
      </c>
      <c r="L1232" s="9" t="s">
        <v>2527</v>
      </c>
      <c r="M1232" s="9" t="s">
        <v>5065</v>
      </c>
      <c r="N1232" s="9"/>
      <c r="O1232" s="9" t="s">
        <v>4789</v>
      </c>
    </row>
    <row r="1233" spans="1:15" ht="18">
      <c r="A1233" s="9">
        <v>702626</v>
      </c>
      <c r="B1233" s="9" t="s">
        <v>4950</v>
      </c>
      <c r="C1233" s="9" t="s">
        <v>5066</v>
      </c>
      <c r="D1233" s="9" t="s">
        <v>5067</v>
      </c>
      <c r="E1233" s="9"/>
      <c r="F1233" s="9"/>
      <c r="G1233" s="9" t="s">
        <v>748</v>
      </c>
      <c r="H1233" s="9" t="s">
        <v>1660</v>
      </c>
      <c r="I1233" s="9" t="s">
        <v>1897</v>
      </c>
      <c r="J1233" s="9" t="s">
        <v>1898</v>
      </c>
      <c r="K1233" s="9" t="s">
        <v>1916</v>
      </c>
      <c r="L1233" s="9" t="s">
        <v>1910</v>
      </c>
      <c r="M1233" s="9" t="s">
        <v>5068</v>
      </c>
      <c r="N1233" s="9"/>
      <c r="O1233" s="9" t="s">
        <v>4789</v>
      </c>
    </row>
    <row r="1234" spans="1:15" ht="18">
      <c r="A1234" s="9">
        <v>702625</v>
      </c>
      <c r="B1234" s="9" t="s">
        <v>4950</v>
      </c>
      <c r="C1234" s="9" t="s">
        <v>5069</v>
      </c>
      <c r="D1234" s="9" t="s">
        <v>5070</v>
      </c>
      <c r="E1234" s="9"/>
      <c r="F1234" s="9"/>
      <c r="G1234" s="9" t="s">
        <v>633</v>
      </c>
      <c r="H1234" s="9" t="s">
        <v>634</v>
      </c>
      <c r="I1234" s="9" t="s">
        <v>1897</v>
      </c>
      <c r="J1234" s="9" t="s">
        <v>1898</v>
      </c>
      <c r="K1234" s="9" t="s">
        <v>1899</v>
      </c>
      <c r="L1234" s="9" t="s">
        <v>1900</v>
      </c>
      <c r="M1234" s="9" t="s">
        <v>5071</v>
      </c>
      <c r="N1234" s="9"/>
      <c r="O1234" s="9" t="s">
        <v>4950</v>
      </c>
    </row>
    <row r="1235" spans="1:15" ht="18">
      <c r="A1235" s="9">
        <v>702624</v>
      </c>
      <c r="B1235" s="9" t="s">
        <v>4950</v>
      </c>
      <c r="C1235" s="9" t="s">
        <v>5072</v>
      </c>
      <c r="D1235" s="9" t="s">
        <v>5073</v>
      </c>
      <c r="E1235" s="9"/>
      <c r="F1235" s="9"/>
      <c r="G1235" s="9" t="s">
        <v>1906</v>
      </c>
      <c r="H1235" s="9" t="s">
        <v>1907</v>
      </c>
      <c r="I1235" s="9" t="s">
        <v>1897</v>
      </c>
      <c r="J1235" s="9" t="s">
        <v>1898</v>
      </c>
      <c r="K1235" s="9" t="s">
        <v>1899</v>
      </c>
      <c r="L1235" s="9" t="s">
        <v>2527</v>
      </c>
      <c r="M1235" s="9" t="s">
        <v>5074</v>
      </c>
      <c r="N1235" s="9"/>
      <c r="O1235" s="9" t="s">
        <v>4789</v>
      </c>
    </row>
    <row r="1236" spans="1:15" ht="18">
      <c r="A1236" s="9">
        <v>702623</v>
      </c>
      <c r="B1236" s="9" t="s">
        <v>4950</v>
      </c>
      <c r="C1236" s="9" t="s">
        <v>5075</v>
      </c>
      <c r="D1236" s="9" t="s">
        <v>5076</v>
      </c>
      <c r="E1236" s="9"/>
      <c r="F1236" s="9"/>
      <c r="G1236" s="9" t="s">
        <v>1906</v>
      </c>
      <c r="H1236" s="9" t="s">
        <v>1907</v>
      </c>
      <c r="I1236" s="9" t="s">
        <v>1897</v>
      </c>
      <c r="J1236" s="9" t="s">
        <v>1898</v>
      </c>
      <c r="K1236" s="9" t="s">
        <v>1922</v>
      </c>
      <c r="L1236" s="9" t="s">
        <v>2527</v>
      </c>
      <c r="M1236" s="9" t="s">
        <v>5077</v>
      </c>
      <c r="N1236" s="9"/>
      <c r="O1236" s="9" t="s">
        <v>2230</v>
      </c>
    </row>
    <row r="1237" spans="1:15" ht="18">
      <c r="A1237" s="9">
        <v>702619</v>
      </c>
      <c r="B1237" s="9" t="s">
        <v>4950</v>
      </c>
      <c r="C1237" s="9" t="s">
        <v>5078</v>
      </c>
      <c r="D1237" s="9" t="s">
        <v>5079</v>
      </c>
      <c r="E1237" s="9"/>
      <c r="F1237" s="9"/>
      <c r="G1237" s="9" t="s">
        <v>748</v>
      </c>
      <c r="H1237" s="9" t="s">
        <v>1660</v>
      </c>
      <c r="I1237" s="9" t="s">
        <v>1897</v>
      </c>
      <c r="J1237" s="9" t="s">
        <v>1898</v>
      </c>
      <c r="K1237" s="9" t="s">
        <v>2299</v>
      </c>
      <c r="L1237" s="9" t="s">
        <v>1910</v>
      </c>
      <c r="M1237" s="9" t="s">
        <v>2877</v>
      </c>
      <c r="N1237" s="9"/>
      <c r="O1237" s="9" t="s">
        <v>4950</v>
      </c>
    </row>
    <row r="1238" spans="1:15" ht="18">
      <c r="A1238" s="9">
        <v>702618</v>
      </c>
      <c r="B1238" s="9" t="s">
        <v>4950</v>
      </c>
      <c r="C1238" s="9" t="s">
        <v>5080</v>
      </c>
      <c r="D1238" s="9" t="s">
        <v>5081</v>
      </c>
      <c r="E1238" s="9"/>
      <c r="F1238" s="9"/>
      <c r="G1238" s="9" t="s">
        <v>1906</v>
      </c>
      <c r="H1238" s="9" t="s">
        <v>634</v>
      </c>
      <c r="I1238" s="9" t="s">
        <v>1897</v>
      </c>
      <c r="J1238" s="9" t="s">
        <v>1898</v>
      </c>
      <c r="K1238" s="9" t="s">
        <v>1916</v>
      </c>
      <c r="L1238" s="9" t="s">
        <v>1910</v>
      </c>
      <c r="M1238" s="9" t="s">
        <v>5082</v>
      </c>
      <c r="N1238" s="9"/>
      <c r="O1238" s="9" t="s">
        <v>2230</v>
      </c>
    </row>
    <row r="1239" spans="1:15" ht="18">
      <c r="A1239" s="9">
        <v>702616</v>
      </c>
      <c r="B1239" s="9" t="s">
        <v>4950</v>
      </c>
      <c r="C1239" s="9" t="s">
        <v>5083</v>
      </c>
      <c r="D1239" s="9" t="s">
        <v>5084</v>
      </c>
      <c r="E1239" s="9"/>
      <c r="F1239" s="9"/>
      <c r="G1239" s="9" t="s">
        <v>633</v>
      </c>
      <c r="H1239" s="9" t="s">
        <v>1295</v>
      </c>
      <c r="I1239" s="9" t="s">
        <v>1897</v>
      </c>
      <c r="J1239" s="9" t="s">
        <v>1898</v>
      </c>
      <c r="K1239" s="9" t="s">
        <v>2058</v>
      </c>
      <c r="L1239" s="9" t="s">
        <v>1900</v>
      </c>
      <c r="M1239" s="9" t="s">
        <v>2387</v>
      </c>
      <c r="N1239" s="9"/>
      <c r="O1239" s="9" t="s">
        <v>3575</v>
      </c>
    </row>
    <row r="1240" spans="1:15" ht="18">
      <c r="A1240" s="9">
        <v>702615</v>
      </c>
      <c r="B1240" s="9" t="s">
        <v>4950</v>
      </c>
      <c r="C1240" s="9" t="s">
        <v>5085</v>
      </c>
      <c r="D1240" s="9" t="s">
        <v>5086</v>
      </c>
      <c r="E1240" s="9"/>
      <c r="F1240" s="9"/>
      <c r="G1240" s="9" t="s">
        <v>1906</v>
      </c>
      <c r="H1240" s="9" t="s">
        <v>1907</v>
      </c>
      <c r="I1240" s="9" t="s">
        <v>1897</v>
      </c>
      <c r="J1240" s="9" t="s">
        <v>1898</v>
      </c>
      <c r="K1240" s="9" t="s">
        <v>1916</v>
      </c>
      <c r="L1240" s="9" t="s">
        <v>1910</v>
      </c>
      <c r="M1240" s="9" t="s">
        <v>4941</v>
      </c>
      <c r="N1240" s="9"/>
      <c r="O1240" s="9" t="s">
        <v>4789</v>
      </c>
    </row>
    <row r="1241" spans="1:15" ht="18">
      <c r="A1241" s="9">
        <v>702614</v>
      </c>
      <c r="B1241" s="9" t="s">
        <v>4950</v>
      </c>
      <c r="C1241" s="9" t="s">
        <v>5087</v>
      </c>
      <c r="D1241" s="9" t="s">
        <v>5088</v>
      </c>
      <c r="E1241" s="9" t="s">
        <v>1905</v>
      </c>
      <c r="F1241" s="9">
        <v>29</v>
      </c>
      <c r="G1241" s="9" t="s">
        <v>1906</v>
      </c>
      <c r="H1241" s="9" t="s">
        <v>1907</v>
      </c>
      <c r="I1241" s="9" t="s">
        <v>1897</v>
      </c>
      <c r="J1241" s="9" t="s">
        <v>1908</v>
      </c>
      <c r="K1241" s="9" t="s">
        <v>1899</v>
      </c>
      <c r="L1241" s="9" t="s">
        <v>1910</v>
      </c>
      <c r="M1241" s="9" t="s">
        <v>5089</v>
      </c>
      <c r="N1241" s="9"/>
      <c r="O1241" s="9" t="s">
        <v>2908</v>
      </c>
    </row>
    <row r="1242" spans="1:15" ht="18">
      <c r="A1242" s="9">
        <v>702613</v>
      </c>
      <c r="B1242" s="9" t="s">
        <v>4950</v>
      </c>
      <c r="C1242" s="9" t="s">
        <v>5090</v>
      </c>
      <c r="D1242" s="9" t="s">
        <v>5091</v>
      </c>
      <c r="E1242" s="9"/>
      <c r="F1242" s="9"/>
      <c r="G1242" s="9" t="s">
        <v>748</v>
      </c>
      <c r="H1242" s="9" t="s">
        <v>1907</v>
      </c>
      <c r="I1242" s="9" t="s">
        <v>1897</v>
      </c>
      <c r="J1242" s="9" t="s">
        <v>1898</v>
      </c>
      <c r="K1242" s="9" t="s">
        <v>1916</v>
      </c>
      <c r="L1242" s="9" t="s">
        <v>1910</v>
      </c>
      <c r="M1242" s="9" t="s">
        <v>2973</v>
      </c>
      <c r="N1242" s="9"/>
      <c r="O1242" s="9" t="s">
        <v>4789</v>
      </c>
    </row>
    <row r="1243" spans="1:15" ht="18">
      <c r="A1243" s="9">
        <v>702612</v>
      </c>
      <c r="B1243" s="9" t="s">
        <v>4950</v>
      </c>
      <c r="C1243" s="9" t="s">
        <v>5092</v>
      </c>
      <c r="D1243" s="9" t="s">
        <v>5093</v>
      </c>
      <c r="E1243" s="9"/>
      <c r="F1243" s="9"/>
      <c r="G1243" s="9" t="s">
        <v>748</v>
      </c>
      <c r="H1243" s="9" t="s">
        <v>1907</v>
      </c>
      <c r="I1243" s="9" t="s">
        <v>1897</v>
      </c>
      <c r="J1243" s="9" t="s">
        <v>1898</v>
      </c>
      <c r="K1243" s="9" t="s">
        <v>1922</v>
      </c>
      <c r="L1243" s="9" t="s">
        <v>2527</v>
      </c>
      <c r="M1243" s="9" t="s">
        <v>2801</v>
      </c>
      <c r="N1243" s="9"/>
      <c r="O1243" s="9" t="s">
        <v>4789</v>
      </c>
    </row>
    <row r="1244" spans="1:15" ht="18">
      <c r="A1244" s="9">
        <v>702611</v>
      </c>
      <c r="B1244" s="9" t="s">
        <v>4950</v>
      </c>
      <c r="C1244" s="9" t="s">
        <v>5094</v>
      </c>
      <c r="D1244" s="9" t="s">
        <v>5095</v>
      </c>
      <c r="E1244" s="9"/>
      <c r="F1244" s="9"/>
      <c r="G1244" s="9" t="s">
        <v>748</v>
      </c>
      <c r="H1244" s="9" t="s">
        <v>634</v>
      </c>
      <c r="I1244" s="9" t="s">
        <v>1897</v>
      </c>
      <c r="J1244" s="9" t="s">
        <v>1898</v>
      </c>
      <c r="K1244" s="9" t="s">
        <v>1909</v>
      </c>
      <c r="L1244" s="9" t="s">
        <v>1910</v>
      </c>
      <c r="M1244" s="9" t="s">
        <v>5096</v>
      </c>
      <c r="N1244" s="9"/>
      <c r="O1244" s="9" t="s">
        <v>3844</v>
      </c>
    </row>
    <row r="1245" spans="1:15" ht="18">
      <c r="A1245" s="9">
        <v>702610</v>
      </c>
      <c r="B1245" s="9" t="s">
        <v>4950</v>
      </c>
      <c r="C1245" s="9" t="s">
        <v>5097</v>
      </c>
      <c r="D1245" s="9" t="s">
        <v>5098</v>
      </c>
      <c r="E1245" s="9"/>
      <c r="F1245" s="9"/>
      <c r="G1245" s="9" t="s">
        <v>1896</v>
      </c>
      <c r="H1245" s="9" t="s">
        <v>1660</v>
      </c>
      <c r="I1245" s="9" t="s">
        <v>1897</v>
      </c>
      <c r="J1245" s="9" t="s">
        <v>1898</v>
      </c>
      <c r="K1245" s="9" t="s">
        <v>2149</v>
      </c>
      <c r="L1245" s="9" t="s">
        <v>3209</v>
      </c>
      <c r="M1245" s="9" t="s">
        <v>5099</v>
      </c>
      <c r="N1245" s="9"/>
      <c r="O1245" s="9" t="s">
        <v>4545</v>
      </c>
    </row>
    <row r="1246" spans="1:15" ht="18">
      <c r="A1246" s="9">
        <v>702609</v>
      </c>
      <c r="B1246" s="9" t="s">
        <v>4950</v>
      </c>
      <c r="C1246" s="9" t="s">
        <v>5100</v>
      </c>
      <c r="D1246" s="9" t="s">
        <v>5101</v>
      </c>
      <c r="E1246" s="9" t="s">
        <v>1905</v>
      </c>
      <c r="F1246" s="9">
        <v>33</v>
      </c>
      <c r="G1246" s="9" t="s">
        <v>633</v>
      </c>
      <c r="H1246" s="9" t="s">
        <v>634</v>
      </c>
      <c r="I1246" s="9" t="s">
        <v>1897</v>
      </c>
      <c r="J1246" s="9" t="s">
        <v>1908</v>
      </c>
      <c r="K1246" s="9" t="s">
        <v>1965</v>
      </c>
      <c r="L1246" s="9" t="s">
        <v>1974</v>
      </c>
      <c r="M1246" s="9" t="s">
        <v>5102</v>
      </c>
      <c r="N1246" s="9"/>
      <c r="O1246" s="9" t="s">
        <v>3844</v>
      </c>
    </row>
    <row r="1247" spans="1:15" ht="18">
      <c r="A1247" s="9">
        <v>702608</v>
      </c>
      <c r="B1247" s="9" t="s">
        <v>4950</v>
      </c>
      <c r="C1247" s="9" t="s">
        <v>5103</v>
      </c>
      <c r="D1247" s="9" t="s">
        <v>5104</v>
      </c>
      <c r="E1247" s="9" t="s">
        <v>1905</v>
      </c>
      <c r="F1247" s="9">
        <v>33</v>
      </c>
      <c r="G1247" s="9" t="s">
        <v>633</v>
      </c>
      <c r="H1247" s="9" t="s">
        <v>1295</v>
      </c>
      <c r="I1247" s="9" t="s">
        <v>1897</v>
      </c>
      <c r="J1247" s="9" t="s">
        <v>1898</v>
      </c>
      <c r="K1247" s="9" t="s">
        <v>1995</v>
      </c>
      <c r="L1247" s="9" t="s">
        <v>1996</v>
      </c>
      <c r="M1247" s="9" t="s">
        <v>5105</v>
      </c>
      <c r="N1247" s="9"/>
      <c r="O1247" s="9" t="s">
        <v>3603</v>
      </c>
    </row>
    <row r="1248" spans="1:15" ht="18">
      <c r="A1248" s="9">
        <v>702607</v>
      </c>
      <c r="B1248" s="9" t="s">
        <v>4950</v>
      </c>
      <c r="C1248" s="9" t="s">
        <v>5106</v>
      </c>
      <c r="D1248" s="9" t="s">
        <v>5104</v>
      </c>
      <c r="E1248" s="9" t="s">
        <v>1905</v>
      </c>
      <c r="F1248" s="9">
        <v>33</v>
      </c>
      <c r="G1248" s="9" t="s">
        <v>633</v>
      </c>
      <c r="H1248" s="9" t="s">
        <v>634</v>
      </c>
      <c r="I1248" s="9" t="s">
        <v>1897</v>
      </c>
      <c r="J1248" s="9" t="s">
        <v>1898</v>
      </c>
      <c r="K1248" s="9" t="s">
        <v>1995</v>
      </c>
      <c r="L1248" s="9" t="s">
        <v>1996</v>
      </c>
      <c r="M1248" s="9" t="s">
        <v>5105</v>
      </c>
      <c r="N1248" s="9"/>
      <c r="O1248" s="9" t="s">
        <v>4950</v>
      </c>
    </row>
    <row r="1249" spans="1:15" ht="18">
      <c r="A1249" s="9">
        <v>702606</v>
      </c>
      <c r="B1249" s="9" t="s">
        <v>4950</v>
      </c>
      <c r="C1249" s="9" t="s">
        <v>5107</v>
      </c>
      <c r="D1249" s="9" t="s">
        <v>5108</v>
      </c>
      <c r="E1249" s="9"/>
      <c r="F1249" s="9"/>
      <c r="G1249" s="9" t="s">
        <v>1906</v>
      </c>
      <c r="H1249" s="9" t="s">
        <v>1907</v>
      </c>
      <c r="I1249" s="9" t="s">
        <v>1897</v>
      </c>
      <c r="J1249" s="9" t="s">
        <v>1898</v>
      </c>
      <c r="K1249" s="9" t="s">
        <v>1916</v>
      </c>
      <c r="L1249" s="9" t="s">
        <v>1910</v>
      </c>
      <c r="M1249" s="9" t="s">
        <v>5082</v>
      </c>
      <c r="N1249" s="9"/>
      <c r="O1249" s="9" t="s">
        <v>2514</v>
      </c>
    </row>
    <row r="1250" spans="1:15" ht="18">
      <c r="A1250" s="9">
        <v>702605</v>
      </c>
      <c r="B1250" s="9" t="s">
        <v>4950</v>
      </c>
      <c r="C1250" s="9" t="s">
        <v>5109</v>
      </c>
      <c r="D1250" s="9" t="s">
        <v>5110</v>
      </c>
      <c r="E1250" s="9" t="s">
        <v>1905</v>
      </c>
      <c r="F1250" s="9">
        <v>21</v>
      </c>
      <c r="G1250" s="9" t="s">
        <v>1896</v>
      </c>
      <c r="H1250" s="9" t="s">
        <v>1660</v>
      </c>
      <c r="I1250" s="9" t="s">
        <v>1897</v>
      </c>
      <c r="J1250" s="9" t="s">
        <v>1898</v>
      </c>
      <c r="K1250" s="9" t="s">
        <v>2299</v>
      </c>
      <c r="L1250" s="9" t="s">
        <v>3209</v>
      </c>
      <c r="M1250" s="9" t="s">
        <v>5111</v>
      </c>
      <c r="N1250" s="9"/>
      <c r="O1250" s="9" t="s">
        <v>4950</v>
      </c>
    </row>
    <row r="1251" spans="1:15" ht="18">
      <c r="A1251" s="9">
        <v>702604</v>
      </c>
      <c r="B1251" s="9" t="s">
        <v>4950</v>
      </c>
      <c r="C1251" s="9" t="s">
        <v>5112</v>
      </c>
      <c r="D1251" s="9" t="s">
        <v>5104</v>
      </c>
      <c r="E1251" s="9" t="s">
        <v>1905</v>
      </c>
      <c r="F1251" s="9">
        <v>33</v>
      </c>
      <c r="G1251" s="9" t="s">
        <v>633</v>
      </c>
      <c r="H1251" s="9" t="s">
        <v>1295</v>
      </c>
      <c r="I1251" s="9" t="s">
        <v>1897</v>
      </c>
      <c r="J1251" s="9" t="s">
        <v>1908</v>
      </c>
      <c r="K1251" s="9" t="s">
        <v>2149</v>
      </c>
      <c r="L1251" s="9" t="s">
        <v>1974</v>
      </c>
      <c r="M1251" s="9" t="s">
        <v>5113</v>
      </c>
      <c r="N1251" s="9"/>
      <c r="O1251" s="9" t="s">
        <v>3603</v>
      </c>
    </row>
    <row r="1252" spans="1:15" ht="18">
      <c r="A1252" s="9">
        <v>702603</v>
      </c>
      <c r="B1252" s="9" t="s">
        <v>4950</v>
      </c>
      <c r="C1252" s="9" t="s">
        <v>5114</v>
      </c>
      <c r="D1252" s="9" t="s">
        <v>5115</v>
      </c>
      <c r="E1252" s="9" t="s">
        <v>1905</v>
      </c>
      <c r="F1252" s="9">
        <v>33</v>
      </c>
      <c r="G1252" s="9" t="s">
        <v>1906</v>
      </c>
      <c r="H1252" s="9" t="s">
        <v>1907</v>
      </c>
      <c r="I1252" s="9" t="s">
        <v>1897</v>
      </c>
      <c r="J1252" s="9" t="s">
        <v>1908</v>
      </c>
      <c r="K1252" s="9" t="s">
        <v>1916</v>
      </c>
      <c r="L1252" s="9" t="s">
        <v>1910</v>
      </c>
      <c r="M1252" s="9" t="s">
        <v>5116</v>
      </c>
      <c r="N1252" s="9"/>
      <c r="O1252" s="9" t="s">
        <v>4789</v>
      </c>
    </row>
    <row r="1253" spans="1:15" ht="18">
      <c r="A1253" s="9">
        <v>702602</v>
      </c>
      <c r="B1253" s="9" t="s">
        <v>4950</v>
      </c>
      <c r="C1253" s="9" t="s">
        <v>5117</v>
      </c>
      <c r="D1253" s="9" t="s">
        <v>5118</v>
      </c>
      <c r="E1253" s="9"/>
      <c r="F1253" s="9"/>
      <c r="G1253" s="9" t="s">
        <v>1906</v>
      </c>
      <c r="H1253" s="9" t="s">
        <v>1907</v>
      </c>
      <c r="I1253" s="9" t="s">
        <v>1897</v>
      </c>
      <c r="J1253" s="9" t="s">
        <v>1898</v>
      </c>
      <c r="K1253" s="9" t="s">
        <v>2299</v>
      </c>
      <c r="L1253" s="9" t="s">
        <v>2527</v>
      </c>
      <c r="M1253" s="9" t="s">
        <v>5119</v>
      </c>
      <c r="N1253" s="9"/>
      <c r="O1253" s="9" t="s">
        <v>4789</v>
      </c>
    </row>
    <row r="1254" spans="1:15" ht="18">
      <c r="A1254" s="9">
        <v>702601</v>
      </c>
      <c r="B1254" s="9" t="s">
        <v>4950</v>
      </c>
      <c r="C1254" s="9" t="s">
        <v>5120</v>
      </c>
      <c r="D1254" s="9" t="s">
        <v>5121</v>
      </c>
      <c r="E1254" s="9"/>
      <c r="F1254" s="9"/>
      <c r="G1254" s="9" t="s">
        <v>1896</v>
      </c>
      <c r="H1254" s="9" t="s">
        <v>1660</v>
      </c>
      <c r="I1254" s="9" t="s">
        <v>1897</v>
      </c>
      <c r="J1254" s="9" t="s">
        <v>1898</v>
      </c>
      <c r="K1254" s="9" t="s">
        <v>2058</v>
      </c>
      <c r="L1254" s="9" t="s">
        <v>1900</v>
      </c>
      <c r="M1254" s="9" t="s">
        <v>2002</v>
      </c>
      <c r="N1254" s="9"/>
      <c r="O1254" s="9" t="s">
        <v>1967</v>
      </c>
    </row>
    <row r="1255" spans="1:15" ht="18">
      <c r="A1255" s="9">
        <v>702600</v>
      </c>
      <c r="B1255" s="9" t="s">
        <v>4950</v>
      </c>
      <c r="C1255" s="9" t="s">
        <v>5122</v>
      </c>
      <c r="D1255" s="9" t="s">
        <v>5123</v>
      </c>
      <c r="E1255" s="9"/>
      <c r="F1255" s="9"/>
      <c r="G1255" s="9" t="s">
        <v>1906</v>
      </c>
      <c r="H1255" s="9" t="s">
        <v>1295</v>
      </c>
      <c r="I1255" s="9" t="s">
        <v>1897</v>
      </c>
      <c r="J1255" s="9" t="s">
        <v>1926</v>
      </c>
      <c r="K1255" s="9" t="s">
        <v>1899</v>
      </c>
      <c r="L1255" s="9" t="s">
        <v>2527</v>
      </c>
      <c r="M1255" s="9" t="s">
        <v>5124</v>
      </c>
      <c r="N1255" s="9"/>
      <c r="O1255" s="9" t="s">
        <v>4789</v>
      </c>
    </row>
    <row r="1256" spans="1:15" ht="18">
      <c r="A1256" s="9">
        <v>702598</v>
      </c>
      <c r="B1256" s="9" t="s">
        <v>4950</v>
      </c>
      <c r="C1256" s="9" t="s">
        <v>5125</v>
      </c>
      <c r="D1256" s="9" t="s">
        <v>5126</v>
      </c>
      <c r="E1256" s="9"/>
      <c r="F1256" s="9"/>
      <c r="G1256" s="9" t="s">
        <v>398</v>
      </c>
      <c r="H1256" s="9" t="s">
        <v>2521</v>
      </c>
      <c r="I1256" s="9" t="s">
        <v>1897</v>
      </c>
      <c r="J1256" s="9" t="s">
        <v>1926</v>
      </c>
      <c r="K1256" s="9" t="s">
        <v>1899</v>
      </c>
      <c r="L1256" s="9" t="s">
        <v>1952</v>
      </c>
      <c r="M1256" s="9" t="s">
        <v>5127</v>
      </c>
      <c r="N1256" s="9"/>
      <c r="O1256" s="9" t="s">
        <v>4950</v>
      </c>
    </row>
    <row r="1257" spans="1:15" ht="18">
      <c r="A1257" s="9">
        <v>702597</v>
      </c>
      <c r="B1257" s="9" t="s">
        <v>4950</v>
      </c>
      <c r="C1257" s="9" t="s">
        <v>5128</v>
      </c>
      <c r="D1257" s="9" t="s">
        <v>5129</v>
      </c>
      <c r="E1257" s="9" t="s">
        <v>1905</v>
      </c>
      <c r="F1257" s="9">
        <v>32</v>
      </c>
      <c r="G1257" s="9" t="s">
        <v>748</v>
      </c>
      <c r="H1257" s="9" t="s">
        <v>1994</v>
      </c>
      <c r="I1257" s="9" t="s">
        <v>1897</v>
      </c>
      <c r="J1257" s="9" t="s">
        <v>1926</v>
      </c>
      <c r="K1257" s="9" t="s">
        <v>1995</v>
      </c>
      <c r="L1257" s="9" t="s">
        <v>1996</v>
      </c>
      <c r="M1257" s="9" t="s">
        <v>98</v>
      </c>
      <c r="N1257" s="9"/>
      <c r="O1257" s="9" t="s">
        <v>4950</v>
      </c>
    </row>
    <row r="1258" spans="1:15" ht="18">
      <c r="A1258" s="9">
        <v>702596</v>
      </c>
      <c r="B1258" s="9" t="s">
        <v>4950</v>
      </c>
      <c r="C1258" s="9" t="s">
        <v>5130</v>
      </c>
      <c r="D1258" s="9" t="s">
        <v>5129</v>
      </c>
      <c r="E1258" s="9" t="s">
        <v>1905</v>
      </c>
      <c r="F1258" s="9">
        <v>32</v>
      </c>
      <c r="G1258" s="9" t="s">
        <v>748</v>
      </c>
      <c r="H1258" s="9" t="s">
        <v>634</v>
      </c>
      <c r="I1258" s="9" t="s">
        <v>1897</v>
      </c>
      <c r="J1258" s="9" t="s">
        <v>1898</v>
      </c>
      <c r="K1258" s="9" t="s">
        <v>2364</v>
      </c>
      <c r="L1258" s="9" t="s">
        <v>2527</v>
      </c>
      <c r="M1258" s="9" t="s">
        <v>5131</v>
      </c>
      <c r="N1258" s="9"/>
      <c r="O1258" s="9" t="s">
        <v>4950</v>
      </c>
    </row>
    <row r="1259" spans="1:15" ht="18">
      <c r="A1259" s="9">
        <v>702595</v>
      </c>
      <c r="B1259" s="9" t="s">
        <v>4950</v>
      </c>
      <c r="C1259" s="9" t="s">
        <v>5132</v>
      </c>
      <c r="D1259" s="9" t="s">
        <v>3997</v>
      </c>
      <c r="E1259" s="9"/>
      <c r="F1259" s="9"/>
      <c r="G1259" s="9" t="s">
        <v>633</v>
      </c>
      <c r="H1259" s="9" t="s">
        <v>634</v>
      </c>
      <c r="I1259" s="9" t="s">
        <v>1897</v>
      </c>
      <c r="J1259" s="9" t="s">
        <v>1898</v>
      </c>
      <c r="K1259" s="9" t="s">
        <v>2141</v>
      </c>
      <c r="L1259" s="9" t="s">
        <v>2093</v>
      </c>
      <c r="M1259" s="9" t="s">
        <v>4147</v>
      </c>
      <c r="N1259" s="9"/>
      <c r="O1259" s="9" t="s">
        <v>2059</v>
      </c>
    </row>
    <row r="1260" spans="1:15" ht="18">
      <c r="A1260" s="9">
        <v>702594</v>
      </c>
      <c r="B1260" s="9" t="s">
        <v>4950</v>
      </c>
      <c r="C1260" s="9" t="s">
        <v>5133</v>
      </c>
      <c r="D1260" s="9" t="s">
        <v>5134</v>
      </c>
      <c r="E1260" s="9" t="s">
        <v>1905</v>
      </c>
      <c r="F1260" s="9">
        <v>28</v>
      </c>
      <c r="G1260" s="9" t="s">
        <v>1906</v>
      </c>
      <c r="H1260" s="9" t="s">
        <v>1907</v>
      </c>
      <c r="I1260" s="9" t="s">
        <v>1897</v>
      </c>
      <c r="J1260" s="9" t="s">
        <v>1908</v>
      </c>
      <c r="K1260" s="9" t="s">
        <v>2364</v>
      </c>
      <c r="L1260" s="9" t="s">
        <v>1910</v>
      </c>
      <c r="M1260" s="9" t="s">
        <v>3768</v>
      </c>
      <c r="N1260" s="9"/>
      <c r="O1260" s="9" t="s">
        <v>4545</v>
      </c>
    </row>
    <row r="1261" spans="1:15" ht="18">
      <c r="A1261" s="9">
        <v>702593</v>
      </c>
      <c r="B1261" s="9" t="s">
        <v>4950</v>
      </c>
      <c r="C1261" s="9" t="s">
        <v>5135</v>
      </c>
      <c r="D1261" s="9" t="s">
        <v>5136</v>
      </c>
      <c r="E1261" s="9" t="s">
        <v>1905</v>
      </c>
      <c r="F1261" s="9">
        <v>25</v>
      </c>
      <c r="G1261" s="9" t="s">
        <v>633</v>
      </c>
      <c r="H1261" s="9" t="s">
        <v>1295</v>
      </c>
      <c r="I1261" s="9" t="s">
        <v>1897</v>
      </c>
      <c r="J1261" s="9" t="s">
        <v>1926</v>
      </c>
      <c r="K1261" s="9" t="s">
        <v>2108</v>
      </c>
      <c r="L1261" s="9" t="s">
        <v>1910</v>
      </c>
      <c r="M1261" s="9" t="s">
        <v>5137</v>
      </c>
      <c r="N1261" s="9"/>
      <c r="O1261" s="9"/>
    </row>
    <row r="1262" spans="1:15" ht="18">
      <c r="A1262" s="9">
        <v>702592</v>
      </c>
      <c r="B1262" s="9" t="s">
        <v>4950</v>
      </c>
      <c r="C1262" s="9" t="s">
        <v>5138</v>
      </c>
      <c r="D1262" s="9" t="s">
        <v>5136</v>
      </c>
      <c r="E1262" s="9" t="s">
        <v>1905</v>
      </c>
      <c r="F1262" s="9">
        <v>25</v>
      </c>
      <c r="G1262" s="9" t="s">
        <v>633</v>
      </c>
      <c r="H1262" s="9" t="s">
        <v>1295</v>
      </c>
      <c r="I1262" s="9" t="s">
        <v>1897</v>
      </c>
      <c r="J1262" s="9" t="s">
        <v>1898</v>
      </c>
      <c r="K1262" s="9" t="s">
        <v>1995</v>
      </c>
      <c r="L1262" s="9" t="s">
        <v>1996</v>
      </c>
      <c r="M1262" s="9" t="s">
        <v>5139</v>
      </c>
      <c r="N1262" s="9"/>
      <c r="O1262" s="9" t="s">
        <v>4950</v>
      </c>
    </row>
    <row r="1263" spans="1:15" ht="18">
      <c r="A1263" s="9">
        <v>702591</v>
      </c>
      <c r="B1263" s="9" t="s">
        <v>4950</v>
      </c>
      <c r="C1263" s="9" t="s">
        <v>5140</v>
      </c>
      <c r="D1263" s="9" t="s">
        <v>5141</v>
      </c>
      <c r="E1263" s="9"/>
      <c r="F1263" s="9"/>
      <c r="G1263" s="9" t="s">
        <v>633</v>
      </c>
      <c r="H1263" s="9" t="s">
        <v>634</v>
      </c>
      <c r="I1263" s="9" t="s">
        <v>1897</v>
      </c>
      <c r="J1263" s="9" t="s">
        <v>1898</v>
      </c>
      <c r="K1263" s="9" t="s">
        <v>2058</v>
      </c>
      <c r="L1263" s="9" t="s">
        <v>1900</v>
      </c>
      <c r="M1263" s="9" t="s">
        <v>2006</v>
      </c>
      <c r="N1263" s="9"/>
      <c r="O1263" s="9" t="s">
        <v>2504</v>
      </c>
    </row>
    <row r="1264" spans="1:15" ht="18">
      <c r="A1264" s="9">
        <v>702590</v>
      </c>
      <c r="B1264" s="9" t="s">
        <v>4950</v>
      </c>
      <c r="C1264" s="9" t="s">
        <v>5142</v>
      </c>
      <c r="D1264" s="9" t="s">
        <v>5086</v>
      </c>
      <c r="E1264" s="9"/>
      <c r="F1264" s="9"/>
      <c r="G1264" s="9" t="s">
        <v>1896</v>
      </c>
      <c r="H1264" s="9" t="s">
        <v>634</v>
      </c>
      <c r="I1264" s="9" t="s">
        <v>1897</v>
      </c>
      <c r="J1264" s="9" t="s">
        <v>1898</v>
      </c>
      <c r="K1264" s="9" t="s">
        <v>2540</v>
      </c>
      <c r="L1264" s="9" t="s">
        <v>1974</v>
      </c>
      <c r="M1264" s="9" t="s">
        <v>2006</v>
      </c>
      <c r="N1264" s="9"/>
      <c r="O1264" s="9" t="s">
        <v>3844</v>
      </c>
    </row>
    <row r="1265" spans="1:15" ht="18">
      <c r="A1265" s="9">
        <v>702589</v>
      </c>
      <c r="B1265" s="9" t="s">
        <v>4950</v>
      </c>
      <c r="C1265" s="9" t="s">
        <v>5143</v>
      </c>
      <c r="D1265" s="9" t="s">
        <v>5144</v>
      </c>
      <c r="E1265" s="9"/>
      <c r="F1265" s="9"/>
      <c r="G1265" s="9" t="s">
        <v>1906</v>
      </c>
      <c r="H1265" s="9" t="s">
        <v>1907</v>
      </c>
      <c r="I1265" s="9" t="s">
        <v>1897</v>
      </c>
      <c r="J1265" s="9" t="s">
        <v>1898</v>
      </c>
      <c r="K1265" s="9" t="s">
        <v>1899</v>
      </c>
      <c r="L1265" s="9" t="s">
        <v>2527</v>
      </c>
      <c r="M1265" s="9" t="s">
        <v>5145</v>
      </c>
      <c r="N1265" s="9"/>
      <c r="O1265" s="9" t="s">
        <v>4545</v>
      </c>
    </row>
    <row r="1266" spans="1:15" ht="18">
      <c r="A1266" s="9">
        <v>702588</v>
      </c>
      <c r="B1266" s="9" t="s">
        <v>4950</v>
      </c>
      <c r="C1266" s="9" t="s">
        <v>5146</v>
      </c>
      <c r="D1266" s="9" t="s">
        <v>5147</v>
      </c>
      <c r="E1266" s="9"/>
      <c r="F1266" s="9"/>
      <c r="G1266" s="9" t="s">
        <v>1906</v>
      </c>
      <c r="H1266" s="9" t="s">
        <v>1907</v>
      </c>
      <c r="I1266" s="9" t="s">
        <v>1897</v>
      </c>
      <c r="J1266" s="9" t="s">
        <v>1898</v>
      </c>
      <c r="K1266" s="9" t="s">
        <v>1922</v>
      </c>
      <c r="L1266" s="9" t="s">
        <v>2527</v>
      </c>
      <c r="M1266" s="9" t="s">
        <v>2801</v>
      </c>
      <c r="N1266" s="9"/>
      <c r="O1266" s="9" t="s">
        <v>4344</v>
      </c>
    </row>
    <row r="1267" spans="1:15" ht="18">
      <c r="A1267" s="9">
        <v>702587</v>
      </c>
      <c r="B1267" s="9" t="s">
        <v>4950</v>
      </c>
      <c r="C1267" s="9" t="s">
        <v>5148</v>
      </c>
      <c r="D1267" s="9" t="s">
        <v>5149</v>
      </c>
      <c r="E1267" s="9"/>
      <c r="F1267" s="9"/>
      <c r="G1267" s="9" t="s">
        <v>1906</v>
      </c>
      <c r="H1267" s="9" t="s">
        <v>1907</v>
      </c>
      <c r="I1267" s="9" t="s">
        <v>1897</v>
      </c>
      <c r="J1267" s="9" t="s">
        <v>1898</v>
      </c>
      <c r="K1267" s="9" t="s">
        <v>1916</v>
      </c>
      <c r="L1267" s="9" t="s">
        <v>2527</v>
      </c>
      <c r="M1267" s="9" t="s">
        <v>5150</v>
      </c>
      <c r="N1267" s="9"/>
      <c r="O1267" s="9" t="s">
        <v>4344</v>
      </c>
    </row>
    <row r="1268" spans="1:15" ht="18">
      <c r="A1268" s="9">
        <v>702586</v>
      </c>
      <c r="B1268" s="9" t="s">
        <v>4950</v>
      </c>
      <c r="C1268" s="9" t="s">
        <v>5151</v>
      </c>
      <c r="D1268" s="9" t="s">
        <v>98</v>
      </c>
      <c r="E1268" s="9"/>
      <c r="F1268" s="9"/>
      <c r="G1268" s="9" t="s">
        <v>1906</v>
      </c>
      <c r="H1268" s="9" t="s">
        <v>1907</v>
      </c>
      <c r="I1268" s="9" t="s">
        <v>1897</v>
      </c>
      <c r="J1268" s="9" t="s">
        <v>1908</v>
      </c>
      <c r="K1268" s="9" t="s">
        <v>1916</v>
      </c>
      <c r="L1268" s="9" t="s">
        <v>2527</v>
      </c>
      <c r="M1268" s="9" t="s">
        <v>5152</v>
      </c>
      <c r="N1268" s="9"/>
      <c r="O1268" s="9" t="s">
        <v>4344</v>
      </c>
    </row>
    <row r="1269" spans="1:15" ht="18">
      <c r="A1269" s="9">
        <v>702585</v>
      </c>
      <c r="B1269" s="9" t="s">
        <v>4950</v>
      </c>
      <c r="C1269" s="9" t="s">
        <v>5153</v>
      </c>
      <c r="D1269" s="9" t="s">
        <v>5154</v>
      </c>
      <c r="E1269" s="9"/>
      <c r="F1269" s="9"/>
      <c r="G1269" s="9" t="s">
        <v>398</v>
      </c>
      <c r="H1269" s="9" t="s">
        <v>2176</v>
      </c>
      <c r="I1269" s="9" t="s">
        <v>1950</v>
      </c>
      <c r="J1269" s="9" t="s">
        <v>1951</v>
      </c>
      <c r="K1269" s="9" t="s">
        <v>1981</v>
      </c>
      <c r="L1269" s="9" t="s">
        <v>1952</v>
      </c>
      <c r="M1269" s="9" t="s">
        <v>5155</v>
      </c>
      <c r="N1269" s="9"/>
      <c r="O1269" s="9"/>
    </row>
    <row r="1270" spans="1:15" ht="18">
      <c r="A1270" s="9">
        <v>702584</v>
      </c>
      <c r="B1270" s="9" t="s">
        <v>4950</v>
      </c>
      <c r="C1270" s="9" t="s">
        <v>5156</v>
      </c>
      <c r="D1270" s="9" t="s">
        <v>5157</v>
      </c>
      <c r="E1270" s="9" t="s">
        <v>2744</v>
      </c>
      <c r="F1270" s="9">
        <v>35</v>
      </c>
      <c r="G1270" s="9" t="s">
        <v>1906</v>
      </c>
      <c r="H1270" s="9" t="s">
        <v>634</v>
      </c>
      <c r="I1270" s="9" t="s">
        <v>1897</v>
      </c>
      <c r="J1270" s="9" t="s">
        <v>1898</v>
      </c>
      <c r="K1270" s="9" t="s">
        <v>2063</v>
      </c>
      <c r="L1270" s="9" t="s">
        <v>2527</v>
      </c>
      <c r="M1270" s="9" t="s">
        <v>5158</v>
      </c>
      <c r="N1270" s="9"/>
      <c r="O1270" s="9" t="s">
        <v>4950</v>
      </c>
    </row>
    <row r="1271" spans="1:15" ht="18">
      <c r="A1271" s="9">
        <v>702583</v>
      </c>
      <c r="B1271" s="9" t="s">
        <v>4950</v>
      </c>
      <c r="C1271" s="9" t="s">
        <v>5159</v>
      </c>
      <c r="D1271" s="9" t="s">
        <v>5160</v>
      </c>
      <c r="E1271" s="9"/>
      <c r="F1271" s="9"/>
      <c r="G1271" s="9" t="s">
        <v>1906</v>
      </c>
      <c r="H1271" s="9" t="s">
        <v>1295</v>
      </c>
      <c r="I1271" s="9" t="s">
        <v>1897</v>
      </c>
      <c r="J1271" s="9" t="s">
        <v>1898</v>
      </c>
      <c r="K1271" s="9" t="s">
        <v>1922</v>
      </c>
      <c r="L1271" s="9" t="s">
        <v>2527</v>
      </c>
      <c r="M1271" s="9" t="s">
        <v>2801</v>
      </c>
      <c r="N1271" s="9"/>
      <c r="O1271" s="9" t="s">
        <v>4789</v>
      </c>
    </row>
    <row r="1272" spans="1:15" ht="18">
      <c r="A1272" s="9">
        <v>702582</v>
      </c>
      <c r="B1272" s="9" t="s">
        <v>4950</v>
      </c>
      <c r="C1272" s="9" t="s">
        <v>5161</v>
      </c>
      <c r="D1272" s="9" t="s">
        <v>5162</v>
      </c>
      <c r="E1272" s="9" t="s">
        <v>1905</v>
      </c>
      <c r="F1272" s="9">
        <v>30</v>
      </c>
      <c r="G1272" s="9" t="s">
        <v>633</v>
      </c>
      <c r="H1272" s="9" t="s">
        <v>634</v>
      </c>
      <c r="I1272" s="9" t="s">
        <v>1897</v>
      </c>
      <c r="J1272" s="9" t="s">
        <v>1898</v>
      </c>
      <c r="K1272" s="9" t="s">
        <v>1916</v>
      </c>
      <c r="L1272" s="9" t="s">
        <v>1974</v>
      </c>
      <c r="M1272" s="9" t="s">
        <v>98</v>
      </c>
      <c r="N1272" s="9"/>
      <c r="O1272" s="9" t="s">
        <v>3844</v>
      </c>
    </row>
    <row r="1273" spans="1:15" ht="18">
      <c r="A1273" s="9">
        <v>702581</v>
      </c>
      <c r="B1273" s="9" t="s">
        <v>4950</v>
      </c>
      <c r="C1273" s="9" t="s">
        <v>5163</v>
      </c>
      <c r="D1273" s="9" t="s">
        <v>5164</v>
      </c>
      <c r="E1273" s="9"/>
      <c r="F1273" s="9"/>
      <c r="G1273" s="9" t="s">
        <v>1906</v>
      </c>
      <c r="H1273" s="9" t="s">
        <v>1907</v>
      </c>
      <c r="I1273" s="9" t="s">
        <v>1897</v>
      </c>
      <c r="J1273" s="9" t="s">
        <v>1898</v>
      </c>
      <c r="K1273" s="9" t="s">
        <v>1916</v>
      </c>
      <c r="L1273" s="9" t="s">
        <v>1910</v>
      </c>
      <c r="M1273" s="9" t="s">
        <v>5165</v>
      </c>
      <c r="N1273" s="9"/>
      <c r="O1273" s="9" t="s">
        <v>4789</v>
      </c>
    </row>
    <row r="1274" spans="1:15" ht="18">
      <c r="A1274" s="9">
        <v>702580</v>
      </c>
      <c r="B1274" s="9" t="s">
        <v>4950</v>
      </c>
      <c r="C1274" s="9" t="s">
        <v>5166</v>
      </c>
      <c r="D1274" s="9" t="s">
        <v>5167</v>
      </c>
      <c r="E1274" s="9"/>
      <c r="F1274" s="9"/>
      <c r="G1274" s="9" t="s">
        <v>1906</v>
      </c>
      <c r="H1274" s="9" t="s">
        <v>1907</v>
      </c>
      <c r="I1274" s="9" t="s">
        <v>1897</v>
      </c>
      <c r="J1274" s="9" t="s">
        <v>1898</v>
      </c>
      <c r="K1274" s="9" t="s">
        <v>1922</v>
      </c>
      <c r="L1274" s="9" t="s">
        <v>2026</v>
      </c>
      <c r="M1274" s="9" t="s">
        <v>2133</v>
      </c>
      <c r="N1274" s="9"/>
      <c r="O1274" s="9" t="s">
        <v>17</v>
      </c>
    </row>
    <row r="1275" spans="1:15" ht="18">
      <c r="A1275" s="9">
        <v>702578</v>
      </c>
      <c r="B1275" s="9" t="s">
        <v>4950</v>
      </c>
      <c r="C1275" s="9" t="s">
        <v>5168</v>
      </c>
      <c r="D1275" s="9" t="s">
        <v>5169</v>
      </c>
      <c r="E1275" s="9"/>
      <c r="F1275" s="9"/>
      <c r="G1275" s="9" t="s">
        <v>1906</v>
      </c>
      <c r="H1275" s="9" t="s">
        <v>1907</v>
      </c>
      <c r="I1275" s="9" t="s">
        <v>1897</v>
      </c>
      <c r="J1275" s="9" t="s">
        <v>1898</v>
      </c>
      <c r="K1275" s="9" t="s">
        <v>1916</v>
      </c>
      <c r="L1275" s="9" t="s">
        <v>2527</v>
      </c>
      <c r="M1275" s="9" t="s">
        <v>5170</v>
      </c>
      <c r="N1275" s="9"/>
      <c r="O1275" s="9" t="s">
        <v>4249</v>
      </c>
    </row>
    <row r="1276" spans="1:15" ht="18">
      <c r="A1276" s="9">
        <v>702577</v>
      </c>
      <c r="B1276" s="9" t="s">
        <v>4950</v>
      </c>
      <c r="C1276" s="9" t="s">
        <v>5171</v>
      </c>
      <c r="D1276" s="9" t="s">
        <v>5172</v>
      </c>
      <c r="E1276" s="9"/>
      <c r="F1276" s="9"/>
      <c r="G1276" s="9" t="s">
        <v>633</v>
      </c>
      <c r="H1276" s="9" t="s">
        <v>1907</v>
      </c>
      <c r="I1276" s="9" t="s">
        <v>1897</v>
      </c>
      <c r="J1276" s="9" t="s">
        <v>1898</v>
      </c>
      <c r="K1276" s="9" t="s">
        <v>1987</v>
      </c>
      <c r="L1276" s="9" t="s">
        <v>3209</v>
      </c>
      <c r="M1276" s="9" t="s">
        <v>5173</v>
      </c>
      <c r="N1276" s="9"/>
      <c r="O1276" s="9" t="s">
        <v>2881</v>
      </c>
    </row>
    <row r="1277" spans="1:15" ht="18">
      <c r="A1277" s="9">
        <v>702576</v>
      </c>
      <c r="B1277" s="9" t="s">
        <v>4950</v>
      </c>
      <c r="C1277" s="9" t="s">
        <v>5174</v>
      </c>
      <c r="D1277" s="9" t="s">
        <v>5175</v>
      </c>
      <c r="E1277" s="9"/>
      <c r="F1277" s="9"/>
      <c r="G1277" s="9" t="s">
        <v>1896</v>
      </c>
      <c r="H1277" s="9" t="s">
        <v>1660</v>
      </c>
      <c r="I1277" s="9" t="s">
        <v>1897</v>
      </c>
      <c r="J1277" s="9" t="s">
        <v>1898</v>
      </c>
      <c r="K1277" s="9" t="s">
        <v>2540</v>
      </c>
      <c r="L1277" s="9" t="s">
        <v>1974</v>
      </c>
      <c r="M1277" s="9" t="s">
        <v>2034</v>
      </c>
      <c r="N1277" s="9"/>
      <c r="O1277" s="9" t="s">
        <v>3603</v>
      </c>
    </row>
    <row r="1278" spans="1:15" ht="18">
      <c r="A1278" s="9">
        <v>702575</v>
      </c>
      <c r="B1278" s="9" t="s">
        <v>4950</v>
      </c>
      <c r="C1278" s="9" t="s">
        <v>5176</v>
      </c>
      <c r="D1278" s="9" t="s">
        <v>5177</v>
      </c>
      <c r="E1278" s="9"/>
      <c r="F1278" s="9"/>
      <c r="G1278" s="9" t="s">
        <v>748</v>
      </c>
      <c r="H1278" s="9" t="s">
        <v>634</v>
      </c>
      <c r="I1278" s="9" t="s">
        <v>1897</v>
      </c>
      <c r="J1278" s="9" t="s">
        <v>1898</v>
      </c>
      <c r="K1278" s="9" t="s">
        <v>1922</v>
      </c>
      <c r="L1278" s="9" t="s">
        <v>2026</v>
      </c>
      <c r="M1278" s="9" t="s">
        <v>98</v>
      </c>
      <c r="N1278" s="9"/>
      <c r="O1278" s="9" t="s">
        <v>17</v>
      </c>
    </row>
    <row r="1279" spans="1:15" ht="18">
      <c r="A1279" s="9">
        <v>702574</v>
      </c>
      <c r="B1279" s="9" t="s">
        <v>4950</v>
      </c>
      <c r="C1279" s="9" t="s">
        <v>5178</v>
      </c>
      <c r="D1279" s="9" t="s">
        <v>5179</v>
      </c>
      <c r="E1279" s="9"/>
      <c r="F1279" s="9"/>
      <c r="G1279" s="9" t="s">
        <v>633</v>
      </c>
      <c r="H1279" s="9" t="s">
        <v>634</v>
      </c>
      <c r="I1279" s="9" t="s">
        <v>1897</v>
      </c>
      <c r="J1279" s="9" t="s">
        <v>1898</v>
      </c>
      <c r="K1279" s="9" t="s">
        <v>1916</v>
      </c>
      <c r="L1279" s="9" t="s">
        <v>1974</v>
      </c>
      <c r="M1279" s="9" t="s">
        <v>98</v>
      </c>
      <c r="N1279" s="9"/>
      <c r="O1279" s="9" t="s">
        <v>3926</v>
      </c>
    </row>
    <row r="1280" spans="1:15" ht="18">
      <c r="A1280" s="9">
        <v>702573</v>
      </c>
      <c r="B1280" s="9" t="s">
        <v>4950</v>
      </c>
      <c r="C1280" s="9" t="s">
        <v>5180</v>
      </c>
      <c r="D1280" s="9" t="s">
        <v>5181</v>
      </c>
      <c r="E1280" s="9"/>
      <c r="F1280" s="9"/>
      <c r="G1280" s="9" t="s">
        <v>633</v>
      </c>
      <c r="H1280" s="9" t="s">
        <v>634</v>
      </c>
      <c r="I1280" s="9" t="s">
        <v>1897</v>
      </c>
      <c r="J1280" s="9" t="s">
        <v>1926</v>
      </c>
      <c r="K1280" s="9" t="s">
        <v>2540</v>
      </c>
      <c r="L1280" s="9" t="s">
        <v>1974</v>
      </c>
      <c r="M1280" s="9" t="s">
        <v>5182</v>
      </c>
      <c r="N1280" s="9"/>
      <c r="O1280" s="9" t="s">
        <v>3464</v>
      </c>
    </row>
    <row r="1281" spans="1:15" ht="18">
      <c r="A1281" s="9">
        <v>702572</v>
      </c>
      <c r="B1281" s="9" t="s">
        <v>4950</v>
      </c>
      <c r="C1281" s="9" t="s">
        <v>5183</v>
      </c>
      <c r="D1281" s="9" t="s">
        <v>5181</v>
      </c>
      <c r="E1281" s="9"/>
      <c r="F1281" s="9"/>
      <c r="G1281" s="9" t="s">
        <v>633</v>
      </c>
      <c r="H1281" s="9" t="s">
        <v>634</v>
      </c>
      <c r="I1281" s="9" t="s">
        <v>1897</v>
      </c>
      <c r="J1281" s="9" t="s">
        <v>1898</v>
      </c>
      <c r="K1281" s="9" t="s">
        <v>1995</v>
      </c>
      <c r="L1281" s="9" t="s">
        <v>1996</v>
      </c>
      <c r="M1281" s="9" t="s">
        <v>5184</v>
      </c>
      <c r="N1281" s="9"/>
      <c r="O1281" s="9" t="s">
        <v>4950</v>
      </c>
    </row>
    <row r="1282" spans="1:15" ht="18">
      <c r="A1282" s="9">
        <v>702571</v>
      </c>
      <c r="B1282" s="9" t="s">
        <v>4950</v>
      </c>
      <c r="C1282" s="9" t="s">
        <v>5185</v>
      </c>
      <c r="D1282" s="9" t="s">
        <v>5186</v>
      </c>
      <c r="E1282" s="9"/>
      <c r="F1282" s="9"/>
      <c r="G1282" s="9" t="s">
        <v>633</v>
      </c>
      <c r="H1282" s="9" t="s">
        <v>1660</v>
      </c>
      <c r="I1282" s="9" t="s">
        <v>1897</v>
      </c>
      <c r="J1282" s="9" t="s">
        <v>1898</v>
      </c>
      <c r="K1282" s="9" t="s">
        <v>1916</v>
      </c>
      <c r="L1282" s="9" t="s">
        <v>1974</v>
      </c>
      <c r="M1282" s="9" t="s">
        <v>5187</v>
      </c>
      <c r="N1282" s="9"/>
      <c r="O1282" s="9" t="s">
        <v>3844</v>
      </c>
    </row>
    <row r="1283" spans="1:15" ht="18">
      <c r="A1283" s="9">
        <v>702570</v>
      </c>
      <c r="B1283" s="9" t="s">
        <v>4950</v>
      </c>
      <c r="C1283" s="9" t="s">
        <v>5188</v>
      </c>
      <c r="D1283" s="9" t="s">
        <v>5189</v>
      </c>
      <c r="E1283" s="9"/>
      <c r="F1283" s="9"/>
      <c r="G1283" s="9" t="s">
        <v>633</v>
      </c>
      <c r="H1283" s="9" t="s">
        <v>1295</v>
      </c>
      <c r="I1283" s="9" t="s">
        <v>1897</v>
      </c>
      <c r="J1283" s="9" t="s">
        <v>1898</v>
      </c>
      <c r="K1283" s="9" t="s">
        <v>2149</v>
      </c>
      <c r="L1283" s="9" t="s">
        <v>3209</v>
      </c>
      <c r="M1283" s="9" t="s">
        <v>5190</v>
      </c>
      <c r="N1283" s="9"/>
      <c r="O1283" s="9" t="s">
        <v>4950</v>
      </c>
    </row>
    <row r="1284" spans="1:15" ht="18">
      <c r="A1284" s="9">
        <v>702569</v>
      </c>
      <c r="B1284" s="9" t="s">
        <v>4950</v>
      </c>
      <c r="C1284" s="9" t="s">
        <v>5191</v>
      </c>
      <c r="D1284" s="9" t="s">
        <v>5192</v>
      </c>
      <c r="E1284" s="9"/>
      <c r="F1284" s="9"/>
      <c r="G1284" s="9" t="s">
        <v>633</v>
      </c>
      <c r="H1284" s="9" t="s">
        <v>1295</v>
      </c>
      <c r="I1284" s="9" t="s">
        <v>1897</v>
      </c>
      <c r="J1284" s="9" t="s">
        <v>1898</v>
      </c>
      <c r="K1284" s="9" t="s">
        <v>1899</v>
      </c>
      <c r="L1284" s="9" t="s">
        <v>1974</v>
      </c>
      <c r="M1284" s="9" t="s">
        <v>1999</v>
      </c>
      <c r="N1284" s="9"/>
      <c r="O1284" s="9" t="s">
        <v>4950</v>
      </c>
    </row>
    <row r="1285" spans="1:15" ht="18">
      <c r="A1285" s="9">
        <v>702568</v>
      </c>
      <c r="B1285" s="9" t="s">
        <v>4950</v>
      </c>
      <c r="C1285" s="9" t="s">
        <v>5193</v>
      </c>
      <c r="D1285" s="9" t="s">
        <v>5194</v>
      </c>
      <c r="E1285" s="9" t="s">
        <v>1905</v>
      </c>
      <c r="F1285" s="9">
        <v>35</v>
      </c>
      <c r="G1285" s="9" t="s">
        <v>633</v>
      </c>
      <c r="H1285" s="9" t="s">
        <v>1660</v>
      </c>
      <c r="I1285" s="9" t="s">
        <v>1897</v>
      </c>
      <c r="J1285" s="9" t="s">
        <v>1898</v>
      </c>
      <c r="K1285" s="9" t="s">
        <v>2299</v>
      </c>
      <c r="L1285" s="9" t="s">
        <v>1974</v>
      </c>
      <c r="M1285" s="9" t="s">
        <v>5195</v>
      </c>
      <c r="N1285" s="9"/>
      <c r="O1285" s="9" t="s">
        <v>4950</v>
      </c>
    </row>
    <row r="1286" spans="1:15" ht="18">
      <c r="A1286" s="9">
        <v>702567</v>
      </c>
      <c r="B1286" s="9" t="s">
        <v>4950</v>
      </c>
      <c r="C1286" s="9" t="s">
        <v>5196</v>
      </c>
      <c r="D1286" s="9" t="s">
        <v>5048</v>
      </c>
      <c r="E1286" s="9" t="s">
        <v>1905</v>
      </c>
      <c r="F1286" s="9">
        <v>35</v>
      </c>
      <c r="G1286" s="9" t="s">
        <v>1896</v>
      </c>
      <c r="H1286" s="9" t="s">
        <v>1660</v>
      </c>
      <c r="I1286" s="9" t="s">
        <v>1897</v>
      </c>
      <c r="J1286" s="9" t="s">
        <v>1898</v>
      </c>
      <c r="K1286" s="9" t="s">
        <v>1965</v>
      </c>
      <c r="L1286" s="9" t="s">
        <v>1974</v>
      </c>
      <c r="M1286" s="9" t="s">
        <v>5197</v>
      </c>
      <c r="N1286" s="9"/>
      <c r="O1286" s="9" t="s">
        <v>3350</v>
      </c>
    </row>
    <row r="1287" spans="1:15" ht="18">
      <c r="A1287" s="9">
        <v>702566</v>
      </c>
      <c r="B1287" s="9" t="s">
        <v>5198</v>
      </c>
      <c r="C1287" s="9" t="s">
        <v>5199</v>
      </c>
      <c r="D1287" s="9" t="s">
        <v>5200</v>
      </c>
      <c r="E1287" s="9"/>
      <c r="F1287" s="9"/>
      <c r="G1287" s="9" t="s">
        <v>1896</v>
      </c>
      <c r="H1287" s="9" t="s">
        <v>1660</v>
      </c>
      <c r="I1287" s="9" t="s">
        <v>1897</v>
      </c>
      <c r="J1287" s="9" t="s">
        <v>1898</v>
      </c>
      <c r="K1287" s="9" t="s">
        <v>1922</v>
      </c>
      <c r="L1287" s="9" t="s">
        <v>1952</v>
      </c>
      <c r="M1287" s="9" t="s">
        <v>2834</v>
      </c>
      <c r="N1287" s="9"/>
      <c r="O1287" s="9" t="s">
        <v>4545</v>
      </c>
    </row>
    <row r="1288" spans="1:15" ht="18">
      <c r="A1288" s="9">
        <v>702565</v>
      </c>
      <c r="B1288" s="9" t="s">
        <v>5198</v>
      </c>
      <c r="C1288" s="9" t="s">
        <v>5201</v>
      </c>
      <c r="D1288" s="9" t="s">
        <v>5202</v>
      </c>
      <c r="E1288" s="9"/>
      <c r="F1288" s="9"/>
      <c r="G1288" s="9" t="s">
        <v>812</v>
      </c>
      <c r="H1288" s="9" t="s">
        <v>634</v>
      </c>
      <c r="I1288" s="9" t="s">
        <v>1897</v>
      </c>
      <c r="J1288" s="9" t="s">
        <v>1926</v>
      </c>
      <c r="K1288" s="9" t="s">
        <v>1987</v>
      </c>
      <c r="L1288" s="9" t="s">
        <v>3209</v>
      </c>
      <c r="M1288" s="9" t="s">
        <v>2381</v>
      </c>
      <c r="N1288" s="9"/>
      <c r="O1288" s="9" t="s">
        <v>2230</v>
      </c>
    </row>
    <row r="1289" spans="1:15" ht="18">
      <c r="A1289" s="9">
        <v>702564</v>
      </c>
      <c r="B1289" s="9" t="s">
        <v>5198</v>
      </c>
      <c r="C1289" s="9" t="s">
        <v>5203</v>
      </c>
      <c r="D1289" s="9" t="s">
        <v>5204</v>
      </c>
      <c r="E1289" s="9"/>
      <c r="F1289" s="9"/>
      <c r="G1289" s="9" t="s">
        <v>633</v>
      </c>
      <c r="H1289" s="9" t="s">
        <v>634</v>
      </c>
      <c r="I1289" s="9" t="s">
        <v>1897</v>
      </c>
      <c r="J1289" s="9" t="s">
        <v>1898</v>
      </c>
      <c r="K1289" s="9" t="s">
        <v>2149</v>
      </c>
      <c r="L1289" s="9" t="s">
        <v>1900</v>
      </c>
      <c r="M1289" s="9" t="s">
        <v>5205</v>
      </c>
      <c r="N1289" s="9"/>
      <c r="O1289" s="9" t="s">
        <v>3342</v>
      </c>
    </row>
    <row r="1290" spans="1:15" ht="18">
      <c r="A1290" s="9">
        <v>702563</v>
      </c>
      <c r="B1290" s="9" t="s">
        <v>5198</v>
      </c>
      <c r="C1290" s="9" t="s">
        <v>5206</v>
      </c>
      <c r="D1290" s="9" t="s">
        <v>5207</v>
      </c>
      <c r="E1290" s="9"/>
      <c r="F1290" s="9"/>
      <c r="G1290" s="9" t="s">
        <v>1896</v>
      </c>
      <c r="H1290" s="9" t="s">
        <v>1660</v>
      </c>
      <c r="I1290" s="9" t="s">
        <v>1897</v>
      </c>
      <c r="J1290" s="9" t="s">
        <v>1898</v>
      </c>
      <c r="K1290" s="9" t="s">
        <v>1987</v>
      </c>
      <c r="L1290" s="9" t="s">
        <v>1900</v>
      </c>
      <c r="M1290" s="9" t="s">
        <v>2006</v>
      </c>
      <c r="N1290" s="9"/>
      <c r="O1290" s="9" t="s">
        <v>3575</v>
      </c>
    </row>
    <row r="1291" spans="1:15" ht="18">
      <c r="A1291" s="9">
        <v>702562</v>
      </c>
      <c r="B1291" s="9" t="s">
        <v>5198</v>
      </c>
      <c r="C1291" s="9" t="s">
        <v>5208</v>
      </c>
      <c r="D1291" s="9" t="s">
        <v>5209</v>
      </c>
      <c r="E1291" s="9"/>
      <c r="F1291" s="9"/>
      <c r="G1291" s="9" t="s">
        <v>1896</v>
      </c>
      <c r="H1291" s="9" t="s">
        <v>634</v>
      </c>
      <c r="I1291" s="9" t="s">
        <v>1897</v>
      </c>
      <c r="J1291" s="9" t="s">
        <v>1898</v>
      </c>
      <c r="K1291" s="9" t="s">
        <v>1987</v>
      </c>
      <c r="L1291" s="9" t="s">
        <v>1900</v>
      </c>
      <c r="M1291" s="9" t="s">
        <v>2006</v>
      </c>
      <c r="N1291" s="9"/>
      <c r="O1291" s="9" t="s">
        <v>2021</v>
      </c>
    </row>
    <row r="1292" spans="1:15" ht="18">
      <c r="A1292" s="9">
        <v>702561</v>
      </c>
      <c r="B1292" s="9" t="s">
        <v>5198</v>
      </c>
      <c r="C1292" s="9" t="s">
        <v>5210</v>
      </c>
      <c r="D1292" s="9" t="s">
        <v>5211</v>
      </c>
      <c r="E1292" s="9"/>
      <c r="F1292" s="9"/>
      <c r="G1292" s="9" t="s">
        <v>1896</v>
      </c>
      <c r="H1292" s="9" t="s">
        <v>1660</v>
      </c>
      <c r="I1292" s="9" t="s">
        <v>1897</v>
      </c>
      <c r="J1292" s="9" t="s">
        <v>1898</v>
      </c>
      <c r="K1292" s="9" t="s">
        <v>2172</v>
      </c>
      <c r="L1292" s="9" t="s">
        <v>1900</v>
      </c>
      <c r="M1292" s="9" t="s">
        <v>3234</v>
      </c>
      <c r="N1292" s="9"/>
      <c r="O1292" s="9" t="s">
        <v>1902</v>
      </c>
    </row>
    <row r="1293" spans="1:15" ht="18">
      <c r="A1293" s="9">
        <v>702560</v>
      </c>
      <c r="B1293" s="9" t="s">
        <v>5198</v>
      </c>
      <c r="C1293" s="9" t="s">
        <v>5212</v>
      </c>
      <c r="D1293" s="9" t="s">
        <v>5213</v>
      </c>
      <c r="E1293" s="9"/>
      <c r="F1293" s="9"/>
      <c r="G1293" s="9" t="s">
        <v>1906</v>
      </c>
      <c r="H1293" s="9" t="s">
        <v>634</v>
      </c>
      <c r="I1293" s="9" t="s">
        <v>1897</v>
      </c>
      <c r="J1293" s="9" t="s">
        <v>1898</v>
      </c>
      <c r="K1293" s="9" t="s">
        <v>1899</v>
      </c>
      <c r="L1293" s="9" t="s">
        <v>1910</v>
      </c>
      <c r="M1293" s="9" t="s">
        <v>1933</v>
      </c>
      <c r="N1293" s="9"/>
      <c r="O1293" s="9" t="s">
        <v>4950</v>
      </c>
    </row>
    <row r="1294" spans="1:15" ht="18">
      <c r="A1294" s="9">
        <v>702559</v>
      </c>
      <c r="B1294" s="9" t="s">
        <v>5198</v>
      </c>
      <c r="C1294" s="9" t="s">
        <v>5214</v>
      </c>
      <c r="D1294" s="9" t="s">
        <v>98</v>
      </c>
      <c r="E1294" s="9"/>
      <c r="F1294" s="9"/>
      <c r="G1294" s="9"/>
      <c r="H1294" s="9"/>
      <c r="I1294" s="9" t="s">
        <v>1897</v>
      </c>
      <c r="J1294" s="9" t="s">
        <v>1908</v>
      </c>
      <c r="K1294" s="9" t="s">
        <v>1899</v>
      </c>
      <c r="L1294" s="9" t="s">
        <v>1910</v>
      </c>
      <c r="M1294" s="9" t="s">
        <v>5215</v>
      </c>
      <c r="N1294" s="9"/>
      <c r="O1294" s="9" t="s">
        <v>4141</v>
      </c>
    </row>
    <row r="1295" spans="1:15" ht="18">
      <c r="A1295" s="9">
        <v>702558</v>
      </c>
      <c r="B1295" s="9" t="s">
        <v>5198</v>
      </c>
      <c r="C1295" s="9" t="s">
        <v>5216</v>
      </c>
      <c r="D1295" s="9" t="s">
        <v>5217</v>
      </c>
      <c r="E1295" s="9" t="s">
        <v>2744</v>
      </c>
      <c r="F1295" s="9">
        <v>30</v>
      </c>
      <c r="G1295" s="9" t="s">
        <v>1896</v>
      </c>
      <c r="H1295" s="9" t="s">
        <v>634</v>
      </c>
      <c r="I1295" s="9" t="s">
        <v>1897</v>
      </c>
      <c r="J1295" s="9" t="s">
        <v>1898</v>
      </c>
      <c r="K1295" s="9" t="s">
        <v>1987</v>
      </c>
      <c r="L1295" s="9" t="s">
        <v>3209</v>
      </c>
      <c r="M1295" s="9" t="s">
        <v>5218</v>
      </c>
      <c r="N1295" s="9"/>
      <c r="O1295" s="9" t="s">
        <v>2017</v>
      </c>
    </row>
    <row r="1296" spans="1:15" ht="18">
      <c r="A1296" s="9">
        <v>702557</v>
      </c>
      <c r="B1296" s="9" t="s">
        <v>5198</v>
      </c>
      <c r="C1296" s="9" t="s">
        <v>5219</v>
      </c>
      <c r="D1296" s="9" t="s">
        <v>5220</v>
      </c>
      <c r="E1296" s="9" t="s">
        <v>1905</v>
      </c>
      <c r="F1296" s="9">
        <v>27</v>
      </c>
      <c r="G1296" s="9" t="s">
        <v>748</v>
      </c>
      <c r="H1296" s="9" t="s">
        <v>634</v>
      </c>
      <c r="I1296" s="9" t="s">
        <v>1897</v>
      </c>
      <c r="J1296" s="9" t="s">
        <v>1898</v>
      </c>
      <c r="K1296" s="9" t="s">
        <v>2364</v>
      </c>
      <c r="L1296" s="9" t="s">
        <v>1910</v>
      </c>
      <c r="M1296" s="9" t="s">
        <v>98</v>
      </c>
      <c r="N1296" s="9"/>
      <c r="O1296" s="9" t="s">
        <v>4789</v>
      </c>
    </row>
    <row r="1297" spans="1:15" ht="18">
      <c r="A1297" s="9">
        <v>702556</v>
      </c>
      <c r="B1297" s="9" t="s">
        <v>5198</v>
      </c>
      <c r="C1297" s="9" t="s">
        <v>5221</v>
      </c>
      <c r="D1297" s="9" t="s">
        <v>5222</v>
      </c>
      <c r="E1297" s="9" t="s">
        <v>1905</v>
      </c>
      <c r="F1297" s="9">
        <v>27</v>
      </c>
      <c r="G1297" s="9"/>
      <c r="H1297" s="9"/>
      <c r="I1297" s="9" t="s">
        <v>1897</v>
      </c>
      <c r="J1297" s="9" t="s">
        <v>1908</v>
      </c>
      <c r="K1297" s="9" t="s">
        <v>2149</v>
      </c>
      <c r="L1297" s="9" t="s">
        <v>3209</v>
      </c>
      <c r="M1297" s="9" t="s">
        <v>5223</v>
      </c>
      <c r="N1297" s="9"/>
      <c r="O1297" s="9" t="s">
        <v>4950</v>
      </c>
    </row>
    <row r="1298" spans="1:15" ht="18">
      <c r="A1298" s="9">
        <v>702555</v>
      </c>
      <c r="B1298" s="9" t="s">
        <v>5198</v>
      </c>
      <c r="C1298" s="9" t="s">
        <v>5224</v>
      </c>
      <c r="D1298" s="9" t="s">
        <v>5225</v>
      </c>
      <c r="E1298" s="9" t="s">
        <v>1905</v>
      </c>
      <c r="F1298" s="9">
        <v>30</v>
      </c>
      <c r="G1298" s="9" t="s">
        <v>1896</v>
      </c>
      <c r="H1298" s="9" t="s">
        <v>1660</v>
      </c>
      <c r="I1298" s="9" t="s">
        <v>1897</v>
      </c>
      <c r="J1298" s="9" t="s">
        <v>1898</v>
      </c>
      <c r="K1298" s="9" t="s">
        <v>1995</v>
      </c>
      <c r="L1298" s="9" t="s">
        <v>1996</v>
      </c>
      <c r="M1298" s="9" t="s">
        <v>5226</v>
      </c>
      <c r="N1298" s="9"/>
      <c r="O1298" s="9" t="s">
        <v>4789</v>
      </c>
    </row>
    <row r="1299" spans="1:15" ht="18">
      <c r="A1299" s="9">
        <v>702554</v>
      </c>
      <c r="B1299" s="9" t="s">
        <v>5198</v>
      </c>
      <c r="C1299" s="9" t="s">
        <v>5227</v>
      </c>
      <c r="D1299" s="9" t="s">
        <v>5228</v>
      </c>
      <c r="E1299" s="9"/>
      <c r="F1299" s="9"/>
      <c r="G1299" s="9" t="s">
        <v>633</v>
      </c>
      <c r="H1299" s="9" t="s">
        <v>1907</v>
      </c>
      <c r="I1299" s="9" t="s">
        <v>1897</v>
      </c>
      <c r="J1299" s="9" t="s">
        <v>1898</v>
      </c>
      <c r="K1299" s="9" t="s">
        <v>1987</v>
      </c>
      <c r="L1299" s="9" t="s">
        <v>1900</v>
      </c>
      <c r="M1299" s="9" t="s">
        <v>2006</v>
      </c>
      <c r="N1299" s="9"/>
      <c r="O1299" s="9" t="s">
        <v>2059</v>
      </c>
    </row>
    <row r="1300" spans="1:15" ht="18">
      <c r="A1300" s="9">
        <v>702553</v>
      </c>
      <c r="B1300" s="9" t="s">
        <v>5198</v>
      </c>
      <c r="C1300" s="9" t="s">
        <v>5229</v>
      </c>
      <c r="D1300" s="9" t="s">
        <v>5230</v>
      </c>
      <c r="E1300" s="9" t="s">
        <v>1905</v>
      </c>
      <c r="F1300" s="9">
        <v>22</v>
      </c>
      <c r="G1300" s="9" t="s">
        <v>648</v>
      </c>
      <c r="H1300" s="9" t="s">
        <v>1295</v>
      </c>
      <c r="I1300" s="9" t="s">
        <v>1897</v>
      </c>
      <c r="J1300" s="9" t="s">
        <v>1898</v>
      </c>
      <c r="K1300" s="9" t="s">
        <v>2149</v>
      </c>
      <c r="L1300" s="9" t="s">
        <v>2415</v>
      </c>
      <c r="M1300" s="9" t="s">
        <v>3869</v>
      </c>
      <c r="N1300" s="9"/>
      <c r="O1300" s="9" t="s">
        <v>2003</v>
      </c>
    </row>
    <row r="1301" spans="1:15" ht="18">
      <c r="A1301" s="9">
        <v>702552</v>
      </c>
      <c r="B1301" s="9" t="s">
        <v>5198</v>
      </c>
      <c r="C1301" s="9" t="s">
        <v>5231</v>
      </c>
      <c r="D1301" s="9" t="s">
        <v>5232</v>
      </c>
      <c r="E1301" s="9"/>
      <c r="F1301" s="9"/>
      <c r="G1301" s="9" t="s">
        <v>1896</v>
      </c>
      <c r="H1301" s="9" t="s">
        <v>1660</v>
      </c>
      <c r="I1301" s="9" t="s">
        <v>1897</v>
      </c>
      <c r="J1301" s="9" t="s">
        <v>1898</v>
      </c>
      <c r="K1301" s="9" t="s">
        <v>2172</v>
      </c>
      <c r="L1301" s="9" t="s">
        <v>1900</v>
      </c>
      <c r="M1301" s="9" t="s">
        <v>3234</v>
      </c>
      <c r="N1301" s="9"/>
      <c r="O1301" s="9" t="s">
        <v>1902</v>
      </c>
    </row>
    <row r="1302" spans="1:15" ht="18">
      <c r="A1302" s="9">
        <v>702551</v>
      </c>
      <c r="B1302" s="9" t="s">
        <v>5198</v>
      </c>
      <c r="C1302" s="9" t="s">
        <v>5233</v>
      </c>
      <c r="D1302" s="9" t="s">
        <v>5234</v>
      </c>
      <c r="E1302" s="9"/>
      <c r="F1302" s="9"/>
      <c r="G1302" s="9" t="s">
        <v>1896</v>
      </c>
      <c r="H1302" s="9" t="s">
        <v>1660</v>
      </c>
      <c r="I1302" s="9" t="s">
        <v>1897</v>
      </c>
      <c r="J1302" s="9" t="s">
        <v>1898</v>
      </c>
      <c r="K1302" s="9" t="s">
        <v>2058</v>
      </c>
      <c r="L1302" s="9" t="s">
        <v>1900</v>
      </c>
      <c r="M1302" s="9" t="s">
        <v>2006</v>
      </c>
      <c r="N1302" s="9"/>
      <c r="O1302" s="9" t="s">
        <v>3575</v>
      </c>
    </row>
    <row r="1303" spans="1:15" ht="18">
      <c r="A1303" s="9">
        <v>702550</v>
      </c>
      <c r="B1303" s="9" t="s">
        <v>5198</v>
      </c>
      <c r="C1303" s="9" t="s">
        <v>5235</v>
      </c>
      <c r="D1303" s="9" t="s">
        <v>5236</v>
      </c>
      <c r="E1303" s="9"/>
      <c r="F1303" s="9"/>
      <c r="G1303" s="9" t="s">
        <v>1896</v>
      </c>
      <c r="H1303" s="9" t="s">
        <v>1660</v>
      </c>
      <c r="I1303" s="9" t="s">
        <v>1897</v>
      </c>
      <c r="J1303" s="9" t="s">
        <v>1898</v>
      </c>
      <c r="K1303" s="9" t="s">
        <v>2058</v>
      </c>
      <c r="L1303" s="9" t="s">
        <v>1900</v>
      </c>
      <c r="M1303" s="9" t="s">
        <v>2006</v>
      </c>
      <c r="N1303" s="9"/>
      <c r="O1303" s="9" t="s">
        <v>3575</v>
      </c>
    </row>
    <row r="1304" spans="1:15" ht="18">
      <c r="A1304" s="9">
        <v>702549</v>
      </c>
      <c r="B1304" s="9" t="s">
        <v>5198</v>
      </c>
      <c r="C1304" s="9" t="s">
        <v>5237</v>
      </c>
      <c r="D1304" s="9" t="s">
        <v>5238</v>
      </c>
      <c r="E1304" s="9"/>
      <c r="F1304" s="9"/>
      <c r="G1304" s="9" t="s">
        <v>633</v>
      </c>
      <c r="H1304" s="9" t="s">
        <v>634</v>
      </c>
      <c r="I1304" s="9" t="s">
        <v>1897</v>
      </c>
      <c r="J1304" s="9" t="s">
        <v>1898</v>
      </c>
      <c r="K1304" s="9" t="s">
        <v>1899</v>
      </c>
      <c r="L1304" s="9" t="s">
        <v>1900</v>
      </c>
      <c r="M1304" s="9" t="s">
        <v>3251</v>
      </c>
      <c r="N1304" s="9"/>
      <c r="O1304" s="9" t="s">
        <v>4950</v>
      </c>
    </row>
    <row r="1305" spans="1:15" ht="18">
      <c r="A1305" s="9">
        <v>702548</v>
      </c>
      <c r="B1305" s="9" t="s">
        <v>5198</v>
      </c>
      <c r="C1305" s="9" t="s">
        <v>5239</v>
      </c>
      <c r="D1305" s="9" t="s">
        <v>5240</v>
      </c>
      <c r="E1305" s="9" t="s">
        <v>1905</v>
      </c>
      <c r="F1305" s="9">
        <v>24</v>
      </c>
      <c r="G1305" s="9" t="s">
        <v>1906</v>
      </c>
      <c r="H1305" s="9" t="s">
        <v>1907</v>
      </c>
      <c r="I1305" s="9" t="s">
        <v>1897</v>
      </c>
      <c r="J1305" s="9" t="s">
        <v>1908</v>
      </c>
      <c r="K1305" s="9" t="s">
        <v>1987</v>
      </c>
      <c r="L1305" s="9" t="s">
        <v>3209</v>
      </c>
      <c r="M1305" s="9" t="s">
        <v>2381</v>
      </c>
      <c r="N1305" s="9"/>
      <c r="O1305" s="9" t="s">
        <v>2881</v>
      </c>
    </row>
    <row r="1306" spans="1:15" ht="18">
      <c r="A1306" s="9">
        <v>702547</v>
      </c>
      <c r="B1306" s="9" t="s">
        <v>5198</v>
      </c>
      <c r="C1306" s="9" t="s">
        <v>5241</v>
      </c>
      <c r="D1306" s="9" t="s">
        <v>5242</v>
      </c>
      <c r="E1306" s="9"/>
      <c r="F1306" s="9"/>
      <c r="G1306" s="9" t="s">
        <v>1906</v>
      </c>
      <c r="H1306" s="9" t="s">
        <v>634</v>
      </c>
      <c r="I1306" s="9" t="s">
        <v>1897</v>
      </c>
      <c r="J1306" s="9" t="s">
        <v>1898</v>
      </c>
      <c r="K1306" s="9" t="s">
        <v>2299</v>
      </c>
      <c r="L1306" s="9" t="s">
        <v>1910</v>
      </c>
      <c r="M1306" s="9" t="s">
        <v>5243</v>
      </c>
      <c r="N1306" s="9"/>
      <c r="O1306" s="9" t="s">
        <v>4950</v>
      </c>
    </row>
    <row r="1307" spans="1:15" ht="18">
      <c r="A1307" s="9">
        <v>702546</v>
      </c>
      <c r="B1307" s="9" t="s">
        <v>5198</v>
      </c>
      <c r="C1307" s="9" t="s">
        <v>5244</v>
      </c>
      <c r="D1307" s="9" t="s">
        <v>5245</v>
      </c>
      <c r="E1307" s="9" t="s">
        <v>1905</v>
      </c>
      <c r="F1307" s="9">
        <v>33</v>
      </c>
      <c r="G1307" s="9" t="s">
        <v>748</v>
      </c>
      <c r="H1307" s="9" t="s">
        <v>634</v>
      </c>
      <c r="I1307" s="9" t="s">
        <v>1897</v>
      </c>
      <c r="J1307" s="9" t="s">
        <v>1898</v>
      </c>
      <c r="K1307" s="9" t="s">
        <v>2364</v>
      </c>
      <c r="L1307" s="9" t="s">
        <v>1910</v>
      </c>
      <c r="M1307" s="9" t="s">
        <v>5246</v>
      </c>
      <c r="N1307" s="9"/>
      <c r="O1307" s="9" t="s">
        <v>4950</v>
      </c>
    </row>
    <row r="1308" spans="1:15" ht="18">
      <c r="A1308" s="9">
        <v>702545</v>
      </c>
      <c r="B1308" s="9" t="s">
        <v>5198</v>
      </c>
      <c r="C1308" s="9" t="s">
        <v>5247</v>
      </c>
      <c r="D1308" s="9" t="s">
        <v>5248</v>
      </c>
      <c r="E1308" s="9"/>
      <c r="F1308" s="9"/>
      <c r="G1308" s="9" t="s">
        <v>398</v>
      </c>
      <c r="H1308" s="9" t="s">
        <v>2176</v>
      </c>
      <c r="I1308" s="9" t="s">
        <v>1950</v>
      </c>
      <c r="J1308" s="9" t="s">
        <v>1951</v>
      </c>
      <c r="K1308" s="9" t="s">
        <v>1922</v>
      </c>
      <c r="L1308" s="9" t="s">
        <v>2415</v>
      </c>
      <c r="M1308" s="9" t="s">
        <v>2387</v>
      </c>
      <c r="N1308" s="9"/>
      <c r="O1308" s="9" t="s">
        <v>4545</v>
      </c>
    </row>
    <row r="1309" spans="1:15" ht="18">
      <c r="A1309" s="9">
        <v>702544</v>
      </c>
      <c r="B1309" s="9" t="s">
        <v>5198</v>
      </c>
      <c r="C1309" s="9" t="s">
        <v>5249</v>
      </c>
      <c r="D1309" s="9" t="s">
        <v>5250</v>
      </c>
      <c r="E1309" s="9" t="s">
        <v>1905</v>
      </c>
      <c r="F1309" s="9">
        <v>30</v>
      </c>
      <c r="G1309" s="9" t="s">
        <v>648</v>
      </c>
      <c r="H1309" s="9" t="s">
        <v>1994</v>
      </c>
      <c r="I1309" s="9" t="s">
        <v>1897</v>
      </c>
      <c r="J1309" s="9" t="s">
        <v>1898</v>
      </c>
      <c r="K1309" s="9" t="s">
        <v>1987</v>
      </c>
      <c r="L1309" s="9" t="s">
        <v>2415</v>
      </c>
      <c r="M1309" s="9" t="s">
        <v>2387</v>
      </c>
      <c r="N1309" s="9"/>
      <c r="O1309" s="9" t="s">
        <v>2059</v>
      </c>
    </row>
    <row r="1310" spans="1:15" ht="18">
      <c r="A1310" s="9">
        <v>702543</v>
      </c>
      <c r="B1310" s="9" t="s">
        <v>5198</v>
      </c>
      <c r="C1310" s="9" t="s">
        <v>5251</v>
      </c>
      <c r="D1310" s="9" t="s">
        <v>5252</v>
      </c>
      <c r="E1310" s="9"/>
      <c r="F1310" s="9"/>
      <c r="G1310" s="9" t="s">
        <v>633</v>
      </c>
      <c r="H1310" s="9" t="s">
        <v>1295</v>
      </c>
      <c r="I1310" s="9" t="s">
        <v>1897</v>
      </c>
      <c r="J1310" s="9" t="s">
        <v>1898</v>
      </c>
      <c r="K1310" s="9" t="s">
        <v>2540</v>
      </c>
      <c r="L1310" s="9" t="s">
        <v>1910</v>
      </c>
      <c r="M1310" s="9" t="s">
        <v>3012</v>
      </c>
      <c r="N1310" s="9"/>
      <c r="O1310" s="9" t="s">
        <v>1930</v>
      </c>
    </row>
    <row r="1311" spans="1:15" ht="18">
      <c r="A1311" s="9">
        <v>702541</v>
      </c>
      <c r="B1311" s="9" t="s">
        <v>5198</v>
      </c>
      <c r="C1311" s="9" t="s">
        <v>5253</v>
      </c>
      <c r="D1311" s="9" t="s">
        <v>5254</v>
      </c>
      <c r="E1311" s="9"/>
      <c r="F1311" s="9"/>
      <c r="G1311" s="9" t="s">
        <v>748</v>
      </c>
      <c r="H1311" s="9" t="s">
        <v>1907</v>
      </c>
      <c r="I1311" s="9" t="s">
        <v>1897</v>
      </c>
      <c r="J1311" s="9" t="s">
        <v>1898</v>
      </c>
      <c r="K1311" s="9" t="s">
        <v>1916</v>
      </c>
      <c r="L1311" s="9" t="s">
        <v>2527</v>
      </c>
      <c r="M1311" s="9" t="s">
        <v>5255</v>
      </c>
      <c r="N1311" s="9"/>
      <c r="O1311" s="9" t="s">
        <v>4950</v>
      </c>
    </row>
    <row r="1312" spans="1:15" ht="18">
      <c r="A1312" s="9">
        <v>702540</v>
      </c>
      <c r="B1312" s="9" t="s">
        <v>5198</v>
      </c>
      <c r="C1312" s="9" t="s">
        <v>5256</v>
      </c>
      <c r="D1312" s="9" t="s">
        <v>5257</v>
      </c>
      <c r="E1312" s="9" t="s">
        <v>1905</v>
      </c>
      <c r="F1312" s="9">
        <v>37</v>
      </c>
      <c r="G1312" s="9" t="s">
        <v>1906</v>
      </c>
      <c r="H1312" s="9" t="s">
        <v>1907</v>
      </c>
      <c r="I1312" s="9" t="s">
        <v>1897</v>
      </c>
      <c r="J1312" s="9" t="s">
        <v>1898</v>
      </c>
      <c r="K1312" s="9" t="s">
        <v>1916</v>
      </c>
      <c r="L1312" s="9" t="s">
        <v>1910</v>
      </c>
      <c r="M1312" s="9" t="s">
        <v>5258</v>
      </c>
      <c r="N1312" s="9"/>
      <c r="O1312" s="9" t="s">
        <v>3464</v>
      </c>
    </row>
    <row r="1313" spans="1:15" ht="18">
      <c r="A1313" s="9">
        <v>702539</v>
      </c>
      <c r="B1313" s="9" t="s">
        <v>5198</v>
      </c>
      <c r="C1313" s="9" t="s">
        <v>5259</v>
      </c>
      <c r="D1313" s="9" t="s">
        <v>5260</v>
      </c>
      <c r="E1313" s="9"/>
      <c r="F1313" s="9"/>
      <c r="G1313" s="9" t="s">
        <v>1906</v>
      </c>
      <c r="H1313" s="9" t="s">
        <v>634</v>
      </c>
      <c r="I1313" s="9" t="s">
        <v>1897</v>
      </c>
      <c r="J1313" s="9" t="s">
        <v>1898</v>
      </c>
      <c r="K1313" s="9" t="s">
        <v>1927</v>
      </c>
      <c r="L1313" s="9" t="s">
        <v>1910</v>
      </c>
      <c r="M1313" s="9" t="s">
        <v>3012</v>
      </c>
      <c r="N1313" s="9"/>
      <c r="O1313" s="9" t="s">
        <v>2514</v>
      </c>
    </row>
    <row r="1314" spans="1:15" ht="18">
      <c r="A1314" s="9">
        <v>702538</v>
      </c>
      <c r="B1314" s="9" t="s">
        <v>5198</v>
      </c>
      <c r="C1314" s="9" t="s">
        <v>5261</v>
      </c>
      <c r="D1314" s="9" t="s">
        <v>5262</v>
      </c>
      <c r="E1314" s="9"/>
      <c r="F1314" s="9"/>
      <c r="G1314" s="9" t="s">
        <v>1906</v>
      </c>
      <c r="H1314" s="9" t="s">
        <v>1907</v>
      </c>
      <c r="I1314" s="9" t="s">
        <v>1897</v>
      </c>
      <c r="J1314" s="9" t="s">
        <v>1898</v>
      </c>
      <c r="K1314" s="9" t="s">
        <v>1916</v>
      </c>
      <c r="L1314" s="9" t="s">
        <v>2527</v>
      </c>
      <c r="M1314" s="9" t="s">
        <v>5263</v>
      </c>
      <c r="N1314" s="9"/>
      <c r="O1314" s="9" t="s">
        <v>4344</v>
      </c>
    </row>
    <row r="1315" spans="1:15" ht="18">
      <c r="A1315" s="9">
        <v>702537</v>
      </c>
      <c r="B1315" s="9" t="s">
        <v>5198</v>
      </c>
      <c r="C1315" s="9" t="s">
        <v>5264</v>
      </c>
      <c r="D1315" s="9" t="s">
        <v>5265</v>
      </c>
      <c r="E1315" s="9" t="s">
        <v>1905</v>
      </c>
      <c r="F1315" s="9">
        <v>38</v>
      </c>
      <c r="G1315" s="9" t="s">
        <v>1906</v>
      </c>
      <c r="H1315" s="9" t="s">
        <v>1907</v>
      </c>
      <c r="I1315" s="9" t="s">
        <v>1897</v>
      </c>
      <c r="J1315" s="9" t="s">
        <v>1898</v>
      </c>
      <c r="K1315" s="9" t="s">
        <v>1909</v>
      </c>
      <c r="L1315" s="9" t="s">
        <v>1910</v>
      </c>
      <c r="M1315" s="9" t="s">
        <v>5266</v>
      </c>
      <c r="N1315" s="9"/>
      <c r="O1315" s="9" t="s">
        <v>4950</v>
      </c>
    </row>
    <row r="1316" spans="1:15" ht="18">
      <c r="A1316" s="9">
        <v>702536</v>
      </c>
      <c r="B1316" s="9" t="s">
        <v>5198</v>
      </c>
      <c r="C1316" s="9" t="s">
        <v>5267</v>
      </c>
      <c r="D1316" s="9" t="s">
        <v>5268</v>
      </c>
      <c r="E1316" s="9" t="s">
        <v>1905</v>
      </c>
      <c r="F1316" s="9">
        <v>27</v>
      </c>
      <c r="G1316" s="9" t="s">
        <v>1906</v>
      </c>
      <c r="H1316" s="9" t="s">
        <v>1907</v>
      </c>
      <c r="I1316" s="9" t="s">
        <v>1897</v>
      </c>
      <c r="J1316" s="9" t="s">
        <v>1898</v>
      </c>
      <c r="K1316" s="9" t="s">
        <v>2364</v>
      </c>
      <c r="L1316" s="9" t="s">
        <v>1910</v>
      </c>
      <c r="M1316" s="9" t="s">
        <v>5246</v>
      </c>
      <c r="N1316" s="9"/>
      <c r="O1316" s="9" t="s">
        <v>2908</v>
      </c>
    </row>
    <row r="1317" spans="1:15" ht="18">
      <c r="A1317" s="9">
        <v>702535</v>
      </c>
      <c r="B1317" s="9" t="s">
        <v>5198</v>
      </c>
      <c r="C1317" s="9" t="s">
        <v>5269</v>
      </c>
      <c r="D1317" s="9" t="s">
        <v>5270</v>
      </c>
      <c r="E1317" s="9" t="s">
        <v>1905</v>
      </c>
      <c r="F1317" s="9"/>
      <c r="G1317" s="9" t="s">
        <v>1906</v>
      </c>
      <c r="H1317" s="9" t="s">
        <v>1907</v>
      </c>
      <c r="I1317" s="9" t="s">
        <v>1897</v>
      </c>
      <c r="J1317" s="9" t="s">
        <v>1898</v>
      </c>
      <c r="K1317" s="9" t="s">
        <v>1922</v>
      </c>
      <c r="L1317" s="9" t="s">
        <v>2026</v>
      </c>
      <c r="M1317" s="9" t="s">
        <v>2006</v>
      </c>
      <c r="N1317" s="9"/>
      <c r="O1317" s="9" t="s">
        <v>1930</v>
      </c>
    </row>
    <row r="1318" spans="1:15" ht="18">
      <c r="A1318" s="9">
        <v>702534</v>
      </c>
      <c r="B1318" s="9" t="s">
        <v>5198</v>
      </c>
      <c r="C1318" s="9" t="s">
        <v>5271</v>
      </c>
      <c r="D1318" s="9" t="s">
        <v>5272</v>
      </c>
      <c r="E1318" s="9"/>
      <c r="F1318" s="9"/>
      <c r="G1318" s="9" t="s">
        <v>1896</v>
      </c>
      <c r="H1318" s="9" t="s">
        <v>1660</v>
      </c>
      <c r="I1318" s="9" t="s">
        <v>1897</v>
      </c>
      <c r="J1318" s="9" t="s">
        <v>1898</v>
      </c>
      <c r="K1318" s="9" t="s">
        <v>2141</v>
      </c>
      <c r="L1318" s="9" t="s">
        <v>1974</v>
      </c>
      <c r="M1318" s="9" t="s">
        <v>2006</v>
      </c>
      <c r="N1318" s="9"/>
      <c r="O1318" s="9" t="s">
        <v>4344</v>
      </c>
    </row>
    <row r="1319" spans="1:15" ht="18">
      <c r="A1319" s="9">
        <v>702533</v>
      </c>
      <c r="B1319" s="9" t="s">
        <v>5198</v>
      </c>
      <c r="C1319" s="9" t="s">
        <v>5273</v>
      </c>
      <c r="D1319" s="9" t="s">
        <v>5274</v>
      </c>
      <c r="E1319" s="9" t="s">
        <v>1905</v>
      </c>
      <c r="F1319" s="9">
        <v>35</v>
      </c>
      <c r="G1319" s="9" t="s">
        <v>1896</v>
      </c>
      <c r="H1319" s="9" t="s">
        <v>1660</v>
      </c>
      <c r="I1319" s="9" t="s">
        <v>1897</v>
      </c>
      <c r="J1319" s="9" t="s">
        <v>1908</v>
      </c>
      <c r="K1319" s="9" t="s">
        <v>1916</v>
      </c>
      <c r="L1319" s="9" t="s">
        <v>1974</v>
      </c>
      <c r="M1319" s="9" t="s">
        <v>5275</v>
      </c>
      <c r="N1319" s="9"/>
      <c r="O1319" s="9" t="s">
        <v>17</v>
      </c>
    </row>
    <row r="1320" spans="1:15" ht="18">
      <c r="A1320" s="9">
        <v>702532</v>
      </c>
      <c r="B1320" s="9" t="s">
        <v>5198</v>
      </c>
      <c r="C1320" s="9" t="s">
        <v>5276</v>
      </c>
      <c r="D1320" s="9" t="s">
        <v>5277</v>
      </c>
      <c r="E1320" s="9" t="s">
        <v>1905</v>
      </c>
      <c r="F1320" s="9">
        <v>33</v>
      </c>
      <c r="G1320" s="9" t="s">
        <v>1915</v>
      </c>
      <c r="H1320" s="9" t="s">
        <v>1907</v>
      </c>
      <c r="I1320" s="9" t="s">
        <v>1897</v>
      </c>
      <c r="J1320" s="9" t="s">
        <v>1898</v>
      </c>
      <c r="K1320" s="9" t="s">
        <v>1965</v>
      </c>
      <c r="L1320" s="9" t="s">
        <v>1917</v>
      </c>
      <c r="M1320" s="9" t="s">
        <v>5278</v>
      </c>
      <c r="N1320" s="9"/>
      <c r="O1320" s="9" t="s">
        <v>3464</v>
      </c>
    </row>
    <row r="1321" spans="1:15" ht="18">
      <c r="A1321" s="9">
        <v>702531</v>
      </c>
      <c r="B1321" s="9" t="s">
        <v>5198</v>
      </c>
      <c r="C1321" s="9" t="s">
        <v>5279</v>
      </c>
      <c r="D1321" s="9" t="s">
        <v>5280</v>
      </c>
      <c r="E1321" s="9" t="s">
        <v>1905</v>
      </c>
      <c r="F1321" s="9">
        <v>60</v>
      </c>
      <c r="G1321" s="9" t="s">
        <v>1915</v>
      </c>
      <c r="H1321" s="9" t="s">
        <v>634</v>
      </c>
      <c r="I1321" s="9" t="s">
        <v>1897</v>
      </c>
      <c r="J1321" s="9" t="s">
        <v>1898</v>
      </c>
      <c r="K1321" s="9" t="s">
        <v>2149</v>
      </c>
      <c r="L1321" s="9" t="s">
        <v>1917</v>
      </c>
      <c r="M1321" s="9" t="s">
        <v>5281</v>
      </c>
      <c r="N1321" s="9"/>
      <c r="O1321" s="9" t="s">
        <v>4950</v>
      </c>
    </row>
    <row r="1322" spans="1:15" ht="18">
      <c r="A1322" s="9">
        <v>702530</v>
      </c>
      <c r="B1322" s="9" t="s">
        <v>5198</v>
      </c>
      <c r="C1322" s="9" t="s">
        <v>5282</v>
      </c>
      <c r="D1322" s="9" t="s">
        <v>5283</v>
      </c>
      <c r="E1322" s="9" t="s">
        <v>1905</v>
      </c>
      <c r="F1322" s="9">
        <v>33</v>
      </c>
      <c r="G1322" s="9" t="s">
        <v>1906</v>
      </c>
      <c r="H1322" s="9" t="s">
        <v>1907</v>
      </c>
      <c r="I1322" s="9" t="s">
        <v>1897</v>
      </c>
      <c r="J1322" s="9" t="s">
        <v>2009</v>
      </c>
      <c r="K1322" s="9" t="s">
        <v>1916</v>
      </c>
      <c r="L1322" s="9" t="s">
        <v>1910</v>
      </c>
      <c r="M1322" s="9" t="s">
        <v>5284</v>
      </c>
      <c r="N1322" s="9"/>
      <c r="O1322" s="9" t="s">
        <v>2908</v>
      </c>
    </row>
    <row r="1323" spans="1:15" ht="18">
      <c r="A1323" s="9">
        <v>702529</v>
      </c>
      <c r="B1323" s="9" t="s">
        <v>5198</v>
      </c>
      <c r="C1323" s="9" t="s">
        <v>5285</v>
      </c>
      <c r="D1323" s="9" t="s">
        <v>5286</v>
      </c>
      <c r="E1323" s="9"/>
      <c r="F1323" s="9"/>
      <c r="G1323" s="9" t="s">
        <v>1915</v>
      </c>
      <c r="H1323" s="9" t="s">
        <v>1907</v>
      </c>
      <c r="I1323" s="9" t="s">
        <v>1897</v>
      </c>
      <c r="J1323" s="9" t="s">
        <v>1898</v>
      </c>
      <c r="K1323" s="9" t="s">
        <v>1987</v>
      </c>
      <c r="L1323" s="9" t="s">
        <v>3209</v>
      </c>
      <c r="M1323" s="9" t="s">
        <v>2133</v>
      </c>
      <c r="N1323" s="9"/>
      <c r="O1323" s="9" t="s">
        <v>2881</v>
      </c>
    </row>
    <row r="1324" spans="1:15" ht="18">
      <c r="A1324" s="9">
        <v>702528</v>
      </c>
      <c r="B1324" s="9" t="s">
        <v>5198</v>
      </c>
      <c r="C1324" s="9" t="s">
        <v>5287</v>
      </c>
      <c r="D1324" s="9" t="s">
        <v>5288</v>
      </c>
      <c r="E1324" s="9" t="s">
        <v>1905</v>
      </c>
      <c r="F1324" s="9">
        <v>29</v>
      </c>
      <c r="G1324" s="9" t="s">
        <v>1906</v>
      </c>
      <c r="H1324" s="9" t="s">
        <v>1907</v>
      </c>
      <c r="I1324" s="9" t="s">
        <v>1897</v>
      </c>
      <c r="J1324" s="9" t="s">
        <v>1898</v>
      </c>
      <c r="K1324" s="9" t="s">
        <v>2299</v>
      </c>
      <c r="L1324" s="9" t="s">
        <v>1910</v>
      </c>
      <c r="M1324" s="9" t="s">
        <v>3921</v>
      </c>
      <c r="N1324" s="9"/>
      <c r="O1324" s="9" t="s">
        <v>4950</v>
      </c>
    </row>
    <row r="1325" spans="1:15" ht="18">
      <c r="A1325" s="9">
        <v>702527</v>
      </c>
      <c r="B1325" s="9" t="s">
        <v>5198</v>
      </c>
      <c r="C1325" s="9" t="s">
        <v>5289</v>
      </c>
      <c r="D1325" s="9" t="s">
        <v>5290</v>
      </c>
      <c r="E1325" s="9"/>
      <c r="F1325" s="9"/>
      <c r="G1325" s="9" t="s">
        <v>633</v>
      </c>
      <c r="H1325" s="9" t="s">
        <v>1907</v>
      </c>
      <c r="I1325" s="9" t="s">
        <v>1897</v>
      </c>
      <c r="J1325" s="9" t="s">
        <v>1898</v>
      </c>
      <c r="K1325" s="9" t="s">
        <v>1916</v>
      </c>
      <c r="L1325" s="9" t="s">
        <v>1974</v>
      </c>
      <c r="M1325" s="9" t="s">
        <v>98</v>
      </c>
      <c r="N1325" s="9"/>
      <c r="O1325" s="9" t="s">
        <v>3926</v>
      </c>
    </row>
    <row r="1326" spans="1:15" ht="18">
      <c r="A1326" s="9">
        <v>702526</v>
      </c>
      <c r="B1326" s="9" t="s">
        <v>5198</v>
      </c>
      <c r="C1326" s="9" t="s">
        <v>5291</v>
      </c>
      <c r="D1326" s="9" t="s">
        <v>5292</v>
      </c>
      <c r="E1326" s="9"/>
      <c r="F1326" s="9"/>
      <c r="G1326" s="9" t="s">
        <v>1906</v>
      </c>
      <c r="H1326" s="9" t="s">
        <v>1907</v>
      </c>
      <c r="I1326" s="9" t="s">
        <v>1897</v>
      </c>
      <c r="J1326" s="9" t="s">
        <v>1898</v>
      </c>
      <c r="K1326" s="9" t="s">
        <v>1916</v>
      </c>
      <c r="L1326" s="9" t="s">
        <v>2026</v>
      </c>
      <c r="M1326" s="9" t="s">
        <v>5293</v>
      </c>
      <c r="N1326" s="9"/>
      <c r="O1326" s="9" t="s">
        <v>1902</v>
      </c>
    </row>
    <row r="1327" spans="1:15" ht="18">
      <c r="A1327" s="9">
        <v>702525</v>
      </c>
      <c r="B1327" s="9" t="s">
        <v>5198</v>
      </c>
      <c r="C1327" s="9" t="s">
        <v>5294</v>
      </c>
      <c r="D1327" s="9" t="s">
        <v>98</v>
      </c>
      <c r="E1327" s="9"/>
      <c r="F1327" s="9"/>
      <c r="G1327" s="9"/>
      <c r="H1327" s="9"/>
      <c r="I1327" s="9" t="s">
        <v>1897</v>
      </c>
      <c r="J1327" s="9" t="s">
        <v>1908</v>
      </c>
      <c r="K1327" s="9" t="s">
        <v>1970</v>
      </c>
      <c r="L1327" s="9" t="s">
        <v>3209</v>
      </c>
      <c r="M1327" s="9" t="s">
        <v>2381</v>
      </c>
      <c r="N1327" s="9"/>
      <c r="O1327" s="9" t="s">
        <v>2514</v>
      </c>
    </row>
    <row r="1328" spans="1:15" ht="18">
      <c r="A1328" s="9">
        <v>702524</v>
      </c>
      <c r="B1328" s="9" t="s">
        <v>5198</v>
      </c>
      <c r="C1328" s="9" t="s">
        <v>5295</v>
      </c>
      <c r="D1328" s="9" t="s">
        <v>98</v>
      </c>
      <c r="E1328" s="9"/>
      <c r="F1328" s="9"/>
      <c r="G1328" s="9" t="s">
        <v>633</v>
      </c>
      <c r="H1328" s="9" t="s">
        <v>634</v>
      </c>
      <c r="I1328" s="9" t="s">
        <v>1897</v>
      </c>
      <c r="J1328" s="9" t="s">
        <v>1908</v>
      </c>
      <c r="K1328" s="9" t="s">
        <v>1916</v>
      </c>
      <c r="L1328" s="9" t="s">
        <v>1974</v>
      </c>
      <c r="M1328" s="9" t="s">
        <v>2006</v>
      </c>
      <c r="N1328" s="9"/>
      <c r="O1328" s="9" t="s">
        <v>3464</v>
      </c>
    </row>
    <row r="1329" spans="1:15" ht="18">
      <c r="A1329" s="9">
        <v>702523</v>
      </c>
      <c r="B1329" s="9" t="s">
        <v>5198</v>
      </c>
      <c r="C1329" s="9" t="s">
        <v>5296</v>
      </c>
      <c r="D1329" s="9" t="s">
        <v>5297</v>
      </c>
      <c r="E1329" s="9"/>
      <c r="F1329" s="9"/>
      <c r="G1329" s="9" t="s">
        <v>1906</v>
      </c>
      <c r="H1329" s="9" t="s">
        <v>1907</v>
      </c>
      <c r="I1329" s="9" t="s">
        <v>1897</v>
      </c>
      <c r="J1329" s="9" t="s">
        <v>1898</v>
      </c>
      <c r="K1329" s="9" t="s">
        <v>1916</v>
      </c>
      <c r="L1329" s="9" t="s">
        <v>2527</v>
      </c>
      <c r="M1329" s="9" t="s">
        <v>5298</v>
      </c>
      <c r="N1329" s="9"/>
      <c r="O1329" s="9" t="s">
        <v>3926</v>
      </c>
    </row>
    <row r="1330" spans="1:15" ht="18">
      <c r="A1330" s="9">
        <v>702522</v>
      </c>
      <c r="B1330" s="9" t="s">
        <v>5198</v>
      </c>
      <c r="C1330" s="9" t="s">
        <v>5299</v>
      </c>
      <c r="D1330" s="9" t="s">
        <v>5300</v>
      </c>
      <c r="E1330" s="9" t="s">
        <v>1905</v>
      </c>
      <c r="F1330" s="9">
        <v>30</v>
      </c>
      <c r="G1330" s="9" t="s">
        <v>1915</v>
      </c>
      <c r="H1330" s="9" t="s">
        <v>2337</v>
      </c>
      <c r="I1330" s="9" t="s">
        <v>1897</v>
      </c>
      <c r="J1330" s="9" t="s">
        <v>1926</v>
      </c>
      <c r="K1330" s="9" t="s">
        <v>1995</v>
      </c>
      <c r="L1330" s="9" t="s">
        <v>1996</v>
      </c>
      <c r="M1330" s="9" t="s">
        <v>5301</v>
      </c>
      <c r="N1330" s="9"/>
      <c r="O1330" s="9" t="s">
        <v>4950</v>
      </c>
    </row>
    <row r="1331" spans="1:15" ht="18">
      <c r="A1331" s="9">
        <v>702521</v>
      </c>
      <c r="B1331" s="9" t="s">
        <v>5198</v>
      </c>
      <c r="C1331" s="9" t="s">
        <v>5302</v>
      </c>
      <c r="D1331" s="9" t="s">
        <v>5300</v>
      </c>
      <c r="E1331" s="9" t="s">
        <v>1905</v>
      </c>
      <c r="F1331" s="9">
        <v>30</v>
      </c>
      <c r="G1331" s="9" t="s">
        <v>1915</v>
      </c>
      <c r="H1331" s="9" t="s">
        <v>2337</v>
      </c>
      <c r="I1331" s="9" t="s">
        <v>1897</v>
      </c>
      <c r="J1331" s="9" t="s">
        <v>1898</v>
      </c>
      <c r="K1331" s="9" t="s">
        <v>1987</v>
      </c>
      <c r="L1331" s="9" t="s">
        <v>1917</v>
      </c>
      <c r="M1331" s="9" t="s">
        <v>5303</v>
      </c>
      <c r="N1331" s="9"/>
      <c r="O1331" s="9" t="s">
        <v>3464</v>
      </c>
    </row>
    <row r="1332" spans="1:15" ht="18">
      <c r="A1332" s="9">
        <v>702520</v>
      </c>
      <c r="B1332" s="9" t="s">
        <v>5198</v>
      </c>
      <c r="C1332" s="9" t="s">
        <v>5304</v>
      </c>
      <c r="D1332" s="9" t="s">
        <v>5305</v>
      </c>
      <c r="E1332" s="9"/>
      <c r="F1332" s="9"/>
      <c r="G1332" s="9" t="s">
        <v>1906</v>
      </c>
      <c r="H1332" s="9" t="s">
        <v>1907</v>
      </c>
      <c r="I1332" s="9" t="s">
        <v>1897</v>
      </c>
      <c r="J1332" s="9" t="s">
        <v>1898</v>
      </c>
      <c r="K1332" s="9" t="s">
        <v>1916</v>
      </c>
      <c r="L1332" s="9" t="s">
        <v>1910</v>
      </c>
      <c r="M1332" s="9" t="s">
        <v>3768</v>
      </c>
      <c r="N1332" s="9"/>
      <c r="O1332" s="9" t="s">
        <v>4789</v>
      </c>
    </row>
    <row r="1333" spans="1:15" ht="18">
      <c r="A1333" s="9">
        <v>702519</v>
      </c>
      <c r="B1333" s="9" t="s">
        <v>5198</v>
      </c>
      <c r="C1333" s="9" t="s">
        <v>5306</v>
      </c>
      <c r="D1333" s="9" t="s">
        <v>5307</v>
      </c>
      <c r="E1333" s="9" t="s">
        <v>1905</v>
      </c>
      <c r="F1333" s="9">
        <v>38</v>
      </c>
      <c r="G1333" s="9" t="s">
        <v>1915</v>
      </c>
      <c r="H1333" s="9" t="s">
        <v>1295</v>
      </c>
      <c r="I1333" s="9" t="s">
        <v>1897</v>
      </c>
      <c r="J1333" s="9" t="s">
        <v>1898</v>
      </c>
      <c r="K1333" s="9" t="s">
        <v>1987</v>
      </c>
      <c r="L1333" s="9" t="s">
        <v>1917</v>
      </c>
      <c r="M1333" s="9" t="s">
        <v>3096</v>
      </c>
      <c r="N1333" s="9"/>
      <c r="O1333" s="9" t="s">
        <v>3464</v>
      </c>
    </row>
    <row r="1334" spans="1:15" ht="18">
      <c r="A1334" s="9">
        <v>702518</v>
      </c>
      <c r="B1334" s="9" t="s">
        <v>5198</v>
      </c>
      <c r="C1334" s="9" t="s">
        <v>5308</v>
      </c>
      <c r="D1334" s="9" t="s">
        <v>5309</v>
      </c>
      <c r="E1334" s="9"/>
      <c r="F1334" s="9"/>
      <c r="G1334" s="9" t="s">
        <v>648</v>
      </c>
      <c r="H1334" s="9" t="s">
        <v>634</v>
      </c>
      <c r="I1334" s="9" t="s">
        <v>1897</v>
      </c>
      <c r="J1334" s="9" t="s">
        <v>1898</v>
      </c>
      <c r="K1334" s="9" t="s">
        <v>1995</v>
      </c>
      <c r="L1334" s="9" t="s">
        <v>1996</v>
      </c>
      <c r="M1334" s="9" t="s">
        <v>5310</v>
      </c>
      <c r="N1334" s="9"/>
      <c r="O1334" s="9" t="s">
        <v>5198</v>
      </c>
    </row>
    <row r="1335" spans="1:15" ht="18">
      <c r="A1335" s="9">
        <v>702517</v>
      </c>
      <c r="B1335" s="9" t="s">
        <v>5198</v>
      </c>
      <c r="C1335" s="9" t="s">
        <v>5311</v>
      </c>
      <c r="D1335" s="9" t="s">
        <v>5312</v>
      </c>
      <c r="E1335" s="9"/>
      <c r="F1335" s="9"/>
      <c r="G1335" s="9" t="s">
        <v>633</v>
      </c>
      <c r="H1335" s="9" t="s">
        <v>634</v>
      </c>
      <c r="I1335" s="9" t="s">
        <v>1897</v>
      </c>
      <c r="J1335" s="9" t="s">
        <v>1898</v>
      </c>
      <c r="K1335" s="9" t="s">
        <v>2540</v>
      </c>
      <c r="L1335" s="9" t="s">
        <v>1974</v>
      </c>
      <c r="M1335" s="9" t="s">
        <v>2006</v>
      </c>
      <c r="N1335" s="9"/>
      <c r="O1335" s="9" t="s">
        <v>4344</v>
      </c>
    </row>
    <row r="1336" spans="1:15" ht="18">
      <c r="A1336" s="9">
        <v>702516</v>
      </c>
      <c r="B1336" s="9" t="s">
        <v>5198</v>
      </c>
      <c r="C1336" s="9" t="s">
        <v>5313</v>
      </c>
      <c r="D1336" s="9" t="s">
        <v>5314</v>
      </c>
      <c r="E1336" s="9" t="s">
        <v>1905</v>
      </c>
      <c r="F1336" s="9">
        <v>28</v>
      </c>
      <c r="G1336" s="9" t="s">
        <v>1915</v>
      </c>
      <c r="H1336" s="9" t="s">
        <v>1660</v>
      </c>
      <c r="I1336" s="9" t="s">
        <v>1897</v>
      </c>
      <c r="J1336" s="9" t="s">
        <v>1898</v>
      </c>
      <c r="K1336" s="9" t="s">
        <v>2299</v>
      </c>
      <c r="L1336" s="9" t="s">
        <v>1917</v>
      </c>
      <c r="M1336" s="9" t="s">
        <v>5315</v>
      </c>
      <c r="N1336" s="9"/>
      <c r="O1336" s="9" t="s">
        <v>4789</v>
      </c>
    </row>
    <row r="1337" spans="1:15" ht="18">
      <c r="A1337" s="9">
        <v>702515</v>
      </c>
      <c r="B1337" s="9" t="s">
        <v>5198</v>
      </c>
      <c r="C1337" s="9" t="s">
        <v>5316</v>
      </c>
      <c r="D1337" s="9" t="s">
        <v>5317</v>
      </c>
      <c r="E1337" s="9"/>
      <c r="F1337" s="9"/>
      <c r="G1337" s="9"/>
      <c r="H1337" s="9"/>
      <c r="I1337" s="9" t="s">
        <v>1897</v>
      </c>
      <c r="J1337" s="9" t="s">
        <v>2009</v>
      </c>
      <c r="K1337" s="9" t="s">
        <v>1899</v>
      </c>
      <c r="L1337" s="9" t="s">
        <v>2527</v>
      </c>
      <c r="M1337" s="9" t="s">
        <v>5318</v>
      </c>
      <c r="N1337" s="9"/>
      <c r="O1337" s="9" t="s">
        <v>5198</v>
      </c>
    </row>
    <row r="1338" spans="1:15" ht="18">
      <c r="A1338" s="9">
        <v>702514</v>
      </c>
      <c r="B1338" s="9" t="s">
        <v>5198</v>
      </c>
      <c r="C1338" s="9" t="s">
        <v>5319</v>
      </c>
      <c r="D1338" s="9" t="s">
        <v>5320</v>
      </c>
      <c r="E1338" s="9" t="s">
        <v>1905</v>
      </c>
      <c r="F1338" s="9">
        <v>37</v>
      </c>
      <c r="G1338" s="9" t="s">
        <v>1915</v>
      </c>
      <c r="H1338" s="9" t="s">
        <v>634</v>
      </c>
      <c r="I1338" s="9" t="s">
        <v>1897</v>
      </c>
      <c r="J1338" s="9" t="s">
        <v>1898</v>
      </c>
      <c r="K1338" s="9" t="s">
        <v>2063</v>
      </c>
      <c r="L1338" s="9" t="s">
        <v>1917</v>
      </c>
      <c r="M1338" s="9" t="s">
        <v>98</v>
      </c>
      <c r="N1338" s="9"/>
      <c r="O1338" s="9" t="s">
        <v>2044</v>
      </c>
    </row>
    <row r="1339" spans="1:15" ht="18">
      <c r="A1339" s="9">
        <v>702513</v>
      </c>
      <c r="B1339" s="9" t="s">
        <v>5198</v>
      </c>
      <c r="C1339" s="9" t="s">
        <v>5321</v>
      </c>
      <c r="D1339" s="9" t="s">
        <v>5322</v>
      </c>
      <c r="E1339" s="9" t="s">
        <v>1905</v>
      </c>
      <c r="F1339" s="9">
        <v>54</v>
      </c>
      <c r="G1339" s="9" t="s">
        <v>1906</v>
      </c>
      <c r="H1339" s="9" t="s">
        <v>1907</v>
      </c>
      <c r="I1339" s="9" t="s">
        <v>1897</v>
      </c>
      <c r="J1339" s="9" t="s">
        <v>1898</v>
      </c>
      <c r="K1339" s="9" t="s">
        <v>1965</v>
      </c>
      <c r="L1339" s="9" t="s">
        <v>1910</v>
      </c>
      <c r="M1339" s="9" t="s">
        <v>5323</v>
      </c>
      <c r="N1339" s="9"/>
      <c r="O1339" s="9" t="s">
        <v>4789</v>
      </c>
    </row>
    <row r="1340" spans="1:15" ht="18">
      <c r="A1340" s="9">
        <v>702512</v>
      </c>
      <c r="B1340" s="9" t="s">
        <v>5198</v>
      </c>
      <c r="C1340" s="9" t="s">
        <v>5324</v>
      </c>
      <c r="D1340" s="9" t="s">
        <v>5325</v>
      </c>
      <c r="E1340" s="9" t="s">
        <v>1905</v>
      </c>
      <c r="F1340" s="9">
        <v>50</v>
      </c>
      <c r="G1340" s="9" t="s">
        <v>1915</v>
      </c>
      <c r="H1340" s="9" t="s">
        <v>2321</v>
      </c>
      <c r="I1340" s="9" t="s">
        <v>1897</v>
      </c>
      <c r="J1340" s="9" t="s">
        <v>1926</v>
      </c>
      <c r="K1340" s="9" t="s">
        <v>1995</v>
      </c>
      <c r="L1340" s="9" t="s">
        <v>1996</v>
      </c>
      <c r="M1340" s="9" t="s">
        <v>5326</v>
      </c>
      <c r="N1340" s="9"/>
      <c r="O1340" s="9" t="s">
        <v>4950</v>
      </c>
    </row>
    <row r="1341" spans="1:15" ht="18">
      <c r="A1341" s="9">
        <v>702511</v>
      </c>
      <c r="B1341" s="9" t="s">
        <v>5198</v>
      </c>
      <c r="C1341" s="9" t="s">
        <v>5327</v>
      </c>
      <c r="D1341" s="9" t="s">
        <v>5325</v>
      </c>
      <c r="E1341" s="9" t="s">
        <v>1905</v>
      </c>
      <c r="F1341" s="9">
        <v>50</v>
      </c>
      <c r="G1341" s="9" t="s">
        <v>1915</v>
      </c>
      <c r="H1341" s="9" t="s">
        <v>634</v>
      </c>
      <c r="I1341" s="9" t="s">
        <v>1897</v>
      </c>
      <c r="J1341" s="9" t="s">
        <v>1898</v>
      </c>
      <c r="K1341" s="9" t="s">
        <v>1987</v>
      </c>
      <c r="L1341" s="9" t="s">
        <v>1917</v>
      </c>
      <c r="M1341" s="9" t="s">
        <v>5328</v>
      </c>
      <c r="N1341" s="9"/>
      <c r="O1341" s="9" t="s">
        <v>2881</v>
      </c>
    </row>
    <row r="1342" spans="1:15" ht="18">
      <c r="A1342" s="9">
        <v>702510</v>
      </c>
      <c r="B1342" s="9" t="s">
        <v>5198</v>
      </c>
      <c r="C1342" s="9" t="s">
        <v>5329</v>
      </c>
      <c r="D1342" s="9" t="s">
        <v>5330</v>
      </c>
      <c r="E1342" s="9"/>
      <c r="F1342" s="9"/>
      <c r="G1342" s="9" t="s">
        <v>1896</v>
      </c>
      <c r="H1342" s="9" t="s">
        <v>1660</v>
      </c>
      <c r="I1342" s="9" t="s">
        <v>1897</v>
      </c>
      <c r="J1342" s="9" t="s">
        <v>1898</v>
      </c>
      <c r="K1342" s="9" t="s">
        <v>2540</v>
      </c>
      <c r="L1342" s="9" t="s">
        <v>1974</v>
      </c>
      <c r="M1342" s="9" t="s">
        <v>2006</v>
      </c>
      <c r="N1342" s="9"/>
      <c r="O1342" s="9" t="s">
        <v>3603</v>
      </c>
    </row>
    <row r="1343" spans="1:15" ht="18">
      <c r="A1343" s="9">
        <v>702509</v>
      </c>
      <c r="B1343" s="9" t="s">
        <v>5198</v>
      </c>
      <c r="C1343" s="9" t="s">
        <v>5331</v>
      </c>
      <c r="D1343" s="9" t="s">
        <v>5332</v>
      </c>
      <c r="E1343" s="9"/>
      <c r="F1343" s="9"/>
      <c r="G1343" s="9" t="s">
        <v>748</v>
      </c>
      <c r="H1343" s="9" t="s">
        <v>1907</v>
      </c>
      <c r="I1343" s="9" t="s">
        <v>1897</v>
      </c>
      <c r="J1343" s="9" t="s">
        <v>1898</v>
      </c>
      <c r="K1343" s="9" t="s">
        <v>1922</v>
      </c>
      <c r="L1343" s="9" t="s">
        <v>2527</v>
      </c>
      <c r="M1343" s="9" t="s">
        <v>2528</v>
      </c>
      <c r="N1343" s="9"/>
      <c r="O1343" s="9" t="s">
        <v>4950</v>
      </c>
    </row>
    <row r="1344" spans="1:15" ht="18">
      <c r="A1344" s="9">
        <v>702508</v>
      </c>
      <c r="B1344" s="9" t="s">
        <v>5198</v>
      </c>
      <c r="C1344" s="9" t="s">
        <v>5333</v>
      </c>
      <c r="D1344" s="9" t="s">
        <v>5334</v>
      </c>
      <c r="E1344" s="9" t="s">
        <v>1905</v>
      </c>
      <c r="F1344" s="9">
        <v>30</v>
      </c>
      <c r="G1344" s="9" t="s">
        <v>1906</v>
      </c>
      <c r="H1344" s="9" t="s">
        <v>1907</v>
      </c>
      <c r="I1344" s="9" t="s">
        <v>1897</v>
      </c>
      <c r="J1344" s="9" t="s">
        <v>1908</v>
      </c>
      <c r="K1344" s="9" t="s">
        <v>1916</v>
      </c>
      <c r="L1344" s="9" t="s">
        <v>1910</v>
      </c>
      <c r="M1344" s="9" t="s">
        <v>5335</v>
      </c>
      <c r="N1344" s="9"/>
      <c r="O1344" s="9" t="s">
        <v>4789</v>
      </c>
    </row>
    <row r="1345" spans="1:15" ht="18">
      <c r="A1345" s="9">
        <v>702507</v>
      </c>
      <c r="B1345" s="9" t="s">
        <v>5198</v>
      </c>
      <c r="C1345" s="9" t="s">
        <v>5336</v>
      </c>
      <c r="D1345" s="9" t="s">
        <v>5337</v>
      </c>
      <c r="E1345" s="9" t="s">
        <v>1905</v>
      </c>
      <c r="F1345" s="9">
        <v>34</v>
      </c>
      <c r="G1345" s="9" t="s">
        <v>648</v>
      </c>
      <c r="H1345" s="9" t="s">
        <v>634</v>
      </c>
      <c r="I1345" s="9" t="s">
        <v>1897</v>
      </c>
      <c r="J1345" s="9" t="s">
        <v>1898</v>
      </c>
      <c r="K1345" s="9" t="s">
        <v>1927</v>
      </c>
      <c r="L1345" s="9" t="s">
        <v>2415</v>
      </c>
      <c r="M1345" s="9" t="s">
        <v>5338</v>
      </c>
      <c r="N1345" s="9"/>
      <c r="O1345" s="9" t="s">
        <v>2881</v>
      </c>
    </row>
    <row r="1346" spans="1:15" ht="18">
      <c r="A1346" s="9">
        <v>702506</v>
      </c>
      <c r="B1346" s="9" t="s">
        <v>5198</v>
      </c>
      <c r="C1346" s="9" t="s">
        <v>5339</v>
      </c>
      <c r="D1346" s="9" t="s">
        <v>5340</v>
      </c>
      <c r="E1346" s="9"/>
      <c r="F1346" s="9"/>
      <c r="G1346" s="9" t="s">
        <v>1906</v>
      </c>
      <c r="H1346" s="9" t="s">
        <v>1907</v>
      </c>
      <c r="I1346" s="9" t="s">
        <v>1897</v>
      </c>
      <c r="J1346" s="9" t="s">
        <v>1898</v>
      </c>
      <c r="K1346" s="9" t="s">
        <v>1916</v>
      </c>
      <c r="L1346" s="9" t="s">
        <v>2527</v>
      </c>
      <c r="M1346" s="9" t="s">
        <v>5341</v>
      </c>
      <c r="N1346" s="9"/>
      <c r="O1346" s="9" t="s">
        <v>4950</v>
      </c>
    </row>
    <row r="1347" spans="1:15" ht="18">
      <c r="A1347" s="9">
        <v>702505</v>
      </c>
      <c r="B1347" s="9" t="s">
        <v>5198</v>
      </c>
      <c r="C1347" s="9" t="s">
        <v>5342</v>
      </c>
      <c r="D1347" s="9" t="s">
        <v>5343</v>
      </c>
      <c r="E1347" s="9"/>
      <c r="F1347" s="9"/>
      <c r="G1347" s="9" t="s">
        <v>633</v>
      </c>
      <c r="H1347" s="9" t="s">
        <v>1660</v>
      </c>
      <c r="I1347" s="9" t="s">
        <v>1897</v>
      </c>
      <c r="J1347" s="9" t="s">
        <v>1898</v>
      </c>
      <c r="K1347" s="9" t="s">
        <v>2149</v>
      </c>
      <c r="L1347" s="9" t="s">
        <v>3209</v>
      </c>
      <c r="M1347" s="9" t="s">
        <v>5344</v>
      </c>
      <c r="N1347" s="9"/>
      <c r="O1347" s="9" t="s">
        <v>3464</v>
      </c>
    </row>
    <row r="1348" spans="1:15" ht="18">
      <c r="A1348" s="9">
        <v>702504</v>
      </c>
      <c r="B1348" s="9" t="s">
        <v>5198</v>
      </c>
      <c r="C1348" s="9" t="s">
        <v>5345</v>
      </c>
      <c r="D1348" s="9" t="s">
        <v>5346</v>
      </c>
      <c r="E1348" s="9"/>
      <c r="F1348" s="9"/>
      <c r="G1348" s="9" t="s">
        <v>1906</v>
      </c>
      <c r="H1348" s="9" t="s">
        <v>634</v>
      </c>
      <c r="I1348" s="9" t="s">
        <v>1897</v>
      </c>
      <c r="J1348" s="9" t="s">
        <v>1898</v>
      </c>
      <c r="K1348" s="9" t="s">
        <v>1927</v>
      </c>
      <c r="L1348" s="9" t="s">
        <v>1910</v>
      </c>
      <c r="M1348" s="9" t="s">
        <v>98</v>
      </c>
      <c r="N1348" s="9"/>
      <c r="O1348" s="9" t="s">
        <v>4950</v>
      </c>
    </row>
    <row r="1349" spans="1:15" ht="18">
      <c r="A1349" s="9">
        <v>702503</v>
      </c>
      <c r="B1349" s="9" t="s">
        <v>5198</v>
      </c>
      <c r="C1349" s="9" t="s">
        <v>5347</v>
      </c>
      <c r="D1349" s="9" t="s">
        <v>5348</v>
      </c>
      <c r="E1349" s="9" t="s">
        <v>1905</v>
      </c>
      <c r="F1349" s="9"/>
      <c r="G1349" s="9" t="s">
        <v>1915</v>
      </c>
      <c r="H1349" s="9" t="s">
        <v>1907</v>
      </c>
      <c r="I1349" s="9" t="s">
        <v>1897</v>
      </c>
      <c r="J1349" s="9" t="s">
        <v>1908</v>
      </c>
      <c r="K1349" s="9" t="s">
        <v>2149</v>
      </c>
      <c r="L1349" s="9" t="s">
        <v>1917</v>
      </c>
      <c r="M1349" s="9" t="s">
        <v>5349</v>
      </c>
      <c r="N1349" s="9"/>
      <c r="O1349" s="9" t="s">
        <v>4950</v>
      </c>
    </row>
    <row r="1350" spans="1:15" ht="18">
      <c r="A1350" s="9">
        <v>702502</v>
      </c>
      <c r="B1350" s="9" t="s">
        <v>5198</v>
      </c>
      <c r="C1350" s="9" t="s">
        <v>5350</v>
      </c>
      <c r="D1350" s="9" t="s">
        <v>5351</v>
      </c>
      <c r="E1350" s="9" t="s">
        <v>1905</v>
      </c>
      <c r="F1350" s="9">
        <v>46</v>
      </c>
      <c r="G1350" s="9" t="s">
        <v>1896</v>
      </c>
      <c r="H1350" s="9" t="s">
        <v>1660</v>
      </c>
      <c r="I1350" s="9" t="s">
        <v>1897</v>
      </c>
      <c r="J1350" s="9" t="s">
        <v>1898</v>
      </c>
      <c r="K1350" s="9" t="s">
        <v>1916</v>
      </c>
      <c r="L1350" s="9" t="s">
        <v>1974</v>
      </c>
      <c r="M1350" s="9" t="s">
        <v>5352</v>
      </c>
      <c r="N1350" s="9"/>
      <c r="O1350" s="9" t="s">
        <v>3926</v>
      </c>
    </row>
    <row r="1351" spans="1:15" ht="18">
      <c r="A1351" s="9">
        <v>702501</v>
      </c>
      <c r="B1351" s="9" t="s">
        <v>5198</v>
      </c>
      <c r="C1351" s="9" t="s">
        <v>5353</v>
      </c>
      <c r="D1351" s="9" t="s">
        <v>5354</v>
      </c>
      <c r="E1351" s="9"/>
      <c r="F1351" s="9"/>
      <c r="G1351" s="9" t="s">
        <v>1906</v>
      </c>
      <c r="H1351" s="9" t="s">
        <v>1907</v>
      </c>
      <c r="I1351" s="9" t="s">
        <v>1897</v>
      </c>
      <c r="J1351" s="9" t="s">
        <v>1898</v>
      </c>
      <c r="K1351" s="9" t="s">
        <v>1916</v>
      </c>
      <c r="L1351" s="9" t="s">
        <v>1910</v>
      </c>
      <c r="M1351" s="9" t="s">
        <v>4123</v>
      </c>
      <c r="N1351" s="9"/>
      <c r="O1351" s="9" t="s">
        <v>2230</v>
      </c>
    </row>
    <row r="1352" spans="1:15" ht="18">
      <c r="A1352" s="9">
        <v>702500</v>
      </c>
      <c r="B1352" s="9" t="s">
        <v>5198</v>
      </c>
      <c r="C1352" s="9" t="s">
        <v>5355</v>
      </c>
      <c r="D1352" s="9" t="s">
        <v>5356</v>
      </c>
      <c r="E1352" s="9"/>
      <c r="F1352" s="9"/>
      <c r="G1352" s="9" t="s">
        <v>1906</v>
      </c>
      <c r="H1352" s="9" t="s">
        <v>1907</v>
      </c>
      <c r="I1352" s="9" t="s">
        <v>1897</v>
      </c>
      <c r="J1352" s="9" t="s">
        <v>1898</v>
      </c>
      <c r="K1352" s="9" t="s">
        <v>1899</v>
      </c>
      <c r="L1352" s="9" t="s">
        <v>2527</v>
      </c>
      <c r="M1352" s="9" t="s">
        <v>4544</v>
      </c>
      <c r="N1352" s="9"/>
      <c r="O1352" s="9" t="s">
        <v>5198</v>
      </c>
    </row>
    <row r="1353" spans="1:15" ht="18">
      <c r="A1353" s="9">
        <v>702499</v>
      </c>
      <c r="B1353" s="9" t="s">
        <v>5198</v>
      </c>
      <c r="C1353" s="9" t="s">
        <v>5357</v>
      </c>
      <c r="D1353" s="9" t="s">
        <v>5358</v>
      </c>
      <c r="E1353" s="9"/>
      <c r="F1353" s="9"/>
      <c r="G1353" s="9" t="s">
        <v>748</v>
      </c>
      <c r="H1353" s="9" t="s">
        <v>1907</v>
      </c>
      <c r="I1353" s="9" t="s">
        <v>1897</v>
      </c>
      <c r="J1353" s="9" t="s">
        <v>1898</v>
      </c>
      <c r="K1353" s="9" t="s">
        <v>1899</v>
      </c>
      <c r="L1353" s="9" t="s">
        <v>1910</v>
      </c>
      <c r="M1353" s="9" t="s">
        <v>5359</v>
      </c>
      <c r="N1353" s="9"/>
      <c r="O1353" s="9" t="s">
        <v>5198</v>
      </c>
    </row>
    <row r="1354" spans="1:15" ht="18">
      <c r="A1354" s="9">
        <v>702498</v>
      </c>
      <c r="B1354" s="9" t="s">
        <v>5198</v>
      </c>
      <c r="C1354" s="9" t="s">
        <v>5360</v>
      </c>
      <c r="D1354" s="9" t="s">
        <v>5361</v>
      </c>
      <c r="E1354" s="9" t="s">
        <v>1905</v>
      </c>
      <c r="F1354" s="9"/>
      <c r="G1354" s="9" t="s">
        <v>633</v>
      </c>
      <c r="H1354" s="9" t="s">
        <v>1295</v>
      </c>
      <c r="I1354" s="9" t="s">
        <v>1897</v>
      </c>
      <c r="J1354" s="9" t="s">
        <v>1908</v>
      </c>
      <c r="K1354" s="9" t="s">
        <v>1961</v>
      </c>
      <c r="L1354" s="9" t="s">
        <v>3209</v>
      </c>
      <c r="M1354" s="9" t="s">
        <v>5362</v>
      </c>
      <c r="N1354" s="9"/>
      <c r="O1354" s="9" t="s">
        <v>4789</v>
      </c>
    </row>
    <row r="1355" spans="1:15" ht="18">
      <c r="A1355" s="9">
        <v>702497</v>
      </c>
      <c r="B1355" s="9" t="s">
        <v>5198</v>
      </c>
      <c r="C1355" s="9" t="s">
        <v>5363</v>
      </c>
      <c r="D1355" s="9" t="s">
        <v>2194</v>
      </c>
      <c r="E1355" s="9" t="s">
        <v>1905</v>
      </c>
      <c r="F1355" s="9">
        <v>29</v>
      </c>
      <c r="G1355" s="9" t="s">
        <v>1915</v>
      </c>
      <c r="H1355" s="9" t="s">
        <v>1907</v>
      </c>
      <c r="I1355" s="9" t="s">
        <v>1897</v>
      </c>
      <c r="J1355" s="9" t="s">
        <v>2009</v>
      </c>
      <c r="K1355" s="9" t="s">
        <v>2299</v>
      </c>
      <c r="L1355" s="9" t="s">
        <v>1917</v>
      </c>
      <c r="M1355" s="9" t="s">
        <v>5364</v>
      </c>
      <c r="N1355" s="9"/>
      <c r="O1355" s="9" t="s">
        <v>4789</v>
      </c>
    </row>
    <row r="1356" spans="1:15" ht="18">
      <c r="A1356" s="9">
        <v>702496</v>
      </c>
      <c r="B1356" s="9" t="s">
        <v>5198</v>
      </c>
      <c r="C1356" s="9" t="s">
        <v>5365</v>
      </c>
      <c r="D1356" s="9" t="s">
        <v>3213</v>
      </c>
      <c r="E1356" s="9"/>
      <c r="F1356" s="9"/>
      <c r="G1356" s="9" t="s">
        <v>1896</v>
      </c>
      <c r="H1356" s="9" t="s">
        <v>1660</v>
      </c>
      <c r="I1356" s="9" t="s">
        <v>1897</v>
      </c>
      <c r="J1356" s="9" t="s">
        <v>1898</v>
      </c>
      <c r="K1356" s="9" t="s">
        <v>1922</v>
      </c>
      <c r="L1356" s="9" t="s">
        <v>1974</v>
      </c>
      <c r="M1356" s="9" t="s">
        <v>2006</v>
      </c>
      <c r="N1356" s="9"/>
      <c r="O1356" s="9" t="s">
        <v>4789</v>
      </c>
    </row>
    <row r="1357" spans="1:15" ht="18">
      <c r="A1357" s="9">
        <v>702495</v>
      </c>
      <c r="B1357" s="9" t="s">
        <v>5198</v>
      </c>
      <c r="C1357" s="9" t="s">
        <v>5366</v>
      </c>
      <c r="D1357" s="9" t="s">
        <v>5367</v>
      </c>
      <c r="E1357" s="9"/>
      <c r="F1357" s="9"/>
      <c r="G1357" s="9" t="s">
        <v>1915</v>
      </c>
      <c r="H1357" s="9" t="s">
        <v>1907</v>
      </c>
      <c r="I1357" s="9" t="s">
        <v>1897</v>
      </c>
      <c r="J1357" s="9" t="s">
        <v>1898</v>
      </c>
      <c r="K1357" s="9" t="s">
        <v>1965</v>
      </c>
      <c r="L1357" s="9" t="s">
        <v>1917</v>
      </c>
      <c r="M1357" s="9" t="s">
        <v>2387</v>
      </c>
      <c r="N1357" s="9"/>
      <c r="O1357" s="9" t="s">
        <v>3464</v>
      </c>
    </row>
    <row r="1358" spans="1:15" ht="18">
      <c r="A1358" s="9">
        <v>702494</v>
      </c>
      <c r="B1358" s="9" t="s">
        <v>5198</v>
      </c>
      <c r="C1358" s="9" t="s">
        <v>5368</v>
      </c>
      <c r="D1358" s="9" t="s">
        <v>5369</v>
      </c>
      <c r="E1358" s="9"/>
      <c r="F1358" s="9"/>
      <c r="G1358" s="9" t="s">
        <v>2720</v>
      </c>
      <c r="H1358" s="9" t="s">
        <v>2190</v>
      </c>
      <c r="I1358" s="9" t="s">
        <v>1897</v>
      </c>
      <c r="J1358" s="9" t="s">
        <v>1926</v>
      </c>
      <c r="K1358" s="9" t="s">
        <v>2299</v>
      </c>
      <c r="L1358" s="9" t="s">
        <v>2415</v>
      </c>
      <c r="M1358" s="9" t="s">
        <v>5370</v>
      </c>
      <c r="N1358" s="9"/>
      <c r="O1358" s="9" t="s">
        <v>5198</v>
      </c>
    </row>
    <row r="1359" spans="1:15" ht="18">
      <c r="A1359" s="9">
        <v>702493</v>
      </c>
      <c r="B1359" s="9" t="s">
        <v>5198</v>
      </c>
      <c r="C1359" s="9" t="s">
        <v>5371</v>
      </c>
      <c r="D1359" s="9" t="s">
        <v>5372</v>
      </c>
      <c r="E1359" s="9"/>
      <c r="F1359" s="9"/>
      <c r="G1359" s="9" t="s">
        <v>1915</v>
      </c>
      <c r="H1359" s="9" t="s">
        <v>1907</v>
      </c>
      <c r="I1359" s="9" t="s">
        <v>1897</v>
      </c>
      <c r="J1359" s="9" t="s">
        <v>1898</v>
      </c>
      <c r="K1359" s="9" t="s">
        <v>1927</v>
      </c>
      <c r="L1359" s="9" t="s">
        <v>1917</v>
      </c>
      <c r="M1359" s="9" t="s">
        <v>2133</v>
      </c>
      <c r="N1359" s="9"/>
      <c r="O1359" s="9" t="s">
        <v>3926</v>
      </c>
    </row>
    <row r="1360" spans="1:15" ht="18">
      <c r="A1360" s="9">
        <v>702492</v>
      </c>
      <c r="B1360" s="9" t="s">
        <v>5198</v>
      </c>
      <c r="C1360" s="9" t="s">
        <v>5373</v>
      </c>
      <c r="D1360" s="9" t="s">
        <v>5374</v>
      </c>
      <c r="E1360" s="9"/>
      <c r="F1360" s="9"/>
      <c r="G1360" s="9" t="s">
        <v>748</v>
      </c>
      <c r="H1360" s="9" t="s">
        <v>1907</v>
      </c>
      <c r="I1360" s="9" t="s">
        <v>1897</v>
      </c>
      <c r="J1360" s="9" t="s">
        <v>1898</v>
      </c>
      <c r="K1360" s="9" t="s">
        <v>1916</v>
      </c>
      <c r="L1360" s="9" t="s">
        <v>2527</v>
      </c>
      <c r="M1360" s="9" t="s">
        <v>5375</v>
      </c>
      <c r="N1360" s="9"/>
      <c r="O1360" s="9" t="s">
        <v>2908</v>
      </c>
    </row>
    <row r="1361" spans="1:15" ht="18">
      <c r="A1361" s="9">
        <v>702491</v>
      </c>
      <c r="B1361" s="9" t="s">
        <v>5198</v>
      </c>
      <c r="C1361" s="9" t="s">
        <v>5376</v>
      </c>
      <c r="D1361" s="9" t="s">
        <v>5377</v>
      </c>
      <c r="E1361" s="9"/>
      <c r="F1361" s="9"/>
      <c r="G1361" s="9" t="s">
        <v>1896</v>
      </c>
      <c r="H1361" s="9" t="s">
        <v>1660</v>
      </c>
      <c r="I1361" s="9" t="s">
        <v>1897</v>
      </c>
      <c r="J1361" s="9" t="s">
        <v>1898</v>
      </c>
      <c r="K1361" s="9" t="s">
        <v>1909</v>
      </c>
      <c r="L1361" s="9" t="s">
        <v>1900</v>
      </c>
      <c r="M1361" s="9" t="s">
        <v>2006</v>
      </c>
      <c r="N1361" s="9"/>
      <c r="O1361" s="9" t="s">
        <v>3603</v>
      </c>
    </row>
    <row r="1362" spans="1:15" ht="18">
      <c r="A1362" s="9">
        <v>702490</v>
      </c>
      <c r="B1362" s="9" t="s">
        <v>5198</v>
      </c>
      <c r="C1362" s="9" t="s">
        <v>5378</v>
      </c>
      <c r="D1362" s="9" t="s">
        <v>5379</v>
      </c>
      <c r="E1362" s="9" t="s">
        <v>1905</v>
      </c>
      <c r="F1362" s="9">
        <v>32</v>
      </c>
      <c r="G1362" s="9" t="s">
        <v>633</v>
      </c>
      <c r="H1362" s="9" t="s">
        <v>634</v>
      </c>
      <c r="I1362" s="9" t="s">
        <v>1897</v>
      </c>
      <c r="J1362" s="9" t="s">
        <v>1898</v>
      </c>
      <c r="K1362" s="9" t="s">
        <v>1987</v>
      </c>
      <c r="L1362" s="9" t="s">
        <v>3209</v>
      </c>
      <c r="M1362" s="9" t="s">
        <v>2381</v>
      </c>
      <c r="N1362" s="9"/>
      <c r="O1362" s="9" t="s">
        <v>2881</v>
      </c>
    </row>
    <row r="1363" spans="1:15" ht="18">
      <c r="A1363" s="9">
        <v>702489</v>
      </c>
      <c r="B1363" s="9" t="s">
        <v>5198</v>
      </c>
      <c r="C1363" s="9" t="s">
        <v>5380</v>
      </c>
      <c r="D1363" s="9" t="s">
        <v>98</v>
      </c>
      <c r="E1363" s="9"/>
      <c r="F1363" s="9"/>
      <c r="G1363" s="9"/>
      <c r="H1363" s="9"/>
      <c r="I1363" s="9" t="s">
        <v>1897</v>
      </c>
      <c r="J1363" s="9" t="s">
        <v>1908</v>
      </c>
      <c r="K1363" s="9" t="s">
        <v>1899</v>
      </c>
      <c r="L1363" s="9" t="s">
        <v>1974</v>
      </c>
      <c r="M1363" s="9" t="s">
        <v>5381</v>
      </c>
      <c r="N1363" s="9"/>
      <c r="O1363" s="9" t="s">
        <v>5198</v>
      </c>
    </row>
    <row r="1364" spans="1:15" ht="18">
      <c r="A1364" s="9">
        <v>702488</v>
      </c>
      <c r="B1364" s="9" t="s">
        <v>5198</v>
      </c>
      <c r="C1364" s="9" t="s">
        <v>5382</v>
      </c>
      <c r="D1364" s="9" t="s">
        <v>5383</v>
      </c>
      <c r="E1364" s="9"/>
      <c r="F1364" s="9"/>
      <c r="G1364" s="9" t="s">
        <v>748</v>
      </c>
      <c r="H1364" s="9" t="s">
        <v>634</v>
      </c>
      <c r="I1364" s="9" t="s">
        <v>1897</v>
      </c>
      <c r="J1364" s="9" t="s">
        <v>1898</v>
      </c>
      <c r="K1364" s="9" t="s">
        <v>1927</v>
      </c>
      <c r="L1364" s="9" t="s">
        <v>1910</v>
      </c>
      <c r="M1364" s="9" t="s">
        <v>3012</v>
      </c>
      <c r="N1364" s="9"/>
      <c r="O1364" s="9" t="s">
        <v>17</v>
      </c>
    </row>
    <row r="1365" spans="1:15" ht="18">
      <c r="A1365" s="9">
        <v>702487</v>
      </c>
      <c r="B1365" s="9" t="s">
        <v>5198</v>
      </c>
      <c r="C1365" s="9" t="s">
        <v>5384</v>
      </c>
      <c r="D1365" s="9" t="s">
        <v>5385</v>
      </c>
      <c r="E1365" s="9" t="s">
        <v>1905</v>
      </c>
      <c r="F1365" s="9">
        <v>38</v>
      </c>
      <c r="G1365" s="9" t="s">
        <v>748</v>
      </c>
      <c r="H1365" s="9" t="s">
        <v>634</v>
      </c>
      <c r="I1365" s="9" t="s">
        <v>1897</v>
      </c>
      <c r="J1365" s="9" t="s">
        <v>1926</v>
      </c>
      <c r="K1365" s="9" t="s">
        <v>1922</v>
      </c>
      <c r="L1365" s="9" t="s">
        <v>2026</v>
      </c>
      <c r="M1365" s="9" t="s">
        <v>2006</v>
      </c>
      <c r="N1365" s="9"/>
      <c r="O1365" s="9" t="s">
        <v>17</v>
      </c>
    </row>
    <row r="1366" spans="1:15" ht="18">
      <c r="A1366" s="9">
        <v>702486</v>
      </c>
      <c r="B1366" s="9" t="s">
        <v>5198</v>
      </c>
      <c r="C1366" s="9" t="s">
        <v>5386</v>
      </c>
      <c r="D1366" s="9" t="s">
        <v>5387</v>
      </c>
      <c r="E1366" s="9"/>
      <c r="F1366" s="9"/>
      <c r="G1366" s="9" t="s">
        <v>748</v>
      </c>
      <c r="H1366" s="9" t="s">
        <v>1660</v>
      </c>
      <c r="I1366" s="9" t="s">
        <v>1897</v>
      </c>
      <c r="J1366" s="9" t="s">
        <v>1898</v>
      </c>
      <c r="K1366" s="9" t="s">
        <v>1922</v>
      </c>
      <c r="L1366" s="9" t="s">
        <v>2527</v>
      </c>
      <c r="M1366" s="9" t="s">
        <v>5388</v>
      </c>
      <c r="N1366" s="9"/>
      <c r="O1366" s="9" t="s">
        <v>4950</v>
      </c>
    </row>
    <row r="1367" spans="1:15" ht="18">
      <c r="A1367" s="9">
        <v>702485</v>
      </c>
      <c r="B1367" s="9" t="s">
        <v>5198</v>
      </c>
      <c r="C1367" s="9" t="s">
        <v>5389</v>
      </c>
      <c r="D1367" s="9" t="s">
        <v>5390</v>
      </c>
      <c r="E1367" s="9"/>
      <c r="F1367" s="9"/>
      <c r="G1367" s="9" t="s">
        <v>633</v>
      </c>
      <c r="H1367" s="9" t="s">
        <v>1907</v>
      </c>
      <c r="I1367" s="9" t="s">
        <v>1897</v>
      </c>
      <c r="J1367" s="9" t="s">
        <v>1898</v>
      </c>
      <c r="K1367" s="9" t="s">
        <v>1970</v>
      </c>
      <c r="L1367" s="9" t="s">
        <v>3209</v>
      </c>
      <c r="M1367" s="9" t="s">
        <v>2133</v>
      </c>
      <c r="N1367" s="9"/>
      <c r="O1367" s="9" t="s">
        <v>2514</v>
      </c>
    </row>
    <row r="1368" spans="1:15" ht="18">
      <c r="A1368" s="9">
        <v>702484</v>
      </c>
      <c r="B1368" s="9" t="s">
        <v>5198</v>
      </c>
      <c r="C1368" s="9" t="s">
        <v>5391</v>
      </c>
      <c r="D1368" s="9" t="s">
        <v>3614</v>
      </c>
      <c r="E1368" s="9" t="s">
        <v>1905</v>
      </c>
      <c r="F1368" s="9">
        <v>35</v>
      </c>
      <c r="G1368" s="9" t="s">
        <v>748</v>
      </c>
      <c r="H1368" s="9" t="s">
        <v>1907</v>
      </c>
      <c r="I1368" s="9" t="s">
        <v>1897</v>
      </c>
      <c r="J1368" s="9" t="s">
        <v>1898</v>
      </c>
      <c r="K1368" s="9" t="s">
        <v>2255</v>
      </c>
      <c r="L1368" s="9" t="s">
        <v>2527</v>
      </c>
      <c r="M1368" s="9" t="s">
        <v>5392</v>
      </c>
      <c r="N1368" s="9"/>
      <c r="O1368" s="9" t="s">
        <v>4950</v>
      </c>
    </row>
    <row r="1369" spans="1:15" ht="18">
      <c r="A1369" s="9">
        <v>702483</v>
      </c>
      <c r="B1369" s="9" t="s">
        <v>5198</v>
      </c>
      <c r="C1369" s="9" t="s">
        <v>5393</v>
      </c>
      <c r="D1369" s="9" t="s">
        <v>5394</v>
      </c>
      <c r="E1369" s="9"/>
      <c r="F1369" s="9"/>
      <c r="G1369" s="9" t="s">
        <v>748</v>
      </c>
      <c r="H1369" s="9" t="s">
        <v>1907</v>
      </c>
      <c r="I1369" s="9" t="s">
        <v>1897</v>
      </c>
      <c r="J1369" s="9" t="s">
        <v>1898</v>
      </c>
      <c r="K1369" s="9" t="s">
        <v>1922</v>
      </c>
      <c r="L1369" s="9" t="s">
        <v>2527</v>
      </c>
      <c r="M1369" s="9" t="s">
        <v>2801</v>
      </c>
      <c r="N1369" s="9"/>
      <c r="O1369" s="9" t="s">
        <v>5198</v>
      </c>
    </row>
    <row r="1370" spans="1:15" ht="18">
      <c r="A1370" s="9">
        <v>702482</v>
      </c>
      <c r="B1370" s="9" t="s">
        <v>5198</v>
      </c>
      <c r="C1370" s="9" t="s">
        <v>5395</v>
      </c>
      <c r="D1370" s="9" t="s">
        <v>5396</v>
      </c>
      <c r="E1370" s="9"/>
      <c r="F1370" s="9"/>
      <c r="G1370" s="9" t="s">
        <v>748</v>
      </c>
      <c r="H1370" s="9" t="s">
        <v>1907</v>
      </c>
      <c r="I1370" s="9" t="s">
        <v>1897</v>
      </c>
      <c r="J1370" s="9" t="s">
        <v>1898</v>
      </c>
      <c r="K1370" s="9" t="s">
        <v>2058</v>
      </c>
      <c r="L1370" s="9" t="s">
        <v>2527</v>
      </c>
      <c r="M1370" s="9" t="s">
        <v>5397</v>
      </c>
      <c r="N1370" s="9"/>
      <c r="O1370" s="9" t="s">
        <v>5198</v>
      </c>
    </row>
    <row r="1371" spans="1:15" ht="18">
      <c r="A1371" s="9">
        <v>702481</v>
      </c>
      <c r="B1371" s="9" t="s">
        <v>5198</v>
      </c>
      <c r="C1371" s="9" t="s">
        <v>5398</v>
      </c>
      <c r="D1371" s="9" t="s">
        <v>5399</v>
      </c>
      <c r="E1371" s="9"/>
      <c r="F1371" s="9"/>
      <c r="G1371" s="9" t="s">
        <v>633</v>
      </c>
      <c r="H1371" s="9" t="s">
        <v>634</v>
      </c>
      <c r="I1371" s="9" t="s">
        <v>1897</v>
      </c>
      <c r="J1371" s="9" t="s">
        <v>1898</v>
      </c>
      <c r="K1371" s="9" t="s">
        <v>1987</v>
      </c>
      <c r="L1371" s="9" t="s">
        <v>3209</v>
      </c>
      <c r="M1371" s="9" t="s">
        <v>2381</v>
      </c>
      <c r="N1371" s="9"/>
      <c r="O1371" s="9" t="s">
        <v>2881</v>
      </c>
    </row>
    <row r="1372" spans="1:15" ht="18">
      <c r="A1372" s="9">
        <v>702480</v>
      </c>
      <c r="B1372" s="9" t="s">
        <v>5198</v>
      </c>
      <c r="C1372" s="9" t="s">
        <v>5400</v>
      </c>
      <c r="D1372" s="9" t="s">
        <v>5401</v>
      </c>
      <c r="E1372" s="9"/>
      <c r="F1372" s="9"/>
      <c r="G1372" s="9" t="s">
        <v>748</v>
      </c>
      <c r="H1372" s="9" t="s">
        <v>634</v>
      </c>
      <c r="I1372" s="9" t="s">
        <v>1897</v>
      </c>
      <c r="J1372" s="9" t="s">
        <v>1898</v>
      </c>
      <c r="K1372" s="9" t="s">
        <v>1899</v>
      </c>
      <c r="L1372" s="9" t="s">
        <v>2527</v>
      </c>
      <c r="M1372" s="9" t="s">
        <v>5402</v>
      </c>
      <c r="N1372" s="9"/>
      <c r="O1372" s="9" t="s">
        <v>5198</v>
      </c>
    </row>
    <row r="1373" spans="1:15" ht="18">
      <c r="A1373" s="9">
        <v>702479</v>
      </c>
      <c r="B1373" s="9" t="s">
        <v>5198</v>
      </c>
      <c r="C1373" s="9" t="s">
        <v>5403</v>
      </c>
      <c r="D1373" s="9" t="s">
        <v>5404</v>
      </c>
      <c r="E1373" s="9"/>
      <c r="F1373" s="9"/>
      <c r="G1373" s="9" t="s">
        <v>648</v>
      </c>
      <c r="H1373" s="9" t="s">
        <v>1295</v>
      </c>
      <c r="I1373" s="9" t="s">
        <v>1897</v>
      </c>
      <c r="J1373" s="9" t="s">
        <v>1898</v>
      </c>
      <c r="K1373" s="9" t="s">
        <v>1899</v>
      </c>
      <c r="L1373" s="9" t="s">
        <v>2415</v>
      </c>
      <c r="M1373" s="9" t="s">
        <v>3489</v>
      </c>
      <c r="N1373" s="9"/>
      <c r="O1373" s="9" t="s">
        <v>5198</v>
      </c>
    </row>
    <row r="1374" spans="1:15" ht="18">
      <c r="A1374" s="9">
        <v>702478</v>
      </c>
      <c r="B1374" s="9" t="s">
        <v>5198</v>
      </c>
      <c r="C1374" s="9" t="s">
        <v>5405</v>
      </c>
      <c r="D1374" s="9" t="s">
        <v>5406</v>
      </c>
      <c r="E1374" s="9"/>
      <c r="F1374" s="9"/>
      <c r="G1374" s="9" t="s">
        <v>748</v>
      </c>
      <c r="H1374" s="9" t="s">
        <v>1907</v>
      </c>
      <c r="I1374" s="9" t="s">
        <v>1897</v>
      </c>
      <c r="J1374" s="9" t="s">
        <v>1898</v>
      </c>
      <c r="K1374" s="9" t="s">
        <v>2299</v>
      </c>
      <c r="L1374" s="9" t="s">
        <v>2527</v>
      </c>
      <c r="M1374" s="9" t="s">
        <v>5407</v>
      </c>
      <c r="N1374" s="9"/>
      <c r="O1374" s="9" t="s">
        <v>5198</v>
      </c>
    </row>
    <row r="1375" spans="1:15" ht="18">
      <c r="A1375" s="9">
        <v>702477</v>
      </c>
      <c r="B1375" s="9" t="s">
        <v>5408</v>
      </c>
      <c r="C1375" s="9" t="s">
        <v>5409</v>
      </c>
      <c r="D1375" s="9" t="s">
        <v>5410</v>
      </c>
      <c r="E1375" s="9"/>
      <c r="F1375" s="9"/>
      <c r="G1375" s="9" t="s">
        <v>633</v>
      </c>
      <c r="H1375" s="9" t="s">
        <v>5411</v>
      </c>
      <c r="I1375" s="9" t="s">
        <v>1897</v>
      </c>
      <c r="J1375" s="9" t="s">
        <v>1926</v>
      </c>
      <c r="K1375" s="9" t="s">
        <v>1995</v>
      </c>
      <c r="L1375" s="9" t="s">
        <v>1996</v>
      </c>
      <c r="M1375" s="9" t="s">
        <v>5412</v>
      </c>
      <c r="N1375" s="9"/>
      <c r="O1375" s="9" t="s">
        <v>5198</v>
      </c>
    </row>
    <row r="1376" spans="1:15" ht="18">
      <c r="A1376" s="9">
        <v>702476</v>
      </c>
      <c r="B1376" s="9" t="s">
        <v>5408</v>
      </c>
      <c r="C1376" s="9" t="s">
        <v>5413</v>
      </c>
      <c r="D1376" s="9" t="s">
        <v>5410</v>
      </c>
      <c r="E1376" s="9"/>
      <c r="F1376" s="9"/>
      <c r="G1376" s="9" t="s">
        <v>633</v>
      </c>
      <c r="H1376" s="9" t="s">
        <v>634</v>
      </c>
      <c r="I1376" s="9" t="s">
        <v>1897</v>
      </c>
      <c r="J1376" s="9" t="s">
        <v>1898</v>
      </c>
      <c r="K1376" s="9" t="s">
        <v>1987</v>
      </c>
      <c r="L1376" s="9" t="s">
        <v>1900</v>
      </c>
      <c r="M1376" s="9" t="s">
        <v>2006</v>
      </c>
      <c r="N1376" s="9"/>
      <c r="O1376" s="9" t="s">
        <v>3575</v>
      </c>
    </row>
    <row r="1377" spans="1:15" ht="18">
      <c r="A1377" s="9">
        <v>702475</v>
      </c>
      <c r="B1377" s="9" t="s">
        <v>5408</v>
      </c>
      <c r="C1377" s="9" t="s">
        <v>5414</v>
      </c>
      <c r="D1377" s="9" t="s">
        <v>5415</v>
      </c>
      <c r="E1377" s="9" t="s">
        <v>1905</v>
      </c>
      <c r="F1377" s="9">
        <v>34</v>
      </c>
      <c r="G1377" s="9" t="s">
        <v>748</v>
      </c>
      <c r="H1377" s="9" t="s">
        <v>1907</v>
      </c>
      <c r="I1377" s="9" t="s">
        <v>1897</v>
      </c>
      <c r="J1377" s="9" t="s">
        <v>1898</v>
      </c>
      <c r="K1377" s="9" t="s">
        <v>2063</v>
      </c>
      <c r="L1377" s="9" t="s">
        <v>1910</v>
      </c>
      <c r="M1377" s="9" t="s">
        <v>2440</v>
      </c>
      <c r="N1377" s="9"/>
      <c r="O1377" s="9"/>
    </row>
    <row r="1378" spans="1:15" ht="18">
      <c r="A1378" s="9">
        <v>702474</v>
      </c>
      <c r="B1378" s="9" t="s">
        <v>5408</v>
      </c>
      <c r="C1378" s="9" t="s">
        <v>5416</v>
      </c>
      <c r="D1378" s="9" t="s">
        <v>5417</v>
      </c>
      <c r="E1378" s="9"/>
      <c r="F1378" s="9"/>
      <c r="G1378" s="9" t="s">
        <v>748</v>
      </c>
      <c r="H1378" s="9" t="s">
        <v>1907</v>
      </c>
      <c r="I1378" s="9" t="s">
        <v>1897</v>
      </c>
      <c r="J1378" s="9" t="s">
        <v>1898</v>
      </c>
      <c r="K1378" s="9" t="s">
        <v>1899</v>
      </c>
      <c r="L1378" s="9" t="s">
        <v>2527</v>
      </c>
      <c r="M1378" s="9" t="s">
        <v>5418</v>
      </c>
      <c r="N1378" s="9"/>
      <c r="O1378" s="9" t="s">
        <v>5198</v>
      </c>
    </row>
    <row r="1379" spans="1:15" ht="18">
      <c r="A1379" s="9">
        <v>702473</v>
      </c>
      <c r="B1379" s="9" t="s">
        <v>5408</v>
      </c>
      <c r="C1379" s="9" t="s">
        <v>5419</v>
      </c>
      <c r="D1379" s="9" t="s">
        <v>5420</v>
      </c>
      <c r="E1379" s="9"/>
      <c r="F1379" s="9"/>
      <c r="G1379" s="9" t="s">
        <v>748</v>
      </c>
      <c r="H1379" s="9" t="s">
        <v>1907</v>
      </c>
      <c r="I1379" s="9" t="s">
        <v>1897</v>
      </c>
      <c r="J1379" s="9" t="s">
        <v>1898</v>
      </c>
      <c r="K1379" s="9" t="s">
        <v>2058</v>
      </c>
      <c r="L1379" s="9" t="s">
        <v>1910</v>
      </c>
      <c r="M1379" s="9" t="s">
        <v>5421</v>
      </c>
      <c r="N1379" s="9"/>
      <c r="O1379" s="9" t="s">
        <v>5198</v>
      </c>
    </row>
    <row r="1380" spans="1:15" ht="18">
      <c r="A1380" s="9">
        <v>702472</v>
      </c>
      <c r="B1380" s="9" t="s">
        <v>5408</v>
      </c>
      <c r="C1380" s="9" t="s">
        <v>5422</v>
      </c>
      <c r="D1380" s="9" t="s">
        <v>5423</v>
      </c>
      <c r="E1380" s="9"/>
      <c r="F1380" s="9"/>
      <c r="G1380" s="9" t="s">
        <v>748</v>
      </c>
      <c r="H1380" s="9" t="s">
        <v>1907</v>
      </c>
      <c r="I1380" s="9" t="s">
        <v>1897</v>
      </c>
      <c r="J1380" s="9" t="s">
        <v>1898</v>
      </c>
      <c r="K1380" s="9" t="s">
        <v>1922</v>
      </c>
      <c r="L1380" s="9" t="s">
        <v>2026</v>
      </c>
      <c r="M1380" s="9" t="s">
        <v>2381</v>
      </c>
      <c r="N1380" s="9"/>
      <c r="O1380" s="9" t="s">
        <v>1902</v>
      </c>
    </row>
    <row r="1381" spans="1:15" ht="18">
      <c r="A1381" s="9">
        <v>702471</v>
      </c>
      <c r="B1381" s="9" t="s">
        <v>5408</v>
      </c>
      <c r="C1381" s="9" t="s">
        <v>5424</v>
      </c>
      <c r="D1381" s="9" t="s">
        <v>5425</v>
      </c>
      <c r="E1381" s="9"/>
      <c r="F1381" s="9"/>
      <c r="G1381" s="9" t="s">
        <v>633</v>
      </c>
      <c r="H1381" s="9" t="s">
        <v>1660</v>
      </c>
      <c r="I1381" s="9" t="s">
        <v>1897</v>
      </c>
      <c r="J1381" s="9" t="s">
        <v>2009</v>
      </c>
      <c r="K1381" s="9" t="s">
        <v>1987</v>
      </c>
      <c r="L1381" s="9" t="s">
        <v>1900</v>
      </c>
      <c r="M1381" s="9" t="s">
        <v>2002</v>
      </c>
      <c r="N1381" s="9"/>
      <c r="O1381" s="9" t="s">
        <v>3575</v>
      </c>
    </row>
    <row r="1382" spans="1:15" ht="18">
      <c r="A1382" s="9">
        <v>702470</v>
      </c>
      <c r="B1382" s="9" t="s">
        <v>5408</v>
      </c>
      <c r="C1382" s="9" t="s">
        <v>5426</v>
      </c>
      <c r="D1382" s="9" t="s">
        <v>2955</v>
      </c>
      <c r="E1382" s="9" t="s">
        <v>1905</v>
      </c>
      <c r="F1382" s="9">
        <v>34</v>
      </c>
      <c r="G1382" s="9" t="s">
        <v>648</v>
      </c>
      <c r="H1382" s="9" t="s">
        <v>634</v>
      </c>
      <c r="I1382" s="9" t="s">
        <v>1897</v>
      </c>
      <c r="J1382" s="9" t="s">
        <v>1926</v>
      </c>
      <c r="K1382" s="9" t="s">
        <v>2149</v>
      </c>
      <c r="L1382" s="9" t="s">
        <v>2415</v>
      </c>
      <c r="M1382" s="9" t="s">
        <v>5427</v>
      </c>
      <c r="N1382" s="9"/>
      <c r="O1382" s="9" t="s">
        <v>5428</v>
      </c>
    </row>
    <row r="1383" spans="1:15" ht="18">
      <c r="A1383" s="9">
        <v>702469</v>
      </c>
      <c r="B1383" s="9" t="s">
        <v>5408</v>
      </c>
      <c r="C1383" s="9" t="s">
        <v>5429</v>
      </c>
      <c r="D1383" s="9" t="s">
        <v>2955</v>
      </c>
      <c r="E1383" s="9" t="s">
        <v>1905</v>
      </c>
      <c r="F1383" s="9">
        <v>34</v>
      </c>
      <c r="G1383" s="9" t="s">
        <v>648</v>
      </c>
      <c r="H1383" s="9" t="s">
        <v>634</v>
      </c>
      <c r="I1383" s="9" t="s">
        <v>1897</v>
      </c>
      <c r="J1383" s="9" t="s">
        <v>1898</v>
      </c>
      <c r="K1383" s="9" t="s">
        <v>1995</v>
      </c>
      <c r="L1383" s="9" t="s">
        <v>1996</v>
      </c>
      <c r="M1383" s="9" t="s">
        <v>5430</v>
      </c>
      <c r="N1383" s="9"/>
      <c r="O1383" s="9" t="s">
        <v>5198</v>
      </c>
    </row>
    <row r="1384" spans="1:15" ht="18">
      <c r="A1384" s="9">
        <v>702468</v>
      </c>
      <c r="B1384" s="9" t="s">
        <v>5408</v>
      </c>
      <c r="C1384" s="9" t="s">
        <v>5431</v>
      </c>
      <c r="D1384" s="9" t="s">
        <v>5432</v>
      </c>
      <c r="E1384" s="9"/>
      <c r="F1384" s="9"/>
      <c r="G1384" s="9" t="s">
        <v>748</v>
      </c>
      <c r="H1384" s="9" t="s">
        <v>1907</v>
      </c>
      <c r="I1384" s="9" t="s">
        <v>1897</v>
      </c>
      <c r="J1384" s="9" t="s">
        <v>1898</v>
      </c>
      <c r="K1384" s="9" t="s">
        <v>1922</v>
      </c>
      <c r="L1384" s="9" t="s">
        <v>2527</v>
      </c>
      <c r="M1384" s="9" t="s">
        <v>5433</v>
      </c>
      <c r="N1384" s="9"/>
      <c r="O1384" s="9" t="s">
        <v>4950</v>
      </c>
    </row>
    <row r="1385" spans="1:15" ht="18">
      <c r="A1385" s="9">
        <v>702467</v>
      </c>
      <c r="B1385" s="9" t="s">
        <v>5408</v>
      </c>
      <c r="C1385" s="9" t="s">
        <v>5434</v>
      </c>
      <c r="D1385" s="9" t="s">
        <v>5435</v>
      </c>
      <c r="E1385" s="9"/>
      <c r="F1385" s="9"/>
      <c r="G1385" s="9" t="s">
        <v>633</v>
      </c>
      <c r="H1385" s="9" t="s">
        <v>1907</v>
      </c>
      <c r="I1385" s="9" t="s">
        <v>1897</v>
      </c>
      <c r="J1385" s="9" t="s">
        <v>1898</v>
      </c>
      <c r="K1385" s="9" t="s">
        <v>2141</v>
      </c>
      <c r="L1385" s="9" t="s">
        <v>2093</v>
      </c>
      <c r="M1385" s="9" t="s">
        <v>4147</v>
      </c>
      <c r="N1385" s="9"/>
      <c r="O1385" s="9" t="s">
        <v>2059</v>
      </c>
    </row>
    <row r="1386" spans="1:15" ht="18">
      <c r="A1386" s="9">
        <v>702466</v>
      </c>
      <c r="B1386" s="9" t="s">
        <v>5408</v>
      </c>
      <c r="C1386" s="9" t="s">
        <v>5436</v>
      </c>
      <c r="D1386" s="9" t="s">
        <v>5437</v>
      </c>
      <c r="E1386" s="9"/>
      <c r="F1386" s="9"/>
      <c r="G1386" s="9" t="s">
        <v>633</v>
      </c>
      <c r="H1386" s="9" t="s">
        <v>1907</v>
      </c>
      <c r="I1386" s="9" t="s">
        <v>1897</v>
      </c>
      <c r="J1386" s="9" t="s">
        <v>1898</v>
      </c>
      <c r="K1386" s="9" t="s">
        <v>1927</v>
      </c>
      <c r="L1386" s="9" t="s">
        <v>1900</v>
      </c>
      <c r="M1386" s="9" t="s">
        <v>5438</v>
      </c>
      <c r="N1386" s="9"/>
      <c r="O1386" s="9" t="s">
        <v>3464</v>
      </c>
    </row>
    <row r="1387" spans="1:15" ht="18">
      <c r="A1387" s="9">
        <v>702465</v>
      </c>
      <c r="B1387" s="9" t="s">
        <v>5408</v>
      </c>
      <c r="C1387" s="9" t="s">
        <v>5439</v>
      </c>
      <c r="D1387" s="9" t="s">
        <v>5440</v>
      </c>
      <c r="E1387" s="9" t="s">
        <v>1905</v>
      </c>
      <c r="F1387" s="9">
        <v>61</v>
      </c>
      <c r="G1387" s="9" t="s">
        <v>633</v>
      </c>
      <c r="H1387" s="9" t="s">
        <v>634</v>
      </c>
      <c r="I1387" s="9" t="s">
        <v>1897</v>
      </c>
      <c r="J1387" s="9" t="s">
        <v>1908</v>
      </c>
      <c r="K1387" s="9" t="s">
        <v>2299</v>
      </c>
      <c r="L1387" s="9" t="s">
        <v>1900</v>
      </c>
      <c r="M1387" s="9" t="s">
        <v>5441</v>
      </c>
      <c r="N1387" s="9"/>
      <c r="O1387" s="9" t="s">
        <v>2301</v>
      </c>
    </row>
    <row r="1388" spans="1:15" ht="18">
      <c r="A1388" s="9">
        <v>702464</v>
      </c>
      <c r="B1388" s="9" t="s">
        <v>5408</v>
      </c>
      <c r="C1388" s="9" t="s">
        <v>5442</v>
      </c>
      <c r="D1388" s="9" t="s">
        <v>5443</v>
      </c>
      <c r="E1388" s="9"/>
      <c r="F1388" s="9"/>
      <c r="G1388" s="9" t="s">
        <v>748</v>
      </c>
      <c r="H1388" s="9" t="s">
        <v>1907</v>
      </c>
      <c r="I1388" s="9" t="s">
        <v>1897</v>
      </c>
      <c r="J1388" s="9" t="s">
        <v>1898</v>
      </c>
      <c r="K1388" s="9" t="s">
        <v>2299</v>
      </c>
      <c r="L1388" s="9" t="s">
        <v>2527</v>
      </c>
      <c r="M1388" s="9" t="s">
        <v>5444</v>
      </c>
      <c r="N1388" s="9"/>
      <c r="O1388" s="9" t="s">
        <v>5198</v>
      </c>
    </row>
    <row r="1389" spans="1:15" ht="18">
      <c r="A1389" s="9">
        <v>702463</v>
      </c>
      <c r="B1389" s="9" t="s">
        <v>5408</v>
      </c>
      <c r="C1389" s="9" t="s">
        <v>5445</v>
      </c>
      <c r="D1389" s="9" t="s">
        <v>5446</v>
      </c>
      <c r="E1389" s="9"/>
      <c r="F1389" s="9"/>
      <c r="G1389" s="9" t="s">
        <v>748</v>
      </c>
      <c r="H1389" s="9" t="s">
        <v>1907</v>
      </c>
      <c r="I1389" s="9" t="s">
        <v>1897</v>
      </c>
      <c r="J1389" s="9" t="s">
        <v>1898</v>
      </c>
      <c r="K1389" s="9" t="s">
        <v>2299</v>
      </c>
      <c r="L1389" s="9" t="s">
        <v>2527</v>
      </c>
      <c r="M1389" s="9" t="s">
        <v>5447</v>
      </c>
      <c r="N1389" s="9"/>
      <c r="O1389" s="9" t="s">
        <v>5198</v>
      </c>
    </row>
    <row r="1390" spans="1:15" ht="18">
      <c r="A1390" s="9">
        <v>702462</v>
      </c>
      <c r="B1390" s="9" t="s">
        <v>5408</v>
      </c>
      <c r="C1390" s="9" t="s">
        <v>5448</v>
      </c>
      <c r="D1390" s="9" t="s">
        <v>5449</v>
      </c>
      <c r="E1390" s="9"/>
      <c r="F1390" s="9"/>
      <c r="G1390" s="9" t="s">
        <v>633</v>
      </c>
      <c r="H1390" s="9" t="s">
        <v>1295</v>
      </c>
      <c r="I1390" s="9" t="s">
        <v>1897</v>
      </c>
      <c r="J1390" s="9" t="s">
        <v>1898</v>
      </c>
      <c r="K1390" s="9" t="s">
        <v>1987</v>
      </c>
      <c r="L1390" s="9" t="s">
        <v>1900</v>
      </c>
      <c r="M1390" s="9" t="s">
        <v>5450</v>
      </c>
      <c r="N1390" s="9"/>
      <c r="O1390" s="9" t="s">
        <v>3797</v>
      </c>
    </row>
    <row r="1391" spans="1:15" ht="18">
      <c r="A1391" s="9">
        <v>702461</v>
      </c>
      <c r="B1391" s="9" t="s">
        <v>5408</v>
      </c>
      <c r="C1391" s="9" t="s">
        <v>5451</v>
      </c>
      <c r="D1391" s="9" t="s">
        <v>5452</v>
      </c>
      <c r="E1391" s="9"/>
      <c r="F1391" s="9"/>
      <c r="G1391" s="9" t="s">
        <v>633</v>
      </c>
      <c r="H1391" s="9" t="s">
        <v>1295</v>
      </c>
      <c r="I1391" s="9" t="s">
        <v>1897</v>
      </c>
      <c r="J1391" s="9" t="s">
        <v>1898</v>
      </c>
      <c r="K1391" s="9" t="s">
        <v>1899</v>
      </c>
      <c r="L1391" s="9" t="s">
        <v>1900</v>
      </c>
      <c r="M1391" s="9" t="s">
        <v>3251</v>
      </c>
      <c r="N1391" s="9"/>
      <c r="O1391" s="9" t="s">
        <v>5198</v>
      </c>
    </row>
    <row r="1392" spans="1:15" ht="18">
      <c r="A1392" s="9">
        <v>702460</v>
      </c>
      <c r="B1392" s="9" t="s">
        <v>5408</v>
      </c>
      <c r="C1392" s="9" t="s">
        <v>5453</v>
      </c>
      <c r="D1392" s="9" t="s">
        <v>5454</v>
      </c>
      <c r="E1392" s="9" t="s">
        <v>1905</v>
      </c>
      <c r="F1392" s="9">
        <v>47</v>
      </c>
      <c r="G1392" s="9" t="s">
        <v>648</v>
      </c>
      <c r="H1392" s="9" t="s">
        <v>634</v>
      </c>
      <c r="I1392" s="9" t="s">
        <v>1897</v>
      </c>
      <c r="J1392" s="9" t="s">
        <v>1898</v>
      </c>
      <c r="K1392" s="9" t="s">
        <v>2058</v>
      </c>
      <c r="L1392" s="9" t="s">
        <v>2415</v>
      </c>
      <c r="M1392" s="9" t="s">
        <v>5455</v>
      </c>
      <c r="N1392" s="9"/>
      <c r="O1392" s="9" t="s">
        <v>1930</v>
      </c>
    </row>
    <row r="1393" spans="1:15" ht="18">
      <c r="A1393" s="9">
        <v>702459</v>
      </c>
      <c r="B1393" s="9" t="s">
        <v>5408</v>
      </c>
      <c r="C1393" s="9" t="s">
        <v>5456</v>
      </c>
      <c r="D1393" s="9" t="s">
        <v>5457</v>
      </c>
      <c r="E1393" s="9"/>
      <c r="F1393" s="9"/>
      <c r="G1393" s="9" t="s">
        <v>748</v>
      </c>
      <c r="H1393" s="9" t="s">
        <v>1907</v>
      </c>
      <c r="I1393" s="9" t="s">
        <v>1897</v>
      </c>
      <c r="J1393" s="9" t="s">
        <v>1898</v>
      </c>
      <c r="K1393" s="9" t="s">
        <v>1916</v>
      </c>
      <c r="L1393" s="9" t="s">
        <v>2527</v>
      </c>
      <c r="M1393" s="9" t="s">
        <v>5255</v>
      </c>
      <c r="N1393" s="9"/>
      <c r="O1393" s="9" t="s">
        <v>4950</v>
      </c>
    </row>
    <row r="1394" spans="1:15" ht="18">
      <c r="A1394" s="9">
        <v>702458</v>
      </c>
      <c r="B1394" s="9" t="s">
        <v>5408</v>
      </c>
      <c r="C1394" s="9" t="s">
        <v>5458</v>
      </c>
      <c r="D1394" s="9" t="s">
        <v>5459</v>
      </c>
      <c r="E1394" s="9" t="s">
        <v>1905</v>
      </c>
      <c r="F1394" s="9">
        <v>37</v>
      </c>
      <c r="G1394" s="9" t="s">
        <v>748</v>
      </c>
      <c r="H1394" s="9" t="s">
        <v>1907</v>
      </c>
      <c r="I1394" s="9" t="s">
        <v>1897</v>
      </c>
      <c r="J1394" s="9" t="s">
        <v>1908</v>
      </c>
      <c r="K1394" s="9" t="s">
        <v>2364</v>
      </c>
      <c r="L1394" s="9" t="s">
        <v>1910</v>
      </c>
      <c r="M1394" s="9" t="s">
        <v>5246</v>
      </c>
      <c r="N1394" s="9"/>
      <c r="O1394" s="9" t="s">
        <v>5198</v>
      </c>
    </row>
    <row r="1395" spans="1:15" ht="18">
      <c r="A1395" s="9">
        <v>702457</v>
      </c>
      <c r="B1395" s="9" t="s">
        <v>5408</v>
      </c>
      <c r="C1395" s="9" t="s">
        <v>5460</v>
      </c>
      <c r="D1395" s="9" t="s">
        <v>5461</v>
      </c>
      <c r="E1395" s="9"/>
      <c r="F1395" s="9"/>
      <c r="G1395" s="9" t="s">
        <v>633</v>
      </c>
      <c r="H1395" s="9" t="s">
        <v>2321</v>
      </c>
      <c r="I1395" s="9" t="s">
        <v>1897</v>
      </c>
      <c r="J1395" s="9" t="s">
        <v>1898</v>
      </c>
      <c r="K1395" s="9" t="s">
        <v>1987</v>
      </c>
      <c r="L1395" s="9" t="s">
        <v>1900</v>
      </c>
      <c r="M1395" s="9" t="s">
        <v>2006</v>
      </c>
      <c r="N1395" s="9"/>
      <c r="O1395" s="9" t="s">
        <v>2021</v>
      </c>
    </row>
    <row r="1396" spans="1:15" ht="18">
      <c r="A1396" s="9">
        <v>702456</v>
      </c>
      <c r="B1396" s="9" t="s">
        <v>5408</v>
      </c>
      <c r="C1396" s="9" t="s">
        <v>5462</v>
      </c>
      <c r="D1396" s="9" t="s">
        <v>5463</v>
      </c>
      <c r="E1396" s="9"/>
      <c r="F1396" s="9"/>
      <c r="G1396" s="9" t="s">
        <v>398</v>
      </c>
      <c r="H1396" s="9" t="s">
        <v>5464</v>
      </c>
      <c r="I1396" s="9" t="s">
        <v>1897</v>
      </c>
      <c r="J1396" s="9" t="s">
        <v>1926</v>
      </c>
      <c r="K1396" s="9" t="s">
        <v>1899</v>
      </c>
      <c r="L1396" s="9" t="s">
        <v>2415</v>
      </c>
      <c r="M1396" s="9" t="s">
        <v>5465</v>
      </c>
      <c r="N1396" s="9"/>
      <c r="O1396" s="9" t="s">
        <v>4789</v>
      </c>
    </row>
    <row r="1397" spans="1:15" ht="18">
      <c r="A1397" s="9">
        <v>702455</v>
      </c>
      <c r="B1397" s="9" t="s">
        <v>5408</v>
      </c>
      <c r="C1397" s="9" t="s">
        <v>5466</v>
      </c>
      <c r="D1397" s="9" t="s">
        <v>5467</v>
      </c>
      <c r="E1397" s="9"/>
      <c r="F1397" s="9"/>
      <c r="G1397" s="9" t="s">
        <v>633</v>
      </c>
      <c r="H1397" s="9" t="s">
        <v>634</v>
      </c>
      <c r="I1397" s="9" t="s">
        <v>1897</v>
      </c>
      <c r="J1397" s="9" t="s">
        <v>1898</v>
      </c>
      <c r="K1397" s="9" t="s">
        <v>1916</v>
      </c>
      <c r="L1397" s="9" t="s">
        <v>1974</v>
      </c>
      <c r="M1397" s="9" t="s">
        <v>98</v>
      </c>
      <c r="N1397" s="9"/>
      <c r="O1397" s="9" t="s">
        <v>3350</v>
      </c>
    </row>
    <row r="1398" spans="1:15" ht="18">
      <c r="A1398" s="9">
        <v>702454</v>
      </c>
      <c r="B1398" s="9" t="s">
        <v>5408</v>
      </c>
      <c r="C1398" s="9" t="s">
        <v>5468</v>
      </c>
      <c r="D1398" s="9" t="s">
        <v>5469</v>
      </c>
      <c r="E1398" s="9"/>
      <c r="F1398" s="9">
        <v>0</v>
      </c>
      <c r="G1398" s="9" t="s">
        <v>648</v>
      </c>
      <c r="H1398" s="9" t="s">
        <v>634</v>
      </c>
      <c r="I1398" s="9" t="s">
        <v>1897</v>
      </c>
      <c r="J1398" s="9" t="s">
        <v>1898</v>
      </c>
      <c r="K1398" s="9" t="s">
        <v>1995</v>
      </c>
      <c r="L1398" s="9" t="s">
        <v>1996</v>
      </c>
      <c r="M1398" s="9" t="s">
        <v>5470</v>
      </c>
      <c r="N1398" s="9"/>
      <c r="O1398" s="9" t="s">
        <v>5408</v>
      </c>
    </row>
    <row r="1399" spans="1:15" ht="18">
      <c r="A1399" s="9">
        <v>702452</v>
      </c>
      <c r="B1399" s="9" t="s">
        <v>5408</v>
      </c>
      <c r="C1399" s="9" t="s">
        <v>5471</v>
      </c>
      <c r="D1399" s="9" t="s">
        <v>5472</v>
      </c>
      <c r="E1399" s="9"/>
      <c r="F1399" s="9"/>
      <c r="G1399" s="9" t="s">
        <v>633</v>
      </c>
      <c r="H1399" s="9" t="s">
        <v>634</v>
      </c>
      <c r="I1399" s="9" t="s">
        <v>1897</v>
      </c>
      <c r="J1399" s="9" t="s">
        <v>1898</v>
      </c>
      <c r="K1399" s="9" t="s">
        <v>1987</v>
      </c>
      <c r="L1399" s="9" t="s">
        <v>1900</v>
      </c>
      <c r="M1399" s="9" t="s">
        <v>2006</v>
      </c>
      <c r="N1399" s="9"/>
      <c r="O1399" s="9" t="s">
        <v>1930</v>
      </c>
    </row>
    <row r="1400" spans="1:15" ht="18">
      <c r="A1400" s="9">
        <v>702451</v>
      </c>
      <c r="B1400" s="9" t="s">
        <v>5408</v>
      </c>
      <c r="C1400" s="9" t="s">
        <v>5473</v>
      </c>
      <c r="D1400" s="9" t="s">
        <v>5474</v>
      </c>
      <c r="E1400" s="9" t="s">
        <v>1905</v>
      </c>
      <c r="F1400" s="9">
        <v>48</v>
      </c>
      <c r="G1400" s="9" t="s">
        <v>1915</v>
      </c>
      <c r="H1400" s="9" t="s">
        <v>1907</v>
      </c>
      <c r="I1400" s="9" t="s">
        <v>1897</v>
      </c>
      <c r="J1400" s="9" t="s">
        <v>1898</v>
      </c>
      <c r="K1400" s="9" t="s">
        <v>2063</v>
      </c>
      <c r="L1400" s="9" t="s">
        <v>1910</v>
      </c>
      <c r="M1400" s="9" t="s">
        <v>2063</v>
      </c>
      <c r="N1400" s="9"/>
      <c r="O1400" s="9" t="s">
        <v>2881</v>
      </c>
    </row>
    <row r="1401" spans="1:15" ht="18">
      <c r="A1401" s="9">
        <v>702450</v>
      </c>
      <c r="B1401" s="9" t="s">
        <v>5408</v>
      </c>
      <c r="C1401" s="9" t="s">
        <v>5475</v>
      </c>
      <c r="D1401" s="9" t="s">
        <v>5476</v>
      </c>
      <c r="E1401" s="9" t="s">
        <v>1905</v>
      </c>
      <c r="F1401" s="9">
        <v>40</v>
      </c>
      <c r="G1401" s="9" t="s">
        <v>648</v>
      </c>
      <c r="H1401" s="9" t="s">
        <v>634</v>
      </c>
      <c r="I1401" s="9" t="s">
        <v>1897</v>
      </c>
      <c r="J1401" s="9" t="s">
        <v>1908</v>
      </c>
      <c r="K1401" s="9" t="s">
        <v>2255</v>
      </c>
      <c r="L1401" s="9" t="s">
        <v>2415</v>
      </c>
      <c r="M1401" s="9" t="s">
        <v>5477</v>
      </c>
      <c r="N1401" s="9"/>
      <c r="O1401" s="9" t="s">
        <v>1976</v>
      </c>
    </row>
    <row r="1402" spans="1:15" ht="18">
      <c r="A1402" s="9">
        <v>702449</v>
      </c>
      <c r="B1402" s="9" t="s">
        <v>5408</v>
      </c>
      <c r="C1402" s="9" t="s">
        <v>5478</v>
      </c>
      <c r="D1402" s="9" t="s">
        <v>5479</v>
      </c>
      <c r="E1402" s="9"/>
      <c r="F1402" s="9">
        <v>0</v>
      </c>
      <c r="G1402" s="9" t="s">
        <v>633</v>
      </c>
      <c r="H1402" s="9" t="s">
        <v>1295</v>
      </c>
      <c r="I1402" s="9" t="s">
        <v>1897</v>
      </c>
      <c r="J1402" s="9" t="s">
        <v>1898</v>
      </c>
      <c r="K1402" s="9" t="s">
        <v>1927</v>
      </c>
      <c r="L1402" s="9" t="s">
        <v>1900</v>
      </c>
      <c r="M1402" s="9" t="s">
        <v>5438</v>
      </c>
      <c r="N1402" s="9"/>
      <c r="O1402" s="9" t="s">
        <v>4141</v>
      </c>
    </row>
    <row r="1403" spans="1:15" ht="18">
      <c r="A1403" s="9">
        <v>702448</v>
      </c>
      <c r="B1403" s="9" t="s">
        <v>5408</v>
      </c>
      <c r="C1403" s="9" t="s">
        <v>5480</v>
      </c>
      <c r="D1403" s="9" t="s">
        <v>5481</v>
      </c>
      <c r="E1403" s="9" t="s">
        <v>1905</v>
      </c>
      <c r="F1403" s="9">
        <v>33</v>
      </c>
      <c r="G1403" s="9" t="s">
        <v>398</v>
      </c>
      <c r="H1403" s="9" t="s">
        <v>1295</v>
      </c>
      <c r="I1403" s="9" t="s">
        <v>1897</v>
      </c>
      <c r="J1403" s="9" t="s">
        <v>1898</v>
      </c>
      <c r="K1403" s="9" t="s">
        <v>1987</v>
      </c>
      <c r="L1403" s="9" t="s">
        <v>2415</v>
      </c>
      <c r="M1403" s="9" t="s">
        <v>5482</v>
      </c>
      <c r="N1403" s="9"/>
      <c r="O1403" s="9" t="s">
        <v>2059</v>
      </c>
    </row>
    <row r="1404" spans="1:15" ht="18">
      <c r="A1404" s="9">
        <v>702447</v>
      </c>
      <c r="B1404" s="9" t="s">
        <v>5408</v>
      </c>
      <c r="C1404" s="9" t="s">
        <v>5483</v>
      </c>
      <c r="D1404" s="9" t="s">
        <v>5484</v>
      </c>
      <c r="E1404" s="9"/>
      <c r="F1404" s="9"/>
      <c r="G1404" s="9" t="s">
        <v>633</v>
      </c>
      <c r="H1404" s="9" t="s">
        <v>1295</v>
      </c>
      <c r="I1404" s="9" t="s">
        <v>1897</v>
      </c>
      <c r="J1404" s="9" t="s">
        <v>1898</v>
      </c>
      <c r="K1404" s="9" t="s">
        <v>1899</v>
      </c>
      <c r="L1404" s="9" t="s">
        <v>1974</v>
      </c>
      <c r="M1404" s="9" t="s">
        <v>1999</v>
      </c>
      <c r="N1404" s="9"/>
      <c r="O1404" s="9" t="s">
        <v>5408</v>
      </c>
    </row>
    <row r="1405" spans="1:15" ht="18">
      <c r="A1405" s="9">
        <v>702446</v>
      </c>
      <c r="B1405" s="9" t="s">
        <v>5408</v>
      </c>
      <c r="C1405" s="9" t="s">
        <v>5485</v>
      </c>
      <c r="D1405" s="9" t="s">
        <v>5486</v>
      </c>
      <c r="E1405" s="9" t="s">
        <v>1905</v>
      </c>
      <c r="F1405" s="9">
        <v>38</v>
      </c>
      <c r="G1405" s="9" t="s">
        <v>633</v>
      </c>
      <c r="H1405" s="9" t="s">
        <v>634</v>
      </c>
      <c r="I1405" s="9" t="s">
        <v>1897</v>
      </c>
      <c r="J1405" s="9" t="s">
        <v>1898</v>
      </c>
      <c r="K1405" s="9" t="s">
        <v>2063</v>
      </c>
      <c r="L1405" s="9" t="s">
        <v>1900</v>
      </c>
      <c r="M1405" s="9" t="s">
        <v>2207</v>
      </c>
      <c r="N1405" s="9"/>
      <c r="O1405" s="9" t="s">
        <v>4545</v>
      </c>
    </row>
    <row r="1406" spans="1:15" ht="18">
      <c r="A1406" s="9">
        <v>702445</v>
      </c>
      <c r="B1406" s="9" t="s">
        <v>5408</v>
      </c>
      <c r="C1406" s="9" t="s">
        <v>5487</v>
      </c>
      <c r="D1406" s="9" t="s">
        <v>5488</v>
      </c>
      <c r="E1406" s="9"/>
      <c r="F1406" s="9"/>
      <c r="G1406" s="9" t="s">
        <v>648</v>
      </c>
      <c r="H1406" s="9" t="s">
        <v>634</v>
      </c>
      <c r="I1406" s="9" t="s">
        <v>1897</v>
      </c>
      <c r="J1406" s="9" t="s">
        <v>1898</v>
      </c>
      <c r="K1406" s="9" t="s">
        <v>1995</v>
      </c>
      <c r="L1406" s="9" t="s">
        <v>1996</v>
      </c>
      <c r="M1406" s="9" t="s">
        <v>5489</v>
      </c>
      <c r="N1406" s="9"/>
      <c r="O1406" s="9" t="s">
        <v>5408</v>
      </c>
    </row>
    <row r="1407" spans="1:15" ht="18">
      <c r="A1407" s="9">
        <v>702444</v>
      </c>
      <c r="B1407" s="9" t="s">
        <v>5408</v>
      </c>
      <c r="C1407" s="9" t="s">
        <v>5490</v>
      </c>
      <c r="D1407" s="9" t="s">
        <v>5491</v>
      </c>
      <c r="E1407" s="9"/>
      <c r="F1407" s="9"/>
      <c r="G1407" s="9" t="s">
        <v>748</v>
      </c>
      <c r="H1407" s="9" t="s">
        <v>1907</v>
      </c>
      <c r="I1407" s="9" t="s">
        <v>1897</v>
      </c>
      <c r="J1407" s="9" t="s">
        <v>1926</v>
      </c>
      <c r="K1407" s="9" t="s">
        <v>1995</v>
      </c>
      <c r="L1407" s="9" t="s">
        <v>1996</v>
      </c>
      <c r="M1407" s="9" t="s">
        <v>5492</v>
      </c>
      <c r="N1407" s="9"/>
      <c r="O1407" s="9" t="s">
        <v>5408</v>
      </c>
    </row>
    <row r="1408" spans="1:15" ht="18">
      <c r="A1408" s="9">
        <v>702443</v>
      </c>
      <c r="B1408" s="9" t="s">
        <v>5408</v>
      </c>
      <c r="C1408" s="9" t="s">
        <v>5493</v>
      </c>
      <c r="D1408" s="9" t="s">
        <v>5491</v>
      </c>
      <c r="E1408" s="9"/>
      <c r="F1408" s="9"/>
      <c r="G1408" s="9" t="s">
        <v>748</v>
      </c>
      <c r="H1408" s="9" t="s">
        <v>1907</v>
      </c>
      <c r="I1408" s="9" t="s">
        <v>1897</v>
      </c>
      <c r="J1408" s="9" t="s">
        <v>1898</v>
      </c>
      <c r="K1408" s="9" t="s">
        <v>1916</v>
      </c>
      <c r="L1408" s="9" t="s">
        <v>2026</v>
      </c>
      <c r="M1408" s="9" t="s">
        <v>5494</v>
      </c>
      <c r="N1408" s="9"/>
      <c r="O1408" s="9" t="s">
        <v>1930</v>
      </c>
    </row>
    <row r="1409" spans="1:15" ht="18">
      <c r="A1409" s="9">
        <v>702442</v>
      </c>
      <c r="B1409" s="9" t="s">
        <v>5408</v>
      </c>
      <c r="C1409" s="9" t="s">
        <v>5495</v>
      </c>
      <c r="D1409" s="9" t="s">
        <v>5496</v>
      </c>
      <c r="E1409" s="9" t="s">
        <v>1905</v>
      </c>
      <c r="F1409" s="9">
        <v>20</v>
      </c>
      <c r="G1409" s="9" t="s">
        <v>633</v>
      </c>
      <c r="H1409" s="9" t="s">
        <v>1660</v>
      </c>
      <c r="I1409" s="9" t="s">
        <v>1897</v>
      </c>
      <c r="J1409" s="9" t="s">
        <v>1908</v>
      </c>
      <c r="K1409" s="9" t="s">
        <v>1916</v>
      </c>
      <c r="L1409" s="9" t="s">
        <v>1974</v>
      </c>
      <c r="M1409" s="9" t="s">
        <v>5497</v>
      </c>
      <c r="N1409" s="9"/>
      <c r="O1409" s="9" t="s">
        <v>3464</v>
      </c>
    </row>
    <row r="1410" spans="1:15" ht="18">
      <c r="A1410" s="9">
        <v>702440</v>
      </c>
      <c r="B1410" s="9" t="s">
        <v>5408</v>
      </c>
      <c r="C1410" s="9" t="s">
        <v>5498</v>
      </c>
      <c r="D1410" s="9" t="s">
        <v>5499</v>
      </c>
      <c r="E1410" s="9"/>
      <c r="F1410" s="9"/>
      <c r="G1410" s="9" t="s">
        <v>748</v>
      </c>
      <c r="H1410" s="9" t="s">
        <v>1907</v>
      </c>
      <c r="I1410" s="9" t="s">
        <v>1897</v>
      </c>
      <c r="J1410" s="9" t="s">
        <v>1926</v>
      </c>
      <c r="K1410" s="9" t="s">
        <v>1995</v>
      </c>
      <c r="L1410" s="9" t="s">
        <v>1996</v>
      </c>
      <c r="M1410" s="9" t="s">
        <v>5500</v>
      </c>
      <c r="N1410" s="9"/>
      <c r="O1410" s="9" t="s">
        <v>5408</v>
      </c>
    </row>
    <row r="1411" spans="1:15" ht="18">
      <c r="A1411" s="9">
        <v>702439</v>
      </c>
      <c r="B1411" s="9" t="s">
        <v>5408</v>
      </c>
      <c r="C1411" s="9" t="s">
        <v>5501</v>
      </c>
      <c r="D1411" s="9" t="s">
        <v>5499</v>
      </c>
      <c r="E1411" s="9"/>
      <c r="F1411" s="9"/>
      <c r="G1411" s="9" t="s">
        <v>748</v>
      </c>
      <c r="H1411" s="9" t="s">
        <v>1907</v>
      </c>
      <c r="I1411" s="9" t="s">
        <v>1897</v>
      </c>
      <c r="J1411" s="9" t="s">
        <v>1898</v>
      </c>
      <c r="K1411" s="9" t="s">
        <v>1916</v>
      </c>
      <c r="L1411" s="9" t="s">
        <v>1910</v>
      </c>
      <c r="M1411" s="9" t="s">
        <v>5502</v>
      </c>
      <c r="N1411" s="9"/>
      <c r="O1411" s="9" t="s">
        <v>2908</v>
      </c>
    </row>
    <row r="1412" spans="1:15" ht="18">
      <c r="A1412" s="9">
        <v>702438</v>
      </c>
      <c r="B1412" s="9" t="s">
        <v>5408</v>
      </c>
      <c r="C1412" s="9" t="s">
        <v>5503</v>
      </c>
      <c r="D1412" s="9" t="s">
        <v>4233</v>
      </c>
      <c r="E1412" s="9" t="s">
        <v>1905</v>
      </c>
      <c r="F1412" s="9"/>
      <c r="G1412" s="9" t="s">
        <v>633</v>
      </c>
      <c r="H1412" s="9" t="s">
        <v>1907</v>
      </c>
      <c r="I1412" s="9" t="s">
        <v>1897</v>
      </c>
      <c r="J1412" s="9" t="s">
        <v>1908</v>
      </c>
      <c r="K1412" s="9" t="s">
        <v>1916</v>
      </c>
      <c r="L1412" s="9" t="s">
        <v>1974</v>
      </c>
      <c r="M1412" s="9" t="s">
        <v>98</v>
      </c>
      <c r="N1412" s="9"/>
      <c r="O1412" s="9" t="s">
        <v>3926</v>
      </c>
    </row>
    <row r="1413" spans="1:15" ht="18">
      <c r="A1413" s="9">
        <v>702437</v>
      </c>
      <c r="B1413" s="9" t="s">
        <v>5408</v>
      </c>
      <c r="C1413" s="9" t="s">
        <v>5504</v>
      </c>
      <c r="D1413" s="9" t="s">
        <v>4818</v>
      </c>
      <c r="E1413" s="9" t="s">
        <v>1905</v>
      </c>
      <c r="F1413" s="9">
        <v>56</v>
      </c>
      <c r="G1413" s="9" t="s">
        <v>1896</v>
      </c>
      <c r="H1413" s="9" t="s">
        <v>634</v>
      </c>
      <c r="I1413" s="9" t="s">
        <v>1897</v>
      </c>
      <c r="J1413" s="9" t="s">
        <v>1908</v>
      </c>
      <c r="K1413" s="9" t="s">
        <v>1916</v>
      </c>
      <c r="L1413" s="9" t="s">
        <v>1974</v>
      </c>
      <c r="M1413" s="9" t="s">
        <v>5505</v>
      </c>
      <c r="N1413" s="9"/>
      <c r="O1413" s="9" t="s">
        <v>2080</v>
      </c>
    </row>
    <row r="1414" spans="1:15" ht="18">
      <c r="A1414" s="9">
        <v>702436</v>
      </c>
      <c r="B1414" s="9" t="s">
        <v>5408</v>
      </c>
      <c r="C1414" s="9" t="s">
        <v>5506</v>
      </c>
      <c r="D1414" s="9" t="s">
        <v>5507</v>
      </c>
      <c r="E1414" s="9"/>
      <c r="F1414" s="9"/>
      <c r="G1414" s="9" t="s">
        <v>633</v>
      </c>
      <c r="H1414" s="9" t="s">
        <v>1295</v>
      </c>
      <c r="I1414" s="9" t="s">
        <v>1897</v>
      </c>
      <c r="J1414" s="9" t="s">
        <v>1898</v>
      </c>
      <c r="K1414" s="9" t="s">
        <v>2141</v>
      </c>
      <c r="L1414" s="9" t="s">
        <v>1974</v>
      </c>
      <c r="M1414" s="9" t="s">
        <v>2034</v>
      </c>
      <c r="N1414" s="9"/>
      <c r="O1414" s="9" t="s">
        <v>3350</v>
      </c>
    </row>
    <row r="1415" spans="1:15" ht="18">
      <c r="A1415" s="9">
        <v>702435</v>
      </c>
      <c r="B1415" s="9" t="s">
        <v>5408</v>
      </c>
      <c r="C1415" s="9" t="s">
        <v>5508</v>
      </c>
      <c r="D1415" s="9" t="s">
        <v>5509</v>
      </c>
      <c r="E1415" s="9" t="s">
        <v>1905</v>
      </c>
      <c r="F1415" s="9">
        <v>42</v>
      </c>
      <c r="G1415" s="9" t="s">
        <v>633</v>
      </c>
      <c r="H1415" s="9" t="s">
        <v>634</v>
      </c>
      <c r="I1415" s="9" t="s">
        <v>1897</v>
      </c>
      <c r="J1415" s="9" t="s">
        <v>1908</v>
      </c>
      <c r="K1415" s="9" t="s">
        <v>1909</v>
      </c>
      <c r="L1415" s="9" t="s">
        <v>1900</v>
      </c>
      <c r="M1415" s="9" t="s">
        <v>5510</v>
      </c>
      <c r="N1415" s="9"/>
      <c r="O1415" s="9" t="s">
        <v>4545</v>
      </c>
    </row>
    <row r="1416" spans="1:15" ht="18">
      <c r="A1416" s="9">
        <v>702434</v>
      </c>
      <c r="B1416" s="9" t="s">
        <v>5408</v>
      </c>
      <c r="C1416" s="9" t="s">
        <v>5511</v>
      </c>
      <c r="D1416" s="9" t="s">
        <v>5512</v>
      </c>
      <c r="E1416" s="9"/>
      <c r="F1416" s="9"/>
      <c r="G1416" s="9" t="s">
        <v>633</v>
      </c>
      <c r="H1416" s="9" t="s">
        <v>1295</v>
      </c>
      <c r="I1416" s="9" t="s">
        <v>1897</v>
      </c>
      <c r="J1416" s="9" t="s">
        <v>1898</v>
      </c>
      <c r="K1416" s="9" t="s">
        <v>2540</v>
      </c>
      <c r="L1416" s="9" t="s">
        <v>1974</v>
      </c>
      <c r="M1416" s="9" t="s">
        <v>2006</v>
      </c>
      <c r="N1416" s="9"/>
      <c r="O1416" s="9" t="s">
        <v>4789</v>
      </c>
    </row>
    <row r="1417" spans="1:15" ht="18">
      <c r="A1417" s="9">
        <v>702432</v>
      </c>
      <c r="B1417" s="9" t="s">
        <v>5408</v>
      </c>
      <c r="C1417" s="9" t="s">
        <v>5513</v>
      </c>
      <c r="D1417" s="9" t="s">
        <v>5514</v>
      </c>
      <c r="E1417" s="9"/>
      <c r="F1417" s="9"/>
      <c r="G1417" s="9" t="s">
        <v>1896</v>
      </c>
      <c r="H1417" s="9" t="s">
        <v>2180</v>
      </c>
      <c r="I1417" s="9" t="s">
        <v>1897</v>
      </c>
      <c r="J1417" s="9" t="s">
        <v>1898</v>
      </c>
      <c r="K1417" s="9" t="s">
        <v>1987</v>
      </c>
      <c r="L1417" s="9" t="s">
        <v>1900</v>
      </c>
      <c r="M1417" s="9" t="s">
        <v>2002</v>
      </c>
      <c r="N1417" s="9"/>
      <c r="O1417" s="9" t="s">
        <v>1967</v>
      </c>
    </row>
    <row r="1418" spans="1:15" ht="18">
      <c r="A1418" s="9">
        <v>702431</v>
      </c>
      <c r="B1418" s="9" t="s">
        <v>5408</v>
      </c>
      <c r="C1418" s="9" t="s">
        <v>5515</v>
      </c>
      <c r="D1418" s="9" t="s">
        <v>5516</v>
      </c>
      <c r="E1418" s="9" t="s">
        <v>1905</v>
      </c>
      <c r="F1418" s="9">
        <v>22</v>
      </c>
      <c r="G1418" s="9" t="s">
        <v>633</v>
      </c>
      <c r="H1418" s="9" t="s">
        <v>1660</v>
      </c>
      <c r="I1418" s="9" t="s">
        <v>1897</v>
      </c>
      <c r="J1418" s="9" t="s">
        <v>1898</v>
      </c>
      <c r="K1418" s="9" t="s">
        <v>2149</v>
      </c>
      <c r="L1418" s="9" t="s">
        <v>1974</v>
      </c>
      <c r="M1418" s="9" t="s">
        <v>5517</v>
      </c>
      <c r="N1418" s="9"/>
      <c r="O1418" s="9" t="s">
        <v>4950</v>
      </c>
    </row>
    <row r="1419" spans="1:15" ht="18">
      <c r="A1419" s="9">
        <v>702429</v>
      </c>
      <c r="B1419" s="9" t="s">
        <v>5408</v>
      </c>
      <c r="C1419" s="9" t="s">
        <v>5518</v>
      </c>
      <c r="D1419" s="9" t="s">
        <v>5519</v>
      </c>
      <c r="E1419" s="9" t="s">
        <v>1905</v>
      </c>
      <c r="F1419" s="9">
        <v>24</v>
      </c>
      <c r="G1419" s="9" t="s">
        <v>1896</v>
      </c>
      <c r="H1419" s="9" t="s">
        <v>1295</v>
      </c>
      <c r="I1419" s="9" t="s">
        <v>1897</v>
      </c>
      <c r="J1419" s="9" t="s">
        <v>1908</v>
      </c>
      <c r="K1419" s="9" t="s">
        <v>1987</v>
      </c>
      <c r="L1419" s="9" t="s">
        <v>1900</v>
      </c>
      <c r="M1419" s="9" t="s">
        <v>2006</v>
      </c>
      <c r="N1419" s="9"/>
      <c r="O1419" s="9" t="s">
        <v>2021</v>
      </c>
    </row>
    <row r="1420" spans="1:15" ht="18">
      <c r="A1420" s="9">
        <v>702428</v>
      </c>
      <c r="B1420" s="9" t="s">
        <v>5408</v>
      </c>
      <c r="C1420" s="9" t="s">
        <v>5520</v>
      </c>
      <c r="D1420" s="9" t="s">
        <v>5521</v>
      </c>
      <c r="E1420" s="9" t="s">
        <v>2744</v>
      </c>
      <c r="F1420" s="9">
        <v>26</v>
      </c>
      <c r="G1420" s="9" t="s">
        <v>648</v>
      </c>
      <c r="H1420" s="9" t="s">
        <v>1907</v>
      </c>
      <c r="I1420" s="9" t="s">
        <v>1897</v>
      </c>
      <c r="J1420" s="9" t="s">
        <v>2191</v>
      </c>
      <c r="K1420" s="9" t="s">
        <v>2879</v>
      </c>
      <c r="L1420" s="9" t="s">
        <v>2415</v>
      </c>
      <c r="M1420" s="9" t="s">
        <v>2693</v>
      </c>
      <c r="N1420" s="9"/>
      <c r="O1420" s="9" t="s">
        <v>3844</v>
      </c>
    </row>
    <row r="1421" spans="1:15" ht="18">
      <c r="A1421" s="9">
        <v>702427</v>
      </c>
      <c r="B1421" s="9" t="s">
        <v>5408</v>
      </c>
      <c r="C1421" s="9" t="s">
        <v>5522</v>
      </c>
      <c r="D1421" s="9" t="s">
        <v>5523</v>
      </c>
      <c r="E1421" s="9"/>
      <c r="F1421" s="9"/>
      <c r="G1421" s="9" t="s">
        <v>398</v>
      </c>
      <c r="H1421" s="9" t="s">
        <v>2176</v>
      </c>
      <c r="I1421" s="9" t="s">
        <v>1950</v>
      </c>
      <c r="J1421" s="9" t="s">
        <v>1951</v>
      </c>
      <c r="K1421" s="9" t="s">
        <v>1981</v>
      </c>
      <c r="L1421" s="9" t="s">
        <v>1952</v>
      </c>
      <c r="M1421" s="9" t="s">
        <v>2701</v>
      </c>
      <c r="N1421" s="9"/>
      <c r="O1421" s="9"/>
    </row>
    <row r="1422" spans="1:15" ht="18">
      <c r="A1422" s="9">
        <v>702426</v>
      </c>
      <c r="B1422" s="9" t="s">
        <v>5408</v>
      </c>
      <c r="C1422" s="9" t="s">
        <v>5524</v>
      </c>
      <c r="D1422" s="9" t="s">
        <v>5523</v>
      </c>
      <c r="E1422" s="9"/>
      <c r="F1422" s="9"/>
      <c r="G1422" s="9" t="s">
        <v>398</v>
      </c>
      <c r="H1422" s="9" t="s">
        <v>2176</v>
      </c>
      <c r="I1422" s="9" t="s">
        <v>1950</v>
      </c>
      <c r="J1422" s="9" t="s">
        <v>1951</v>
      </c>
      <c r="K1422" s="9" t="s">
        <v>1981</v>
      </c>
      <c r="L1422" s="9" t="s">
        <v>1952</v>
      </c>
      <c r="M1422" s="9" t="s">
        <v>5525</v>
      </c>
      <c r="N1422" s="9"/>
      <c r="O1422" s="9"/>
    </row>
    <row r="1423" spans="1:15" ht="18">
      <c r="A1423" s="9">
        <v>702425</v>
      </c>
      <c r="B1423" s="9" t="s">
        <v>5408</v>
      </c>
      <c r="C1423" s="9" t="s">
        <v>5526</v>
      </c>
      <c r="D1423" s="9" t="s">
        <v>5527</v>
      </c>
      <c r="E1423" s="9" t="s">
        <v>2744</v>
      </c>
      <c r="F1423" s="9"/>
      <c r="G1423" s="9"/>
      <c r="H1423" s="9"/>
      <c r="I1423" s="9" t="s">
        <v>1897</v>
      </c>
      <c r="J1423" s="9" t="s">
        <v>2191</v>
      </c>
      <c r="K1423" s="9" t="s">
        <v>1899</v>
      </c>
      <c r="L1423" s="9" t="s">
        <v>2415</v>
      </c>
      <c r="M1423" s="9" t="s">
        <v>5528</v>
      </c>
      <c r="N1423" s="9"/>
      <c r="O1423" s="9" t="s">
        <v>5408</v>
      </c>
    </row>
    <row r="1424" spans="1:15" ht="18">
      <c r="A1424" s="9">
        <v>702424</v>
      </c>
      <c r="B1424" s="9" t="s">
        <v>5408</v>
      </c>
      <c r="C1424" s="9" t="s">
        <v>5529</v>
      </c>
      <c r="D1424" s="9" t="s">
        <v>5530</v>
      </c>
      <c r="E1424" s="9" t="s">
        <v>1905</v>
      </c>
      <c r="F1424" s="9">
        <v>58</v>
      </c>
      <c r="G1424" s="9" t="s">
        <v>748</v>
      </c>
      <c r="H1424" s="9" t="s">
        <v>634</v>
      </c>
      <c r="I1424" s="9" t="s">
        <v>1897</v>
      </c>
      <c r="J1424" s="9" t="s">
        <v>1898</v>
      </c>
      <c r="K1424" s="9" t="s">
        <v>1916</v>
      </c>
      <c r="L1424" s="9" t="s">
        <v>1910</v>
      </c>
      <c r="M1424" s="9" t="s">
        <v>5531</v>
      </c>
      <c r="N1424" s="9"/>
      <c r="O1424" s="9" t="s">
        <v>5198</v>
      </c>
    </row>
    <row r="1425" spans="1:15" ht="18">
      <c r="A1425" s="9">
        <v>702422</v>
      </c>
      <c r="B1425" s="9" t="s">
        <v>5532</v>
      </c>
      <c r="C1425" s="9" t="s">
        <v>5533</v>
      </c>
      <c r="D1425" s="9" t="s">
        <v>5534</v>
      </c>
      <c r="E1425" s="9" t="s">
        <v>1905</v>
      </c>
      <c r="F1425" s="9">
        <v>5</v>
      </c>
      <c r="G1425" s="9" t="s">
        <v>648</v>
      </c>
      <c r="H1425" s="9" t="s">
        <v>1295</v>
      </c>
      <c r="I1425" s="9" t="s">
        <v>1897</v>
      </c>
      <c r="J1425" s="9" t="s">
        <v>1926</v>
      </c>
      <c r="K1425" s="9" t="s">
        <v>2063</v>
      </c>
      <c r="L1425" s="9" t="s">
        <v>2415</v>
      </c>
      <c r="M1425" s="9" t="s">
        <v>5535</v>
      </c>
      <c r="N1425" s="9"/>
      <c r="O1425" s="9"/>
    </row>
    <row r="1426" spans="1:15" ht="18">
      <c r="A1426" s="9">
        <v>702421</v>
      </c>
      <c r="B1426" s="9" t="s">
        <v>5532</v>
      </c>
      <c r="C1426" s="9" t="s">
        <v>5536</v>
      </c>
      <c r="D1426" s="9" t="s">
        <v>98</v>
      </c>
      <c r="E1426" s="9"/>
      <c r="F1426" s="9"/>
      <c r="G1426" s="9" t="s">
        <v>748</v>
      </c>
      <c r="H1426" s="9" t="s">
        <v>1907</v>
      </c>
      <c r="I1426" s="9" t="s">
        <v>1897</v>
      </c>
      <c r="J1426" s="9" t="s">
        <v>1908</v>
      </c>
      <c r="K1426" s="9" t="s">
        <v>1909</v>
      </c>
      <c r="L1426" s="9" t="s">
        <v>1910</v>
      </c>
      <c r="M1426" s="9" t="s">
        <v>5537</v>
      </c>
      <c r="N1426" s="9"/>
      <c r="O1426" s="9" t="s">
        <v>4789</v>
      </c>
    </row>
    <row r="1427" spans="1:15" ht="18">
      <c r="A1427" s="9">
        <v>702420</v>
      </c>
      <c r="B1427" s="9" t="s">
        <v>5538</v>
      </c>
      <c r="C1427" s="9" t="s">
        <v>5539</v>
      </c>
      <c r="D1427" s="9" t="s">
        <v>98</v>
      </c>
      <c r="E1427" s="9"/>
      <c r="F1427" s="9"/>
      <c r="G1427" s="9" t="s">
        <v>633</v>
      </c>
      <c r="H1427" s="9" t="s">
        <v>2190</v>
      </c>
      <c r="I1427" s="9" t="s">
        <v>1897</v>
      </c>
      <c r="J1427" s="9" t="s">
        <v>2191</v>
      </c>
      <c r="K1427" s="9" t="s">
        <v>1961</v>
      </c>
      <c r="L1427" s="9" t="s">
        <v>1952</v>
      </c>
      <c r="M1427" s="9" t="s">
        <v>5540</v>
      </c>
      <c r="N1427" s="9"/>
      <c r="O1427" s="9" t="s">
        <v>4789</v>
      </c>
    </row>
    <row r="1428" spans="1:15" ht="18">
      <c r="A1428" s="9">
        <v>702419</v>
      </c>
      <c r="B1428" s="9" t="s">
        <v>5538</v>
      </c>
      <c r="C1428" s="9" t="s">
        <v>5541</v>
      </c>
      <c r="D1428" s="9" t="s">
        <v>5542</v>
      </c>
      <c r="E1428" s="9" t="s">
        <v>1905</v>
      </c>
      <c r="F1428" s="9">
        <v>30</v>
      </c>
      <c r="G1428" s="9" t="s">
        <v>633</v>
      </c>
      <c r="H1428" s="9" t="s">
        <v>1907</v>
      </c>
      <c r="I1428" s="9" t="s">
        <v>1897</v>
      </c>
      <c r="J1428" s="9" t="s">
        <v>5543</v>
      </c>
      <c r="K1428" s="9" t="s">
        <v>2299</v>
      </c>
      <c r="L1428" s="9" t="s">
        <v>1910</v>
      </c>
      <c r="M1428" s="9" t="s">
        <v>5544</v>
      </c>
      <c r="N1428" s="9"/>
      <c r="O1428" s="9" t="s">
        <v>5408</v>
      </c>
    </row>
    <row r="1429" spans="1:15" ht="18">
      <c r="A1429" s="9">
        <v>702418</v>
      </c>
      <c r="B1429" s="9" t="s">
        <v>5538</v>
      </c>
      <c r="C1429" s="9" t="s">
        <v>5545</v>
      </c>
      <c r="D1429" s="9" t="s">
        <v>5542</v>
      </c>
      <c r="E1429" s="9" t="s">
        <v>1905</v>
      </c>
      <c r="F1429" s="9">
        <v>30</v>
      </c>
      <c r="G1429" s="9" t="s">
        <v>633</v>
      </c>
      <c r="H1429" s="9" t="s">
        <v>1907</v>
      </c>
      <c r="I1429" s="9" t="s">
        <v>1897</v>
      </c>
      <c r="J1429" s="9" t="s">
        <v>5543</v>
      </c>
      <c r="K1429" s="9" t="s">
        <v>3178</v>
      </c>
      <c r="L1429" s="9" t="s">
        <v>1910</v>
      </c>
      <c r="M1429" s="9" t="s">
        <v>5546</v>
      </c>
      <c r="N1429" s="9"/>
      <c r="O1429" s="9" t="s">
        <v>5198</v>
      </c>
    </row>
    <row r="1430" spans="1:15" ht="18">
      <c r="A1430" s="9">
        <v>702417</v>
      </c>
      <c r="B1430" s="9" t="s">
        <v>5538</v>
      </c>
      <c r="C1430" s="9" t="s">
        <v>5547</v>
      </c>
      <c r="D1430" s="9" t="s">
        <v>5542</v>
      </c>
      <c r="E1430" s="9" t="s">
        <v>1905</v>
      </c>
      <c r="F1430" s="9">
        <v>30</v>
      </c>
      <c r="G1430" s="9" t="s">
        <v>633</v>
      </c>
      <c r="H1430" s="9" t="s">
        <v>1907</v>
      </c>
      <c r="I1430" s="9" t="s">
        <v>1897</v>
      </c>
      <c r="J1430" s="9" t="s">
        <v>1898</v>
      </c>
      <c r="K1430" s="9" t="s">
        <v>2299</v>
      </c>
      <c r="L1430" s="9" t="s">
        <v>1974</v>
      </c>
      <c r="M1430" s="9" t="s">
        <v>5548</v>
      </c>
      <c r="N1430" s="9"/>
      <c r="O1430" s="9" t="s">
        <v>4950</v>
      </c>
    </row>
    <row r="1431" spans="1:15" ht="18">
      <c r="A1431" s="9">
        <v>702416</v>
      </c>
      <c r="B1431" s="9" t="s">
        <v>5538</v>
      </c>
      <c r="C1431" s="9" t="s">
        <v>5549</v>
      </c>
      <c r="D1431" s="9" t="s">
        <v>5550</v>
      </c>
      <c r="E1431" s="9"/>
      <c r="F1431" s="9"/>
      <c r="G1431" s="9" t="s">
        <v>398</v>
      </c>
      <c r="H1431" s="9" t="s">
        <v>2190</v>
      </c>
      <c r="I1431" s="9" t="s">
        <v>1897</v>
      </c>
      <c r="J1431" s="9" t="s">
        <v>2215</v>
      </c>
      <c r="K1431" s="9" t="s">
        <v>1927</v>
      </c>
      <c r="L1431" s="9" t="s">
        <v>2415</v>
      </c>
      <c r="M1431" s="9" t="s">
        <v>2693</v>
      </c>
      <c r="N1431" s="9"/>
      <c r="O1431" s="9" t="s">
        <v>4545</v>
      </c>
    </row>
    <row r="1432" spans="1:15" ht="18">
      <c r="A1432" s="9">
        <v>702415</v>
      </c>
      <c r="B1432" s="9" t="s">
        <v>5538</v>
      </c>
      <c r="C1432" s="9" t="s">
        <v>5551</v>
      </c>
      <c r="D1432" s="9" t="s">
        <v>5552</v>
      </c>
      <c r="E1432" s="9"/>
      <c r="F1432" s="9"/>
      <c r="G1432" s="9" t="s">
        <v>398</v>
      </c>
      <c r="H1432" s="9" t="s">
        <v>2190</v>
      </c>
      <c r="I1432" s="9" t="s">
        <v>1897</v>
      </c>
      <c r="J1432" s="9" t="s">
        <v>2215</v>
      </c>
      <c r="K1432" s="9" t="s">
        <v>2299</v>
      </c>
      <c r="L1432" s="9" t="s">
        <v>2415</v>
      </c>
      <c r="M1432" s="9" t="s">
        <v>5553</v>
      </c>
      <c r="N1432" s="9"/>
      <c r="O1432" s="9" t="s">
        <v>5408</v>
      </c>
    </row>
    <row r="1433" spans="1:15" ht="18">
      <c r="A1433" s="9">
        <v>702414</v>
      </c>
      <c r="B1433" s="9" t="s">
        <v>5538</v>
      </c>
      <c r="C1433" s="9" t="s">
        <v>5554</v>
      </c>
      <c r="D1433" s="9" t="s">
        <v>5555</v>
      </c>
      <c r="E1433" s="9" t="s">
        <v>1905</v>
      </c>
      <c r="F1433" s="9">
        <v>35</v>
      </c>
      <c r="G1433" s="9" t="s">
        <v>748</v>
      </c>
      <c r="H1433" s="9" t="s">
        <v>1907</v>
      </c>
      <c r="I1433" s="9" t="s">
        <v>1897</v>
      </c>
      <c r="J1433" s="9" t="s">
        <v>1898</v>
      </c>
      <c r="K1433" s="9" t="s">
        <v>1916</v>
      </c>
      <c r="L1433" s="9" t="s">
        <v>2527</v>
      </c>
      <c r="M1433" s="9" t="s">
        <v>5556</v>
      </c>
      <c r="N1433" s="9"/>
      <c r="O1433" s="9" t="s">
        <v>4950</v>
      </c>
    </row>
    <row r="1434" spans="1:15" ht="18">
      <c r="A1434" s="9">
        <v>702413</v>
      </c>
      <c r="B1434" s="9" t="s">
        <v>5538</v>
      </c>
      <c r="C1434" s="9" t="s">
        <v>5557</v>
      </c>
      <c r="D1434" s="9" t="s">
        <v>5558</v>
      </c>
      <c r="E1434" s="9"/>
      <c r="F1434" s="9"/>
      <c r="G1434" s="9" t="s">
        <v>633</v>
      </c>
      <c r="H1434" s="9" t="s">
        <v>1907</v>
      </c>
      <c r="I1434" s="9" t="s">
        <v>1897</v>
      </c>
      <c r="J1434" s="9" t="s">
        <v>1898</v>
      </c>
      <c r="K1434" s="9" t="s">
        <v>1916</v>
      </c>
      <c r="L1434" s="9" t="s">
        <v>1952</v>
      </c>
      <c r="M1434" s="9" t="s">
        <v>5559</v>
      </c>
      <c r="N1434" s="9"/>
      <c r="O1434" s="9" t="s">
        <v>3926</v>
      </c>
    </row>
    <row r="1435" spans="1:15" ht="18">
      <c r="A1435" s="9">
        <v>702412</v>
      </c>
      <c r="B1435" s="9" t="s">
        <v>5538</v>
      </c>
      <c r="C1435" s="9" t="s">
        <v>5560</v>
      </c>
      <c r="D1435" s="9" t="s">
        <v>5561</v>
      </c>
      <c r="E1435" s="9" t="s">
        <v>1905</v>
      </c>
      <c r="F1435" s="9">
        <v>40</v>
      </c>
      <c r="G1435" s="9" t="s">
        <v>748</v>
      </c>
      <c r="H1435" s="9" t="s">
        <v>634</v>
      </c>
      <c r="I1435" s="9" t="s">
        <v>1897</v>
      </c>
      <c r="J1435" s="9" t="s">
        <v>1908</v>
      </c>
      <c r="K1435" s="9" t="s">
        <v>1916</v>
      </c>
      <c r="L1435" s="9" t="s">
        <v>1910</v>
      </c>
      <c r="M1435" s="9" t="s">
        <v>5562</v>
      </c>
      <c r="N1435" s="9"/>
      <c r="O1435" s="9" t="s">
        <v>5408</v>
      </c>
    </row>
    <row r="1436" spans="1:15" ht="18">
      <c r="A1436" s="9">
        <v>702411</v>
      </c>
      <c r="B1436" s="9" t="s">
        <v>5538</v>
      </c>
      <c r="C1436" s="9" t="s">
        <v>5563</v>
      </c>
      <c r="D1436" s="9" t="s">
        <v>5564</v>
      </c>
      <c r="E1436" s="9"/>
      <c r="F1436" s="9"/>
      <c r="G1436" s="9" t="s">
        <v>398</v>
      </c>
      <c r="H1436" s="9" t="s">
        <v>2176</v>
      </c>
      <c r="I1436" s="9" t="s">
        <v>1950</v>
      </c>
      <c r="J1436" s="9" t="s">
        <v>1951</v>
      </c>
      <c r="K1436" s="9" t="s">
        <v>1981</v>
      </c>
      <c r="L1436" s="9" t="s">
        <v>1952</v>
      </c>
      <c r="M1436" s="9" t="s">
        <v>5155</v>
      </c>
      <c r="N1436" s="9"/>
      <c r="O1436" s="9"/>
    </row>
    <row r="1437" spans="1:15" ht="18">
      <c r="A1437" s="9">
        <v>702410</v>
      </c>
      <c r="B1437" s="9" t="s">
        <v>5538</v>
      </c>
      <c r="C1437" s="9" t="s">
        <v>5565</v>
      </c>
      <c r="D1437" s="9" t="s">
        <v>5566</v>
      </c>
      <c r="E1437" s="9"/>
      <c r="F1437" s="9"/>
      <c r="G1437" s="9" t="s">
        <v>398</v>
      </c>
      <c r="H1437" s="9" t="s">
        <v>2176</v>
      </c>
      <c r="I1437" s="9" t="s">
        <v>1950</v>
      </c>
      <c r="J1437" s="9" t="s">
        <v>1951</v>
      </c>
      <c r="K1437" s="9" t="s">
        <v>1981</v>
      </c>
      <c r="L1437" s="9" t="s">
        <v>1952</v>
      </c>
      <c r="M1437" s="9" t="s">
        <v>2701</v>
      </c>
      <c r="N1437" s="9"/>
      <c r="O1437" s="9"/>
    </row>
    <row r="1438" spans="1:15" ht="18">
      <c r="A1438" s="9">
        <v>702409</v>
      </c>
      <c r="B1438" s="9" t="s">
        <v>5538</v>
      </c>
      <c r="C1438" s="9" t="s">
        <v>5567</v>
      </c>
      <c r="D1438" s="9" t="s">
        <v>3868</v>
      </c>
      <c r="E1438" s="9"/>
      <c r="F1438" s="9"/>
      <c r="G1438" s="9" t="s">
        <v>648</v>
      </c>
      <c r="H1438" s="9" t="s">
        <v>1907</v>
      </c>
      <c r="I1438" s="9" t="s">
        <v>1897</v>
      </c>
      <c r="J1438" s="9" t="s">
        <v>1898</v>
      </c>
      <c r="K1438" s="9" t="s">
        <v>1927</v>
      </c>
      <c r="L1438" s="9" t="s">
        <v>2415</v>
      </c>
      <c r="M1438" s="9" t="s">
        <v>2693</v>
      </c>
      <c r="N1438" s="9"/>
      <c r="O1438" s="9" t="s">
        <v>4141</v>
      </c>
    </row>
    <row r="1439" spans="1:15" ht="18">
      <c r="A1439" s="9">
        <v>702408</v>
      </c>
      <c r="B1439" s="9" t="s">
        <v>5538</v>
      </c>
      <c r="C1439" s="9" t="s">
        <v>5568</v>
      </c>
      <c r="D1439" s="9" t="s">
        <v>5569</v>
      </c>
      <c r="E1439" s="9"/>
      <c r="F1439" s="9"/>
      <c r="G1439" s="9" t="s">
        <v>633</v>
      </c>
      <c r="H1439" s="9" t="s">
        <v>1295</v>
      </c>
      <c r="I1439" s="9" t="s">
        <v>1897</v>
      </c>
      <c r="J1439" s="9" t="s">
        <v>1898</v>
      </c>
      <c r="K1439" s="9" t="s">
        <v>1899</v>
      </c>
      <c r="L1439" s="9" t="s">
        <v>3209</v>
      </c>
      <c r="M1439" s="9" t="s">
        <v>5570</v>
      </c>
      <c r="N1439" s="9"/>
      <c r="O1439" s="9" t="s">
        <v>5538</v>
      </c>
    </row>
    <row r="1440" spans="1:15" ht="18">
      <c r="A1440" s="9">
        <v>702406</v>
      </c>
      <c r="B1440" s="9" t="s">
        <v>5538</v>
      </c>
      <c r="C1440" s="9" t="s">
        <v>5571</v>
      </c>
      <c r="D1440" s="9" t="s">
        <v>5572</v>
      </c>
      <c r="E1440" s="9" t="s">
        <v>1905</v>
      </c>
      <c r="F1440" s="9">
        <v>27</v>
      </c>
      <c r="G1440" s="9" t="s">
        <v>748</v>
      </c>
      <c r="H1440" s="9" t="s">
        <v>1907</v>
      </c>
      <c r="I1440" s="9" t="s">
        <v>1897</v>
      </c>
      <c r="J1440" s="9" t="s">
        <v>1898</v>
      </c>
      <c r="K1440" s="9" t="s">
        <v>1916</v>
      </c>
      <c r="L1440" s="9" t="s">
        <v>1910</v>
      </c>
      <c r="M1440" s="9" t="s">
        <v>5573</v>
      </c>
      <c r="N1440" s="9"/>
      <c r="O1440" s="9" t="s">
        <v>5198</v>
      </c>
    </row>
    <row r="1441" spans="1:15" ht="18">
      <c r="A1441" s="9">
        <v>702405</v>
      </c>
      <c r="B1441" s="9" t="s">
        <v>5538</v>
      </c>
      <c r="C1441" s="9" t="s">
        <v>5574</v>
      </c>
      <c r="D1441" s="9" t="s">
        <v>5575</v>
      </c>
      <c r="E1441" s="9"/>
      <c r="F1441" s="9"/>
      <c r="G1441" s="9" t="s">
        <v>633</v>
      </c>
      <c r="H1441" s="9" t="s">
        <v>1660</v>
      </c>
      <c r="I1441" s="9" t="s">
        <v>1897</v>
      </c>
      <c r="J1441" s="9" t="s">
        <v>1898</v>
      </c>
      <c r="K1441" s="9" t="s">
        <v>1995</v>
      </c>
      <c r="L1441" s="9" t="s">
        <v>1996</v>
      </c>
      <c r="M1441" s="9" t="s">
        <v>5576</v>
      </c>
      <c r="N1441" s="9"/>
      <c r="O1441" s="9" t="s">
        <v>5538</v>
      </c>
    </row>
    <row r="1442" spans="1:15" ht="18">
      <c r="A1442" s="9">
        <v>702404</v>
      </c>
      <c r="B1442" s="9" t="s">
        <v>5538</v>
      </c>
      <c r="C1442" s="9" t="s">
        <v>5577</v>
      </c>
      <c r="D1442" s="9" t="s">
        <v>5578</v>
      </c>
      <c r="E1442" s="9"/>
      <c r="F1442" s="9"/>
      <c r="G1442" s="9" t="s">
        <v>748</v>
      </c>
      <c r="H1442" s="9" t="s">
        <v>1907</v>
      </c>
      <c r="I1442" s="9" t="s">
        <v>1897</v>
      </c>
      <c r="J1442" s="9" t="s">
        <v>1898</v>
      </c>
      <c r="K1442" s="9" t="s">
        <v>1916</v>
      </c>
      <c r="L1442" s="9" t="s">
        <v>1910</v>
      </c>
      <c r="M1442" s="9" t="s">
        <v>5579</v>
      </c>
      <c r="N1442" s="9"/>
      <c r="O1442" s="9" t="s">
        <v>5408</v>
      </c>
    </row>
    <row r="1443" spans="1:15" ht="18">
      <c r="A1443" s="9">
        <v>702403</v>
      </c>
      <c r="B1443" s="9" t="s">
        <v>5538</v>
      </c>
      <c r="C1443" s="9" t="s">
        <v>5580</v>
      </c>
      <c r="D1443" s="9" t="s">
        <v>5581</v>
      </c>
      <c r="E1443" s="9"/>
      <c r="F1443" s="9"/>
      <c r="G1443" s="9" t="s">
        <v>633</v>
      </c>
      <c r="H1443" s="9" t="s">
        <v>1295</v>
      </c>
      <c r="I1443" s="9" t="s">
        <v>1897</v>
      </c>
      <c r="J1443" s="9" t="s">
        <v>1898</v>
      </c>
      <c r="K1443" s="9" t="s">
        <v>2149</v>
      </c>
      <c r="L1443" s="9" t="s">
        <v>1900</v>
      </c>
      <c r="M1443" s="9" t="s">
        <v>5582</v>
      </c>
      <c r="N1443" s="9"/>
      <c r="O1443" s="9" t="s">
        <v>4344</v>
      </c>
    </row>
    <row r="1444" spans="1:15" ht="18">
      <c r="A1444" s="9">
        <v>702402</v>
      </c>
      <c r="B1444" s="9" t="s">
        <v>5538</v>
      </c>
      <c r="C1444" s="9" t="s">
        <v>5583</v>
      </c>
      <c r="D1444" s="9" t="s">
        <v>5584</v>
      </c>
      <c r="E1444" s="9" t="s">
        <v>1905</v>
      </c>
      <c r="F1444" s="9">
        <v>32</v>
      </c>
      <c r="G1444" s="9" t="s">
        <v>648</v>
      </c>
      <c r="H1444" s="9" t="s">
        <v>1295</v>
      </c>
      <c r="I1444" s="9" t="s">
        <v>1897</v>
      </c>
      <c r="J1444" s="9" t="s">
        <v>1926</v>
      </c>
      <c r="K1444" s="9" t="s">
        <v>1987</v>
      </c>
      <c r="L1444" s="9" t="s">
        <v>2415</v>
      </c>
      <c r="M1444" s="9" t="s">
        <v>5585</v>
      </c>
      <c r="N1444" s="9"/>
      <c r="O1444" s="9" t="s">
        <v>1967</v>
      </c>
    </row>
    <row r="1445" spans="1:15" ht="18">
      <c r="A1445" s="9">
        <v>702401</v>
      </c>
      <c r="B1445" s="9" t="s">
        <v>5538</v>
      </c>
      <c r="C1445" s="9" t="s">
        <v>5586</v>
      </c>
      <c r="D1445" s="9" t="s">
        <v>5587</v>
      </c>
      <c r="E1445" s="9" t="s">
        <v>1905</v>
      </c>
      <c r="F1445" s="9">
        <v>30</v>
      </c>
      <c r="G1445" s="9" t="s">
        <v>633</v>
      </c>
      <c r="H1445" s="9" t="s">
        <v>1907</v>
      </c>
      <c r="I1445" s="9" t="s">
        <v>1897</v>
      </c>
      <c r="J1445" s="9" t="s">
        <v>1908</v>
      </c>
      <c r="K1445" s="9" t="s">
        <v>2149</v>
      </c>
      <c r="L1445" s="9" t="s">
        <v>3209</v>
      </c>
      <c r="M1445" s="9" t="s">
        <v>5588</v>
      </c>
      <c r="N1445" s="9"/>
      <c r="O1445" s="9" t="s">
        <v>3603</v>
      </c>
    </row>
    <row r="1446" spans="1:15" ht="18">
      <c r="A1446" s="9">
        <v>702400</v>
      </c>
      <c r="B1446" s="9" t="s">
        <v>5538</v>
      </c>
      <c r="C1446" s="9" t="s">
        <v>5589</v>
      </c>
      <c r="D1446" s="9" t="s">
        <v>3208</v>
      </c>
      <c r="E1446" s="9"/>
      <c r="F1446" s="9"/>
      <c r="G1446" s="9" t="s">
        <v>1896</v>
      </c>
      <c r="H1446" s="9" t="s">
        <v>1295</v>
      </c>
      <c r="I1446" s="9" t="s">
        <v>1897</v>
      </c>
      <c r="J1446" s="9" t="s">
        <v>1926</v>
      </c>
      <c r="K1446" s="9" t="s">
        <v>2172</v>
      </c>
      <c r="L1446" s="9" t="s">
        <v>3209</v>
      </c>
      <c r="M1446" s="9" t="s">
        <v>2133</v>
      </c>
      <c r="N1446" s="9"/>
      <c r="O1446" s="9" t="s">
        <v>2514</v>
      </c>
    </row>
    <row r="1447" spans="1:15" ht="18">
      <c r="A1447" s="9">
        <v>702399</v>
      </c>
      <c r="B1447" s="9" t="s">
        <v>5538</v>
      </c>
      <c r="C1447" s="9" t="s">
        <v>5590</v>
      </c>
      <c r="D1447" s="9" t="s">
        <v>3208</v>
      </c>
      <c r="E1447" s="9"/>
      <c r="F1447" s="9"/>
      <c r="G1447" s="9" t="s">
        <v>1896</v>
      </c>
      <c r="H1447" s="9" t="s">
        <v>1295</v>
      </c>
      <c r="I1447" s="9" t="s">
        <v>1897</v>
      </c>
      <c r="J1447" s="9" t="s">
        <v>1926</v>
      </c>
      <c r="K1447" s="9" t="s">
        <v>1995</v>
      </c>
      <c r="L1447" s="9" t="s">
        <v>1996</v>
      </c>
      <c r="M1447" s="9" t="s">
        <v>5591</v>
      </c>
      <c r="N1447" s="9"/>
      <c r="O1447" s="9" t="s">
        <v>5538</v>
      </c>
    </row>
    <row r="1448" spans="1:15" ht="18">
      <c r="A1448" s="9">
        <v>702398</v>
      </c>
      <c r="B1448" s="9" t="s">
        <v>5538</v>
      </c>
      <c r="C1448" s="9" t="s">
        <v>5592</v>
      </c>
      <c r="D1448" s="9" t="s">
        <v>5593</v>
      </c>
      <c r="E1448" s="9"/>
      <c r="F1448" s="9"/>
      <c r="G1448" s="9" t="s">
        <v>633</v>
      </c>
      <c r="H1448" s="9" t="s">
        <v>634</v>
      </c>
      <c r="I1448" s="9" t="s">
        <v>1897</v>
      </c>
      <c r="J1448" s="9" t="s">
        <v>1898</v>
      </c>
      <c r="K1448" s="9" t="s">
        <v>2058</v>
      </c>
      <c r="L1448" s="9" t="s">
        <v>1900</v>
      </c>
      <c r="M1448" s="9" t="s">
        <v>2006</v>
      </c>
      <c r="N1448" s="9"/>
      <c r="O1448" s="9" t="s">
        <v>1954</v>
      </c>
    </row>
    <row r="1449" spans="1:15" ht="18">
      <c r="A1449" s="9">
        <v>702395</v>
      </c>
      <c r="B1449" s="9" t="s">
        <v>5538</v>
      </c>
      <c r="C1449" s="9" t="s">
        <v>5594</v>
      </c>
      <c r="D1449" s="9" t="s">
        <v>5595</v>
      </c>
      <c r="E1449" s="9"/>
      <c r="F1449" s="9"/>
      <c r="G1449" s="9" t="s">
        <v>633</v>
      </c>
      <c r="H1449" s="9" t="s">
        <v>1660</v>
      </c>
      <c r="I1449" s="9" t="s">
        <v>1897</v>
      </c>
      <c r="J1449" s="9" t="s">
        <v>1898</v>
      </c>
      <c r="K1449" s="9" t="s">
        <v>2299</v>
      </c>
      <c r="L1449" s="9" t="s">
        <v>3209</v>
      </c>
      <c r="M1449" s="9" t="s">
        <v>5596</v>
      </c>
      <c r="N1449" s="9"/>
      <c r="O1449" s="9" t="s">
        <v>5538</v>
      </c>
    </row>
    <row r="1450" spans="1:15" ht="18">
      <c r="A1450" s="9">
        <v>702394</v>
      </c>
      <c r="B1450" s="9" t="s">
        <v>5538</v>
      </c>
      <c r="C1450" s="9" t="s">
        <v>5597</v>
      </c>
      <c r="D1450" s="9" t="s">
        <v>5598</v>
      </c>
      <c r="E1450" s="9" t="s">
        <v>1905</v>
      </c>
      <c r="F1450" s="9">
        <v>30</v>
      </c>
      <c r="G1450" s="9" t="s">
        <v>633</v>
      </c>
      <c r="H1450" s="9" t="s">
        <v>634</v>
      </c>
      <c r="I1450" s="9" t="s">
        <v>1897</v>
      </c>
      <c r="J1450" s="9" t="s">
        <v>1898</v>
      </c>
      <c r="K1450" s="9" t="s">
        <v>2879</v>
      </c>
      <c r="L1450" s="9" t="s">
        <v>1900</v>
      </c>
      <c r="M1450" s="9" t="s">
        <v>5599</v>
      </c>
      <c r="N1450" s="9"/>
      <c r="O1450" s="9" t="s">
        <v>4545</v>
      </c>
    </row>
    <row r="1451" spans="1:15" ht="18">
      <c r="A1451" s="9">
        <v>702392</v>
      </c>
      <c r="B1451" s="9" t="s">
        <v>5538</v>
      </c>
      <c r="C1451" s="9" t="s">
        <v>5600</v>
      </c>
      <c r="D1451" s="9" t="s">
        <v>5601</v>
      </c>
      <c r="E1451" s="9" t="s">
        <v>1905</v>
      </c>
      <c r="F1451" s="9"/>
      <c r="G1451" s="9" t="s">
        <v>633</v>
      </c>
      <c r="H1451" s="9" t="s">
        <v>1660</v>
      </c>
      <c r="I1451" s="9" t="s">
        <v>1897</v>
      </c>
      <c r="J1451" s="9" t="s">
        <v>1898</v>
      </c>
      <c r="K1451" s="9" t="s">
        <v>2149</v>
      </c>
      <c r="L1451" s="9" t="s">
        <v>1900</v>
      </c>
      <c r="M1451" s="9" t="s">
        <v>5602</v>
      </c>
      <c r="N1451" s="9"/>
      <c r="O1451" s="9" t="s">
        <v>4344</v>
      </c>
    </row>
    <row r="1452" spans="1:15" ht="18">
      <c r="A1452" s="9">
        <v>702391</v>
      </c>
      <c r="B1452" s="9" t="s">
        <v>5538</v>
      </c>
      <c r="C1452" s="9" t="s">
        <v>5603</v>
      </c>
      <c r="D1452" s="9" t="s">
        <v>5604</v>
      </c>
      <c r="E1452" s="9"/>
      <c r="F1452" s="9"/>
      <c r="G1452" s="9" t="s">
        <v>648</v>
      </c>
      <c r="H1452" s="9" t="s">
        <v>1907</v>
      </c>
      <c r="I1452" s="9" t="s">
        <v>1897</v>
      </c>
      <c r="J1452" s="9" t="s">
        <v>1898</v>
      </c>
      <c r="K1452" s="9" t="s">
        <v>1922</v>
      </c>
      <c r="L1452" s="9" t="s">
        <v>1952</v>
      </c>
      <c r="M1452" s="9" t="s">
        <v>5605</v>
      </c>
      <c r="N1452" s="9"/>
      <c r="O1452" s="9" t="s">
        <v>5538</v>
      </c>
    </row>
    <row r="1453" spans="1:15" ht="18">
      <c r="A1453" s="9">
        <v>702390</v>
      </c>
      <c r="B1453" s="9" t="s">
        <v>5538</v>
      </c>
      <c r="C1453" s="9" t="s">
        <v>5606</v>
      </c>
      <c r="D1453" s="9" t="s">
        <v>5607</v>
      </c>
      <c r="E1453" s="9"/>
      <c r="F1453" s="9"/>
      <c r="G1453" s="9" t="s">
        <v>633</v>
      </c>
      <c r="H1453" s="9" t="s">
        <v>1660</v>
      </c>
      <c r="I1453" s="9" t="s">
        <v>1897</v>
      </c>
      <c r="J1453" s="9" t="s">
        <v>1898</v>
      </c>
      <c r="K1453" s="9" t="s">
        <v>1970</v>
      </c>
      <c r="L1453" s="9" t="s">
        <v>3209</v>
      </c>
      <c r="M1453" s="9" t="s">
        <v>2381</v>
      </c>
      <c r="N1453" s="9"/>
      <c r="O1453" s="9" t="s">
        <v>2514</v>
      </c>
    </row>
    <row r="1454" spans="1:15" ht="18">
      <c r="A1454" s="9">
        <v>702389</v>
      </c>
      <c r="B1454" s="9" t="s">
        <v>5538</v>
      </c>
      <c r="C1454" s="9" t="s">
        <v>5608</v>
      </c>
      <c r="D1454" s="9" t="s">
        <v>5609</v>
      </c>
      <c r="E1454" s="9" t="s">
        <v>1905</v>
      </c>
      <c r="F1454" s="9">
        <v>26</v>
      </c>
      <c r="G1454" s="9" t="s">
        <v>633</v>
      </c>
      <c r="H1454" s="9" t="s">
        <v>1295</v>
      </c>
      <c r="I1454" s="9" t="s">
        <v>1897</v>
      </c>
      <c r="J1454" s="9" t="s">
        <v>1926</v>
      </c>
      <c r="K1454" s="9" t="s">
        <v>2687</v>
      </c>
      <c r="L1454" s="9" t="s">
        <v>1900</v>
      </c>
      <c r="M1454" s="9" t="s">
        <v>5438</v>
      </c>
      <c r="N1454" s="9"/>
      <c r="O1454" s="9" t="s">
        <v>2013</v>
      </c>
    </row>
    <row r="1455" spans="1:15" ht="18">
      <c r="A1455" s="9">
        <v>702388</v>
      </c>
      <c r="B1455" s="9" t="s">
        <v>5538</v>
      </c>
      <c r="C1455" s="9" t="s">
        <v>5610</v>
      </c>
      <c r="D1455" s="9" t="s">
        <v>5609</v>
      </c>
      <c r="E1455" s="9" t="s">
        <v>1905</v>
      </c>
      <c r="F1455" s="9">
        <v>26</v>
      </c>
      <c r="G1455" s="9" t="s">
        <v>633</v>
      </c>
      <c r="H1455" s="9" t="s">
        <v>1295</v>
      </c>
      <c r="I1455" s="9" t="s">
        <v>1897</v>
      </c>
      <c r="J1455" s="9" t="s">
        <v>1898</v>
      </c>
      <c r="K1455" s="9" t="s">
        <v>1995</v>
      </c>
      <c r="L1455" s="9" t="s">
        <v>1996</v>
      </c>
      <c r="M1455" s="9" t="s">
        <v>5611</v>
      </c>
      <c r="N1455" s="9"/>
      <c r="O1455" s="9" t="s">
        <v>5538</v>
      </c>
    </row>
    <row r="1456" spans="1:15" ht="18">
      <c r="A1456" s="9">
        <v>702387</v>
      </c>
      <c r="B1456" s="9" t="s">
        <v>5538</v>
      </c>
      <c r="C1456" s="9" t="s">
        <v>5612</v>
      </c>
      <c r="D1456" s="9" t="s">
        <v>5613</v>
      </c>
      <c r="E1456" s="9" t="s">
        <v>1905</v>
      </c>
      <c r="F1456" s="9">
        <v>26</v>
      </c>
      <c r="G1456" s="9" t="s">
        <v>748</v>
      </c>
      <c r="H1456" s="9" t="s">
        <v>1907</v>
      </c>
      <c r="I1456" s="9" t="s">
        <v>1897</v>
      </c>
      <c r="J1456" s="9" t="s">
        <v>1898</v>
      </c>
      <c r="K1456" s="9" t="s">
        <v>1922</v>
      </c>
      <c r="L1456" s="9" t="s">
        <v>2026</v>
      </c>
      <c r="M1456" s="9" t="s">
        <v>5614</v>
      </c>
      <c r="N1456" s="9"/>
      <c r="O1456" s="9" t="s">
        <v>2603</v>
      </c>
    </row>
    <row r="1457" spans="1:15" ht="18">
      <c r="A1457" s="9">
        <v>702386</v>
      </c>
      <c r="B1457" s="9" t="s">
        <v>5538</v>
      </c>
      <c r="C1457" s="9" t="s">
        <v>5615</v>
      </c>
      <c r="D1457" s="9" t="s">
        <v>5616</v>
      </c>
      <c r="E1457" s="9" t="s">
        <v>1905</v>
      </c>
      <c r="F1457" s="9">
        <v>24</v>
      </c>
      <c r="G1457" s="9" t="s">
        <v>633</v>
      </c>
      <c r="H1457" s="9" t="s">
        <v>1660</v>
      </c>
      <c r="I1457" s="9" t="s">
        <v>1897</v>
      </c>
      <c r="J1457" s="9" t="s">
        <v>1898</v>
      </c>
      <c r="K1457" s="9" t="s">
        <v>2149</v>
      </c>
      <c r="L1457" s="9" t="s">
        <v>1900</v>
      </c>
      <c r="M1457" s="9" t="s">
        <v>5617</v>
      </c>
      <c r="N1457" s="9"/>
      <c r="O1457" s="9" t="s">
        <v>3350</v>
      </c>
    </row>
    <row r="1458" spans="1:15" ht="18">
      <c r="A1458" s="9">
        <v>702385</v>
      </c>
      <c r="B1458" s="9" t="s">
        <v>5538</v>
      </c>
      <c r="C1458" s="9" t="s">
        <v>5618</v>
      </c>
      <c r="D1458" s="9" t="s">
        <v>5619</v>
      </c>
      <c r="E1458" s="9" t="s">
        <v>1905</v>
      </c>
      <c r="F1458" s="9">
        <v>42</v>
      </c>
      <c r="G1458" s="9" t="s">
        <v>748</v>
      </c>
      <c r="H1458" s="9" t="s">
        <v>1907</v>
      </c>
      <c r="I1458" s="9" t="s">
        <v>1897</v>
      </c>
      <c r="J1458" s="9" t="s">
        <v>1898</v>
      </c>
      <c r="K1458" s="9" t="s">
        <v>1916</v>
      </c>
      <c r="L1458" s="9" t="s">
        <v>1910</v>
      </c>
      <c r="M1458" s="9" t="s">
        <v>5620</v>
      </c>
      <c r="N1458" s="9"/>
      <c r="O1458" s="9" t="s">
        <v>5408</v>
      </c>
    </row>
    <row r="1459" spans="1:15" ht="18">
      <c r="A1459" s="9">
        <v>702384</v>
      </c>
      <c r="B1459" s="9" t="s">
        <v>5538</v>
      </c>
      <c r="C1459" s="9" t="s">
        <v>5621</v>
      </c>
      <c r="D1459" s="9" t="s">
        <v>98</v>
      </c>
      <c r="E1459" s="9"/>
      <c r="F1459" s="9"/>
      <c r="G1459" s="9"/>
      <c r="H1459" s="9"/>
      <c r="I1459" s="9" t="s">
        <v>1897</v>
      </c>
      <c r="J1459" s="9" t="s">
        <v>2191</v>
      </c>
      <c r="K1459" s="9" t="s">
        <v>1899</v>
      </c>
      <c r="L1459" s="9" t="s">
        <v>1996</v>
      </c>
      <c r="M1459" s="9" t="s">
        <v>5622</v>
      </c>
      <c r="N1459" s="9"/>
      <c r="O1459" s="9" t="s">
        <v>5538</v>
      </c>
    </row>
    <row r="1460" spans="1:15" ht="18">
      <c r="A1460" s="9">
        <v>702383</v>
      </c>
      <c r="B1460" s="9" t="s">
        <v>5538</v>
      </c>
      <c r="C1460" s="9" t="s">
        <v>5623</v>
      </c>
      <c r="D1460" s="9" t="s">
        <v>5624</v>
      </c>
      <c r="E1460" s="9"/>
      <c r="F1460" s="9"/>
      <c r="G1460" s="9" t="s">
        <v>633</v>
      </c>
      <c r="H1460" s="9" t="s">
        <v>634</v>
      </c>
      <c r="I1460" s="9" t="s">
        <v>1897</v>
      </c>
      <c r="J1460" s="9" t="s">
        <v>1898</v>
      </c>
      <c r="K1460" s="9" t="s">
        <v>1987</v>
      </c>
      <c r="L1460" s="9" t="s">
        <v>1900</v>
      </c>
      <c r="M1460" s="9" t="s">
        <v>5625</v>
      </c>
      <c r="N1460" s="9"/>
      <c r="O1460" s="9" t="s">
        <v>1930</v>
      </c>
    </row>
    <row r="1461" spans="1:15" ht="18">
      <c r="A1461" s="9">
        <v>702382</v>
      </c>
      <c r="B1461" s="9" t="s">
        <v>5538</v>
      </c>
      <c r="C1461" s="9" t="s">
        <v>5626</v>
      </c>
      <c r="D1461" s="9" t="s">
        <v>5627</v>
      </c>
      <c r="E1461" s="9"/>
      <c r="F1461" s="9"/>
      <c r="G1461" s="9" t="s">
        <v>398</v>
      </c>
      <c r="H1461" s="9" t="s">
        <v>1660</v>
      </c>
      <c r="I1461" s="9" t="s">
        <v>1897</v>
      </c>
      <c r="J1461" s="9" t="s">
        <v>1926</v>
      </c>
      <c r="K1461" s="9" t="s">
        <v>1916</v>
      </c>
      <c r="L1461" s="9" t="s">
        <v>1952</v>
      </c>
      <c r="M1461" s="9" t="s">
        <v>5628</v>
      </c>
      <c r="N1461" s="9"/>
      <c r="O1461" s="9" t="s">
        <v>2230</v>
      </c>
    </row>
    <row r="1462" spans="1:15" ht="18">
      <c r="A1462" s="9">
        <v>702381</v>
      </c>
      <c r="B1462" s="9" t="s">
        <v>5538</v>
      </c>
      <c r="C1462" s="9" t="s">
        <v>5629</v>
      </c>
      <c r="D1462" s="9" t="s">
        <v>5630</v>
      </c>
      <c r="E1462" s="9"/>
      <c r="F1462" s="9"/>
      <c r="G1462" s="9" t="s">
        <v>748</v>
      </c>
      <c r="H1462" s="9" t="s">
        <v>1660</v>
      </c>
      <c r="I1462" s="9" t="s">
        <v>1897</v>
      </c>
      <c r="J1462" s="9" t="s">
        <v>1898</v>
      </c>
      <c r="K1462" s="9" t="s">
        <v>1916</v>
      </c>
      <c r="L1462" s="9" t="s">
        <v>2527</v>
      </c>
      <c r="M1462" s="9" t="s">
        <v>5631</v>
      </c>
      <c r="N1462" s="9"/>
      <c r="O1462" s="9" t="s">
        <v>2293</v>
      </c>
    </row>
    <row r="1463" spans="1:15" ht="18">
      <c r="A1463" s="9">
        <v>702380</v>
      </c>
      <c r="B1463" s="9" t="s">
        <v>5538</v>
      </c>
      <c r="C1463" s="9" t="s">
        <v>5632</v>
      </c>
      <c r="D1463" s="9" t="s">
        <v>5633</v>
      </c>
      <c r="E1463" s="9"/>
      <c r="F1463" s="9"/>
      <c r="G1463" s="9" t="s">
        <v>748</v>
      </c>
      <c r="H1463" s="9" t="s">
        <v>1907</v>
      </c>
      <c r="I1463" s="9" t="s">
        <v>1897</v>
      </c>
      <c r="J1463" s="9" t="s">
        <v>1898</v>
      </c>
      <c r="K1463" s="9" t="s">
        <v>1922</v>
      </c>
      <c r="L1463" s="9" t="s">
        <v>2527</v>
      </c>
      <c r="M1463" s="9" t="s">
        <v>2528</v>
      </c>
      <c r="N1463" s="9"/>
      <c r="O1463" s="9" t="s">
        <v>5532</v>
      </c>
    </row>
    <row r="1464" spans="1:15" ht="18">
      <c r="A1464" s="9">
        <v>702379</v>
      </c>
      <c r="B1464" s="9" t="s">
        <v>5538</v>
      </c>
      <c r="C1464" s="9" t="s">
        <v>5634</v>
      </c>
      <c r="D1464" s="9" t="s">
        <v>5635</v>
      </c>
      <c r="E1464" s="9"/>
      <c r="F1464" s="9"/>
      <c r="G1464" s="9" t="s">
        <v>748</v>
      </c>
      <c r="H1464" s="9" t="s">
        <v>1907</v>
      </c>
      <c r="I1464" s="9" t="s">
        <v>1897</v>
      </c>
      <c r="J1464" s="9" t="s">
        <v>1926</v>
      </c>
      <c r="K1464" s="9" t="s">
        <v>1995</v>
      </c>
      <c r="L1464" s="9" t="s">
        <v>1996</v>
      </c>
      <c r="M1464" s="9" t="s">
        <v>98</v>
      </c>
      <c r="N1464" s="9"/>
      <c r="O1464" s="9" t="s">
        <v>5538</v>
      </c>
    </row>
    <row r="1465" spans="1:15" ht="18">
      <c r="A1465" s="9">
        <v>702378</v>
      </c>
      <c r="B1465" s="9" t="s">
        <v>5538</v>
      </c>
      <c r="C1465" s="9" t="s">
        <v>5636</v>
      </c>
      <c r="D1465" s="9" t="s">
        <v>5635</v>
      </c>
      <c r="E1465" s="9"/>
      <c r="F1465" s="9"/>
      <c r="G1465" s="9" t="s">
        <v>748</v>
      </c>
      <c r="H1465" s="9" t="s">
        <v>1907</v>
      </c>
      <c r="I1465" s="9" t="s">
        <v>1897</v>
      </c>
      <c r="J1465" s="9" t="s">
        <v>1898</v>
      </c>
      <c r="K1465" s="9" t="s">
        <v>1922</v>
      </c>
      <c r="L1465" s="9" t="s">
        <v>2527</v>
      </c>
      <c r="M1465" s="9" t="s">
        <v>2528</v>
      </c>
      <c r="N1465" s="9"/>
      <c r="O1465" s="9" t="s">
        <v>5408</v>
      </c>
    </row>
    <row r="1466" spans="1:15" ht="18">
      <c r="A1466" s="9">
        <v>702377</v>
      </c>
      <c r="B1466" s="9" t="s">
        <v>5538</v>
      </c>
      <c r="C1466" s="9" t="s">
        <v>5637</v>
      </c>
      <c r="D1466" s="9" t="s">
        <v>3339</v>
      </c>
      <c r="E1466" s="9"/>
      <c r="F1466" s="9"/>
      <c r="G1466" s="9" t="s">
        <v>648</v>
      </c>
      <c r="H1466" s="9" t="s">
        <v>634</v>
      </c>
      <c r="I1466" s="9" t="s">
        <v>1897</v>
      </c>
      <c r="J1466" s="9" t="s">
        <v>1898</v>
      </c>
      <c r="K1466" s="9" t="s">
        <v>1922</v>
      </c>
      <c r="L1466" s="9" t="s">
        <v>1952</v>
      </c>
      <c r="M1466" s="9" t="s">
        <v>2010</v>
      </c>
      <c r="N1466" s="9"/>
      <c r="O1466" s="9" t="s">
        <v>5538</v>
      </c>
    </row>
    <row r="1467" spans="1:15" ht="18">
      <c r="A1467" s="9">
        <v>702376</v>
      </c>
      <c r="B1467" s="9" t="s">
        <v>5538</v>
      </c>
      <c r="C1467" s="9" t="s">
        <v>5638</v>
      </c>
      <c r="D1467" s="9" t="s">
        <v>5639</v>
      </c>
      <c r="E1467" s="9"/>
      <c r="F1467" s="9"/>
      <c r="G1467" s="9" t="s">
        <v>748</v>
      </c>
      <c r="H1467" s="9" t="s">
        <v>1660</v>
      </c>
      <c r="I1467" s="9" t="s">
        <v>1897</v>
      </c>
      <c r="J1467" s="9" t="s">
        <v>1898</v>
      </c>
      <c r="K1467" s="9" t="s">
        <v>1927</v>
      </c>
      <c r="L1467" s="9" t="s">
        <v>1910</v>
      </c>
      <c r="M1467" s="9" t="s">
        <v>3012</v>
      </c>
      <c r="N1467" s="9"/>
      <c r="O1467" s="9" t="s">
        <v>2514</v>
      </c>
    </row>
    <row r="1468" spans="1:15" ht="18">
      <c r="A1468" s="9">
        <v>702375</v>
      </c>
      <c r="B1468" s="9" t="s">
        <v>5538</v>
      </c>
      <c r="C1468" s="9" t="s">
        <v>5640</v>
      </c>
      <c r="D1468" s="9" t="s">
        <v>5641</v>
      </c>
      <c r="E1468" s="9"/>
      <c r="F1468" s="9"/>
      <c r="G1468" s="9" t="s">
        <v>748</v>
      </c>
      <c r="H1468" s="9" t="s">
        <v>1907</v>
      </c>
      <c r="I1468" s="9" t="s">
        <v>1897</v>
      </c>
      <c r="J1468" s="9" t="s">
        <v>1898</v>
      </c>
      <c r="K1468" s="9" t="s">
        <v>1922</v>
      </c>
      <c r="L1468" s="9" t="s">
        <v>2527</v>
      </c>
      <c r="M1468" s="9" t="s">
        <v>2528</v>
      </c>
      <c r="N1468" s="9"/>
      <c r="O1468" s="9" t="s">
        <v>5408</v>
      </c>
    </row>
    <row r="1469" spans="1:15" ht="18">
      <c r="A1469" s="9">
        <v>702374</v>
      </c>
      <c r="B1469" s="9" t="s">
        <v>5538</v>
      </c>
      <c r="C1469" s="9" t="s">
        <v>5642</v>
      </c>
      <c r="D1469" s="9" t="s">
        <v>5643</v>
      </c>
      <c r="E1469" s="9"/>
      <c r="F1469" s="9"/>
      <c r="G1469" s="9" t="s">
        <v>748</v>
      </c>
      <c r="H1469" s="9" t="s">
        <v>634</v>
      </c>
      <c r="I1469" s="9" t="s">
        <v>1897</v>
      </c>
      <c r="J1469" s="9" t="s">
        <v>1898</v>
      </c>
      <c r="K1469" s="9" t="s">
        <v>1922</v>
      </c>
      <c r="L1469" s="9" t="s">
        <v>2527</v>
      </c>
      <c r="M1469" s="9" t="s">
        <v>2528</v>
      </c>
      <c r="N1469" s="9"/>
      <c r="O1469" s="9" t="s">
        <v>5408</v>
      </c>
    </row>
    <row r="1470" spans="1:15" ht="18">
      <c r="A1470" s="9">
        <v>702373</v>
      </c>
      <c r="B1470" s="9" t="s">
        <v>5644</v>
      </c>
      <c r="C1470" s="9" t="s">
        <v>5645</v>
      </c>
      <c r="D1470" s="9" t="s">
        <v>5646</v>
      </c>
      <c r="E1470" s="9"/>
      <c r="F1470" s="9"/>
      <c r="G1470" s="9" t="s">
        <v>1906</v>
      </c>
      <c r="H1470" s="9" t="s">
        <v>1907</v>
      </c>
      <c r="I1470" s="9" t="s">
        <v>1897</v>
      </c>
      <c r="J1470" s="9" t="s">
        <v>1898</v>
      </c>
      <c r="K1470" s="9" t="s">
        <v>2299</v>
      </c>
      <c r="L1470" s="9" t="s">
        <v>2527</v>
      </c>
      <c r="M1470" s="9" t="s">
        <v>5647</v>
      </c>
      <c r="N1470" s="9"/>
      <c r="O1470" s="9" t="s">
        <v>5532</v>
      </c>
    </row>
    <row r="1471" spans="1:15" ht="18">
      <c r="A1471" s="9">
        <v>702372</v>
      </c>
      <c r="B1471" s="9" t="s">
        <v>5644</v>
      </c>
      <c r="C1471" s="9" t="s">
        <v>5648</v>
      </c>
      <c r="D1471" s="9" t="s">
        <v>5649</v>
      </c>
      <c r="E1471" s="9"/>
      <c r="F1471" s="9"/>
      <c r="G1471" s="9" t="s">
        <v>748</v>
      </c>
      <c r="H1471" s="9" t="s">
        <v>1907</v>
      </c>
      <c r="I1471" s="9" t="s">
        <v>1897</v>
      </c>
      <c r="J1471" s="9" t="s">
        <v>1898</v>
      </c>
      <c r="K1471" s="9" t="s">
        <v>1916</v>
      </c>
      <c r="L1471" s="9" t="s">
        <v>1910</v>
      </c>
      <c r="M1471" s="9" t="s">
        <v>98</v>
      </c>
      <c r="N1471" s="9"/>
      <c r="O1471" s="9" t="s">
        <v>5198</v>
      </c>
    </row>
    <row r="1472" spans="1:15" ht="18">
      <c r="A1472" s="9">
        <v>702371</v>
      </c>
      <c r="B1472" s="9" t="s">
        <v>5644</v>
      </c>
      <c r="C1472" s="9" t="s">
        <v>5650</v>
      </c>
      <c r="D1472" s="9" t="s">
        <v>5651</v>
      </c>
      <c r="E1472" s="9"/>
      <c r="F1472" s="9"/>
      <c r="G1472" s="9" t="s">
        <v>633</v>
      </c>
      <c r="H1472" s="9" t="s">
        <v>634</v>
      </c>
      <c r="I1472" s="9" t="s">
        <v>1897</v>
      </c>
      <c r="J1472" s="9" t="s">
        <v>1898</v>
      </c>
      <c r="K1472" s="9" t="s">
        <v>1987</v>
      </c>
      <c r="L1472" s="9" t="s">
        <v>1900</v>
      </c>
      <c r="M1472" s="9" t="s">
        <v>2006</v>
      </c>
      <c r="N1472" s="9"/>
      <c r="O1472" s="9" t="s">
        <v>1976</v>
      </c>
    </row>
    <row r="1473" spans="1:15" ht="18">
      <c r="A1473" s="9">
        <v>702369</v>
      </c>
      <c r="B1473" s="9" t="s">
        <v>5644</v>
      </c>
      <c r="C1473" s="9" t="s">
        <v>5652</v>
      </c>
      <c r="D1473" s="9" t="s">
        <v>5653</v>
      </c>
      <c r="E1473" s="9" t="s">
        <v>1905</v>
      </c>
      <c r="F1473" s="9">
        <v>23</v>
      </c>
      <c r="G1473" s="9" t="s">
        <v>633</v>
      </c>
      <c r="H1473" s="9" t="s">
        <v>1660</v>
      </c>
      <c r="I1473" s="9" t="s">
        <v>1897</v>
      </c>
      <c r="J1473" s="9" t="s">
        <v>1898</v>
      </c>
      <c r="K1473" s="9" t="s">
        <v>1916</v>
      </c>
      <c r="L1473" s="9" t="s">
        <v>3209</v>
      </c>
      <c r="M1473" s="9" t="s">
        <v>5654</v>
      </c>
      <c r="N1473" s="9"/>
      <c r="O1473" s="9" t="s">
        <v>2044</v>
      </c>
    </row>
    <row r="1474" spans="1:15" ht="18">
      <c r="A1474" s="9">
        <v>702364</v>
      </c>
      <c r="B1474" s="9" t="s">
        <v>5644</v>
      </c>
      <c r="C1474" s="9" t="s">
        <v>5655</v>
      </c>
      <c r="D1474" s="9" t="s">
        <v>5656</v>
      </c>
      <c r="E1474" s="9"/>
      <c r="F1474" s="9"/>
      <c r="G1474" s="9" t="s">
        <v>633</v>
      </c>
      <c r="H1474" s="9" t="s">
        <v>634</v>
      </c>
      <c r="I1474" s="9" t="s">
        <v>1897</v>
      </c>
      <c r="J1474" s="9" t="s">
        <v>1898</v>
      </c>
      <c r="K1474" s="9" t="s">
        <v>1987</v>
      </c>
      <c r="L1474" s="9" t="s">
        <v>1900</v>
      </c>
      <c r="M1474" s="9" t="s">
        <v>2006</v>
      </c>
      <c r="N1474" s="9"/>
      <c r="O1474" s="9" t="s">
        <v>2003</v>
      </c>
    </row>
    <row r="1475" spans="1:15" ht="18">
      <c r="A1475" s="9">
        <v>702363</v>
      </c>
      <c r="B1475" s="9" t="s">
        <v>5644</v>
      </c>
      <c r="C1475" s="9" t="s">
        <v>5657</v>
      </c>
      <c r="D1475" s="9" t="s">
        <v>5658</v>
      </c>
      <c r="E1475" s="9"/>
      <c r="F1475" s="9"/>
      <c r="G1475" s="9" t="s">
        <v>748</v>
      </c>
      <c r="H1475" s="9" t="s">
        <v>1660</v>
      </c>
      <c r="I1475" s="9" t="s">
        <v>1897</v>
      </c>
      <c r="J1475" s="9" t="s">
        <v>1898</v>
      </c>
      <c r="K1475" s="9" t="s">
        <v>1922</v>
      </c>
      <c r="L1475" s="9" t="s">
        <v>2527</v>
      </c>
      <c r="M1475" s="9" t="s">
        <v>5659</v>
      </c>
      <c r="N1475" s="9"/>
      <c r="O1475" s="9" t="s">
        <v>5408</v>
      </c>
    </row>
    <row r="1476" spans="1:15" ht="18">
      <c r="A1476" s="9">
        <v>702362</v>
      </c>
      <c r="B1476" s="9" t="s">
        <v>5644</v>
      </c>
      <c r="C1476" s="9" t="s">
        <v>5660</v>
      </c>
      <c r="D1476" s="9" t="s">
        <v>5661</v>
      </c>
      <c r="E1476" s="9" t="s">
        <v>1905</v>
      </c>
      <c r="F1476" s="9">
        <v>25</v>
      </c>
      <c r="G1476" s="9" t="s">
        <v>633</v>
      </c>
      <c r="H1476" s="9" t="s">
        <v>1660</v>
      </c>
      <c r="I1476" s="9" t="s">
        <v>1897</v>
      </c>
      <c r="J1476" s="9" t="s">
        <v>1908</v>
      </c>
      <c r="K1476" s="9" t="s">
        <v>2299</v>
      </c>
      <c r="L1476" s="9" t="s">
        <v>3209</v>
      </c>
      <c r="M1476" s="9" t="s">
        <v>5662</v>
      </c>
      <c r="N1476" s="9"/>
      <c r="O1476" s="9" t="s">
        <v>5198</v>
      </c>
    </row>
    <row r="1477" spans="1:15" ht="18">
      <c r="A1477" s="9">
        <v>702361</v>
      </c>
      <c r="B1477" s="9" t="s">
        <v>5644</v>
      </c>
      <c r="C1477" s="9" t="s">
        <v>5663</v>
      </c>
      <c r="D1477" s="9" t="s">
        <v>5664</v>
      </c>
      <c r="E1477" s="9" t="s">
        <v>1905</v>
      </c>
      <c r="F1477" s="9">
        <v>26</v>
      </c>
      <c r="G1477" s="9" t="s">
        <v>748</v>
      </c>
      <c r="H1477" s="9" t="s">
        <v>1907</v>
      </c>
      <c r="I1477" s="9" t="s">
        <v>1897</v>
      </c>
      <c r="J1477" s="9" t="s">
        <v>1898</v>
      </c>
      <c r="K1477" s="9" t="s">
        <v>1916</v>
      </c>
      <c r="L1477" s="9" t="s">
        <v>1910</v>
      </c>
      <c r="M1477" s="9" t="s">
        <v>5665</v>
      </c>
      <c r="N1477" s="9"/>
      <c r="O1477" s="9" t="s">
        <v>5408</v>
      </c>
    </row>
    <row r="1478" spans="1:15" ht="18">
      <c r="A1478" s="9">
        <v>702360</v>
      </c>
      <c r="B1478" s="9" t="s">
        <v>5644</v>
      </c>
      <c r="C1478" s="9" t="s">
        <v>5666</v>
      </c>
      <c r="D1478" s="9" t="s">
        <v>2982</v>
      </c>
      <c r="E1478" s="9" t="s">
        <v>1905</v>
      </c>
      <c r="F1478" s="9">
        <v>40</v>
      </c>
      <c r="G1478" s="9" t="s">
        <v>1906</v>
      </c>
      <c r="H1478" s="9" t="s">
        <v>1660</v>
      </c>
      <c r="I1478" s="9" t="s">
        <v>1897</v>
      </c>
      <c r="J1478" s="9" t="s">
        <v>1908</v>
      </c>
      <c r="K1478" s="9" t="s">
        <v>1916</v>
      </c>
      <c r="L1478" s="9" t="s">
        <v>1910</v>
      </c>
      <c r="M1478" s="9" t="s">
        <v>5667</v>
      </c>
      <c r="N1478" s="9"/>
      <c r="O1478" s="9" t="s">
        <v>5408</v>
      </c>
    </row>
    <row r="1479" spans="1:15" ht="18">
      <c r="A1479" s="9">
        <v>702359</v>
      </c>
      <c r="B1479" s="9" t="s">
        <v>5644</v>
      </c>
      <c r="C1479" s="9" t="s">
        <v>5668</v>
      </c>
      <c r="D1479" s="9" t="s">
        <v>5669</v>
      </c>
      <c r="E1479" s="9" t="s">
        <v>1905</v>
      </c>
      <c r="F1479" s="9">
        <v>20</v>
      </c>
      <c r="G1479" s="9" t="s">
        <v>633</v>
      </c>
      <c r="H1479" s="9" t="s">
        <v>1660</v>
      </c>
      <c r="I1479" s="9" t="s">
        <v>1897</v>
      </c>
      <c r="J1479" s="9" t="s">
        <v>1898</v>
      </c>
      <c r="K1479" s="9" t="s">
        <v>1987</v>
      </c>
      <c r="L1479" s="9" t="s">
        <v>3209</v>
      </c>
      <c r="M1479" s="9" t="s">
        <v>2381</v>
      </c>
      <c r="N1479" s="9"/>
      <c r="O1479" s="9" t="s">
        <v>2230</v>
      </c>
    </row>
    <row r="1480" spans="1:15" ht="18">
      <c r="A1480" s="9">
        <v>702358</v>
      </c>
      <c r="B1480" s="9" t="s">
        <v>5644</v>
      </c>
      <c r="C1480" s="9" t="s">
        <v>5670</v>
      </c>
      <c r="D1480" s="9" t="s">
        <v>4815</v>
      </c>
      <c r="E1480" s="9"/>
      <c r="F1480" s="9"/>
      <c r="G1480" s="9" t="s">
        <v>398</v>
      </c>
      <c r="H1480" s="9" t="s">
        <v>1295</v>
      </c>
      <c r="I1480" s="9" t="s">
        <v>1897</v>
      </c>
      <c r="J1480" s="9" t="s">
        <v>1898</v>
      </c>
      <c r="K1480" s="9" t="s">
        <v>1922</v>
      </c>
      <c r="L1480" s="9" t="s">
        <v>1952</v>
      </c>
      <c r="M1480" s="9" t="s">
        <v>5671</v>
      </c>
      <c r="N1480" s="9"/>
      <c r="O1480" s="9" t="s">
        <v>5538</v>
      </c>
    </row>
    <row r="1481" spans="1:15" ht="18">
      <c r="A1481" s="9">
        <v>702357</v>
      </c>
      <c r="B1481" s="9" t="s">
        <v>5644</v>
      </c>
      <c r="C1481" s="9" t="s">
        <v>5672</v>
      </c>
      <c r="D1481" s="9" t="s">
        <v>5673</v>
      </c>
      <c r="E1481" s="9" t="s">
        <v>1905</v>
      </c>
      <c r="F1481" s="9">
        <v>25</v>
      </c>
      <c r="G1481" s="9" t="s">
        <v>1906</v>
      </c>
      <c r="H1481" s="9" t="s">
        <v>1907</v>
      </c>
      <c r="I1481" s="9" t="s">
        <v>1897</v>
      </c>
      <c r="J1481" s="9" t="s">
        <v>1908</v>
      </c>
      <c r="K1481" s="9" t="s">
        <v>1916</v>
      </c>
      <c r="L1481" s="9" t="s">
        <v>1910</v>
      </c>
      <c r="M1481" s="9" t="s">
        <v>5674</v>
      </c>
      <c r="N1481" s="9"/>
      <c r="O1481" s="9" t="s">
        <v>5538</v>
      </c>
    </row>
    <row r="1482" spans="1:15" ht="18">
      <c r="A1482" s="9">
        <v>702355</v>
      </c>
      <c r="B1482" s="9" t="s">
        <v>5644</v>
      </c>
      <c r="C1482" s="9" t="s">
        <v>5675</v>
      </c>
      <c r="D1482" s="9" t="s">
        <v>5676</v>
      </c>
      <c r="E1482" s="9" t="s">
        <v>2744</v>
      </c>
      <c r="F1482" s="9">
        <v>32</v>
      </c>
      <c r="G1482" s="9" t="s">
        <v>648</v>
      </c>
      <c r="H1482" s="9" t="s">
        <v>1907</v>
      </c>
      <c r="I1482" s="9" t="s">
        <v>1897</v>
      </c>
      <c r="J1482" s="9" t="s">
        <v>1898</v>
      </c>
      <c r="K1482" s="9" t="s">
        <v>1995</v>
      </c>
      <c r="L1482" s="9" t="s">
        <v>1996</v>
      </c>
      <c r="M1482" s="9" t="s">
        <v>5677</v>
      </c>
      <c r="N1482" s="9"/>
      <c r="O1482" s="9" t="s">
        <v>5644</v>
      </c>
    </row>
    <row r="1483" spans="1:15" ht="18">
      <c r="A1483" s="9">
        <v>702354</v>
      </c>
      <c r="B1483" s="9" t="s">
        <v>5644</v>
      </c>
      <c r="C1483" s="9" t="s">
        <v>5678</v>
      </c>
      <c r="D1483" s="9" t="s">
        <v>5679</v>
      </c>
      <c r="E1483" s="9"/>
      <c r="F1483" s="9"/>
      <c r="G1483" s="9" t="s">
        <v>1906</v>
      </c>
      <c r="H1483" s="9" t="s">
        <v>634</v>
      </c>
      <c r="I1483" s="9" t="s">
        <v>1897</v>
      </c>
      <c r="J1483" s="9" t="s">
        <v>1898</v>
      </c>
      <c r="K1483" s="9" t="s">
        <v>1916</v>
      </c>
      <c r="L1483" s="9" t="s">
        <v>1910</v>
      </c>
      <c r="M1483" s="9" t="s">
        <v>5680</v>
      </c>
      <c r="N1483" s="9"/>
      <c r="O1483" s="9" t="s">
        <v>5538</v>
      </c>
    </row>
    <row r="1484" spans="1:15" ht="18">
      <c r="A1484" s="9">
        <v>702353</v>
      </c>
      <c r="B1484" s="9" t="s">
        <v>5644</v>
      </c>
      <c r="C1484" s="9" t="s">
        <v>5681</v>
      </c>
      <c r="D1484" s="9" t="s">
        <v>5682</v>
      </c>
      <c r="E1484" s="9" t="s">
        <v>1905</v>
      </c>
      <c r="F1484" s="9">
        <v>38</v>
      </c>
      <c r="G1484" s="9" t="s">
        <v>1915</v>
      </c>
      <c r="H1484" s="9" t="s">
        <v>1907</v>
      </c>
      <c r="I1484" s="9" t="s">
        <v>1897</v>
      </c>
      <c r="J1484" s="9" t="s">
        <v>1898</v>
      </c>
      <c r="K1484" s="9" t="s">
        <v>1987</v>
      </c>
      <c r="L1484" s="9" t="s">
        <v>1917</v>
      </c>
      <c r="M1484" s="9" t="s">
        <v>5683</v>
      </c>
      <c r="N1484" s="9"/>
      <c r="O1484" s="9" t="s">
        <v>4344</v>
      </c>
    </row>
    <row r="1485" spans="1:15" ht="18">
      <c r="A1485" s="9">
        <v>702352</v>
      </c>
      <c r="B1485" s="9" t="s">
        <v>5644</v>
      </c>
      <c r="C1485" s="9" t="s">
        <v>5684</v>
      </c>
      <c r="D1485" s="9" t="s">
        <v>5685</v>
      </c>
      <c r="E1485" s="9"/>
      <c r="F1485" s="9"/>
      <c r="G1485" s="9" t="s">
        <v>1906</v>
      </c>
      <c r="H1485" s="9" t="s">
        <v>1907</v>
      </c>
      <c r="I1485" s="9" t="s">
        <v>1897</v>
      </c>
      <c r="J1485" s="9" t="s">
        <v>1898</v>
      </c>
      <c r="K1485" s="9" t="s">
        <v>1922</v>
      </c>
      <c r="L1485" s="9" t="s">
        <v>2527</v>
      </c>
      <c r="M1485" s="9" t="s">
        <v>5433</v>
      </c>
      <c r="N1485" s="9"/>
      <c r="O1485" s="9" t="s">
        <v>5408</v>
      </c>
    </row>
    <row r="1486" spans="1:15" ht="18">
      <c r="A1486" s="9">
        <v>702351</v>
      </c>
      <c r="B1486" s="9" t="s">
        <v>5644</v>
      </c>
      <c r="C1486" s="9" t="s">
        <v>5686</v>
      </c>
      <c r="D1486" s="9" t="s">
        <v>5687</v>
      </c>
      <c r="E1486" s="9"/>
      <c r="F1486" s="9"/>
      <c r="G1486" s="9" t="s">
        <v>748</v>
      </c>
      <c r="H1486" s="9" t="s">
        <v>1907</v>
      </c>
      <c r="I1486" s="9" t="s">
        <v>1897</v>
      </c>
      <c r="J1486" s="9" t="s">
        <v>1926</v>
      </c>
      <c r="K1486" s="9" t="s">
        <v>1922</v>
      </c>
      <c r="L1486" s="9" t="s">
        <v>2527</v>
      </c>
      <c r="M1486" s="9" t="s">
        <v>5688</v>
      </c>
      <c r="N1486" s="9"/>
      <c r="O1486" s="9" t="s">
        <v>4344</v>
      </c>
    </row>
    <row r="1487" spans="1:15" ht="18">
      <c r="A1487" s="9">
        <v>702350</v>
      </c>
      <c r="B1487" s="9" t="s">
        <v>5644</v>
      </c>
      <c r="C1487" s="9" t="s">
        <v>5689</v>
      </c>
      <c r="D1487" s="9" t="s">
        <v>5687</v>
      </c>
      <c r="E1487" s="9"/>
      <c r="F1487" s="9"/>
      <c r="G1487" s="9" t="s">
        <v>748</v>
      </c>
      <c r="H1487" s="9" t="s">
        <v>1907</v>
      </c>
      <c r="I1487" s="9" t="s">
        <v>1897</v>
      </c>
      <c r="J1487" s="9" t="s">
        <v>1898</v>
      </c>
      <c r="K1487" s="9" t="s">
        <v>1995</v>
      </c>
      <c r="L1487" s="9" t="s">
        <v>1996</v>
      </c>
      <c r="M1487" s="9" t="s">
        <v>98</v>
      </c>
      <c r="N1487" s="9"/>
      <c r="O1487" s="9" t="s">
        <v>5644</v>
      </c>
    </row>
    <row r="1488" spans="1:15" ht="18">
      <c r="A1488" s="9">
        <v>702349</v>
      </c>
      <c r="B1488" s="9" t="s">
        <v>5644</v>
      </c>
      <c r="C1488" s="9" t="s">
        <v>5690</v>
      </c>
      <c r="D1488" s="9" t="s">
        <v>5691</v>
      </c>
      <c r="E1488" s="9"/>
      <c r="F1488" s="9"/>
      <c r="G1488" s="9" t="s">
        <v>1906</v>
      </c>
      <c r="H1488" s="9" t="s">
        <v>1660</v>
      </c>
      <c r="I1488" s="9" t="s">
        <v>1897</v>
      </c>
      <c r="J1488" s="9" t="s">
        <v>1898</v>
      </c>
      <c r="K1488" s="9" t="s">
        <v>1916</v>
      </c>
      <c r="L1488" s="9" t="s">
        <v>1910</v>
      </c>
      <c r="M1488" s="9" t="s">
        <v>5692</v>
      </c>
      <c r="N1488" s="9"/>
      <c r="O1488" s="9" t="s">
        <v>5538</v>
      </c>
    </row>
    <row r="1489" spans="1:15" ht="18">
      <c r="A1489" s="9">
        <v>702348</v>
      </c>
      <c r="B1489" s="9" t="s">
        <v>5644</v>
      </c>
      <c r="C1489" s="9" t="s">
        <v>5693</v>
      </c>
      <c r="D1489" s="9" t="s">
        <v>5694</v>
      </c>
      <c r="E1489" s="9"/>
      <c r="F1489" s="9"/>
      <c r="G1489" s="9" t="s">
        <v>633</v>
      </c>
      <c r="H1489" s="9" t="s">
        <v>1660</v>
      </c>
      <c r="I1489" s="9" t="s">
        <v>1897</v>
      </c>
      <c r="J1489" s="9" t="s">
        <v>1898</v>
      </c>
      <c r="K1489" s="9" t="s">
        <v>1927</v>
      </c>
      <c r="L1489" s="9" t="s">
        <v>1900</v>
      </c>
      <c r="M1489" s="9" t="s">
        <v>5438</v>
      </c>
      <c r="N1489" s="9"/>
      <c r="O1489" s="9" t="s">
        <v>4141</v>
      </c>
    </row>
    <row r="1490" spans="1:15" ht="18">
      <c r="A1490" s="9">
        <v>702347</v>
      </c>
      <c r="B1490" s="9" t="s">
        <v>5644</v>
      </c>
      <c r="C1490" s="9" t="s">
        <v>5695</v>
      </c>
      <c r="D1490" s="9" t="s">
        <v>5696</v>
      </c>
      <c r="E1490" s="9"/>
      <c r="F1490" s="9"/>
      <c r="G1490" s="9" t="s">
        <v>748</v>
      </c>
      <c r="H1490" s="9" t="s">
        <v>1660</v>
      </c>
      <c r="I1490" s="9" t="s">
        <v>1897</v>
      </c>
      <c r="J1490" s="9" t="s">
        <v>1898</v>
      </c>
      <c r="K1490" s="9" t="s">
        <v>2299</v>
      </c>
      <c r="L1490" s="9" t="s">
        <v>2527</v>
      </c>
      <c r="M1490" s="9" t="s">
        <v>5697</v>
      </c>
      <c r="N1490" s="9"/>
      <c r="O1490" s="9" t="s">
        <v>5538</v>
      </c>
    </row>
    <row r="1491" spans="1:15" ht="18">
      <c r="A1491" s="9">
        <v>702346</v>
      </c>
      <c r="B1491" s="9" t="s">
        <v>5644</v>
      </c>
      <c r="C1491" s="9" t="s">
        <v>5698</v>
      </c>
      <c r="D1491" s="9" t="s">
        <v>5699</v>
      </c>
      <c r="E1491" s="9"/>
      <c r="F1491" s="9"/>
      <c r="G1491" s="9" t="s">
        <v>1906</v>
      </c>
      <c r="H1491" s="9" t="s">
        <v>1907</v>
      </c>
      <c r="I1491" s="9" t="s">
        <v>1897</v>
      </c>
      <c r="J1491" s="9" t="s">
        <v>1898</v>
      </c>
      <c r="K1491" s="9" t="s">
        <v>1916</v>
      </c>
      <c r="L1491" s="9" t="s">
        <v>1910</v>
      </c>
      <c r="M1491" s="9" t="s">
        <v>5700</v>
      </c>
      <c r="N1491" s="9"/>
      <c r="O1491" s="9" t="s">
        <v>2059</v>
      </c>
    </row>
    <row r="1492" spans="1:15" ht="18">
      <c r="A1492" s="9">
        <v>702345</v>
      </c>
      <c r="B1492" s="9" t="s">
        <v>5644</v>
      </c>
      <c r="C1492" s="9" t="s">
        <v>5701</v>
      </c>
      <c r="D1492" s="9" t="s">
        <v>5702</v>
      </c>
      <c r="E1492" s="9"/>
      <c r="F1492" s="9"/>
      <c r="G1492" s="9" t="s">
        <v>633</v>
      </c>
      <c r="H1492" s="9" t="s">
        <v>1295</v>
      </c>
      <c r="I1492" s="9" t="s">
        <v>1897</v>
      </c>
      <c r="J1492" s="9" t="s">
        <v>1898</v>
      </c>
      <c r="K1492" s="9" t="s">
        <v>1970</v>
      </c>
      <c r="L1492" s="9" t="s">
        <v>3209</v>
      </c>
      <c r="M1492" s="9" t="s">
        <v>2133</v>
      </c>
      <c r="N1492" s="9"/>
      <c r="O1492" s="9" t="s">
        <v>2514</v>
      </c>
    </row>
    <row r="1493" spans="1:15" ht="18">
      <c r="A1493" s="9">
        <v>702344</v>
      </c>
      <c r="B1493" s="9" t="s">
        <v>5644</v>
      </c>
      <c r="C1493" s="9" t="s">
        <v>5703</v>
      </c>
      <c r="D1493" s="9" t="s">
        <v>5704</v>
      </c>
      <c r="E1493" s="9"/>
      <c r="F1493" s="9"/>
      <c r="G1493" s="9" t="s">
        <v>633</v>
      </c>
      <c r="H1493" s="9" t="s">
        <v>1295</v>
      </c>
      <c r="I1493" s="9" t="s">
        <v>1897</v>
      </c>
      <c r="J1493" s="9" t="s">
        <v>1898</v>
      </c>
      <c r="K1493" s="9" t="s">
        <v>1970</v>
      </c>
      <c r="L1493" s="9" t="s">
        <v>3209</v>
      </c>
      <c r="M1493" s="9" t="s">
        <v>2133</v>
      </c>
      <c r="N1493" s="9"/>
      <c r="O1493" s="9" t="s">
        <v>2514</v>
      </c>
    </row>
    <row r="1494" spans="1:15" ht="18">
      <c r="A1494" s="9">
        <v>702343</v>
      </c>
      <c r="B1494" s="9" t="s">
        <v>5644</v>
      </c>
      <c r="C1494" s="9" t="s">
        <v>5705</v>
      </c>
      <c r="D1494" s="9" t="s">
        <v>5706</v>
      </c>
      <c r="E1494" s="9"/>
      <c r="F1494" s="9"/>
      <c r="G1494" s="9" t="s">
        <v>1906</v>
      </c>
      <c r="H1494" s="9" t="s">
        <v>1907</v>
      </c>
      <c r="I1494" s="9" t="s">
        <v>1897</v>
      </c>
      <c r="J1494" s="9" t="s">
        <v>1898</v>
      </c>
      <c r="K1494" s="9" t="s">
        <v>1909</v>
      </c>
      <c r="L1494" s="9" t="s">
        <v>1910</v>
      </c>
      <c r="M1494" s="9" t="s">
        <v>5707</v>
      </c>
      <c r="N1494" s="9"/>
      <c r="O1494" s="9" t="s">
        <v>5644</v>
      </c>
    </row>
    <row r="1495" spans="1:15" ht="18">
      <c r="A1495" s="9">
        <v>702342</v>
      </c>
      <c r="B1495" s="9" t="s">
        <v>5644</v>
      </c>
      <c r="C1495" s="9" t="s">
        <v>5708</v>
      </c>
      <c r="D1495" s="9" t="s">
        <v>5709</v>
      </c>
      <c r="E1495" s="9"/>
      <c r="F1495" s="9"/>
      <c r="G1495" s="9" t="s">
        <v>1915</v>
      </c>
      <c r="H1495" s="9" t="s">
        <v>1907</v>
      </c>
      <c r="I1495" s="9" t="s">
        <v>1897</v>
      </c>
      <c r="J1495" s="9" t="s">
        <v>1898</v>
      </c>
      <c r="K1495" s="9" t="s">
        <v>1899</v>
      </c>
      <c r="L1495" s="9" t="s">
        <v>1917</v>
      </c>
      <c r="M1495" s="9" t="s">
        <v>5710</v>
      </c>
      <c r="N1495" s="9"/>
      <c r="O1495" s="9" t="s">
        <v>5198</v>
      </c>
    </row>
    <row r="1496" spans="1:15" ht="18">
      <c r="A1496" s="9">
        <v>702341</v>
      </c>
      <c r="B1496" s="9" t="s">
        <v>5644</v>
      </c>
      <c r="C1496" s="9" t="s">
        <v>5711</v>
      </c>
      <c r="D1496" s="9" t="s">
        <v>5712</v>
      </c>
      <c r="E1496" s="9" t="s">
        <v>1905</v>
      </c>
      <c r="F1496" s="9">
        <v>27</v>
      </c>
      <c r="G1496" s="9" t="s">
        <v>1915</v>
      </c>
      <c r="H1496" s="9" t="s">
        <v>1907</v>
      </c>
      <c r="I1496" s="9" t="s">
        <v>1897</v>
      </c>
      <c r="J1496" s="9" t="s">
        <v>1898</v>
      </c>
      <c r="K1496" s="9" t="s">
        <v>2687</v>
      </c>
      <c r="L1496" s="9" t="s">
        <v>1917</v>
      </c>
      <c r="M1496" s="9" t="s">
        <v>2387</v>
      </c>
      <c r="N1496" s="9"/>
      <c r="O1496" s="9" t="s">
        <v>4789</v>
      </c>
    </row>
    <row r="1497" spans="1:15" ht="18">
      <c r="A1497" s="9">
        <v>702340</v>
      </c>
      <c r="B1497" s="9" t="s">
        <v>5644</v>
      </c>
      <c r="C1497" s="9" t="s">
        <v>5713</v>
      </c>
      <c r="D1497" s="9" t="s">
        <v>98</v>
      </c>
      <c r="E1497" s="9"/>
      <c r="F1497" s="9"/>
      <c r="G1497" s="9"/>
      <c r="H1497" s="9"/>
      <c r="I1497" s="9" t="s">
        <v>1897</v>
      </c>
      <c r="J1497" s="9" t="s">
        <v>1908</v>
      </c>
      <c r="K1497" s="9" t="s">
        <v>1899</v>
      </c>
      <c r="L1497" s="9" t="s">
        <v>2527</v>
      </c>
      <c r="M1497" s="9" t="s">
        <v>4544</v>
      </c>
      <c r="N1497" s="9"/>
      <c r="O1497" s="9" t="s">
        <v>5538</v>
      </c>
    </row>
    <row r="1498" spans="1:15" ht="18">
      <c r="A1498" s="9">
        <v>702339</v>
      </c>
      <c r="B1498" s="9" t="s">
        <v>5644</v>
      </c>
      <c r="C1498" s="9" t="s">
        <v>5714</v>
      </c>
      <c r="D1498" s="9" t="s">
        <v>98</v>
      </c>
      <c r="E1498" s="9"/>
      <c r="F1498" s="9"/>
      <c r="G1498" s="9"/>
      <c r="H1498" s="9"/>
      <c r="I1498" s="9" t="s">
        <v>1897</v>
      </c>
      <c r="J1498" s="9" t="s">
        <v>1908</v>
      </c>
      <c r="K1498" s="9" t="s">
        <v>2299</v>
      </c>
      <c r="L1498" s="9" t="s">
        <v>2527</v>
      </c>
      <c r="M1498" s="9" t="s">
        <v>5715</v>
      </c>
      <c r="N1498" s="9"/>
      <c r="O1498" s="9" t="s">
        <v>5538</v>
      </c>
    </row>
    <row r="1499" spans="1:15" ht="18">
      <c r="A1499" s="9">
        <v>702338</v>
      </c>
      <c r="B1499" s="9" t="s">
        <v>5644</v>
      </c>
      <c r="C1499" s="9" t="s">
        <v>5716</v>
      </c>
      <c r="D1499" s="9" t="s">
        <v>5717</v>
      </c>
      <c r="E1499" s="9"/>
      <c r="F1499" s="9"/>
      <c r="G1499" s="9" t="s">
        <v>398</v>
      </c>
      <c r="H1499" s="9" t="s">
        <v>2176</v>
      </c>
      <c r="I1499" s="9" t="s">
        <v>1950</v>
      </c>
      <c r="J1499" s="9" t="s">
        <v>1951</v>
      </c>
      <c r="K1499" s="9" t="s">
        <v>1981</v>
      </c>
      <c r="L1499" s="9" t="s">
        <v>1952</v>
      </c>
      <c r="M1499" s="9" t="s">
        <v>5718</v>
      </c>
      <c r="N1499" s="9"/>
      <c r="O1499" s="9"/>
    </row>
    <row r="1500" spans="1:15" ht="18">
      <c r="A1500" s="9">
        <v>702337</v>
      </c>
      <c r="B1500" s="9" t="s">
        <v>5644</v>
      </c>
      <c r="C1500" s="9" t="s">
        <v>5719</v>
      </c>
      <c r="D1500" s="9" t="s">
        <v>5720</v>
      </c>
      <c r="E1500" s="9" t="s">
        <v>1905</v>
      </c>
      <c r="F1500" s="9">
        <v>38</v>
      </c>
      <c r="G1500" s="9" t="s">
        <v>398</v>
      </c>
      <c r="H1500" s="9" t="s">
        <v>1907</v>
      </c>
      <c r="I1500" s="9" t="s">
        <v>1897</v>
      </c>
      <c r="J1500" s="9" t="s">
        <v>1898</v>
      </c>
      <c r="K1500" s="9" t="s">
        <v>2299</v>
      </c>
      <c r="L1500" s="9" t="s">
        <v>2415</v>
      </c>
      <c r="M1500" s="9" t="s">
        <v>5721</v>
      </c>
      <c r="N1500" s="9"/>
      <c r="O1500" s="9" t="s">
        <v>5408</v>
      </c>
    </row>
    <row r="1501" spans="1:15" ht="18">
      <c r="A1501" s="9">
        <v>702336</v>
      </c>
      <c r="B1501" s="9" t="s">
        <v>5644</v>
      </c>
      <c r="C1501" s="9" t="s">
        <v>5722</v>
      </c>
      <c r="D1501" s="9" t="s">
        <v>5723</v>
      </c>
      <c r="E1501" s="9" t="s">
        <v>1905</v>
      </c>
      <c r="F1501" s="9">
        <v>39</v>
      </c>
      <c r="G1501" s="9" t="s">
        <v>398</v>
      </c>
      <c r="H1501" s="9" t="s">
        <v>1295</v>
      </c>
      <c r="I1501" s="9" t="s">
        <v>1897</v>
      </c>
      <c r="J1501" s="9" t="s">
        <v>1898</v>
      </c>
      <c r="K1501" s="9" t="s">
        <v>1927</v>
      </c>
      <c r="L1501" s="9" t="s">
        <v>2415</v>
      </c>
      <c r="M1501" s="9" t="s">
        <v>2387</v>
      </c>
      <c r="N1501" s="9"/>
      <c r="O1501" s="9" t="s">
        <v>2881</v>
      </c>
    </row>
    <row r="1502" spans="1:15" ht="18">
      <c r="A1502" s="9">
        <v>702335</v>
      </c>
      <c r="B1502" s="9" t="s">
        <v>5644</v>
      </c>
      <c r="C1502" s="9" t="s">
        <v>5724</v>
      </c>
      <c r="D1502" s="9" t="s">
        <v>5725</v>
      </c>
      <c r="E1502" s="9"/>
      <c r="F1502" s="9"/>
      <c r="G1502" s="9" t="s">
        <v>1896</v>
      </c>
      <c r="H1502" s="9" t="s">
        <v>1660</v>
      </c>
      <c r="I1502" s="9" t="s">
        <v>1897</v>
      </c>
      <c r="J1502" s="9" t="s">
        <v>1898</v>
      </c>
      <c r="K1502" s="9" t="s">
        <v>1899</v>
      </c>
      <c r="L1502" s="9" t="s">
        <v>3209</v>
      </c>
      <c r="M1502" s="9" t="s">
        <v>2055</v>
      </c>
      <c r="N1502" s="9"/>
      <c r="O1502" s="9" t="s">
        <v>4789</v>
      </c>
    </row>
    <row r="1503" spans="1:15" ht="18">
      <c r="A1503" s="9">
        <v>702334</v>
      </c>
      <c r="B1503" s="9" t="s">
        <v>5644</v>
      </c>
      <c r="C1503" s="9" t="s">
        <v>5726</v>
      </c>
      <c r="D1503" s="9" t="s">
        <v>5727</v>
      </c>
      <c r="E1503" s="9"/>
      <c r="F1503" s="9"/>
      <c r="G1503" s="9" t="s">
        <v>748</v>
      </c>
      <c r="H1503" s="9" t="s">
        <v>1907</v>
      </c>
      <c r="I1503" s="9" t="s">
        <v>1897</v>
      </c>
      <c r="J1503" s="9" t="s">
        <v>1898</v>
      </c>
      <c r="K1503" s="9" t="s">
        <v>1916</v>
      </c>
      <c r="L1503" s="9" t="s">
        <v>1910</v>
      </c>
      <c r="M1503" s="9" t="s">
        <v>5728</v>
      </c>
      <c r="N1503" s="9"/>
      <c r="O1503" s="9" t="s">
        <v>5538</v>
      </c>
    </row>
    <row r="1504" spans="1:15" ht="18">
      <c r="A1504" s="9">
        <v>702333</v>
      </c>
      <c r="B1504" s="9" t="s">
        <v>5644</v>
      </c>
      <c r="C1504" s="9" t="s">
        <v>5729</v>
      </c>
      <c r="D1504" s="9" t="s">
        <v>5730</v>
      </c>
      <c r="E1504" s="9"/>
      <c r="F1504" s="9"/>
      <c r="G1504" s="9" t="s">
        <v>1906</v>
      </c>
      <c r="H1504" s="9" t="s">
        <v>1295</v>
      </c>
      <c r="I1504" s="9" t="s">
        <v>1897</v>
      </c>
      <c r="J1504" s="9" t="s">
        <v>1898</v>
      </c>
      <c r="K1504" s="9" t="s">
        <v>1899</v>
      </c>
      <c r="L1504" s="9" t="s">
        <v>1910</v>
      </c>
      <c r="M1504" s="9" t="s">
        <v>1979</v>
      </c>
      <c r="N1504" s="9"/>
      <c r="O1504" s="9" t="s">
        <v>5644</v>
      </c>
    </row>
    <row r="1505" spans="1:15" ht="18">
      <c r="A1505" s="9">
        <v>702332</v>
      </c>
      <c r="B1505" s="9" t="s">
        <v>5644</v>
      </c>
      <c r="C1505" s="9" t="s">
        <v>5731</v>
      </c>
      <c r="D1505" s="9" t="s">
        <v>5732</v>
      </c>
      <c r="E1505" s="9" t="s">
        <v>1905</v>
      </c>
      <c r="F1505" s="9">
        <v>21</v>
      </c>
      <c r="G1505" s="9" t="s">
        <v>748</v>
      </c>
      <c r="H1505" s="9" t="s">
        <v>634</v>
      </c>
      <c r="I1505" s="9" t="s">
        <v>1897</v>
      </c>
      <c r="J1505" s="9" t="s">
        <v>1898</v>
      </c>
      <c r="K1505" s="9" t="s">
        <v>1899</v>
      </c>
      <c r="L1505" s="9" t="s">
        <v>1910</v>
      </c>
      <c r="M1505" s="9" t="s">
        <v>3475</v>
      </c>
      <c r="N1505" s="9"/>
      <c r="O1505" s="9" t="s">
        <v>5644</v>
      </c>
    </row>
    <row r="1506" spans="1:15" ht="18">
      <c r="A1506" s="9">
        <v>702331</v>
      </c>
      <c r="B1506" s="9" t="s">
        <v>5644</v>
      </c>
      <c r="C1506" s="9" t="s">
        <v>5733</v>
      </c>
      <c r="D1506" s="9" t="s">
        <v>5734</v>
      </c>
      <c r="E1506" s="9"/>
      <c r="F1506" s="9"/>
      <c r="G1506" s="9" t="s">
        <v>1906</v>
      </c>
      <c r="H1506" s="9" t="s">
        <v>634</v>
      </c>
      <c r="I1506" s="9" t="s">
        <v>1897</v>
      </c>
      <c r="J1506" s="9" t="s">
        <v>1898</v>
      </c>
      <c r="K1506" s="9" t="s">
        <v>2299</v>
      </c>
      <c r="L1506" s="9" t="s">
        <v>2527</v>
      </c>
      <c r="M1506" s="9" t="s">
        <v>5735</v>
      </c>
      <c r="N1506" s="9"/>
      <c r="O1506" s="9" t="s">
        <v>5644</v>
      </c>
    </row>
    <row r="1507" spans="1:15" ht="18">
      <c r="A1507" s="9">
        <v>702330</v>
      </c>
      <c r="B1507" s="9" t="s">
        <v>5644</v>
      </c>
      <c r="C1507" s="9" t="s">
        <v>5736</v>
      </c>
      <c r="D1507" s="9" t="s">
        <v>5737</v>
      </c>
      <c r="E1507" s="9" t="s">
        <v>1905</v>
      </c>
      <c r="F1507" s="9">
        <v>25</v>
      </c>
      <c r="G1507" s="9" t="s">
        <v>1906</v>
      </c>
      <c r="H1507" s="9" t="s">
        <v>1907</v>
      </c>
      <c r="I1507" s="9" t="s">
        <v>1897</v>
      </c>
      <c r="J1507" s="9" t="s">
        <v>1898</v>
      </c>
      <c r="K1507" s="9" t="s">
        <v>1927</v>
      </c>
      <c r="L1507" s="9" t="s">
        <v>2026</v>
      </c>
      <c r="M1507" s="9" t="s">
        <v>3184</v>
      </c>
      <c r="N1507" s="9"/>
      <c r="O1507" s="9" t="s">
        <v>4789</v>
      </c>
    </row>
    <row r="1508" spans="1:15" ht="18">
      <c r="A1508" s="9">
        <v>702329</v>
      </c>
      <c r="B1508" s="9" t="s">
        <v>5644</v>
      </c>
      <c r="C1508" s="9" t="s">
        <v>5738</v>
      </c>
      <c r="D1508" s="9" t="s">
        <v>5739</v>
      </c>
      <c r="E1508" s="9"/>
      <c r="F1508" s="9"/>
      <c r="G1508" s="9" t="s">
        <v>1896</v>
      </c>
      <c r="H1508" s="9" t="s">
        <v>1660</v>
      </c>
      <c r="I1508" s="9" t="s">
        <v>1897</v>
      </c>
      <c r="J1508" s="9" t="s">
        <v>1898</v>
      </c>
      <c r="K1508" s="9" t="s">
        <v>1927</v>
      </c>
      <c r="L1508" s="9" t="s">
        <v>1900</v>
      </c>
      <c r="M1508" s="9" t="s">
        <v>5438</v>
      </c>
      <c r="N1508" s="9"/>
      <c r="O1508" s="9" t="s">
        <v>4141</v>
      </c>
    </row>
    <row r="1509" spans="1:15" ht="18">
      <c r="A1509" s="9">
        <v>702328</v>
      </c>
      <c r="B1509" s="9" t="s">
        <v>5644</v>
      </c>
      <c r="C1509" s="9" t="s">
        <v>5740</v>
      </c>
      <c r="D1509" s="9" t="s">
        <v>5741</v>
      </c>
      <c r="E1509" s="9"/>
      <c r="F1509" s="9"/>
      <c r="G1509" s="9" t="s">
        <v>1906</v>
      </c>
      <c r="H1509" s="9" t="s">
        <v>1907</v>
      </c>
      <c r="I1509" s="9" t="s">
        <v>1897</v>
      </c>
      <c r="J1509" s="9" t="s">
        <v>1898</v>
      </c>
      <c r="K1509" s="9" t="s">
        <v>1916</v>
      </c>
      <c r="L1509" s="9" t="s">
        <v>2527</v>
      </c>
      <c r="M1509" s="9" t="s">
        <v>5742</v>
      </c>
      <c r="N1509" s="9"/>
      <c r="O1509" s="9" t="s">
        <v>3350</v>
      </c>
    </row>
    <row r="1510" spans="1:15" ht="18">
      <c r="A1510" s="9">
        <v>702327</v>
      </c>
      <c r="B1510" s="9" t="s">
        <v>5644</v>
      </c>
      <c r="C1510" s="9" t="s">
        <v>5743</v>
      </c>
      <c r="D1510" s="9" t="s">
        <v>5744</v>
      </c>
      <c r="E1510" s="9"/>
      <c r="F1510" s="9"/>
      <c r="G1510" s="9" t="s">
        <v>1896</v>
      </c>
      <c r="H1510" s="9" t="s">
        <v>1660</v>
      </c>
      <c r="I1510" s="9" t="s">
        <v>1897</v>
      </c>
      <c r="J1510" s="9" t="s">
        <v>1898</v>
      </c>
      <c r="K1510" s="9" t="s">
        <v>1970</v>
      </c>
      <c r="L1510" s="9" t="s">
        <v>3209</v>
      </c>
      <c r="M1510" s="9" t="s">
        <v>2381</v>
      </c>
      <c r="N1510" s="9"/>
      <c r="O1510" s="9" t="s">
        <v>2230</v>
      </c>
    </row>
    <row r="1511" spans="1:15" ht="18">
      <c r="A1511" s="9">
        <v>702326</v>
      </c>
      <c r="B1511" s="9" t="s">
        <v>5644</v>
      </c>
      <c r="C1511" s="9" t="s">
        <v>5745</v>
      </c>
      <c r="D1511" s="9" t="s">
        <v>5746</v>
      </c>
      <c r="E1511" s="9"/>
      <c r="F1511" s="9"/>
      <c r="G1511" s="9"/>
      <c r="H1511" s="9"/>
      <c r="I1511" s="9" t="s">
        <v>1897</v>
      </c>
      <c r="J1511" s="9" t="s">
        <v>2009</v>
      </c>
      <c r="K1511" s="9" t="s">
        <v>1899</v>
      </c>
      <c r="L1511" s="9" t="s">
        <v>3209</v>
      </c>
      <c r="M1511" s="9" t="s">
        <v>5747</v>
      </c>
      <c r="N1511" s="9"/>
      <c r="O1511" s="9" t="s">
        <v>4789</v>
      </c>
    </row>
    <row r="1512" spans="1:15" ht="18">
      <c r="A1512" s="9">
        <v>702325</v>
      </c>
      <c r="B1512" s="9" t="s">
        <v>5644</v>
      </c>
      <c r="C1512" s="9" t="s">
        <v>5748</v>
      </c>
      <c r="D1512" s="9" t="s">
        <v>5749</v>
      </c>
      <c r="E1512" s="9" t="s">
        <v>1905</v>
      </c>
      <c r="F1512" s="9">
        <v>21</v>
      </c>
      <c r="G1512" s="9" t="s">
        <v>1896</v>
      </c>
      <c r="H1512" s="9" t="s">
        <v>1660</v>
      </c>
      <c r="I1512" s="9" t="s">
        <v>1897</v>
      </c>
      <c r="J1512" s="9" t="s">
        <v>1898</v>
      </c>
      <c r="K1512" s="9" t="s">
        <v>1916</v>
      </c>
      <c r="L1512" s="9" t="s">
        <v>1974</v>
      </c>
      <c r="M1512" s="9" t="s">
        <v>5750</v>
      </c>
      <c r="N1512" s="9"/>
      <c r="O1512" s="9" t="s">
        <v>17</v>
      </c>
    </row>
    <row r="1513" spans="1:15" ht="18">
      <c r="A1513" s="9">
        <v>702324</v>
      </c>
      <c r="B1513" s="9" t="s">
        <v>5644</v>
      </c>
      <c r="C1513" s="9" t="s">
        <v>5751</v>
      </c>
      <c r="D1513" s="9" t="s">
        <v>98</v>
      </c>
      <c r="E1513" s="9"/>
      <c r="F1513" s="9"/>
      <c r="G1513" s="9" t="s">
        <v>1896</v>
      </c>
      <c r="H1513" s="9" t="s">
        <v>1660</v>
      </c>
      <c r="I1513" s="9" t="s">
        <v>1897</v>
      </c>
      <c r="J1513" s="9" t="s">
        <v>1908</v>
      </c>
      <c r="K1513" s="9" t="s">
        <v>1916</v>
      </c>
      <c r="L1513" s="9" t="s">
        <v>1974</v>
      </c>
      <c r="M1513" s="9" t="s">
        <v>98</v>
      </c>
      <c r="N1513" s="9"/>
      <c r="O1513" s="9" t="s">
        <v>3464</v>
      </c>
    </row>
    <row r="1514" spans="1:15" ht="18">
      <c r="A1514" s="9">
        <v>702323</v>
      </c>
      <c r="B1514" s="9" t="s">
        <v>5644</v>
      </c>
      <c r="C1514" s="9" t="s">
        <v>5752</v>
      </c>
      <c r="D1514" s="9" t="s">
        <v>5753</v>
      </c>
      <c r="E1514" s="9"/>
      <c r="F1514" s="9"/>
      <c r="G1514" s="9" t="s">
        <v>398</v>
      </c>
      <c r="H1514" s="9" t="s">
        <v>1907</v>
      </c>
      <c r="I1514" s="9" t="s">
        <v>1897</v>
      </c>
      <c r="J1514" s="9" t="s">
        <v>1898</v>
      </c>
      <c r="K1514" s="9" t="s">
        <v>2879</v>
      </c>
      <c r="L1514" s="9" t="s">
        <v>1952</v>
      </c>
      <c r="M1514" s="9" t="s">
        <v>5754</v>
      </c>
      <c r="N1514" s="9"/>
      <c r="O1514" s="9" t="s">
        <v>5644</v>
      </c>
    </row>
    <row r="1515" spans="1:15" ht="18">
      <c r="A1515" s="9">
        <v>702322</v>
      </c>
      <c r="B1515" s="9" t="s">
        <v>5644</v>
      </c>
      <c r="C1515" s="9" t="s">
        <v>5755</v>
      </c>
      <c r="D1515" s="9" t="s">
        <v>5756</v>
      </c>
      <c r="E1515" s="9" t="s">
        <v>1905</v>
      </c>
      <c r="F1515" s="9">
        <v>24</v>
      </c>
      <c r="G1515" s="9" t="s">
        <v>398</v>
      </c>
      <c r="H1515" s="9" t="s">
        <v>2901</v>
      </c>
      <c r="I1515" s="9" t="s">
        <v>1897</v>
      </c>
      <c r="J1515" s="9" t="s">
        <v>1926</v>
      </c>
      <c r="K1515" s="9" t="s">
        <v>2063</v>
      </c>
      <c r="L1515" s="9" t="s">
        <v>2415</v>
      </c>
      <c r="M1515" s="9" t="s">
        <v>2845</v>
      </c>
      <c r="N1515" s="9"/>
      <c r="O1515" s="9" t="s">
        <v>2881</v>
      </c>
    </row>
    <row r="1516" spans="1:15" ht="18">
      <c r="A1516" s="9">
        <v>702321</v>
      </c>
      <c r="B1516" s="9" t="s">
        <v>5644</v>
      </c>
      <c r="C1516" s="9" t="s">
        <v>5757</v>
      </c>
      <c r="D1516" s="9" t="s">
        <v>5758</v>
      </c>
      <c r="E1516" s="9" t="s">
        <v>1905</v>
      </c>
      <c r="F1516" s="9">
        <v>31</v>
      </c>
      <c r="G1516" s="9" t="s">
        <v>748</v>
      </c>
      <c r="H1516" s="9" t="s">
        <v>1907</v>
      </c>
      <c r="I1516" s="9" t="s">
        <v>1897</v>
      </c>
      <c r="J1516" s="9" t="s">
        <v>1898</v>
      </c>
      <c r="K1516" s="9" t="s">
        <v>1965</v>
      </c>
      <c r="L1516" s="9" t="s">
        <v>1910</v>
      </c>
      <c r="M1516" s="9" t="s">
        <v>3012</v>
      </c>
      <c r="N1516" s="9"/>
      <c r="O1516" s="9" t="s">
        <v>2881</v>
      </c>
    </row>
    <row r="1517" spans="1:15" ht="18">
      <c r="A1517" s="9">
        <v>702320</v>
      </c>
      <c r="B1517" s="9" t="s">
        <v>5644</v>
      </c>
      <c r="C1517" s="9" t="s">
        <v>5759</v>
      </c>
      <c r="D1517" s="9" t="s">
        <v>5760</v>
      </c>
      <c r="E1517" s="9"/>
      <c r="F1517" s="9"/>
      <c r="G1517" s="9" t="s">
        <v>648</v>
      </c>
      <c r="H1517" s="9" t="s">
        <v>1907</v>
      </c>
      <c r="I1517" s="9" t="s">
        <v>1897</v>
      </c>
      <c r="J1517" s="9" t="s">
        <v>1898</v>
      </c>
      <c r="K1517" s="9" t="s">
        <v>1916</v>
      </c>
      <c r="L1517" s="9" t="s">
        <v>2527</v>
      </c>
      <c r="M1517" s="9" t="s">
        <v>5556</v>
      </c>
      <c r="N1517" s="9"/>
      <c r="O1517" s="9" t="s">
        <v>3844</v>
      </c>
    </row>
    <row r="1518" spans="1:15" ht="18">
      <c r="A1518" s="9">
        <v>702319</v>
      </c>
      <c r="B1518" s="9" t="s">
        <v>5644</v>
      </c>
      <c r="C1518" s="9" t="s">
        <v>5761</v>
      </c>
      <c r="D1518" s="9" t="s">
        <v>5762</v>
      </c>
      <c r="E1518" s="9" t="s">
        <v>1905</v>
      </c>
      <c r="F1518" s="9">
        <v>28</v>
      </c>
      <c r="G1518" s="9" t="s">
        <v>1915</v>
      </c>
      <c r="H1518" s="9" t="s">
        <v>5763</v>
      </c>
      <c r="I1518" s="9" t="s">
        <v>1897</v>
      </c>
      <c r="J1518" s="9" t="s">
        <v>1908</v>
      </c>
      <c r="K1518" s="9" t="s">
        <v>2299</v>
      </c>
      <c r="L1518" s="9" t="s">
        <v>1917</v>
      </c>
      <c r="M1518" s="9" t="s">
        <v>5764</v>
      </c>
      <c r="N1518" s="9"/>
      <c r="O1518" s="9" t="s">
        <v>5644</v>
      </c>
    </row>
    <row r="1519" spans="1:15" ht="18">
      <c r="A1519" s="9">
        <v>702318</v>
      </c>
      <c r="B1519" s="9" t="s">
        <v>5644</v>
      </c>
      <c r="C1519" s="9" t="s">
        <v>5765</v>
      </c>
      <c r="D1519" s="9" t="s">
        <v>5766</v>
      </c>
      <c r="E1519" s="9"/>
      <c r="F1519" s="9"/>
      <c r="G1519" s="9" t="s">
        <v>1896</v>
      </c>
      <c r="H1519" s="9" t="s">
        <v>1660</v>
      </c>
      <c r="I1519" s="9" t="s">
        <v>1897</v>
      </c>
      <c r="J1519" s="9" t="s">
        <v>1898</v>
      </c>
      <c r="K1519" s="9" t="s">
        <v>1970</v>
      </c>
      <c r="L1519" s="9" t="s">
        <v>3209</v>
      </c>
      <c r="M1519" s="9" t="s">
        <v>2133</v>
      </c>
      <c r="N1519" s="9"/>
      <c r="O1519" s="9" t="s">
        <v>2230</v>
      </c>
    </row>
    <row r="1520" spans="1:15" ht="18">
      <c r="A1520" s="9">
        <v>702317</v>
      </c>
      <c r="B1520" s="9" t="s">
        <v>5644</v>
      </c>
      <c r="C1520" s="9" t="s">
        <v>5767</v>
      </c>
      <c r="D1520" s="9" t="s">
        <v>5768</v>
      </c>
      <c r="E1520" s="9"/>
      <c r="F1520" s="9"/>
      <c r="G1520" s="9" t="s">
        <v>1915</v>
      </c>
      <c r="H1520" s="9" t="s">
        <v>1907</v>
      </c>
      <c r="I1520" s="9" t="s">
        <v>1897</v>
      </c>
      <c r="J1520" s="9" t="s">
        <v>1898</v>
      </c>
      <c r="K1520" s="9" t="s">
        <v>1961</v>
      </c>
      <c r="L1520" s="9" t="s">
        <v>1917</v>
      </c>
      <c r="M1520" s="9" t="s">
        <v>5769</v>
      </c>
      <c r="N1520" s="9"/>
      <c r="O1520" s="9" t="s">
        <v>5538</v>
      </c>
    </row>
    <row r="1521" spans="1:15" ht="18">
      <c r="A1521" s="9">
        <v>702316</v>
      </c>
      <c r="B1521" s="9" t="s">
        <v>5644</v>
      </c>
      <c r="C1521" s="9" t="s">
        <v>5770</v>
      </c>
      <c r="D1521" s="9" t="s">
        <v>5771</v>
      </c>
      <c r="E1521" s="9" t="s">
        <v>1905</v>
      </c>
      <c r="F1521" s="9">
        <v>29</v>
      </c>
      <c r="G1521" s="9" t="s">
        <v>1906</v>
      </c>
      <c r="H1521" s="9" t="s">
        <v>1907</v>
      </c>
      <c r="I1521" s="9" t="s">
        <v>1897</v>
      </c>
      <c r="J1521" s="9" t="s">
        <v>1898</v>
      </c>
      <c r="K1521" s="9" t="s">
        <v>2364</v>
      </c>
      <c r="L1521" s="9" t="s">
        <v>1910</v>
      </c>
      <c r="M1521" s="9" t="s">
        <v>5246</v>
      </c>
      <c r="N1521" s="9"/>
      <c r="O1521" s="9" t="s">
        <v>2908</v>
      </c>
    </row>
    <row r="1522" spans="1:15" ht="18">
      <c r="A1522" s="9">
        <v>702315</v>
      </c>
      <c r="B1522" s="9" t="s">
        <v>5644</v>
      </c>
      <c r="C1522" s="9" t="s">
        <v>5772</v>
      </c>
      <c r="D1522" s="9" t="s">
        <v>5773</v>
      </c>
      <c r="E1522" s="9"/>
      <c r="F1522" s="9"/>
      <c r="G1522" s="9" t="s">
        <v>1906</v>
      </c>
      <c r="H1522" s="9" t="s">
        <v>1907</v>
      </c>
      <c r="I1522" s="9" t="s">
        <v>1897</v>
      </c>
      <c r="J1522" s="9" t="s">
        <v>1898</v>
      </c>
      <c r="K1522" s="9" t="s">
        <v>1916</v>
      </c>
      <c r="L1522" s="9" t="s">
        <v>2527</v>
      </c>
      <c r="M1522" s="9" t="s">
        <v>5774</v>
      </c>
      <c r="N1522" s="9"/>
      <c r="O1522" s="9" t="s">
        <v>5538</v>
      </c>
    </row>
    <row r="1523" spans="1:15" ht="18">
      <c r="A1523" s="9">
        <v>702314</v>
      </c>
      <c r="B1523" s="9" t="s">
        <v>5644</v>
      </c>
      <c r="C1523" s="9" t="s">
        <v>5775</v>
      </c>
      <c r="D1523" s="9" t="s">
        <v>5776</v>
      </c>
      <c r="E1523" s="9" t="s">
        <v>1905</v>
      </c>
      <c r="F1523" s="9">
        <v>36</v>
      </c>
      <c r="G1523" s="9" t="s">
        <v>398</v>
      </c>
      <c r="H1523" s="9" t="s">
        <v>1907</v>
      </c>
      <c r="I1523" s="9" t="s">
        <v>1897</v>
      </c>
      <c r="J1523" s="9" t="s">
        <v>1908</v>
      </c>
      <c r="K1523" s="9" t="s">
        <v>2149</v>
      </c>
      <c r="L1523" s="9" t="s">
        <v>1952</v>
      </c>
      <c r="M1523" s="9" t="s">
        <v>5777</v>
      </c>
      <c r="N1523" s="9"/>
      <c r="O1523" s="9" t="s">
        <v>2301</v>
      </c>
    </row>
    <row r="1524" spans="1:15" ht="18">
      <c r="A1524" s="9">
        <v>702313</v>
      </c>
      <c r="B1524" s="9" t="s">
        <v>5644</v>
      </c>
      <c r="C1524" s="9" t="s">
        <v>5778</v>
      </c>
      <c r="D1524" s="9" t="s">
        <v>5779</v>
      </c>
      <c r="E1524" s="9" t="s">
        <v>1905</v>
      </c>
      <c r="F1524" s="9">
        <v>32</v>
      </c>
      <c r="G1524" s="9" t="s">
        <v>633</v>
      </c>
      <c r="H1524" s="9" t="s">
        <v>1660</v>
      </c>
      <c r="I1524" s="9" t="s">
        <v>1897</v>
      </c>
      <c r="J1524" s="9" t="s">
        <v>1898</v>
      </c>
      <c r="K1524" s="9" t="s">
        <v>2149</v>
      </c>
      <c r="L1524" s="9" t="s">
        <v>1974</v>
      </c>
      <c r="M1524" s="9" t="s">
        <v>5780</v>
      </c>
      <c r="N1524" s="9"/>
      <c r="O1524" s="9" t="s">
        <v>3603</v>
      </c>
    </row>
    <row r="1525" spans="1:15" ht="18">
      <c r="A1525" s="9">
        <v>702312</v>
      </c>
      <c r="B1525" s="9" t="s">
        <v>5644</v>
      </c>
      <c r="C1525" s="9" t="s">
        <v>5781</v>
      </c>
      <c r="D1525" s="9" t="s">
        <v>5782</v>
      </c>
      <c r="E1525" s="9"/>
      <c r="F1525" s="9"/>
      <c r="G1525" s="9" t="s">
        <v>1915</v>
      </c>
      <c r="H1525" s="9" t="s">
        <v>634</v>
      </c>
      <c r="I1525" s="9" t="s">
        <v>1897</v>
      </c>
      <c r="J1525" s="9" t="s">
        <v>1898</v>
      </c>
      <c r="K1525" s="9" t="s">
        <v>1899</v>
      </c>
      <c r="L1525" s="9" t="s">
        <v>1917</v>
      </c>
      <c r="M1525" s="9" t="s">
        <v>2431</v>
      </c>
      <c r="N1525" s="9"/>
      <c r="O1525" s="9" t="s">
        <v>5538</v>
      </c>
    </row>
    <row r="1526" spans="1:15" ht="18">
      <c r="A1526" s="9">
        <v>702311</v>
      </c>
      <c r="B1526" s="9" t="s">
        <v>5644</v>
      </c>
      <c r="C1526" s="9" t="s">
        <v>5783</v>
      </c>
      <c r="D1526" s="9" t="s">
        <v>4650</v>
      </c>
      <c r="E1526" s="9"/>
      <c r="F1526" s="9"/>
      <c r="G1526" s="9" t="s">
        <v>1906</v>
      </c>
      <c r="H1526" s="9" t="s">
        <v>1907</v>
      </c>
      <c r="I1526" s="9" t="s">
        <v>1897</v>
      </c>
      <c r="J1526" s="9" t="s">
        <v>1898</v>
      </c>
      <c r="K1526" s="9" t="s">
        <v>1916</v>
      </c>
      <c r="L1526" s="9" t="s">
        <v>1910</v>
      </c>
      <c r="M1526" s="9" t="s">
        <v>5784</v>
      </c>
      <c r="N1526" s="9"/>
      <c r="O1526" s="9" t="s">
        <v>5532</v>
      </c>
    </row>
    <row r="1527" spans="1:15" ht="18">
      <c r="A1527" s="9">
        <v>702310</v>
      </c>
      <c r="B1527" s="9" t="s">
        <v>5644</v>
      </c>
      <c r="C1527" s="9" t="s">
        <v>5785</v>
      </c>
      <c r="D1527" s="9" t="s">
        <v>5786</v>
      </c>
      <c r="E1527" s="9"/>
      <c r="F1527" s="9"/>
      <c r="G1527" s="9" t="s">
        <v>1906</v>
      </c>
      <c r="H1527" s="9" t="s">
        <v>1660</v>
      </c>
      <c r="I1527" s="9" t="s">
        <v>1897</v>
      </c>
      <c r="J1527" s="9" t="s">
        <v>1898</v>
      </c>
      <c r="K1527" s="9" t="s">
        <v>1927</v>
      </c>
      <c r="L1527" s="9" t="s">
        <v>1910</v>
      </c>
      <c r="M1527" s="9" t="s">
        <v>3012</v>
      </c>
      <c r="N1527" s="9"/>
      <c r="O1527" s="9" t="s">
        <v>3926</v>
      </c>
    </row>
    <row r="1528" spans="1:15" ht="18">
      <c r="A1528" s="9">
        <v>702309</v>
      </c>
      <c r="B1528" s="9" t="s">
        <v>5644</v>
      </c>
      <c r="C1528" s="9" t="s">
        <v>5787</v>
      </c>
      <c r="D1528" s="9" t="s">
        <v>5788</v>
      </c>
      <c r="E1528" s="9"/>
      <c r="F1528" s="9"/>
      <c r="G1528" s="9" t="s">
        <v>1896</v>
      </c>
      <c r="H1528" s="9" t="s">
        <v>1660</v>
      </c>
      <c r="I1528" s="9" t="s">
        <v>1897</v>
      </c>
      <c r="J1528" s="9" t="s">
        <v>1898</v>
      </c>
      <c r="K1528" s="9" t="s">
        <v>1922</v>
      </c>
      <c r="L1528" s="9" t="s">
        <v>1974</v>
      </c>
      <c r="M1528" s="9" t="s">
        <v>2006</v>
      </c>
      <c r="N1528" s="9"/>
      <c r="O1528" s="9" t="s">
        <v>5644</v>
      </c>
    </row>
    <row r="1529" spans="1:15" ht="18">
      <c r="A1529" s="9">
        <v>702308</v>
      </c>
      <c r="B1529" s="9" t="s">
        <v>5644</v>
      </c>
      <c r="C1529" s="9" t="s">
        <v>5789</v>
      </c>
      <c r="D1529" s="9" t="s">
        <v>5790</v>
      </c>
      <c r="E1529" s="9" t="s">
        <v>1905</v>
      </c>
      <c r="F1529" s="9">
        <v>39</v>
      </c>
      <c r="G1529" s="9" t="s">
        <v>1915</v>
      </c>
      <c r="H1529" s="9" t="s">
        <v>634</v>
      </c>
      <c r="I1529" s="9" t="s">
        <v>1897</v>
      </c>
      <c r="J1529" s="9" t="s">
        <v>1908</v>
      </c>
      <c r="K1529" s="9" t="s">
        <v>2149</v>
      </c>
      <c r="L1529" s="9" t="s">
        <v>1917</v>
      </c>
      <c r="M1529" s="9" t="s">
        <v>5791</v>
      </c>
      <c r="N1529" s="9"/>
      <c r="O1529" s="9" t="s">
        <v>5644</v>
      </c>
    </row>
    <row r="1530" spans="1:15" ht="18">
      <c r="A1530" s="9">
        <v>702307</v>
      </c>
      <c r="B1530" s="9" t="s">
        <v>5644</v>
      </c>
      <c r="C1530" s="9" t="s">
        <v>5792</v>
      </c>
      <c r="D1530" s="9" t="s">
        <v>5793</v>
      </c>
      <c r="E1530" s="9"/>
      <c r="F1530" s="9"/>
      <c r="G1530" s="9" t="s">
        <v>633</v>
      </c>
      <c r="H1530" s="9" t="s">
        <v>1907</v>
      </c>
      <c r="I1530" s="9" t="s">
        <v>1897</v>
      </c>
      <c r="J1530" s="9" t="s">
        <v>1898</v>
      </c>
      <c r="K1530" s="9" t="s">
        <v>3178</v>
      </c>
      <c r="L1530" s="9" t="s">
        <v>1974</v>
      </c>
      <c r="M1530" s="9" t="s">
        <v>5794</v>
      </c>
      <c r="N1530" s="9"/>
      <c r="O1530" s="9" t="s">
        <v>2603</v>
      </c>
    </row>
    <row r="1531" spans="1:15" ht="18">
      <c r="A1531" s="9">
        <v>702306</v>
      </c>
      <c r="B1531" s="9" t="s">
        <v>5644</v>
      </c>
      <c r="C1531" s="9" t="s">
        <v>5795</v>
      </c>
      <c r="D1531" s="9" t="s">
        <v>98</v>
      </c>
      <c r="E1531" s="9"/>
      <c r="F1531" s="9"/>
      <c r="G1531" s="9"/>
      <c r="H1531" s="9"/>
      <c r="I1531" s="9" t="s">
        <v>1897</v>
      </c>
      <c r="J1531" s="9" t="s">
        <v>1908</v>
      </c>
      <c r="K1531" s="9" t="s">
        <v>1927</v>
      </c>
      <c r="L1531" s="9" t="s">
        <v>1910</v>
      </c>
      <c r="M1531" s="9" t="s">
        <v>5796</v>
      </c>
      <c r="N1531" s="9"/>
      <c r="O1531" s="9" t="s">
        <v>3844</v>
      </c>
    </row>
    <row r="1532" spans="1:15" ht="18">
      <c r="A1532" s="9">
        <v>702305</v>
      </c>
      <c r="B1532" s="9" t="s">
        <v>5644</v>
      </c>
      <c r="C1532" s="9" t="s">
        <v>5797</v>
      </c>
      <c r="D1532" s="9" t="s">
        <v>5798</v>
      </c>
      <c r="E1532" s="9" t="s">
        <v>1905</v>
      </c>
      <c r="F1532" s="9">
        <v>44</v>
      </c>
      <c r="G1532" s="9" t="s">
        <v>648</v>
      </c>
      <c r="H1532" s="9" t="s">
        <v>1907</v>
      </c>
      <c r="I1532" s="9" t="s">
        <v>1897</v>
      </c>
      <c r="J1532" s="9" t="s">
        <v>1898</v>
      </c>
      <c r="K1532" s="9" t="s">
        <v>1916</v>
      </c>
      <c r="L1532" s="9" t="s">
        <v>1952</v>
      </c>
      <c r="M1532" s="9" t="s">
        <v>5799</v>
      </c>
      <c r="N1532" s="9"/>
      <c r="O1532" s="9" t="s">
        <v>3844</v>
      </c>
    </row>
    <row r="1533" spans="1:15" ht="18">
      <c r="A1533" s="9">
        <v>702304</v>
      </c>
      <c r="B1533" s="9" t="s">
        <v>5644</v>
      </c>
      <c r="C1533" s="9" t="s">
        <v>5800</v>
      </c>
      <c r="D1533" s="9" t="s">
        <v>5801</v>
      </c>
      <c r="E1533" s="9"/>
      <c r="F1533" s="9"/>
      <c r="G1533" s="9" t="s">
        <v>633</v>
      </c>
      <c r="H1533" s="9" t="s">
        <v>1660</v>
      </c>
      <c r="I1533" s="9" t="s">
        <v>1897</v>
      </c>
      <c r="J1533" s="9" t="s">
        <v>1898</v>
      </c>
      <c r="K1533" s="9" t="s">
        <v>2540</v>
      </c>
      <c r="L1533" s="9" t="s">
        <v>1974</v>
      </c>
      <c r="M1533" s="9" t="s">
        <v>2006</v>
      </c>
      <c r="N1533" s="9"/>
      <c r="O1533" s="9" t="s">
        <v>4545</v>
      </c>
    </row>
    <row r="1534" spans="1:15" ht="18">
      <c r="A1534" s="9">
        <v>702303</v>
      </c>
      <c r="B1534" s="9" t="s">
        <v>5644</v>
      </c>
      <c r="C1534" s="9" t="s">
        <v>5802</v>
      </c>
      <c r="D1534" s="9" t="s">
        <v>5803</v>
      </c>
      <c r="E1534" s="9" t="s">
        <v>1905</v>
      </c>
      <c r="F1534" s="9">
        <v>47</v>
      </c>
      <c r="G1534" s="9" t="s">
        <v>1906</v>
      </c>
      <c r="H1534" s="9" t="s">
        <v>1907</v>
      </c>
      <c r="I1534" s="9" t="s">
        <v>1897</v>
      </c>
      <c r="J1534" s="9" t="s">
        <v>1898</v>
      </c>
      <c r="K1534" s="9" t="s">
        <v>1916</v>
      </c>
      <c r="L1534" s="9" t="s">
        <v>1910</v>
      </c>
      <c r="M1534" s="9" t="s">
        <v>5804</v>
      </c>
      <c r="N1534" s="9"/>
      <c r="O1534" s="9" t="s">
        <v>5532</v>
      </c>
    </row>
    <row r="1535" spans="1:15" ht="18">
      <c r="A1535" s="9">
        <v>702302</v>
      </c>
      <c r="B1535" s="9" t="s">
        <v>5644</v>
      </c>
      <c r="C1535" s="9" t="s">
        <v>5805</v>
      </c>
      <c r="D1535" s="9" t="s">
        <v>5806</v>
      </c>
      <c r="E1535" s="9" t="s">
        <v>1905</v>
      </c>
      <c r="F1535" s="9">
        <v>25</v>
      </c>
      <c r="G1535" s="9" t="s">
        <v>1915</v>
      </c>
      <c r="H1535" s="9" t="s">
        <v>634</v>
      </c>
      <c r="I1535" s="9" t="s">
        <v>1897</v>
      </c>
      <c r="J1535" s="9" t="s">
        <v>1898</v>
      </c>
      <c r="K1535" s="9" t="s">
        <v>1987</v>
      </c>
      <c r="L1535" s="9" t="s">
        <v>1917</v>
      </c>
      <c r="M1535" s="9" t="s">
        <v>5807</v>
      </c>
      <c r="N1535" s="9"/>
      <c r="O1535" s="9" t="s">
        <v>4141</v>
      </c>
    </row>
    <row r="1536" spans="1:15" ht="18">
      <c r="A1536" s="9">
        <v>702301</v>
      </c>
      <c r="B1536" s="9" t="s">
        <v>5644</v>
      </c>
      <c r="C1536" s="9" t="s">
        <v>5808</v>
      </c>
      <c r="D1536" s="9" t="s">
        <v>5809</v>
      </c>
      <c r="E1536" s="9"/>
      <c r="F1536" s="9"/>
      <c r="G1536" s="9" t="s">
        <v>1906</v>
      </c>
      <c r="H1536" s="9" t="s">
        <v>634</v>
      </c>
      <c r="I1536" s="9" t="s">
        <v>1897</v>
      </c>
      <c r="J1536" s="9" t="s">
        <v>1898</v>
      </c>
      <c r="K1536" s="9" t="s">
        <v>1922</v>
      </c>
      <c r="L1536" s="9" t="s">
        <v>2026</v>
      </c>
      <c r="M1536" s="9" t="s">
        <v>2200</v>
      </c>
      <c r="N1536" s="9"/>
      <c r="O1536" s="9" t="s">
        <v>1930</v>
      </c>
    </row>
    <row r="1537" spans="1:15" ht="18">
      <c r="A1537" s="9">
        <v>702300</v>
      </c>
      <c r="B1537" s="9" t="s">
        <v>5644</v>
      </c>
      <c r="C1537" s="9" t="s">
        <v>5810</v>
      </c>
      <c r="D1537" s="9" t="s">
        <v>5811</v>
      </c>
      <c r="E1537" s="9"/>
      <c r="F1537" s="9"/>
      <c r="G1537" s="9" t="s">
        <v>633</v>
      </c>
      <c r="H1537" s="9" t="s">
        <v>1660</v>
      </c>
      <c r="I1537" s="9" t="s">
        <v>1897</v>
      </c>
      <c r="J1537" s="9" t="s">
        <v>1898</v>
      </c>
      <c r="K1537" s="9" t="s">
        <v>1987</v>
      </c>
      <c r="L1537" s="9" t="s">
        <v>1900</v>
      </c>
      <c r="M1537" s="9" t="s">
        <v>2006</v>
      </c>
      <c r="N1537" s="9"/>
      <c r="O1537" s="9" t="s">
        <v>2003</v>
      </c>
    </row>
    <row r="1538" spans="1:15" ht="18">
      <c r="A1538" s="9">
        <v>702299</v>
      </c>
      <c r="B1538" s="9" t="s">
        <v>5644</v>
      </c>
      <c r="C1538" s="9" t="s">
        <v>5812</v>
      </c>
      <c r="D1538" s="9" t="s">
        <v>5813</v>
      </c>
      <c r="E1538" s="9"/>
      <c r="F1538" s="9"/>
      <c r="G1538" s="9" t="s">
        <v>398</v>
      </c>
      <c r="H1538" s="9" t="s">
        <v>1295</v>
      </c>
      <c r="I1538" s="9" t="s">
        <v>1897</v>
      </c>
      <c r="J1538" s="9" t="s">
        <v>1898</v>
      </c>
      <c r="K1538" s="9" t="s">
        <v>1916</v>
      </c>
      <c r="L1538" s="9" t="s">
        <v>1952</v>
      </c>
      <c r="M1538" s="9" t="s">
        <v>5814</v>
      </c>
      <c r="N1538" s="9"/>
      <c r="O1538" s="9" t="s">
        <v>2044</v>
      </c>
    </row>
    <row r="1539" spans="1:15" ht="18">
      <c r="A1539" s="9">
        <v>702298</v>
      </c>
      <c r="B1539" s="9" t="s">
        <v>5644</v>
      </c>
      <c r="C1539" s="9" t="s">
        <v>5815</v>
      </c>
      <c r="D1539" s="9" t="s">
        <v>5816</v>
      </c>
      <c r="E1539" s="9"/>
      <c r="F1539" s="9"/>
      <c r="G1539" s="9" t="s">
        <v>1906</v>
      </c>
      <c r="H1539" s="9" t="s">
        <v>1295</v>
      </c>
      <c r="I1539" s="9" t="s">
        <v>1897</v>
      </c>
      <c r="J1539" s="9" t="s">
        <v>1898</v>
      </c>
      <c r="K1539" s="9" t="s">
        <v>1927</v>
      </c>
      <c r="L1539" s="9" t="s">
        <v>2026</v>
      </c>
      <c r="M1539" s="9" t="s">
        <v>5817</v>
      </c>
      <c r="N1539" s="9"/>
      <c r="O1539" s="9" t="s">
        <v>5198</v>
      </c>
    </row>
    <row r="1540" spans="1:15" ht="18">
      <c r="A1540" s="9">
        <v>702297</v>
      </c>
      <c r="B1540" s="9" t="s">
        <v>5644</v>
      </c>
      <c r="C1540" s="9" t="s">
        <v>5818</v>
      </c>
      <c r="D1540" s="9" t="s">
        <v>4346</v>
      </c>
      <c r="E1540" s="9"/>
      <c r="F1540" s="9"/>
      <c r="G1540" s="9" t="s">
        <v>633</v>
      </c>
      <c r="H1540" s="9" t="s">
        <v>1660</v>
      </c>
      <c r="I1540" s="9" t="s">
        <v>1897</v>
      </c>
      <c r="J1540" s="9" t="s">
        <v>1898</v>
      </c>
      <c r="K1540" s="9" t="s">
        <v>1922</v>
      </c>
      <c r="L1540" s="9" t="s">
        <v>1974</v>
      </c>
      <c r="M1540" s="9" t="s">
        <v>2006</v>
      </c>
      <c r="N1540" s="9"/>
      <c r="O1540" s="9" t="s">
        <v>5644</v>
      </c>
    </row>
    <row r="1541" spans="1:15" ht="18">
      <c r="A1541" s="9">
        <v>702296</v>
      </c>
      <c r="B1541" s="9" t="s">
        <v>5644</v>
      </c>
      <c r="C1541" s="9" t="s">
        <v>5819</v>
      </c>
      <c r="D1541" s="9" t="s">
        <v>5820</v>
      </c>
      <c r="E1541" s="9" t="s">
        <v>1905</v>
      </c>
      <c r="F1541" s="9">
        <v>34</v>
      </c>
      <c r="G1541" s="9" t="s">
        <v>748</v>
      </c>
      <c r="H1541" s="9" t="s">
        <v>1907</v>
      </c>
      <c r="I1541" s="9" t="s">
        <v>1897</v>
      </c>
      <c r="J1541" s="9" t="s">
        <v>1908</v>
      </c>
      <c r="K1541" s="9" t="s">
        <v>1916</v>
      </c>
      <c r="L1541" s="9" t="s">
        <v>1910</v>
      </c>
      <c r="M1541" s="9" t="s">
        <v>5821</v>
      </c>
      <c r="N1541" s="9"/>
      <c r="O1541" s="9" t="s">
        <v>4141</v>
      </c>
    </row>
    <row r="1542" spans="1:15" ht="18">
      <c r="A1542" s="9">
        <v>702295</v>
      </c>
      <c r="B1542" s="9" t="s">
        <v>5644</v>
      </c>
      <c r="C1542" s="9" t="s">
        <v>5822</v>
      </c>
      <c r="D1542" s="9" t="s">
        <v>5823</v>
      </c>
      <c r="E1542" s="9" t="s">
        <v>1905</v>
      </c>
      <c r="F1542" s="9">
        <v>30</v>
      </c>
      <c r="G1542" s="9" t="s">
        <v>1906</v>
      </c>
      <c r="H1542" s="9" t="s">
        <v>1907</v>
      </c>
      <c r="I1542" s="9" t="s">
        <v>1897</v>
      </c>
      <c r="J1542" s="9" t="s">
        <v>1926</v>
      </c>
      <c r="K1542" s="9" t="s">
        <v>2364</v>
      </c>
      <c r="L1542" s="9" t="s">
        <v>2527</v>
      </c>
      <c r="M1542" s="9" t="s">
        <v>5824</v>
      </c>
      <c r="N1542" s="9"/>
      <c r="O1542" s="9" t="s">
        <v>5644</v>
      </c>
    </row>
    <row r="1543" spans="1:15" ht="18">
      <c r="A1543" s="9">
        <v>702294</v>
      </c>
      <c r="B1543" s="9" t="s">
        <v>5644</v>
      </c>
      <c r="C1543" s="9" t="s">
        <v>5825</v>
      </c>
      <c r="D1543" s="9" t="s">
        <v>5826</v>
      </c>
      <c r="E1543" s="9"/>
      <c r="F1543" s="9"/>
      <c r="G1543" s="9" t="s">
        <v>1906</v>
      </c>
      <c r="H1543" s="9" t="s">
        <v>1907</v>
      </c>
      <c r="I1543" s="9" t="s">
        <v>1897</v>
      </c>
      <c r="J1543" s="9" t="s">
        <v>1898</v>
      </c>
      <c r="K1543" s="9" t="s">
        <v>1965</v>
      </c>
      <c r="L1543" s="9" t="s">
        <v>2527</v>
      </c>
      <c r="M1543" s="9" t="s">
        <v>5827</v>
      </c>
      <c r="N1543" s="9"/>
      <c r="O1543" s="9" t="s">
        <v>4789</v>
      </c>
    </row>
    <row r="1544" spans="1:15" ht="18">
      <c r="A1544" s="9">
        <v>702293</v>
      </c>
      <c r="B1544" s="9" t="s">
        <v>5644</v>
      </c>
      <c r="C1544" s="9" t="s">
        <v>5828</v>
      </c>
      <c r="D1544" s="9" t="s">
        <v>5829</v>
      </c>
      <c r="E1544" s="9"/>
      <c r="F1544" s="9"/>
      <c r="G1544" s="9" t="s">
        <v>748</v>
      </c>
      <c r="H1544" s="9" t="s">
        <v>1907</v>
      </c>
      <c r="I1544" s="9" t="s">
        <v>1897</v>
      </c>
      <c r="J1544" s="9" t="s">
        <v>1898</v>
      </c>
      <c r="K1544" s="9" t="s">
        <v>1965</v>
      </c>
      <c r="L1544" s="9" t="s">
        <v>2527</v>
      </c>
      <c r="M1544" s="9" t="s">
        <v>5830</v>
      </c>
      <c r="N1544" s="9"/>
      <c r="O1544" s="9" t="s">
        <v>5198</v>
      </c>
    </row>
    <row r="1545" spans="1:15" ht="18">
      <c r="A1545" s="9">
        <v>702292</v>
      </c>
      <c r="B1545" s="9" t="s">
        <v>5644</v>
      </c>
      <c r="C1545" s="9" t="s">
        <v>5831</v>
      </c>
      <c r="D1545" s="9" t="s">
        <v>5832</v>
      </c>
      <c r="E1545" s="9"/>
      <c r="F1545" s="9"/>
      <c r="G1545" s="9" t="s">
        <v>1906</v>
      </c>
      <c r="H1545" s="9" t="s">
        <v>1660</v>
      </c>
      <c r="I1545" s="9" t="s">
        <v>1897</v>
      </c>
      <c r="J1545" s="9" t="s">
        <v>1898</v>
      </c>
      <c r="K1545" s="9" t="s">
        <v>1916</v>
      </c>
      <c r="L1545" s="9" t="s">
        <v>1910</v>
      </c>
      <c r="M1545" s="9" t="s">
        <v>5833</v>
      </c>
      <c r="N1545" s="9"/>
      <c r="O1545" s="9" t="s">
        <v>5408</v>
      </c>
    </row>
    <row r="1546" spans="1:15" ht="18">
      <c r="A1546" s="9">
        <v>702291</v>
      </c>
      <c r="B1546" s="9" t="s">
        <v>5644</v>
      </c>
      <c r="C1546" s="9" t="s">
        <v>5834</v>
      </c>
      <c r="D1546" s="9" t="s">
        <v>5835</v>
      </c>
      <c r="E1546" s="9" t="s">
        <v>1905</v>
      </c>
      <c r="F1546" s="9">
        <v>30</v>
      </c>
      <c r="G1546" s="9" t="s">
        <v>1896</v>
      </c>
      <c r="H1546" s="9" t="s">
        <v>1660</v>
      </c>
      <c r="I1546" s="9" t="s">
        <v>1897</v>
      </c>
      <c r="J1546" s="9" t="s">
        <v>1898</v>
      </c>
      <c r="K1546" s="9" t="s">
        <v>2299</v>
      </c>
      <c r="L1546" s="9" t="s">
        <v>3209</v>
      </c>
      <c r="M1546" s="9" t="s">
        <v>5836</v>
      </c>
      <c r="N1546" s="9"/>
      <c r="O1546" s="9" t="s">
        <v>4141</v>
      </c>
    </row>
    <row r="1547" spans="1:15" ht="18">
      <c r="A1547" s="9">
        <v>702290</v>
      </c>
      <c r="B1547" s="9" t="s">
        <v>5644</v>
      </c>
      <c r="C1547" s="9" t="s">
        <v>5837</v>
      </c>
      <c r="D1547" s="9" t="s">
        <v>5838</v>
      </c>
      <c r="E1547" s="9" t="s">
        <v>1905</v>
      </c>
      <c r="F1547" s="9">
        <v>33</v>
      </c>
      <c r="G1547" s="9" t="s">
        <v>398</v>
      </c>
      <c r="H1547" s="9" t="s">
        <v>1295</v>
      </c>
      <c r="I1547" s="9" t="s">
        <v>1897</v>
      </c>
      <c r="J1547" s="9" t="s">
        <v>1898</v>
      </c>
      <c r="K1547" s="9" t="s">
        <v>1987</v>
      </c>
      <c r="L1547" s="9" t="s">
        <v>2415</v>
      </c>
      <c r="M1547" s="9" t="s">
        <v>5839</v>
      </c>
      <c r="N1547" s="9"/>
      <c r="O1547" s="9" t="s">
        <v>1967</v>
      </c>
    </row>
    <row r="1548" spans="1:15" ht="18">
      <c r="A1548" s="9">
        <v>702289</v>
      </c>
      <c r="B1548" s="9" t="s">
        <v>5644</v>
      </c>
      <c r="C1548" s="9" t="s">
        <v>5840</v>
      </c>
      <c r="D1548" s="9" t="s">
        <v>4418</v>
      </c>
      <c r="E1548" s="9" t="s">
        <v>1905</v>
      </c>
      <c r="F1548" s="9">
        <v>28</v>
      </c>
      <c r="G1548" s="9" t="s">
        <v>1915</v>
      </c>
      <c r="H1548" s="9" t="s">
        <v>1907</v>
      </c>
      <c r="I1548" s="9" t="s">
        <v>1897</v>
      </c>
      <c r="J1548" s="9" t="s">
        <v>1898</v>
      </c>
      <c r="K1548" s="9" t="s">
        <v>1916</v>
      </c>
      <c r="L1548" s="9" t="s">
        <v>1917</v>
      </c>
      <c r="M1548" s="9" t="s">
        <v>5841</v>
      </c>
      <c r="N1548" s="9"/>
      <c r="O1548" s="9" t="s">
        <v>4141</v>
      </c>
    </row>
    <row r="1549" spans="1:15" ht="18">
      <c r="A1549" s="9">
        <v>702288</v>
      </c>
      <c r="B1549" s="9" t="s">
        <v>5644</v>
      </c>
      <c r="C1549" s="9" t="s">
        <v>5842</v>
      </c>
      <c r="D1549" s="9" t="s">
        <v>5843</v>
      </c>
      <c r="E1549" s="9"/>
      <c r="F1549" s="9"/>
      <c r="G1549" s="9" t="s">
        <v>633</v>
      </c>
      <c r="H1549" s="9" t="s">
        <v>1660</v>
      </c>
      <c r="I1549" s="9" t="s">
        <v>1897</v>
      </c>
      <c r="J1549" s="9" t="s">
        <v>1898</v>
      </c>
      <c r="K1549" s="9" t="s">
        <v>1899</v>
      </c>
      <c r="L1549" s="9" t="s">
        <v>3209</v>
      </c>
      <c r="M1549" s="9" t="s">
        <v>5844</v>
      </c>
      <c r="N1549" s="9"/>
      <c r="O1549" s="9" t="s">
        <v>5538</v>
      </c>
    </row>
    <row r="1550" spans="1:15" ht="18">
      <c r="A1550" s="9">
        <v>702287</v>
      </c>
      <c r="B1550" s="9" t="s">
        <v>5644</v>
      </c>
      <c r="C1550" s="9" t="s">
        <v>5845</v>
      </c>
      <c r="D1550" s="9" t="s">
        <v>5846</v>
      </c>
      <c r="E1550" s="9" t="s">
        <v>1905</v>
      </c>
      <c r="F1550" s="9">
        <v>14</v>
      </c>
      <c r="G1550" s="9" t="s">
        <v>1906</v>
      </c>
      <c r="H1550" s="9" t="s">
        <v>1660</v>
      </c>
      <c r="I1550" s="9" t="s">
        <v>1897</v>
      </c>
      <c r="J1550" s="9" t="s">
        <v>1898</v>
      </c>
      <c r="K1550" s="9" t="s">
        <v>2364</v>
      </c>
      <c r="L1550" s="9" t="s">
        <v>1910</v>
      </c>
      <c r="M1550" s="9" t="s">
        <v>5246</v>
      </c>
      <c r="N1550" s="9"/>
      <c r="O1550" s="9" t="s">
        <v>5644</v>
      </c>
    </row>
    <row r="1551" spans="1:15" ht="18">
      <c r="A1551" s="9">
        <v>702286</v>
      </c>
      <c r="B1551" s="9" t="s">
        <v>5644</v>
      </c>
      <c r="C1551" s="9" t="s">
        <v>5847</v>
      </c>
      <c r="D1551" s="9" t="s">
        <v>5848</v>
      </c>
      <c r="E1551" s="9" t="s">
        <v>1905</v>
      </c>
      <c r="F1551" s="9">
        <v>21</v>
      </c>
      <c r="G1551" s="9" t="s">
        <v>1896</v>
      </c>
      <c r="H1551" s="9" t="s">
        <v>1660</v>
      </c>
      <c r="I1551" s="9" t="s">
        <v>1897</v>
      </c>
      <c r="J1551" s="9" t="s">
        <v>1926</v>
      </c>
      <c r="K1551" s="9" t="s">
        <v>2299</v>
      </c>
      <c r="L1551" s="9" t="s">
        <v>3209</v>
      </c>
      <c r="M1551" s="9" t="s">
        <v>5849</v>
      </c>
      <c r="N1551" s="9"/>
      <c r="O1551" s="9" t="s">
        <v>3464</v>
      </c>
    </row>
    <row r="1552" spans="1:15" ht="18">
      <c r="A1552" s="9">
        <v>702285</v>
      </c>
      <c r="B1552" s="9" t="s">
        <v>5644</v>
      </c>
      <c r="C1552" s="9" t="s">
        <v>5850</v>
      </c>
      <c r="D1552" s="9" t="s">
        <v>5851</v>
      </c>
      <c r="E1552" s="9" t="s">
        <v>1905</v>
      </c>
      <c r="F1552" s="9">
        <v>20</v>
      </c>
      <c r="G1552" s="9" t="s">
        <v>633</v>
      </c>
      <c r="H1552" s="9" t="s">
        <v>1660</v>
      </c>
      <c r="I1552" s="9" t="s">
        <v>1897</v>
      </c>
      <c r="J1552" s="9" t="s">
        <v>1898</v>
      </c>
      <c r="K1552" s="9" t="s">
        <v>1916</v>
      </c>
      <c r="L1552" s="9" t="s">
        <v>1974</v>
      </c>
      <c r="M1552" s="9" t="s">
        <v>98</v>
      </c>
      <c r="N1552" s="9"/>
      <c r="O1552" s="9" t="s">
        <v>3926</v>
      </c>
    </row>
    <row r="1553" spans="1:15" ht="18">
      <c r="A1553" s="9">
        <v>702284</v>
      </c>
      <c r="B1553" s="9" t="s">
        <v>5644</v>
      </c>
      <c r="C1553" s="9" t="s">
        <v>5852</v>
      </c>
      <c r="D1553" s="9" t="s">
        <v>5853</v>
      </c>
      <c r="E1553" s="9"/>
      <c r="F1553" s="9"/>
      <c r="G1553" s="9" t="s">
        <v>398</v>
      </c>
      <c r="H1553" s="9" t="s">
        <v>1295</v>
      </c>
      <c r="I1553" s="9" t="s">
        <v>1897</v>
      </c>
      <c r="J1553" s="9" t="s">
        <v>1898</v>
      </c>
      <c r="K1553" s="9" t="s">
        <v>1995</v>
      </c>
      <c r="L1553" s="9" t="s">
        <v>1996</v>
      </c>
      <c r="M1553" s="9" t="s">
        <v>5854</v>
      </c>
      <c r="N1553" s="9"/>
      <c r="O1553" s="9" t="s">
        <v>5644</v>
      </c>
    </row>
    <row r="1554" spans="1:15" ht="18">
      <c r="A1554" s="9">
        <v>702283</v>
      </c>
      <c r="B1554" s="9" t="s">
        <v>5644</v>
      </c>
      <c r="C1554" s="9" t="s">
        <v>5855</v>
      </c>
      <c r="D1554" s="9" t="s">
        <v>5856</v>
      </c>
      <c r="E1554" s="9"/>
      <c r="F1554" s="9"/>
      <c r="G1554" s="9" t="s">
        <v>748</v>
      </c>
      <c r="H1554" s="9" t="s">
        <v>1907</v>
      </c>
      <c r="I1554" s="9" t="s">
        <v>1897</v>
      </c>
      <c r="J1554" s="9" t="s">
        <v>1898</v>
      </c>
      <c r="K1554" s="9" t="s">
        <v>1922</v>
      </c>
      <c r="L1554" s="9" t="s">
        <v>2527</v>
      </c>
      <c r="M1554" s="9" t="s">
        <v>5433</v>
      </c>
      <c r="N1554" s="9"/>
      <c r="O1554" s="9" t="s">
        <v>5408</v>
      </c>
    </row>
    <row r="1555" spans="1:15" ht="18">
      <c r="A1555" s="9">
        <v>702282</v>
      </c>
      <c r="B1555" s="9" t="s">
        <v>5644</v>
      </c>
      <c r="C1555" s="9" t="s">
        <v>5857</v>
      </c>
      <c r="D1555" s="9" t="s">
        <v>5858</v>
      </c>
      <c r="E1555" s="9" t="s">
        <v>1905</v>
      </c>
      <c r="F1555" s="9">
        <v>35</v>
      </c>
      <c r="G1555" s="9" t="s">
        <v>1915</v>
      </c>
      <c r="H1555" s="9" t="s">
        <v>634</v>
      </c>
      <c r="I1555" s="9" t="s">
        <v>1897</v>
      </c>
      <c r="J1555" s="9" t="s">
        <v>1898</v>
      </c>
      <c r="K1555" s="9" t="s">
        <v>1987</v>
      </c>
      <c r="L1555" s="9" t="s">
        <v>1917</v>
      </c>
      <c r="M1555" s="9" t="s">
        <v>2387</v>
      </c>
      <c r="N1555" s="9"/>
      <c r="O1555" s="9" t="s">
        <v>4545</v>
      </c>
    </row>
    <row r="1556" spans="1:15" ht="18">
      <c r="A1556" s="9">
        <v>702281</v>
      </c>
      <c r="B1556" s="9" t="s">
        <v>5644</v>
      </c>
      <c r="C1556" s="9" t="s">
        <v>5859</v>
      </c>
      <c r="D1556" s="9" t="s">
        <v>5860</v>
      </c>
      <c r="E1556" s="9"/>
      <c r="F1556" s="9"/>
      <c r="G1556" s="9" t="s">
        <v>1906</v>
      </c>
      <c r="H1556" s="9" t="s">
        <v>1907</v>
      </c>
      <c r="I1556" s="9" t="s">
        <v>1897</v>
      </c>
      <c r="J1556" s="9" t="s">
        <v>1898</v>
      </c>
      <c r="K1556" s="9" t="s">
        <v>1916</v>
      </c>
      <c r="L1556" s="9" t="s">
        <v>2527</v>
      </c>
      <c r="M1556" s="9" t="s">
        <v>5255</v>
      </c>
      <c r="N1556" s="9"/>
      <c r="O1556" s="9" t="s">
        <v>5538</v>
      </c>
    </row>
    <row r="1557" spans="1:15" ht="18">
      <c r="A1557" s="9">
        <v>702280</v>
      </c>
      <c r="B1557" s="9" t="s">
        <v>5644</v>
      </c>
      <c r="C1557" s="9" t="s">
        <v>5861</v>
      </c>
      <c r="D1557" s="9" t="s">
        <v>4128</v>
      </c>
      <c r="E1557" s="9" t="s">
        <v>1905</v>
      </c>
      <c r="F1557" s="9">
        <v>23</v>
      </c>
      <c r="G1557" s="9" t="s">
        <v>1896</v>
      </c>
      <c r="H1557" s="9" t="s">
        <v>1660</v>
      </c>
      <c r="I1557" s="9" t="s">
        <v>1897</v>
      </c>
      <c r="J1557" s="9" t="s">
        <v>1908</v>
      </c>
      <c r="K1557" s="9" t="s">
        <v>1965</v>
      </c>
      <c r="L1557" s="9" t="s">
        <v>1974</v>
      </c>
      <c r="M1557" s="9" t="s">
        <v>5862</v>
      </c>
      <c r="N1557" s="9"/>
      <c r="O1557" s="9" t="s">
        <v>2021</v>
      </c>
    </row>
    <row r="1558" spans="1:15" ht="18">
      <c r="A1558" s="9">
        <v>702279</v>
      </c>
      <c r="B1558" s="9" t="s">
        <v>5644</v>
      </c>
      <c r="C1558" s="9" t="s">
        <v>5863</v>
      </c>
      <c r="D1558" s="9" t="s">
        <v>5864</v>
      </c>
      <c r="E1558" s="9"/>
      <c r="F1558" s="9"/>
      <c r="G1558" s="9" t="s">
        <v>398</v>
      </c>
      <c r="H1558" s="9" t="s">
        <v>2180</v>
      </c>
      <c r="I1558" s="9" t="s">
        <v>1897</v>
      </c>
      <c r="J1558" s="9" t="s">
        <v>1898</v>
      </c>
      <c r="K1558" s="9" t="s">
        <v>1965</v>
      </c>
      <c r="L1558" s="9" t="s">
        <v>1952</v>
      </c>
      <c r="M1558" s="9" t="s">
        <v>2010</v>
      </c>
      <c r="N1558" s="9"/>
      <c r="O1558" s="9" t="s">
        <v>2230</v>
      </c>
    </row>
    <row r="1559" spans="1:15" ht="18">
      <c r="A1559" s="9">
        <v>702278</v>
      </c>
      <c r="B1559" s="9" t="s">
        <v>5644</v>
      </c>
      <c r="C1559" s="9" t="s">
        <v>5865</v>
      </c>
      <c r="D1559" s="9" t="s">
        <v>5866</v>
      </c>
      <c r="E1559" s="9"/>
      <c r="F1559" s="9"/>
      <c r="G1559" s="9" t="s">
        <v>1896</v>
      </c>
      <c r="H1559" s="9" t="s">
        <v>1660</v>
      </c>
      <c r="I1559" s="9" t="s">
        <v>1897</v>
      </c>
      <c r="J1559" s="9" t="s">
        <v>1898</v>
      </c>
      <c r="K1559" s="9" t="s">
        <v>1899</v>
      </c>
      <c r="L1559" s="9" t="s">
        <v>1900</v>
      </c>
      <c r="M1559" s="9" t="s">
        <v>3251</v>
      </c>
      <c r="N1559" s="9"/>
      <c r="O1559" s="9" t="s">
        <v>5532</v>
      </c>
    </row>
    <row r="1560" spans="1:15" ht="18">
      <c r="A1560" s="9">
        <v>702277</v>
      </c>
      <c r="B1560" s="9" t="s">
        <v>5644</v>
      </c>
      <c r="C1560" s="9" t="s">
        <v>5867</v>
      </c>
      <c r="D1560" s="9" t="s">
        <v>5868</v>
      </c>
      <c r="E1560" s="9" t="s">
        <v>1905</v>
      </c>
      <c r="F1560" s="9">
        <v>25</v>
      </c>
      <c r="G1560" s="9" t="s">
        <v>1915</v>
      </c>
      <c r="H1560" s="9" t="s">
        <v>1907</v>
      </c>
      <c r="I1560" s="9" t="s">
        <v>1897</v>
      </c>
      <c r="J1560" s="9" t="s">
        <v>1898</v>
      </c>
      <c r="K1560" s="9" t="s">
        <v>1899</v>
      </c>
      <c r="L1560" s="9" t="s">
        <v>1917</v>
      </c>
      <c r="M1560" s="9" t="s">
        <v>5869</v>
      </c>
      <c r="N1560" s="9"/>
      <c r="O1560" s="9" t="s">
        <v>5644</v>
      </c>
    </row>
    <row r="1561" spans="1:15" ht="18">
      <c r="A1561" s="9">
        <v>702274</v>
      </c>
      <c r="B1561" s="9" t="s">
        <v>5644</v>
      </c>
      <c r="C1561" s="9" t="s">
        <v>5870</v>
      </c>
      <c r="D1561" s="9" t="s">
        <v>5871</v>
      </c>
      <c r="E1561" s="9"/>
      <c r="F1561" s="9"/>
      <c r="G1561" s="9" t="s">
        <v>1896</v>
      </c>
      <c r="H1561" s="9" t="s">
        <v>1907</v>
      </c>
      <c r="I1561" s="9" t="s">
        <v>1897</v>
      </c>
      <c r="J1561" s="9" t="s">
        <v>1939</v>
      </c>
      <c r="K1561" s="9" t="s">
        <v>1916</v>
      </c>
      <c r="L1561" s="9" t="s">
        <v>1974</v>
      </c>
      <c r="M1561" s="9" t="s">
        <v>5872</v>
      </c>
      <c r="N1561" s="9"/>
      <c r="O1561" s="9" t="s">
        <v>3350</v>
      </c>
    </row>
    <row r="1562" spans="1:15" ht="18">
      <c r="A1562" s="9">
        <v>702273</v>
      </c>
      <c r="B1562" s="9" t="s">
        <v>5644</v>
      </c>
      <c r="C1562" s="9" t="s">
        <v>5873</v>
      </c>
      <c r="D1562" s="9" t="s">
        <v>5874</v>
      </c>
      <c r="E1562" s="9" t="s">
        <v>1905</v>
      </c>
      <c r="F1562" s="9">
        <v>40</v>
      </c>
      <c r="G1562" s="9" t="s">
        <v>648</v>
      </c>
      <c r="H1562" s="9" t="s">
        <v>1907</v>
      </c>
      <c r="I1562" s="9" t="s">
        <v>1897</v>
      </c>
      <c r="J1562" s="9" t="s">
        <v>1898</v>
      </c>
      <c r="K1562" s="9" t="s">
        <v>1995</v>
      </c>
      <c r="L1562" s="9" t="s">
        <v>1996</v>
      </c>
      <c r="M1562" s="9" t="s">
        <v>5875</v>
      </c>
      <c r="N1562" s="9"/>
      <c r="O1562" s="9" t="s">
        <v>5644</v>
      </c>
    </row>
    <row r="1563" spans="1:15" ht="18">
      <c r="A1563" s="9">
        <v>702272</v>
      </c>
      <c r="B1563" s="9" t="s">
        <v>5644</v>
      </c>
      <c r="C1563" s="9" t="s">
        <v>5876</v>
      </c>
      <c r="D1563" s="9" t="s">
        <v>5877</v>
      </c>
      <c r="E1563" s="9"/>
      <c r="F1563" s="9"/>
      <c r="G1563" s="9" t="s">
        <v>1906</v>
      </c>
      <c r="H1563" s="9" t="s">
        <v>1907</v>
      </c>
      <c r="I1563" s="9" t="s">
        <v>1897</v>
      </c>
      <c r="J1563" s="9" t="s">
        <v>1898</v>
      </c>
      <c r="K1563" s="9" t="s">
        <v>1916</v>
      </c>
      <c r="L1563" s="9" t="s">
        <v>1910</v>
      </c>
      <c r="M1563" s="9" t="s">
        <v>5878</v>
      </c>
      <c r="N1563" s="9"/>
      <c r="O1563" s="9" t="s">
        <v>5408</v>
      </c>
    </row>
    <row r="1564" spans="1:15" ht="18">
      <c r="A1564" s="9">
        <v>702271</v>
      </c>
      <c r="B1564" s="9" t="s">
        <v>5644</v>
      </c>
      <c r="C1564" s="9" t="s">
        <v>5879</v>
      </c>
      <c r="D1564" s="9" t="s">
        <v>5880</v>
      </c>
      <c r="E1564" s="9" t="s">
        <v>1905</v>
      </c>
      <c r="F1564" s="9">
        <v>21</v>
      </c>
      <c r="G1564" s="9" t="s">
        <v>633</v>
      </c>
      <c r="H1564" s="9" t="s">
        <v>1660</v>
      </c>
      <c r="I1564" s="9" t="s">
        <v>1897</v>
      </c>
      <c r="J1564" s="9" t="s">
        <v>1898</v>
      </c>
      <c r="K1564" s="9" t="s">
        <v>1909</v>
      </c>
      <c r="L1564" s="9" t="s">
        <v>1974</v>
      </c>
      <c r="M1564" s="9" t="s">
        <v>5881</v>
      </c>
      <c r="N1564" s="9"/>
      <c r="O1564" s="9" t="s">
        <v>2603</v>
      </c>
    </row>
    <row r="1565" spans="1:15" ht="18">
      <c r="A1565" s="9">
        <v>702270</v>
      </c>
      <c r="B1565" s="9" t="s">
        <v>5644</v>
      </c>
      <c r="C1565" s="9" t="s">
        <v>5882</v>
      </c>
      <c r="D1565" s="9" t="s">
        <v>5883</v>
      </c>
      <c r="E1565" s="9"/>
      <c r="F1565" s="9"/>
      <c r="G1565" s="9" t="s">
        <v>1906</v>
      </c>
      <c r="H1565" s="9" t="s">
        <v>1907</v>
      </c>
      <c r="I1565" s="9" t="s">
        <v>1897</v>
      </c>
      <c r="J1565" s="9" t="s">
        <v>1898</v>
      </c>
      <c r="K1565" s="9" t="s">
        <v>1899</v>
      </c>
      <c r="L1565" s="9" t="s">
        <v>2527</v>
      </c>
      <c r="M1565" s="9" t="s">
        <v>4544</v>
      </c>
      <c r="N1565" s="9"/>
      <c r="O1565" s="9" t="s">
        <v>5538</v>
      </c>
    </row>
    <row r="1566" spans="1:15" ht="18">
      <c r="A1566" s="9">
        <v>702269</v>
      </c>
      <c r="B1566" s="9" t="s">
        <v>5644</v>
      </c>
      <c r="C1566" s="9" t="s">
        <v>5884</v>
      </c>
      <c r="D1566" s="9" t="s">
        <v>5885</v>
      </c>
      <c r="E1566" s="9"/>
      <c r="F1566" s="9"/>
      <c r="G1566" s="9" t="s">
        <v>1906</v>
      </c>
      <c r="H1566" s="9" t="s">
        <v>1907</v>
      </c>
      <c r="I1566" s="9" t="s">
        <v>1897</v>
      </c>
      <c r="J1566" s="9" t="s">
        <v>1898</v>
      </c>
      <c r="K1566" s="9" t="s">
        <v>1916</v>
      </c>
      <c r="L1566" s="9" t="s">
        <v>1910</v>
      </c>
      <c r="M1566" s="9" t="s">
        <v>5886</v>
      </c>
      <c r="N1566" s="9"/>
      <c r="O1566" s="9" t="s">
        <v>4344</v>
      </c>
    </row>
    <row r="1567" spans="1:15" ht="18">
      <c r="A1567" s="9">
        <v>702268</v>
      </c>
      <c r="B1567" s="9" t="s">
        <v>5644</v>
      </c>
      <c r="C1567" s="9" t="s">
        <v>5887</v>
      </c>
      <c r="D1567" s="9" t="s">
        <v>98</v>
      </c>
      <c r="E1567" s="9"/>
      <c r="F1567" s="9"/>
      <c r="G1567" s="9"/>
      <c r="H1567" s="9"/>
      <c r="I1567" s="9" t="s">
        <v>1897</v>
      </c>
      <c r="J1567" s="9" t="s">
        <v>1908</v>
      </c>
      <c r="K1567" s="9" t="s">
        <v>1927</v>
      </c>
      <c r="L1567" s="9" t="s">
        <v>1910</v>
      </c>
      <c r="M1567" s="9" t="s">
        <v>98</v>
      </c>
      <c r="N1567" s="9"/>
      <c r="O1567" s="9" t="s">
        <v>5538</v>
      </c>
    </row>
    <row r="1568" spans="1:15" ht="18">
      <c r="A1568" s="9">
        <v>702267</v>
      </c>
      <c r="B1568" s="9" t="s">
        <v>5644</v>
      </c>
      <c r="C1568" s="9" t="s">
        <v>5888</v>
      </c>
      <c r="D1568" s="9" t="s">
        <v>5889</v>
      </c>
      <c r="E1568" s="9" t="s">
        <v>1905</v>
      </c>
      <c r="F1568" s="9">
        <v>30</v>
      </c>
      <c r="G1568" s="9" t="s">
        <v>748</v>
      </c>
      <c r="H1568" s="9" t="s">
        <v>1907</v>
      </c>
      <c r="I1568" s="9" t="s">
        <v>1897</v>
      </c>
      <c r="J1568" s="9" t="s">
        <v>1898</v>
      </c>
      <c r="K1568" s="9" t="s">
        <v>1916</v>
      </c>
      <c r="L1568" s="9" t="s">
        <v>1910</v>
      </c>
      <c r="M1568" s="9" t="s">
        <v>5890</v>
      </c>
      <c r="N1568" s="9"/>
      <c r="O1568" s="9" t="s">
        <v>5891</v>
      </c>
    </row>
    <row r="1569" spans="1:15" ht="18">
      <c r="A1569" s="9">
        <v>702266</v>
      </c>
      <c r="B1569" s="9" t="s">
        <v>5644</v>
      </c>
      <c r="C1569" s="9" t="s">
        <v>5892</v>
      </c>
      <c r="D1569" s="9" t="s">
        <v>5519</v>
      </c>
      <c r="E1569" s="9" t="s">
        <v>1905</v>
      </c>
      <c r="F1569" s="9"/>
      <c r="G1569" s="9" t="s">
        <v>1896</v>
      </c>
      <c r="H1569" s="9" t="s">
        <v>1660</v>
      </c>
      <c r="I1569" s="9" t="s">
        <v>1897</v>
      </c>
      <c r="J1569" s="9" t="s">
        <v>1898</v>
      </c>
      <c r="K1569" s="9" t="s">
        <v>1965</v>
      </c>
      <c r="L1569" s="9" t="s">
        <v>1900</v>
      </c>
      <c r="M1569" s="9" t="s">
        <v>5893</v>
      </c>
      <c r="N1569" s="9"/>
      <c r="O1569" s="9" t="s">
        <v>1967</v>
      </c>
    </row>
    <row r="1570" spans="1:15" ht="18">
      <c r="A1570" s="9">
        <v>702265</v>
      </c>
      <c r="B1570" s="9" t="s">
        <v>5644</v>
      </c>
      <c r="C1570" s="9" t="s">
        <v>5894</v>
      </c>
      <c r="D1570" s="9" t="s">
        <v>5895</v>
      </c>
      <c r="E1570" s="9"/>
      <c r="F1570" s="9"/>
      <c r="G1570" s="9" t="s">
        <v>398</v>
      </c>
      <c r="H1570" s="9" t="s">
        <v>1907</v>
      </c>
      <c r="I1570" s="9" t="s">
        <v>1897</v>
      </c>
      <c r="J1570" s="9" t="s">
        <v>1898</v>
      </c>
      <c r="K1570" s="9" t="s">
        <v>1916</v>
      </c>
      <c r="L1570" s="9" t="s">
        <v>1952</v>
      </c>
      <c r="M1570" s="9" t="s">
        <v>5896</v>
      </c>
      <c r="N1570" s="9"/>
      <c r="O1570" s="9" t="s">
        <v>5644</v>
      </c>
    </row>
    <row r="1571" spans="1:15" ht="18">
      <c r="A1571" s="9">
        <v>702263</v>
      </c>
      <c r="B1571" s="9" t="s">
        <v>5644</v>
      </c>
      <c r="C1571" s="9" t="s">
        <v>5897</v>
      </c>
      <c r="D1571" s="9" t="s">
        <v>3474</v>
      </c>
      <c r="E1571" s="9" t="s">
        <v>1905</v>
      </c>
      <c r="F1571" s="9">
        <v>27</v>
      </c>
      <c r="G1571" s="9" t="s">
        <v>1906</v>
      </c>
      <c r="H1571" s="9" t="s">
        <v>1660</v>
      </c>
      <c r="I1571" s="9" t="s">
        <v>1897</v>
      </c>
      <c r="J1571" s="9" t="s">
        <v>1908</v>
      </c>
      <c r="K1571" s="9" t="s">
        <v>1916</v>
      </c>
      <c r="L1571" s="9" t="s">
        <v>1910</v>
      </c>
      <c r="M1571" s="9" t="s">
        <v>5898</v>
      </c>
      <c r="N1571" s="9"/>
      <c r="O1571" s="9" t="s">
        <v>5538</v>
      </c>
    </row>
    <row r="1572" spans="1:15" ht="18">
      <c r="A1572" s="9">
        <v>702262</v>
      </c>
      <c r="B1572" s="9" t="s">
        <v>5644</v>
      </c>
      <c r="C1572" s="9" t="s">
        <v>5899</v>
      </c>
      <c r="D1572" s="9" t="s">
        <v>5900</v>
      </c>
      <c r="E1572" s="9" t="s">
        <v>1905</v>
      </c>
      <c r="F1572" s="9">
        <v>30</v>
      </c>
      <c r="G1572" s="9" t="s">
        <v>748</v>
      </c>
      <c r="H1572" s="9" t="s">
        <v>1907</v>
      </c>
      <c r="I1572" s="9" t="s">
        <v>1897</v>
      </c>
      <c r="J1572" s="9" t="s">
        <v>1898</v>
      </c>
      <c r="K1572" s="9" t="s">
        <v>2364</v>
      </c>
      <c r="L1572" s="9" t="s">
        <v>2527</v>
      </c>
      <c r="M1572" s="9" t="s">
        <v>5901</v>
      </c>
      <c r="N1572" s="9"/>
      <c r="O1572" s="9" t="s">
        <v>5644</v>
      </c>
    </row>
    <row r="1573" spans="1:15" ht="18">
      <c r="A1573" s="9">
        <v>702261</v>
      </c>
      <c r="B1573" s="9" t="s">
        <v>5644</v>
      </c>
      <c r="C1573" s="9" t="s">
        <v>5902</v>
      </c>
      <c r="D1573" s="9" t="s">
        <v>1960</v>
      </c>
      <c r="E1573" s="9" t="s">
        <v>1905</v>
      </c>
      <c r="F1573" s="9">
        <v>41</v>
      </c>
      <c r="G1573" s="9" t="s">
        <v>633</v>
      </c>
      <c r="H1573" s="9" t="s">
        <v>1295</v>
      </c>
      <c r="I1573" s="9" t="s">
        <v>1897</v>
      </c>
      <c r="J1573" s="9" t="s">
        <v>1908</v>
      </c>
      <c r="K1573" s="9" t="s">
        <v>1965</v>
      </c>
      <c r="L1573" s="9" t="s">
        <v>1974</v>
      </c>
      <c r="M1573" s="9" t="s">
        <v>2006</v>
      </c>
      <c r="N1573" s="9"/>
      <c r="O1573" s="9" t="s">
        <v>3350</v>
      </c>
    </row>
    <row r="1574" spans="1:15" ht="18">
      <c r="A1574" s="9">
        <v>702260</v>
      </c>
      <c r="B1574" s="9" t="s">
        <v>5644</v>
      </c>
      <c r="C1574" s="9" t="s">
        <v>5903</v>
      </c>
      <c r="D1574" s="9" t="s">
        <v>5904</v>
      </c>
      <c r="E1574" s="9"/>
      <c r="F1574" s="9"/>
      <c r="G1574" s="9" t="s">
        <v>1906</v>
      </c>
      <c r="H1574" s="9" t="s">
        <v>1907</v>
      </c>
      <c r="I1574" s="9" t="s">
        <v>1897</v>
      </c>
      <c r="J1574" s="9" t="s">
        <v>1898</v>
      </c>
      <c r="K1574" s="9" t="s">
        <v>1922</v>
      </c>
      <c r="L1574" s="9" t="s">
        <v>2026</v>
      </c>
      <c r="M1574" s="9" t="s">
        <v>2823</v>
      </c>
      <c r="N1574" s="9"/>
      <c r="O1574" s="9" t="s">
        <v>2102</v>
      </c>
    </row>
    <row r="1575" spans="1:15" ht="18">
      <c r="A1575" s="9">
        <v>702259</v>
      </c>
      <c r="B1575" s="9" t="s">
        <v>5644</v>
      </c>
      <c r="C1575" s="9" t="s">
        <v>5905</v>
      </c>
      <c r="D1575" s="9" t="s">
        <v>3293</v>
      </c>
      <c r="E1575" s="9" t="s">
        <v>1905</v>
      </c>
      <c r="F1575" s="9">
        <v>30</v>
      </c>
      <c r="G1575" s="9" t="s">
        <v>1906</v>
      </c>
      <c r="H1575" s="9" t="s">
        <v>1907</v>
      </c>
      <c r="I1575" s="9" t="s">
        <v>1897</v>
      </c>
      <c r="J1575" s="9" t="s">
        <v>1908</v>
      </c>
      <c r="K1575" s="9" t="s">
        <v>1916</v>
      </c>
      <c r="L1575" s="9" t="s">
        <v>1910</v>
      </c>
      <c r="M1575" s="9" t="s">
        <v>5906</v>
      </c>
      <c r="N1575" s="9"/>
      <c r="O1575" s="9" t="s">
        <v>5532</v>
      </c>
    </row>
    <row r="1576" spans="1:15" ht="18">
      <c r="A1576" s="9">
        <v>702258</v>
      </c>
      <c r="B1576" s="9" t="s">
        <v>5644</v>
      </c>
      <c r="C1576" s="9" t="s">
        <v>5907</v>
      </c>
      <c r="D1576" s="9" t="s">
        <v>5908</v>
      </c>
      <c r="E1576" s="9"/>
      <c r="F1576" s="9"/>
      <c r="G1576" s="9" t="s">
        <v>1906</v>
      </c>
      <c r="H1576" s="9" t="s">
        <v>1907</v>
      </c>
      <c r="I1576" s="9" t="s">
        <v>1897</v>
      </c>
      <c r="J1576" s="9" t="s">
        <v>1898</v>
      </c>
      <c r="K1576" s="9" t="s">
        <v>2149</v>
      </c>
      <c r="L1576" s="9" t="s">
        <v>2527</v>
      </c>
      <c r="M1576" s="9" t="s">
        <v>5909</v>
      </c>
      <c r="N1576" s="9"/>
      <c r="O1576" s="9" t="s">
        <v>4171</v>
      </c>
    </row>
    <row r="1577" spans="1:15" ht="18">
      <c r="A1577" s="9">
        <v>702257</v>
      </c>
      <c r="B1577" s="9" t="s">
        <v>5644</v>
      </c>
      <c r="C1577" s="9" t="s">
        <v>5910</v>
      </c>
      <c r="D1577" s="9" t="s">
        <v>5086</v>
      </c>
      <c r="E1577" s="9"/>
      <c r="F1577" s="9"/>
      <c r="G1577" s="9" t="s">
        <v>1915</v>
      </c>
      <c r="H1577" s="9" t="s">
        <v>1907</v>
      </c>
      <c r="I1577" s="9" t="s">
        <v>1897</v>
      </c>
      <c r="J1577" s="9" t="s">
        <v>1898</v>
      </c>
      <c r="K1577" s="9" t="s">
        <v>1927</v>
      </c>
      <c r="L1577" s="9" t="s">
        <v>1917</v>
      </c>
      <c r="M1577" s="9" t="s">
        <v>2133</v>
      </c>
      <c r="N1577" s="9"/>
      <c r="O1577" s="9" t="s">
        <v>4141</v>
      </c>
    </row>
    <row r="1578" spans="1:15" ht="18">
      <c r="A1578" s="9">
        <v>702256</v>
      </c>
      <c r="B1578" s="9" t="s">
        <v>5644</v>
      </c>
      <c r="C1578" s="9" t="s">
        <v>5911</v>
      </c>
      <c r="D1578" s="9" t="s">
        <v>5912</v>
      </c>
      <c r="E1578" s="9"/>
      <c r="F1578" s="9"/>
      <c r="G1578" s="9" t="s">
        <v>748</v>
      </c>
      <c r="H1578" s="9" t="s">
        <v>1907</v>
      </c>
      <c r="I1578" s="9" t="s">
        <v>1897</v>
      </c>
      <c r="J1578" s="9" t="s">
        <v>1898</v>
      </c>
      <c r="K1578" s="9" t="s">
        <v>1916</v>
      </c>
      <c r="L1578" s="9" t="s">
        <v>1910</v>
      </c>
      <c r="M1578" s="9" t="s">
        <v>5913</v>
      </c>
      <c r="N1578" s="9"/>
      <c r="O1578" s="9" t="s">
        <v>4344</v>
      </c>
    </row>
    <row r="1579" spans="1:15" ht="18">
      <c r="A1579" s="9">
        <v>702255</v>
      </c>
      <c r="B1579" s="9" t="s">
        <v>5644</v>
      </c>
      <c r="C1579" s="9" t="s">
        <v>5914</v>
      </c>
      <c r="D1579" s="9" t="s">
        <v>5915</v>
      </c>
      <c r="E1579" s="9"/>
      <c r="F1579" s="9"/>
      <c r="G1579" s="9" t="s">
        <v>1906</v>
      </c>
      <c r="H1579" s="9" t="s">
        <v>634</v>
      </c>
      <c r="I1579" s="9" t="s">
        <v>1897</v>
      </c>
      <c r="J1579" s="9" t="s">
        <v>1898</v>
      </c>
      <c r="K1579" s="9" t="s">
        <v>1899</v>
      </c>
      <c r="L1579" s="9" t="s">
        <v>2527</v>
      </c>
      <c r="M1579" s="9" t="s">
        <v>5916</v>
      </c>
      <c r="N1579" s="9"/>
      <c r="O1579" s="9" t="s">
        <v>5538</v>
      </c>
    </row>
    <row r="1580" spans="1:15" ht="18">
      <c r="A1580" s="9">
        <v>702254</v>
      </c>
      <c r="B1580" s="9" t="s">
        <v>5644</v>
      </c>
      <c r="C1580" s="9" t="s">
        <v>5917</v>
      </c>
      <c r="D1580" s="9" t="s">
        <v>2356</v>
      </c>
      <c r="E1580" s="9"/>
      <c r="F1580" s="9"/>
      <c r="G1580" s="9" t="s">
        <v>748</v>
      </c>
      <c r="H1580" s="9" t="s">
        <v>1907</v>
      </c>
      <c r="I1580" s="9" t="s">
        <v>1897</v>
      </c>
      <c r="J1580" s="9" t="s">
        <v>1926</v>
      </c>
      <c r="K1580" s="9" t="s">
        <v>1899</v>
      </c>
      <c r="L1580" s="9" t="s">
        <v>1910</v>
      </c>
      <c r="M1580" s="9" t="s">
        <v>1933</v>
      </c>
      <c r="N1580" s="9"/>
      <c r="O1580" s="9" t="s">
        <v>4141</v>
      </c>
    </row>
    <row r="1581" spans="1:15" ht="18">
      <c r="A1581" s="9">
        <v>702253</v>
      </c>
      <c r="B1581" s="9" t="s">
        <v>5644</v>
      </c>
      <c r="C1581" s="9" t="s">
        <v>5918</v>
      </c>
      <c r="D1581" s="9" t="s">
        <v>5919</v>
      </c>
      <c r="E1581" s="9" t="s">
        <v>1905</v>
      </c>
      <c r="F1581" s="9">
        <v>30</v>
      </c>
      <c r="G1581" s="9" t="s">
        <v>633</v>
      </c>
      <c r="H1581" s="9" t="s">
        <v>634</v>
      </c>
      <c r="I1581" s="9" t="s">
        <v>1897</v>
      </c>
      <c r="J1581" s="9" t="s">
        <v>1898</v>
      </c>
      <c r="K1581" s="9" t="s">
        <v>1987</v>
      </c>
      <c r="L1581" s="9" t="s">
        <v>1900</v>
      </c>
      <c r="M1581" s="9" t="s">
        <v>2006</v>
      </c>
      <c r="N1581" s="9"/>
      <c r="O1581" s="9" t="s">
        <v>1976</v>
      </c>
    </row>
    <row r="1582" spans="1:15" ht="18">
      <c r="A1582" s="9">
        <v>702252</v>
      </c>
      <c r="B1582" s="9" t="s">
        <v>5644</v>
      </c>
      <c r="C1582" s="9" t="s">
        <v>5920</v>
      </c>
      <c r="D1582" s="9" t="s">
        <v>5921</v>
      </c>
      <c r="E1582" s="9"/>
      <c r="F1582" s="9"/>
      <c r="G1582" s="9" t="s">
        <v>1896</v>
      </c>
      <c r="H1582" s="9" t="s">
        <v>1907</v>
      </c>
      <c r="I1582" s="9" t="s">
        <v>1897</v>
      </c>
      <c r="J1582" s="9" t="s">
        <v>1898</v>
      </c>
      <c r="K1582" s="9" t="s">
        <v>1922</v>
      </c>
      <c r="L1582" s="9" t="s">
        <v>1952</v>
      </c>
      <c r="M1582" s="9" t="s">
        <v>5922</v>
      </c>
      <c r="N1582" s="9"/>
      <c r="O1582" s="9" t="s">
        <v>5644</v>
      </c>
    </row>
    <row r="1583" spans="1:15" ht="18">
      <c r="A1583" s="9">
        <v>702251</v>
      </c>
      <c r="B1583" s="9" t="s">
        <v>5644</v>
      </c>
      <c r="C1583" s="9" t="s">
        <v>5923</v>
      </c>
      <c r="D1583" s="9" t="s">
        <v>5924</v>
      </c>
      <c r="E1583" s="9"/>
      <c r="F1583" s="9"/>
      <c r="G1583" s="9" t="s">
        <v>633</v>
      </c>
      <c r="H1583" s="9" t="s">
        <v>1660</v>
      </c>
      <c r="I1583" s="9" t="s">
        <v>1897</v>
      </c>
      <c r="J1583" s="9" t="s">
        <v>1898</v>
      </c>
      <c r="K1583" s="9" t="s">
        <v>1987</v>
      </c>
      <c r="L1583" s="9" t="s">
        <v>1900</v>
      </c>
      <c r="M1583" s="9" t="s">
        <v>2006</v>
      </c>
      <c r="N1583" s="9"/>
      <c r="O1583" s="9" t="s">
        <v>2021</v>
      </c>
    </row>
    <row r="1584" spans="1:15" ht="18">
      <c r="A1584" s="9">
        <v>702249</v>
      </c>
      <c r="B1584" s="9" t="s">
        <v>5644</v>
      </c>
      <c r="C1584" s="9" t="s">
        <v>5925</v>
      </c>
      <c r="D1584" s="9" t="s">
        <v>4346</v>
      </c>
      <c r="E1584" s="9" t="s">
        <v>1905</v>
      </c>
      <c r="F1584" s="9">
        <v>30</v>
      </c>
      <c r="G1584" s="9" t="s">
        <v>1896</v>
      </c>
      <c r="H1584" s="9" t="s">
        <v>634</v>
      </c>
      <c r="I1584" s="9" t="s">
        <v>1897</v>
      </c>
      <c r="J1584" s="9" t="s">
        <v>1898</v>
      </c>
      <c r="K1584" s="9" t="s">
        <v>2687</v>
      </c>
      <c r="L1584" s="9" t="s">
        <v>1974</v>
      </c>
      <c r="M1584" s="9" t="s">
        <v>5926</v>
      </c>
      <c r="N1584" s="9"/>
      <c r="O1584" s="9" t="s">
        <v>3464</v>
      </c>
    </row>
    <row r="1585" spans="1:15" ht="18">
      <c r="A1585" s="9">
        <v>702247</v>
      </c>
      <c r="B1585" s="9" t="s">
        <v>5644</v>
      </c>
      <c r="C1585" s="9" t="s">
        <v>5927</v>
      </c>
      <c r="D1585" s="9" t="s">
        <v>5928</v>
      </c>
      <c r="E1585" s="9"/>
      <c r="F1585" s="9"/>
      <c r="G1585" s="9" t="s">
        <v>398</v>
      </c>
      <c r="H1585" s="9" t="s">
        <v>634</v>
      </c>
      <c r="I1585" s="9" t="s">
        <v>1897</v>
      </c>
      <c r="J1585" s="9" t="s">
        <v>1926</v>
      </c>
      <c r="K1585" s="9" t="s">
        <v>1899</v>
      </c>
      <c r="L1585" s="9" t="s">
        <v>1952</v>
      </c>
      <c r="M1585" s="9" t="s">
        <v>5929</v>
      </c>
      <c r="N1585" s="9"/>
      <c r="O1585" s="9" t="s">
        <v>5644</v>
      </c>
    </row>
    <row r="1586" spans="1:15" ht="18">
      <c r="A1586" s="9">
        <v>702246</v>
      </c>
      <c r="B1586" s="9" t="s">
        <v>5930</v>
      </c>
      <c r="C1586" s="9" t="s">
        <v>5931</v>
      </c>
      <c r="D1586" s="9" t="s">
        <v>5932</v>
      </c>
      <c r="E1586" s="9" t="s">
        <v>1905</v>
      </c>
      <c r="F1586" s="9">
        <v>21</v>
      </c>
      <c r="G1586" s="9" t="s">
        <v>633</v>
      </c>
      <c r="H1586" s="9" t="s">
        <v>1660</v>
      </c>
      <c r="I1586" s="9" t="s">
        <v>1897</v>
      </c>
      <c r="J1586" s="9" t="s">
        <v>1898</v>
      </c>
      <c r="K1586" s="9" t="s">
        <v>2299</v>
      </c>
      <c r="L1586" s="9" t="s">
        <v>3209</v>
      </c>
      <c r="M1586" s="9" t="s">
        <v>5933</v>
      </c>
      <c r="N1586" s="9"/>
      <c r="O1586" s="9" t="s">
        <v>4141</v>
      </c>
    </row>
    <row r="1587" spans="1:15" ht="18">
      <c r="A1587" s="9">
        <v>702245</v>
      </c>
      <c r="B1587" s="9" t="s">
        <v>5930</v>
      </c>
      <c r="C1587" s="9" t="s">
        <v>5934</v>
      </c>
      <c r="D1587" s="9" t="s">
        <v>5935</v>
      </c>
      <c r="E1587" s="9"/>
      <c r="F1587" s="9"/>
      <c r="G1587" s="9" t="s">
        <v>1896</v>
      </c>
      <c r="H1587" s="9" t="s">
        <v>1295</v>
      </c>
      <c r="I1587" s="9" t="s">
        <v>1897</v>
      </c>
      <c r="J1587" s="9" t="s">
        <v>1898</v>
      </c>
      <c r="K1587" s="9" t="s">
        <v>2299</v>
      </c>
      <c r="L1587" s="9" t="s">
        <v>3209</v>
      </c>
      <c r="M1587" s="9" t="s">
        <v>5936</v>
      </c>
      <c r="N1587" s="9"/>
      <c r="O1587" s="9" t="s">
        <v>5408</v>
      </c>
    </row>
    <row r="1588" spans="1:15" ht="18">
      <c r="A1588" s="9">
        <v>702244</v>
      </c>
      <c r="B1588" s="9" t="s">
        <v>5930</v>
      </c>
      <c r="C1588" s="9" t="s">
        <v>5937</v>
      </c>
      <c r="D1588" s="9" t="s">
        <v>5938</v>
      </c>
      <c r="E1588" s="9"/>
      <c r="F1588" s="9"/>
      <c r="G1588" s="9" t="s">
        <v>633</v>
      </c>
      <c r="H1588" s="9" t="s">
        <v>1295</v>
      </c>
      <c r="I1588" s="9" t="s">
        <v>1897</v>
      </c>
      <c r="J1588" s="9" t="s">
        <v>1898</v>
      </c>
      <c r="K1588" s="9" t="s">
        <v>1927</v>
      </c>
      <c r="L1588" s="9" t="s">
        <v>1900</v>
      </c>
      <c r="M1588" s="9" t="s">
        <v>5438</v>
      </c>
      <c r="N1588" s="9"/>
      <c r="O1588" s="9" t="s">
        <v>4141</v>
      </c>
    </row>
    <row r="1589" spans="1:15" ht="18">
      <c r="A1589" s="9">
        <v>702243</v>
      </c>
      <c r="B1589" s="9" t="s">
        <v>5930</v>
      </c>
      <c r="C1589" s="9" t="s">
        <v>5939</v>
      </c>
      <c r="D1589" s="9" t="s">
        <v>5940</v>
      </c>
      <c r="E1589" s="9"/>
      <c r="F1589" s="9"/>
      <c r="G1589" s="9" t="s">
        <v>633</v>
      </c>
      <c r="H1589" s="9" t="s">
        <v>1660</v>
      </c>
      <c r="I1589" s="9" t="s">
        <v>1897</v>
      </c>
      <c r="J1589" s="9" t="s">
        <v>1898</v>
      </c>
      <c r="K1589" s="9" t="s">
        <v>1927</v>
      </c>
      <c r="L1589" s="9" t="s">
        <v>1900</v>
      </c>
      <c r="M1589" s="9" t="s">
        <v>5941</v>
      </c>
      <c r="N1589" s="9"/>
      <c r="O1589" s="9" t="s">
        <v>4789</v>
      </c>
    </row>
    <row r="1590" spans="1:15" ht="18">
      <c r="A1590" s="9">
        <v>702242</v>
      </c>
      <c r="B1590" s="9" t="s">
        <v>5930</v>
      </c>
      <c r="C1590" s="9" t="s">
        <v>5942</v>
      </c>
      <c r="D1590" s="9" t="s">
        <v>5943</v>
      </c>
      <c r="E1590" s="9"/>
      <c r="F1590" s="9"/>
      <c r="G1590" s="9" t="s">
        <v>633</v>
      </c>
      <c r="H1590" s="9" t="s">
        <v>1660</v>
      </c>
      <c r="I1590" s="9" t="s">
        <v>1897</v>
      </c>
      <c r="J1590" s="9" t="s">
        <v>1898</v>
      </c>
      <c r="K1590" s="9" t="s">
        <v>1927</v>
      </c>
      <c r="L1590" s="9" t="s">
        <v>1900</v>
      </c>
      <c r="M1590" s="9" t="s">
        <v>5438</v>
      </c>
      <c r="N1590" s="9"/>
      <c r="O1590" s="9" t="s">
        <v>4789</v>
      </c>
    </row>
    <row r="1591" spans="1:15" ht="18">
      <c r="A1591" s="9">
        <v>702241</v>
      </c>
      <c r="B1591" s="9" t="s">
        <v>5930</v>
      </c>
      <c r="C1591" s="9" t="s">
        <v>5944</v>
      </c>
      <c r="D1591" s="9" t="s">
        <v>5945</v>
      </c>
      <c r="E1591" s="9"/>
      <c r="F1591" s="9"/>
      <c r="G1591" s="9" t="s">
        <v>1896</v>
      </c>
      <c r="H1591" s="9" t="s">
        <v>1907</v>
      </c>
      <c r="I1591" s="9" t="s">
        <v>1897</v>
      </c>
      <c r="J1591" s="9" t="s">
        <v>1898</v>
      </c>
      <c r="K1591" s="9" t="s">
        <v>1927</v>
      </c>
      <c r="L1591" s="9" t="s">
        <v>1900</v>
      </c>
      <c r="M1591" s="9" t="s">
        <v>5438</v>
      </c>
      <c r="N1591" s="9"/>
      <c r="O1591" s="9" t="s">
        <v>2514</v>
      </c>
    </row>
    <row r="1592" spans="1:15" ht="18">
      <c r="A1592" s="9">
        <v>702240</v>
      </c>
      <c r="B1592" s="9" t="s">
        <v>5930</v>
      </c>
      <c r="C1592" s="9" t="s">
        <v>5946</v>
      </c>
      <c r="D1592" s="9" t="s">
        <v>5947</v>
      </c>
      <c r="E1592" s="9"/>
      <c r="F1592" s="9"/>
      <c r="G1592" s="9" t="s">
        <v>1896</v>
      </c>
      <c r="H1592" s="9" t="s">
        <v>1907</v>
      </c>
      <c r="I1592" s="9" t="s">
        <v>1897</v>
      </c>
      <c r="J1592" s="9" t="s">
        <v>1898</v>
      </c>
      <c r="K1592" s="9" t="s">
        <v>2058</v>
      </c>
      <c r="L1592" s="9" t="s">
        <v>3209</v>
      </c>
      <c r="M1592" s="9" t="s">
        <v>5948</v>
      </c>
      <c r="N1592" s="9"/>
      <c r="O1592" s="9" t="s">
        <v>2514</v>
      </c>
    </row>
    <row r="1593" spans="1:15" ht="18">
      <c r="A1593" s="9">
        <v>702237</v>
      </c>
      <c r="B1593" s="9" t="s">
        <v>5930</v>
      </c>
      <c r="C1593" s="9" t="s">
        <v>5949</v>
      </c>
      <c r="D1593" s="9" t="s">
        <v>5950</v>
      </c>
      <c r="E1593" s="9"/>
      <c r="F1593" s="9"/>
      <c r="G1593" s="9" t="s">
        <v>1896</v>
      </c>
      <c r="H1593" s="9" t="s">
        <v>1295</v>
      </c>
      <c r="I1593" s="9" t="s">
        <v>1897</v>
      </c>
      <c r="J1593" s="9" t="s">
        <v>1898</v>
      </c>
      <c r="K1593" s="9" t="s">
        <v>1987</v>
      </c>
      <c r="L1593" s="9" t="s">
        <v>1900</v>
      </c>
      <c r="M1593" s="9" t="s">
        <v>2006</v>
      </c>
      <c r="N1593" s="9"/>
      <c r="O1593" s="9" t="s">
        <v>1976</v>
      </c>
    </row>
    <row r="1594" spans="1:15" ht="18">
      <c r="A1594" s="9">
        <v>702232</v>
      </c>
      <c r="B1594" s="9" t="s">
        <v>5930</v>
      </c>
      <c r="C1594" s="9" t="s">
        <v>5951</v>
      </c>
      <c r="D1594" s="9" t="s">
        <v>5952</v>
      </c>
      <c r="E1594" s="9"/>
      <c r="F1594" s="9"/>
      <c r="G1594" s="9" t="s">
        <v>633</v>
      </c>
      <c r="H1594" s="9" t="s">
        <v>1295</v>
      </c>
      <c r="I1594" s="9" t="s">
        <v>1897</v>
      </c>
      <c r="J1594" s="9" t="s">
        <v>1898</v>
      </c>
      <c r="K1594" s="9" t="s">
        <v>1927</v>
      </c>
      <c r="L1594" s="9" t="s">
        <v>1900</v>
      </c>
      <c r="M1594" s="9" t="s">
        <v>5438</v>
      </c>
      <c r="N1594" s="9"/>
      <c r="O1594" s="9" t="s">
        <v>4789</v>
      </c>
    </row>
    <row r="1595" spans="1:15" ht="18">
      <c r="A1595" s="9">
        <v>701988</v>
      </c>
      <c r="B1595" s="9" t="s">
        <v>5930</v>
      </c>
      <c r="C1595" s="9" t="s">
        <v>5953</v>
      </c>
      <c r="D1595" s="9" t="s">
        <v>5954</v>
      </c>
      <c r="E1595" s="9" t="s">
        <v>1905</v>
      </c>
      <c r="F1595" s="9">
        <v>41</v>
      </c>
      <c r="G1595" s="9" t="s">
        <v>1896</v>
      </c>
      <c r="H1595" s="9" t="s">
        <v>1907</v>
      </c>
      <c r="I1595" s="9" t="s">
        <v>1897</v>
      </c>
      <c r="J1595" s="9" t="s">
        <v>1908</v>
      </c>
      <c r="K1595" s="9" t="s">
        <v>1916</v>
      </c>
      <c r="L1595" s="9" t="s">
        <v>1974</v>
      </c>
      <c r="M1595" s="9" t="s">
        <v>98</v>
      </c>
      <c r="N1595" s="9"/>
      <c r="O1595" s="9" t="s">
        <v>3844</v>
      </c>
    </row>
    <row r="1596" spans="1:15" ht="18">
      <c r="A1596" s="9">
        <v>701765</v>
      </c>
      <c r="B1596" s="9" t="s">
        <v>5930</v>
      </c>
      <c r="C1596" s="9" t="s">
        <v>5955</v>
      </c>
      <c r="D1596" s="9" t="s">
        <v>5956</v>
      </c>
      <c r="E1596" s="9" t="s">
        <v>1905</v>
      </c>
      <c r="F1596" s="9">
        <v>22</v>
      </c>
      <c r="G1596" s="9" t="s">
        <v>633</v>
      </c>
      <c r="H1596" s="9" t="s">
        <v>1660</v>
      </c>
      <c r="I1596" s="9" t="s">
        <v>1897</v>
      </c>
      <c r="J1596" s="9" t="s">
        <v>1898</v>
      </c>
      <c r="K1596" s="9" t="s">
        <v>2149</v>
      </c>
      <c r="L1596" s="9" t="s">
        <v>3209</v>
      </c>
      <c r="M1596" s="9" t="s">
        <v>5957</v>
      </c>
      <c r="N1596" s="9"/>
      <c r="O1596" s="9" t="s">
        <v>3464</v>
      </c>
    </row>
    <row r="1597" spans="1:15" ht="18">
      <c r="A1597" s="9">
        <v>701749</v>
      </c>
      <c r="B1597" s="9" t="s">
        <v>5930</v>
      </c>
      <c r="C1597" s="9" t="s">
        <v>5958</v>
      </c>
      <c r="D1597" s="9" t="s">
        <v>5959</v>
      </c>
      <c r="E1597" s="9" t="s">
        <v>1905</v>
      </c>
      <c r="F1597" s="9">
        <v>29</v>
      </c>
      <c r="G1597" s="9" t="s">
        <v>1896</v>
      </c>
      <c r="H1597" s="9" t="s">
        <v>1660</v>
      </c>
      <c r="I1597" s="9" t="s">
        <v>1897</v>
      </c>
      <c r="J1597" s="9" t="s">
        <v>1908</v>
      </c>
      <c r="K1597" s="9" t="s">
        <v>2063</v>
      </c>
      <c r="L1597" s="9" t="s">
        <v>1974</v>
      </c>
      <c r="M1597" s="9" t="s">
        <v>98</v>
      </c>
      <c r="N1597" s="9"/>
      <c r="O1597" s="9" t="s">
        <v>3603</v>
      </c>
    </row>
    <row r="1598" spans="1:15" ht="18">
      <c r="A1598" s="9">
        <v>701743</v>
      </c>
      <c r="B1598" s="9" t="s">
        <v>5930</v>
      </c>
      <c r="C1598" s="9" t="s">
        <v>5960</v>
      </c>
      <c r="D1598" s="9" t="s">
        <v>5961</v>
      </c>
      <c r="E1598" s="9"/>
      <c r="F1598" s="9"/>
      <c r="G1598" s="9" t="s">
        <v>1896</v>
      </c>
      <c r="H1598" s="9" t="s">
        <v>1907</v>
      </c>
      <c r="I1598" s="9" t="s">
        <v>1897</v>
      </c>
      <c r="J1598" s="9" t="s">
        <v>1898</v>
      </c>
      <c r="K1598" s="9" t="s">
        <v>1922</v>
      </c>
      <c r="L1598" s="9" t="s">
        <v>1974</v>
      </c>
      <c r="M1598" s="9" t="s">
        <v>2006</v>
      </c>
      <c r="N1598" s="9"/>
      <c r="O1598" s="9" t="s">
        <v>5644</v>
      </c>
    </row>
    <row r="1599" spans="1:15" ht="18">
      <c r="A1599" s="9">
        <v>701633</v>
      </c>
      <c r="B1599" s="9" t="s">
        <v>5930</v>
      </c>
      <c r="C1599" s="9" t="s">
        <v>5962</v>
      </c>
      <c r="D1599" s="9" t="s">
        <v>5963</v>
      </c>
      <c r="E1599" s="9"/>
      <c r="F1599" s="9"/>
      <c r="G1599" s="9" t="s">
        <v>633</v>
      </c>
      <c r="H1599" s="9" t="s">
        <v>1295</v>
      </c>
      <c r="I1599" s="9" t="s">
        <v>1897</v>
      </c>
      <c r="J1599" s="9" t="s">
        <v>1898</v>
      </c>
      <c r="K1599" s="9" t="s">
        <v>1922</v>
      </c>
      <c r="L1599" s="9" t="s">
        <v>1974</v>
      </c>
      <c r="M1599" s="9" t="s">
        <v>2006</v>
      </c>
      <c r="N1599" s="9"/>
      <c r="O1599" s="9" t="s">
        <v>5644</v>
      </c>
    </row>
    <row r="1600" spans="1:15" ht="18">
      <c r="A1600" s="9">
        <v>701473</v>
      </c>
      <c r="B1600" s="9" t="s">
        <v>5930</v>
      </c>
      <c r="C1600" s="9" t="s">
        <v>5964</v>
      </c>
      <c r="D1600" s="9" t="s">
        <v>5965</v>
      </c>
      <c r="E1600" s="9"/>
      <c r="F1600" s="9"/>
      <c r="G1600" s="9" t="s">
        <v>1896</v>
      </c>
      <c r="H1600" s="9" t="s">
        <v>1907</v>
      </c>
      <c r="I1600" s="9" t="s">
        <v>1897</v>
      </c>
      <c r="J1600" s="9" t="s">
        <v>1898</v>
      </c>
      <c r="K1600" s="9" t="s">
        <v>2299</v>
      </c>
      <c r="L1600" s="9" t="s">
        <v>1900</v>
      </c>
      <c r="M1600" s="9" t="s">
        <v>5966</v>
      </c>
      <c r="N1600" s="9"/>
      <c r="O1600" s="9" t="s">
        <v>2908</v>
      </c>
    </row>
    <row r="1601" spans="1:15" ht="18">
      <c r="A1601" s="9">
        <v>701467</v>
      </c>
      <c r="B1601" s="9" t="s">
        <v>5930</v>
      </c>
      <c r="C1601" s="9" t="s">
        <v>5967</v>
      </c>
      <c r="D1601" s="9" t="s">
        <v>2369</v>
      </c>
      <c r="E1601" s="9"/>
      <c r="F1601" s="9"/>
      <c r="G1601" s="9" t="s">
        <v>633</v>
      </c>
      <c r="H1601" s="9" t="s">
        <v>1660</v>
      </c>
      <c r="I1601" s="9" t="s">
        <v>1897</v>
      </c>
      <c r="J1601" s="9" t="s">
        <v>1898</v>
      </c>
      <c r="K1601" s="9" t="s">
        <v>1927</v>
      </c>
      <c r="L1601" s="9" t="s">
        <v>1900</v>
      </c>
      <c r="M1601" s="9" t="s">
        <v>5438</v>
      </c>
      <c r="N1601" s="9"/>
      <c r="O1601" s="9" t="s">
        <v>2017</v>
      </c>
    </row>
    <row r="1602" spans="1:15" ht="18">
      <c r="A1602" s="9">
        <v>701451</v>
      </c>
      <c r="B1602" s="9" t="s">
        <v>5930</v>
      </c>
      <c r="C1602" s="9" t="s">
        <v>5968</v>
      </c>
      <c r="D1602" s="9" t="s">
        <v>5969</v>
      </c>
      <c r="E1602" s="9" t="s">
        <v>1905</v>
      </c>
      <c r="F1602" s="9">
        <v>30</v>
      </c>
      <c r="G1602" s="9" t="s">
        <v>633</v>
      </c>
      <c r="H1602" s="9" t="s">
        <v>1660</v>
      </c>
      <c r="I1602" s="9" t="s">
        <v>1897</v>
      </c>
      <c r="J1602" s="9" t="s">
        <v>1908</v>
      </c>
      <c r="K1602" s="9" t="s">
        <v>1965</v>
      </c>
      <c r="L1602" s="9" t="s">
        <v>1974</v>
      </c>
      <c r="M1602" s="9" t="s">
        <v>5970</v>
      </c>
      <c r="N1602" s="9"/>
      <c r="O1602" s="9" t="s">
        <v>2230</v>
      </c>
    </row>
    <row r="1603" spans="1:15" ht="18">
      <c r="A1603" s="9">
        <v>701360</v>
      </c>
      <c r="B1603" s="9" t="s">
        <v>5930</v>
      </c>
      <c r="C1603" s="9" t="s">
        <v>5971</v>
      </c>
      <c r="D1603" s="9" t="s">
        <v>5972</v>
      </c>
      <c r="E1603" s="9"/>
      <c r="F1603" s="9"/>
      <c r="G1603" s="9" t="s">
        <v>2720</v>
      </c>
      <c r="H1603" s="9" t="s">
        <v>2521</v>
      </c>
      <c r="I1603" s="9" t="s">
        <v>1897</v>
      </c>
      <c r="J1603" s="9" t="s">
        <v>1926</v>
      </c>
      <c r="K1603" s="9" t="s">
        <v>1927</v>
      </c>
      <c r="L1603" s="9" t="s">
        <v>2415</v>
      </c>
      <c r="M1603" s="9" t="s">
        <v>2693</v>
      </c>
      <c r="N1603" s="9"/>
      <c r="O1603" s="9" t="s">
        <v>5198</v>
      </c>
    </row>
    <row r="1604" spans="1:15" ht="18">
      <c r="A1604" s="9">
        <v>701338</v>
      </c>
      <c r="B1604" s="9" t="s">
        <v>5930</v>
      </c>
      <c r="C1604" s="9" t="s">
        <v>5973</v>
      </c>
      <c r="D1604" s="9" t="s">
        <v>5974</v>
      </c>
      <c r="E1604" s="9" t="s">
        <v>1905</v>
      </c>
      <c r="F1604" s="9">
        <v>29</v>
      </c>
      <c r="G1604" s="9" t="s">
        <v>633</v>
      </c>
      <c r="H1604" s="9" t="s">
        <v>1295</v>
      </c>
      <c r="I1604" s="9" t="s">
        <v>1897</v>
      </c>
      <c r="J1604" s="9" t="s">
        <v>1898</v>
      </c>
      <c r="K1604" s="9" t="s">
        <v>2149</v>
      </c>
      <c r="L1604" s="9" t="s">
        <v>1974</v>
      </c>
      <c r="M1604" s="9" t="s">
        <v>5975</v>
      </c>
      <c r="N1604" s="9"/>
      <c r="O1604" s="9" t="s">
        <v>17</v>
      </c>
    </row>
    <row r="1605" spans="1:15" ht="18">
      <c r="A1605" s="9">
        <v>701160</v>
      </c>
      <c r="B1605" s="9" t="s">
        <v>5930</v>
      </c>
      <c r="C1605" s="9" t="s">
        <v>5976</v>
      </c>
      <c r="D1605" s="9" t="s">
        <v>5977</v>
      </c>
      <c r="E1605" s="9" t="s">
        <v>1905</v>
      </c>
      <c r="F1605" s="9">
        <v>30</v>
      </c>
      <c r="G1605" s="9" t="s">
        <v>748</v>
      </c>
      <c r="H1605" s="9" t="s">
        <v>1660</v>
      </c>
      <c r="I1605" s="9" t="s">
        <v>1897</v>
      </c>
      <c r="J1605" s="9" t="s">
        <v>1898</v>
      </c>
      <c r="K1605" s="9" t="s">
        <v>2364</v>
      </c>
      <c r="L1605" s="9" t="s">
        <v>1910</v>
      </c>
      <c r="M1605" s="9" t="s">
        <v>5246</v>
      </c>
      <c r="N1605" s="9"/>
      <c r="O1605" s="9" t="s">
        <v>2908</v>
      </c>
    </row>
    <row r="1606" spans="1:15" ht="18">
      <c r="A1606" s="9">
        <v>701139</v>
      </c>
      <c r="B1606" s="9" t="s">
        <v>5930</v>
      </c>
      <c r="C1606" s="9" t="s">
        <v>5978</v>
      </c>
      <c r="D1606" s="9" t="s">
        <v>5979</v>
      </c>
      <c r="E1606" s="9" t="s">
        <v>1905</v>
      </c>
      <c r="F1606" s="9">
        <v>46</v>
      </c>
      <c r="G1606" s="9" t="s">
        <v>1906</v>
      </c>
      <c r="H1606" s="9" t="s">
        <v>1907</v>
      </c>
      <c r="I1606" s="9" t="s">
        <v>1897</v>
      </c>
      <c r="J1606" s="9" t="s">
        <v>1898</v>
      </c>
      <c r="K1606" s="9" t="s">
        <v>2299</v>
      </c>
      <c r="L1606" s="9" t="s">
        <v>2527</v>
      </c>
      <c r="M1606" s="9" t="s">
        <v>5980</v>
      </c>
      <c r="N1606" s="9"/>
      <c r="O1606" s="9" t="s">
        <v>5930</v>
      </c>
    </row>
    <row r="1607" spans="1:15" ht="18">
      <c r="A1607" s="9">
        <v>701130</v>
      </c>
      <c r="B1607" s="9" t="s">
        <v>5930</v>
      </c>
      <c r="C1607" s="9" t="s">
        <v>5981</v>
      </c>
      <c r="D1607" s="9" t="s">
        <v>5982</v>
      </c>
      <c r="E1607" s="9" t="s">
        <v>1905</v>
      </c>
      <c r="F1607" s="9">
        <v>60</v>
      </c>
      <c r="G1607" s="9" t="s">
        <v>748</v>
      </c>
      <c r="H1607" s="9" t="s">
        <v>1907</v>
      </c>
      <c r="I1607" s="9" t="s">
        <v>1897</v>
      </c>
      <c r="J1607" s="9" t="s">
        <v>1898</v>
      </c>
      <c r="K1607" s="9" t="s">
        <v>1916</v>
      </c>
      <c r="L1607" s="9" t="s">
        <v>1910</v>
      </c>
      <c r="M1607" s="9" t="s">
        <v>2973</v>
      </c>
      <c r="N1607" s="9"/>
      <c r="O1607" s="9" t="s">
        <v>5408</v>
      </c>
    </row>
    <row r="1608" spans="1:15" ht="18">
      <c r="A1608" s="9">
        <v>701082</v>
      </c>
      <c r="B1608" s="9" t="s">
        <v>5930</v>
      </c>
      <c r="C1608" s="9" t="s">
        <v>5983</v>
      </c>
      <c r="D1608" s="9" t="s">
        <v>5984</v>
      </c>
      <c r="E1608" s="9"/>
      <c r="F1608" s="9"/>
      <c r="G1608" s="9" t="s">
        <v>1906</v>
      </c>
      <c r="H1608" s="9" t="s">
        <v>1907</v>
      </c>
      <c r="I1608" s="9" t="s">
        <v>1897</v>
      </c>
      <c r="J1608" s="9" t="s">
        <v>1898</v>
      </c>
      <c r="K1608" s="9" t="s">
        <v>1916</v>
      </c>
      <c r="L1608" s="9" t="s">
        <v>1910</v>
      </c>
      <c r="M1608" s="9" t="s">
        <v>5985</v>
      </c>
      <c r="N1608" s="9"/>
      <c r="O1608" s="9" t="s">
        <v>3926</v>
      </c>
    </row>
    <row r="1609" spans="1:15" ht="18">
      <c r="A1609" s="9">
        <v>701072</v>
      </c>
      <c r="B1609" s="9" t="s">
        <v>5930</v>
      </c>
      <c r="C1609" s="9" t="s">
        <v>5986</v>
      </c>
      <c r="D1609" s="9" t="s">
        <v>5987</v>
      </c>
      <c r="E1609" s="9"/>
      <c r="F1609" s="9"/>
      <c r="G1609" s="9" t="s">
        <v>1906</v>
      </c>
      <c r="H1609" s="9" t="s">
        <v>1660</v>
      </c>
      <c r="I1609" s="9" t="s">
        <v>1897</v>
      </c>
      <c r="J1609" s="9" t="s">
        <v>1898</v>
      </c>
      <c r="K1609" s="9" t="s">
        <v>1899</v>
      </c>
      <c r="L1609" s="9" t="s">
        <v>1910</v>
      </c>
      <c r="M1609" s="9" t="s">
        <v>5988</v>
      </c>
      <c r="N1609" s="9"/>
      <c r="O1609" s="9" t="s">
        <v>5930</v>
      </c>
    </row>
    <row r="1610" spans="1:15" ht="18">
      <c r="A1610" s="9">
        <v>701066</v>
      </c>
      <c r="B1610" s="9" t="s">
        <v>5930</v>
      </c>
      <c r="C1610" s="9" t="s">
        <v>5989</v>
      </c>
      <c r="D1610" s="9" t="s">
        <v>5990</v>
      </c>
      <c r="E1610" s="9"/>
      <c r="F1610" s="9"/>
      <c r="G1610" s="9" t="s">
        <v>748</v>
      </c>
      <c r="H1610" s="9" t="s">
        <v>634</v>
      </c>
      <c r="I1610" s="9" t="s">
        <v>1897</v>
      </c>
      <c r="J1610" s="9" t="s">
        <v>1898</v>
      </c>
      <c r="K1610" s="9" t="s">
        <v>1965</v>
      </c>
      <c r="L1610" s="9" t="s">
        <v>2527</v>
      </c>
      <c r="M1610" s="9" t="s">
        <v>5991</v>
      </c>
      <c r="N1610" s="9"/>
      <c r="O1610" s="9" t="s">
        <v>5198</v>
      </c>
    </row>
    <row r="1611" spans="1:15" ht="18">
      <c r="A1611" s="9">
        <v>701015</v>
      </c>
      <c r="B1611" s="9" t="s">
        <v>5930</v>
      </c>
      <c r="C1611" s="9" t="s">
        <v>5992</v>
      </c>
      <c r="D1611" s="9" t="s">
        <v>5993</v>
      </c>
      <c r="E1611" s="9"/>
      <c r="F1611" s="9"/>
      <c r="G1611" s="9" t="s">
        <v>1906</v>
      </c>
      <c r="H1611" s="9" t="s">
        <v>1907</v>
      </c>
      <c r="I1611" s="9" t="s">
        <v>1897</v>
      </c>
      <c r="J1611" s="9" t="s">
        <v>1898</v>
      </c>
      <c r="K1611" s="9" t="s">
        <v>1995</v>
      </c>
      <c r="L1611" s="9" t="s">
        <v>1996</v>
      </c>
      <c r="M1611" s="9" t="s">
        <v>5994</v>
      </c>
      <c r="N1611" s="9"/>
      <c r="O1611" s="9" t="s">
        <v>5930</v>
      </c>
    </row>
    <row r="1612" spans="1:15" ht="18">
      <c r="A1612" s="9">
        <v>700949</v>
      </c>
      <c r="B1612" s="9" t="s">
        <v>5930</v>
      </c>
      <c r="C1612" s="9" t="s">
        <v>5995</v>
      </c>
      <c r="D1612" s="9" t="s">
        <v>5996</v>
      </c>
      <c r="E1612" s="9"/>
      <c r="F1612" s="9"/>
      <c r="G1612" s="9" t="s">
        <v>748</v>
      </c>
      <c r="H1612" s="9" t="s">
        <v>634</v>
      </c>
      <c r="I1612" s="9" t="s">
        <v>1897</v>
      </c>
      <c r="J1612" s="9" t="s">
        <v>1898</v>
      </c>
      <c r="K1612" s="9" t="s">
        <v>1965</v>
      </c>
      <c r="L1612" s="9" t="s">
        <v>2527</v>
      </c>
      <c r="M1612" s="9" t="s">
        <v>5997</v>
      </c>
      <c r="N1612" s="9"/>
      <c r="O1612" s="9" t="s">
        <v>4344</v>
      </c>
    </row>
    <row r="1613" spans="1:15" ht="18">
      <c r="A1613" s="9">
        <v>700875</v>
      </c>
      <c r="B1613" s="9" t="s">
        <v>5930</v>
      </c>
      <c r="C1613" s="9" t="s">
        <v>5998</v>
      </c>
      <c r="D1613" s="9" t="s">
        <v>5999</v>
      </c>
      <c r="E1613" s="9"/>
      <c r="F1613" s="9"/>
      <c r="G1613" s="9" t="s">
        <v>1906</v>
      </c>
      <c r="H1613" s="9" t="s">
        <v>1907</v>
      </c>
      <c r="I1613" s="9" t="s">
        <v>1897</v>
      </c>
      <c r="J1613" s="9" t="s">
        <v>1898</v>
      </c>
      <c r="K1613" s="9" t="s">
        <v>2058</v>
      </c>
      <c r="L1613" s="9" t="s">
        <v>1910</v>
      </c>
      <c r="M1613" s="9" t="s">
        <v>6000</v>
      </c>
      <c r="N1613" s="9"/>
      <c r="O1613" s="9" t="s">
        <v>5930</v>
      </c>
    </row>
    <row r="1614" spans="1:15" ht="18">
      <c r="A1614" s="9">
        <v>700849</v>
      </c>
      <c r="B1614" s="9" t="s">
        <v>5930</v>
      </c>
      <c r="C1614" s="9" t="s">
        <v>6001</v>
      </c>
      <c r="D1614" s="9" t="s">
        <v>6002</v>
      </c>
      <c r="E1614" s="9"/>
      <c r="F1614" s="9"/>
      <c r="G1614" s="9" t="s">
        <v>398</v>
      </c>
      <c r="H1614" s="9" t="s">
        <v>2176</v>
      </c>
      <c r="I1614" s="9" t="s">
        <v>1950</v>
      </c>
      <c r="J1614" s="9" t="s">
        <v>1951</v>
      </c>
      <c r="K1614" s="9" t="s">
        <v>1981</v>
      </c>
      <c r="L1614" s="9" t="s">
        <v>2415</v>
      </c>
      <c r="M1614" s="9" t="s">
        <v>6003</v>
      </c>
      <c r="N1614" s="9"/>
      <c r="O1614" s="9"/>
    </row>
    <row r="1615" spans="1:15" ht="18">
      <c r="A1615" s="9">
        <v>700843</v>
      </c>
      <c r="B1615" s="9" t="s">
        <v>5930</v>
      </c>
      <c r="C1615" s="9" t="s">
        <v>6004</v>
      </c>
      <c r="D1615" s="9" t="s">
        <v>3714</v>
      </c>
      <c r="E1615" s="9"/>
      <c r="F1615" s="9"/>
      <c r="G1615" s="9" t="s">
        <v>398</v>
      </c>
      <c r="H1615" s="9" t="s">
        <v>2176</v>
      </c>
      <c r="I1615" s="9" t="s">
        <v>1950</v>
      </c>
      <c r="J1615" s="9" t="s">
        <v>1951</v>
      </c>
      <c r="K1615" s="9" t="s">
        <v>1981</v>
      </c>
      <c r="L1615" s="9" t="s">
        <v>1952</v>
      </c>
      <c r="M1615" s="9" t="s">
        <v>6005</v>
      </c>
      <c r="N1615" s="9"/>
      <c r="O1615" s="9"/>
    </row>
    <row r="1616" spans="1:15" ht="18">
      <c r="A1616" s="9">
        <v>700834</v>
      </c>
      <c r="B1616" s="9" t="s">
        <v>5930</v>
      </c>
      <c r="C1616" s="9" t="s">
        <v>6006</v>
      </c>
      <c r="D1616" s="9" t="s">
        <v>2928</v>
      </c>
      <c r="E1616" s="9"/>
      <c r="F1616" s="9"/>
      <c r="G1616" s="9" t="s">
        <v>398</v>
      </c>
      <c r="H1616" s="9" t="s">
        <v>2176</v>
      </c>
      <c r="I1616" s="9" t="s">
        <v>1950</v>
      </c>
      <c r="J1616" s="9" t="s">
        <v>1951</v>
      </c>
      <c r="K1616" s="9" t="s">
        <v>1981</v>
      </c>
      <c r="L1616" s="9" t="s">
        <v>1952</v>
      </c>
      <c r="M1616" s="9" t="s">
        <v>2701</v>
      </c>
      <c r="N1616" s="9"/>
      <c r="O1616" s="9"/>
    </row>
    <row r="1617" spans="1:15" ht="18">
      <c r="A1617" s="9">
        <v>700829</v>
      </c>
      <c r="B1617" s="9" t="s">
        <v>5930</v>
      </c>
      <c r="C1617" s="9" t="s">
        <v>6007</v>
      </c>
      <c r="D1617" s="9" t="s">
        <v>6008</v>
      </c>
      <c r="E1617" s="9"/>
      <c r="F1617" s="9"/>
      <c r="G1617" s="9" t="s">
        <v>1906</v>
      </c>
      <c r="H1617" s="9" t="s">
        <v>1907</v>
      </c>
      <c r="I1617" s="9" t="s">
        <v>1897</v>
      </c>
      <c r="J1617" s="9" t="s">
        <v>1898</v>
      </c>
      <c r="K1617" s="9" t="s">
        <v>2299</v>
      </c>
      <c r="L1617" s="9" t="s">
        <v>2527</v>
      </c>
      <c r="M1617" s="9" t="s">
        <v>6009</v>
      </c>
      <c r="N1617" s="9"/>
      <c r="O1617" s="9" t="s">
        <v>5408</v>
      </c>
    </row>
    <row r="1618" spans="1:15" ht="18">
      <c r="A1618" s="9">
        <v>700762</v>
      </c>
      <c r="B1618" s="9" t="s">
        <v>5930</v>
      </c>
      <c r="C1618" s="9" t="s">
        <v>6010</v>
      </c>
      <c r="D1618" s="9" t="s">
        <v>98</v>
      </c>
      <c r="E1618" s="9"/>
      <c r="F1618" s="9"/>
      <c r="G1618" s="9" t="s">
        <v>1906</v>
      </c>
      <c r="H1618" s="9" t="s">
        <v>2176</v>
      </c>
      <c r="I1618" s="9" t="s">
        <v>1897</v>
      </c>
      <c r="J1618" s="9" t="s">
        <v>1908</v>
      </c>
      <c r="K1618" s="9" t="s">
        <v>1899</v>
      </c>
      <c r="L1618" s="9" t="s">
        <v>1910</v>
      </c>
      <c r="M1618" s="9" t="s">
        <v>6011</v>
      </c>
      <c r="N1618" s="9"/>
      <c r="O1618" s="9" t="s">
        <v>5930</v>
      </c>
    </row>
    <row r="1619" spans="1:15" ht="18">
      <c r="A1619" s="9">
        <v>700732</v>
      </c>
      <c r="B1619" s="9" t="s">
        <v>5930</v>
      </c>
      <c r="C1619" s="9" t="s">
        <v>6012</v>
      </c>
      <c r="D1619" s="9" t="s">
        <v>3373</v>
      </c>
      <c r="E1619" s="9" t="s">
        <v>1905</v>
      </c>
      <c r="F1619" s="9">
        <v>21</v>
      </c>
      <c r="G1619" s="9" t="s">
        <v>1906</v>
      </c>
      <c r="H1619" s="9" t="s">
        <v>1660</v>
      </c>
      <c r="I1619" s="9" t="s">
        <v>1897</v>
      </c>
      <c r="J1619" s="9" t="s">
        <v>1898</v>
      </c>
      <c r="K1619" s="9" t="s">
        <v>1916</v>
      </c>
      <c r="L1619" s="9" t="s">
        <v>1910</v>
      </c>
      <c r="M1619" s="9" t="s">
        <v>6013</v>
      </c>
      <c r="N1619" s="9"/>
      <c r="O1619" s="9" t="s">
        <v>5644</v>
      </c>
    </row>
    <row r="1620" spans="1:15" ht="18">
      <c r="A1620" s="9">
        <v>700680</v>
      </c>
      <c r="B1620" s="9" t="s">
        <v>5930</v>
      </c>
      <c r="C1620" s="9" t="s">
        <v>6014</v>
      </c>
      <c r="D1620" s="9" t="s">
        <v>5002</v>
      </c>
      <c r="E1620" s="9" t="s">
        <v>1905</v>
      </c>
      <c r="F1620" s="9">
        <v>20</v>
      </c>
      <c r="G1620" s="9" t="s">
        <v>633</v>
      </c>
      <c r="H1620" s="9" t="s">
        <v>1660</v>
      </c>
      <c r="I1620" s="9" t="s">
        <v>1897</v>
      </c>
      <c r="J1620" s="9" t="s">
        <v>1898</v>
      </c>
      <c r="K1620" s="9" t="s">
        <v>2255</v>
      </c>
      <c r="L1620" s="9" t="s">
        <v>1900</v>
      </c>
      <c r="M1620" s="9" t="s">
        <v>98</v>
      </c>
      <c r="N1620" s="9"/>
      <c r="O1620" s="9" t="s">
        <v>1954</v>
      </c>
    </row>
    <row r="1621" spans="1:15" ht="18">
      <c r="A1621" s="9">
        <v>700669</v>
      </c>
      <c r="B1621" s="9" t="s">
        <v>5930</v>
      </c>
      <c r="C1621" s="9" t="s">
        <v>6015</v>
      </c>
      <c r="D1621" s="9" t="s">
        <v>6016</v>
      </c>
      <c r="E1621" s="9"/>
      <c r="F1621" s="9"/>
      <c r="G1621" s="9" t="s">
        <v>633</v>
      </c>
      <c r="H1621" s="9" t="s">
        <v>1660</v>
      </c>
      <c r="I1621" s="9" t="s">
        <v>1897</v>
      </c>
      <c r="J1621" s="9" t="s">
        <v>1898</v>
      </c>
      <c r="K1621" s="9" t="s">
        <v>2172</v>
      </c>
      <c r="L1621" s="9" t="s">
        <v>3209</v>
      </c>
      <c r="M1621" s="9" t="s">
        <v>2381</v>
      </c>
      <c r="N1621" s="9"/>
      <c r="O1621" s="9" t="s">
        <v>2514</v>
      </c>
    </row>
    <row r="1622" spans="1:15" ht="18">
      <c r="A1622" s="9">
        <v>700590</v>
      </c>
      <c r="B1622" s="9" t="s">
        <v>5930</v>
      </c>
      <c r="C1622" s="9" t="s">
        <v>6017</v>
      </c>
      <c r="D1622" s="9" t="s">
        <v>6018</v>
      </c>
      <c r="E1622" s="9" t="s">
        <v>1905</v>
      </c>
      <c r="F1622" s="9">
        <v>27</v>
      </c>
      <c r="G1622" s="9" t="s">
        <v>1906</v>
      </c>
      <c r="H1622" s="9" t="s">
        <v>1907</v>
      </c>
      <c r="I1622" s="9" t="s">
        <v>1897</v>
      </c>
      <c r="J1622" s="9" t="s">
        <v>1898</v>
      </c>
      <c r="K1622" s="9" t="s">
        <v>2063</v>
      </c>
      <c r="L1622" s="9" t="s">
        <v>1910</v>
      </c>
      <c r="M1622" s="9" t="s">
        <v>6019</v>
      </c>
      <c r="N1622" s="9"/>
      <c r="O1622" s="9" t="s">
        <v>5538</v>
      </c>
    </row>
    <row r="1623" spans="1:15" ht="18">
      <c r="A1623" s="9">
        <v>700564</v>
      </c>
      <c r="B1623" s="9" t="s">
        <v>5930</v>
      </c>
      <c r="C1623" s="9" t="s">
        <v>6020</v>
      </c>
      <c r="D1623" s="9" t="s">
        <v>6021</v>
      </c>
      <c r="E1623" s="9" t="s">
        <v>1905</v>
      </c>
      <c r="F1623" s="9">
        <v>25</v>
      </c>
      <c r="G1623" s="9" t="s">
        <v>1906</v>
      </c>
      <c r="H1623" s="9" t="s">
        <v>1907</v>
      </c>
      <c r="I1623" s="9" t="s">
        <v>1897</v>
      </c>
      <c r="J1623" s="9" t="s">
        <v>1908</v>
      </c>
      <c r="K1623" s="9" t="s">
        <v>4760</v>
      </c>
      <c r="L1623" s="9" t="s">
        <v>1910</v>
      </c>
      <c r="M1623" s="9" t="s">
        <v>3012</v>
      </c>
      <c r="N1623" s="9"/>
      <c r="O1623" s="9" t="s">
        <v>1930</v>
      </c>
    </row>
    <row r="1624" spans="1:15" ht="18">
      <c r="A1624" s="9">
        <v>700544</v>
      </c>
      <c r="B1624" s="9" t="s">
        <v>5930</v>
      </c>
      <c r="C1624" s="9" t="s">
        <v>6022</v>
      </c>
      <c r="D1624" s="9" t="s">
        <v>3195</v>
      </c>
      <c r="E1624" s="9"/>
      <c r="F1624" s="9"/>
      <c r="G1624" s="9" t="s">
        <v>633</v>
      </c>
      <c r="H1624" s="9" t="s">
        <v>1295</v>
      </c>
      <c r="I1624" s="9" t="s">
        <v>1897</v>
      </c>
      <c r="J1624" s="9" t="s">
        <v>1898</v>
      </c>
      <c r="K1624" s="9" t="s">
        <v>1995</v>
      </c>
      <c r="L1624" s="9" t="s">
        <v>1996</v>
      </c>
      <c r="M1624" s="9" t="s">
        <v>3196</v>
      </c>
      <c r="N1624" s="9"/>
      <c r="O1624" s="9" t="s">
        <v>5930</v>
      </c>
    </row>
    <row r="1625" spans="1:15" ht="18">
      <c r="A1625" s="9">
        <v>700530</v>
      </c>
      <c r="B1625" s="9" t="s">
        <v>5930</v>
      </c>
      <c r="C1625" s="9" t="s">
        <v>6023</v>
      </c>
      <c r="D1625" s="9" t="s">
        <v>6024</v>
      </c>
      <c r="E1625" s="9"/>
      <c r="F1625" s="9"/>
      <c r="G1625" s="9" t="s">
        <v>748</v>
      </c>
      <c r="H1625" s="9" t="s">
        <v>1660</v>
      </c>
      <c r="I1625" s="9" t="s">
        <v>1897</v>
      </c>
      <c r="J1625" s="9" t="s">
        <v>1898</v>
      </c>
      <c r="K1625" s="9" t="s">
        <v>2058</v>
      </c>
      <c r="L1625" s="9" t="s">
        <v>1910</v>
      </c>
      <c r="M1625" s="9" t="s">
        <v>6025</v>
      </c>
      <c r="N1625" s="9"/>
      <c r="O1625" s="9" t="s">
        <v>5644</v>
      </c>
    </row>
    <row r="1626" spans="1:15" ht="18">
      <c r="A1626" s="9">
        <v>700492</v>
      </c>
      <c r="B1626" s="9" t="s">
        <v>5930</v>
      </c>
      <c r="C1626" s="9" t="s">
        <v>6026</v>
      </c>
      <c r="D1626" s="9" t="s">
        <v>6027</v>
      </c>
      <c r="E1626" s="9" t="s">
        <v>1905</v>
      </c>
      <c r="F1626" s="9">
        <v>30</v>
      </c>
      <c r="G1626" s="9" t="s">
        <v>748</v>
      </c>
      <c r="H1626" s="9" t="s">
        <v>1907</v>
      </c>
      <c r="I1626" s="9" t="s">
        <v>1897</v>
      </c>
      <c r="J1626" s="9" t="s">
        <v>1898</v>
      </c>
      <c r="K1626" s="9" t="s">
        <v>2255</v>
      </c>
      <c r="L1626" s="9" t="s">
        <v>2527</v>
      </c>
      <c r="M1626" s="9" t="s">
        <v>6028</v>
      </c>
      <c r="N1626" s="9"/>
      <c r="O1626" s="9" t="s">
        <v>4344</v>
      </c>
    </row>
    <row r="1627" spans="1:15" ht="18">
      <c r="A1627" s="9">
        <v>700466</v>
      </c>
      <c r="B1627" s="9" t="s">
        <v>5930</v>
      </c>
      <c r="C1627" s="9" t="s">
        <v>6029</v>
      </c>
      <c r="D1627" s="9" t="s">
        <v>6030</v>
      </c>
      <c r="E1627" s="9"/>
      <c r="F1627" s="9"/>
      <c r="G1627" s="9" t="s">
        <v>1906</v>
      </c>
      <c r="H1627" s="9" t="s">
        <v>634</v>
      </c>
      <c r="I1627" s="9" t="s">
        <v>1897</v>
      </c>
      <c r="J1627" s="9" t="s">
        <v>1898</v>
      </c>
      <c r="K1627" s="9" t="s">
        <v>2540</v>
      </c>
      <c r="L1627" s="9" t="s">
        <v>2527</v>
      </c>
      <c r="M1627" s="9" t="s">
        <v>2801</v>
      </c>
      <c r="N1627" s="9"/>
      <c r="O1627" s="9" t="s">
        <v>3603</v>
      </c>
    </row>
    <row r="1628" spans="1:15" ht="18">
      <c r="A1628" s="9">
        <v>700462</v>
      </c>
      <c r="B1628" s="9" t="s">
        <v>5930</v>
      </c>
      <c r="C1628" s="9" t="s">
        <v>6031</v>
      </c>
      <c r="D1628" s="9" t="s">
        <v>6032</v>
      </c>
      <c r="E1628" s="9" t="s">
        <v>1905</v>
      </c>
      <c r="F1628" s="9">
        <v>35</v>
      </c>
      <c r="G1628" s="9" t="s">
        <v>1906</v>
      </c>
      <c r="H1628" s="9" t="s">
        <v>634</v>
      </c>
      <c r="I1628" s="9" t="s">
        <v>1897</v>
      </c>
      <c r="J1628" s="9" t="s">
        <v>1908</v>
      </c>
      <c r="K1628" s="9" t="s">
        <v>1916</v>
      </c>
      <c r="L1628" s="9" t="s">
        <v>1910</v>
      </c>
      <c r="M1628" s="9" t="s">
        <v>98</v>
      </c>
      <c r="N1628" s="9"/>
      <c r="O1628" s="9" t="s">
        <v>5644</v>
      </c>
    </row>
    <row r="1629" spans="1:15" ht="18">
      <c r="A1629" s="9">
        <v>700442</v>
      </c>
      <c r="B1629" s="9" t="s">
        <v>5930</v>
      </c>
      <c r="C1629" s="9" t="s">
        <v>6033</v>
      </c>
      <c r="D1629" s="9" t="s">
        <v>6034</v>
      </c>
      <c r="E1629" s="9" t="s">
        <v>1905</v>
      </c>
      <c r="F1629" s="9">
        <v>28</v>
      </c>
      <c r="G1629" s="9" t="s">
        <v>748</v>
      </c>
      <c r="H1629" s="9" t="s">
        <v>1660</v>
      </c>
      <c r="I1629" s="9" t="s">
        <v>1897</v>
      </c>
      <c r="J1629" s="9" t="s">
        <v>1898</v>
      </c>
      <c r="K1629" s="9" t="s">
        <v>1916</v>
      </c>
      <c r="L1629" s="9" t="s">
        <v>2527</v>
      </c>
      <c r="M1629" s="9" t="s">
        <v>2133</v>
      </c>
      <c r="N1629" s="9"/>
      <c r="O1629" s="9" t="s">
        <v>5538</v>
      </c>
    </row>
    <row r="1630" spans="1:15" ht="18">
      <c r="A1630" s="9">
        <v>700432</v>
      </c>
      <c r="B1630" s="9" t="s">
        <v>5930</v>
      </c>
      <c r="C1630" s="9" t="s">
        <v>6035</v>
      </c>
      <c r="D1630" s="9" t="s">
        <v>3706</v>
      </c>
      <c r="E1630" s="9" t="s">
        <v>1905</v>
      </c>
      <c r="F1630" s="9">
        <v>23</v>
      </c>
      <c r="G1630" s="9" t="s">
        <v>1906</v>
      </c>
      <c r="H1630" s="9" t="s">
        <v>1660</v>
      </c>
      <c r="I1630" s="9" t="s">
        <v>1897</v>
      </c>
      <c r="J1630" s="9" t="s">
        <v>1898</v>
      </c>
      <c r="K1630" s="9" t="s">
        <v>1922</v>
      </c>
      <c r="L1630" s="9" t="s">
        <v>2527</v>
      </c>
      <c r="M1630" s="9" t="s">
        <v>5433</v>
      </c>
      <c r="N1630" s="9"/>
      <c r="O1630" s="9" t="s">
        <v>5408</v>
      </c>
    </row>
    <row r="1631" spans="1:15" ht="18">
      <c r="A1631" s="9">
        <v>700428</v>
      </c>
      <c r="B1631" s="9" t="s">
        <v>5930</v>
      </c>
      <c r="C1631" s="9" t="s">
        <v>6036</v>
      </c>
      <c r="D1631" s="9" t="s">
        <v>6037</v>
      </c>
      <c r="E1631" s="9"/>
      <c r="F1631" s="9"/>
      <c r="G1631" s="9" t="s">
        <v>1896</v>
      </c>
      <c r="H1631" s="9" t="s">
        <v>1295</v>
      </c>
      <c r="I1631" s="9" t="s">
        <v>1897</v>
      </c>
      <c r="J1631" s="9" t="s">
        <v>1898</v>
      </c>
      <c r="K1631" s="9" t="s">
        <v>1970</v>
      </c>
      <c r="L1631" s="9" t="s">
        <v>3209</v>
      </c>
      <c r="M1631" s="9" t="s">
        <v>2133</v>
      </c>
      <c r="N1631" s="9"/>
      <c r="O1631" s="9" t="s">
        <v>2230</v>
      </c>
    </row>
    <row r="1632" spans="1:15" ht="18">
      <c r="A1632" s="9">
        <v>700421</v>
      </c>
      <c r="B1632" s="9" t="s">
        <v>5930</v>
      </c>
      <c r="C1632" s="9" t="s">
        <v>6038</v>
      </c>
      <c r="D1632" s="9" t="s">
        <v>6039</v>
      </c>
      <c r="E1632" s="9"/>
      <c r="F1632" s="9"/>
      <c r="G1632" s="9" t="s">
        <v>633</v>
      </c>
      <c r="H1632" s="9" t="s">
        <v>1295</v>
      </c>
      <c r="I1632" s="9" t="s">
        <v>1897</v>
      </c>
      <c r="J1632" s="9" t="s">
        <v>1898</v>
      </c>
      <c r="K1632" s="9" t="s">
        <v>1922</v>
      </c>
      <c r="L1632" s="9" t="s">
        <v>1974</v>
      </c>
      <c r="M1632" s="9" t="s">
        <v>2006</v>
      </c>
      <c r="N1632" s="9"/>
      <c r="O1632" s="9" t="s">
        <v>5644</v>
      </c>
    </row>
    <row r="1633" spans="1:15" ht="18">
      <c r="A1633" s="9">
        <v>700414</v>
      </c>
      <c r="B1633" s="9" t="s">
        <v>5930</v>
      </c>
      <c r="C1633" s="9" t="s">
        <v>6040</v>
      </c>
      <c r="D1633" s="9" t="s">
        <v>98</v>
      </c>
      <c r="E1633" s="9"/>
      <c r="F1633" s="9"/>
      <c r="G1633" s="9"/>
      <c r="H1633" s="9"/>
      <c r="I1633" s="9" t="s">
        <v>1897</v>
      </c>
      <c r="J1633" s="9" t="s">
        <v>1908</v>
      </c>
      <c r="K1633" s="9" t="s">
        <v>1899</v>
      </c>
      <c r="L1633" s="9" t="s">
        <v>1910</v>
      </c>
      <c r="M1633" s="9" t="s">
        <v>2462</v>
      </c>
      <c r="N1633" s="9"/>
      <c r="O1633" s="9" t="s">
        <v>5930</v>
      </c>
    </row>
    <row r="1634" spans="1:15" ht="18">
      <c r="A1634" s="9">
        <v>700409</v>
      </c>
      <c r="B1634" s="9" t="s">
        <v>5930</v>
      </c>
      <c r="C1634" s="9" t="s">
        <v>6041</v>
      </c>
      <c r="D1634" s="9" t="s">
        <v>6042</v>
      </c>
      <c r="E1634" s="9"/>
      <c r="F1634" s="9"/>
      <c r="G1634" s="9" t="s">
        <v>1906</v>
      </c>
      <c r="H1634" s="9" t="s">
        <v>1660</v>
      </c>
      <c r="I1634" s="9" t="s">
        <v>1897</v>
      </c>
      <c r="J1634" s="9" t="s">
        <v>1898</v>
      </c>
      <c r="K1634" s="9" t="s">
        <v>1916</v>
      </c>
      <c r="L1634" s="9" t="s">
        <v>1910</v>
      </c>
      <c r="M1634" s="9" t="s">
        <v>6043</v>
      </c>
      <c r="N1634" s="9"/>
      <c r="O1634" s="9" t="s">
        <v>5198</v>
      </c>
    </row>
    <row r="1635" spans="1:15" ht="18">
      <c r="A1635" s="9">
        <v>700400</v>
      </c>
      <c r="B1635" s="9" t="s">
        <v>5930</v>
      </c>
      <c r="C1635" s="9" t="s">
        <v>6044</v>
      </c>
      <c r="D1635" s="9" t="s">
        <v>6045</v>
      </c>
      <c r="E1635" s="9"/>
      <c r="F1635" s="9"/>
      <c r="G1635" s="9" t="s">
        <v>1906</v>
      </c>
      <c r="H1635" s="9" t="s">
        <v>1660</v>
      </c>
      <c r="I1635" s="9" t="s">
        <v>1897</v>
      </c>
      <c r="J1635" s="9" t="s">
        <v>1898</v>
      </c>
      <c r="K1635" s="9" t="s">
        <v>1927</v>
      </c>
      <c r="L1635" s="9" t="s">
        <v>1910</v>
      </c>
      <c r="M1635" s="9" t="s">
        <v>3012</v>
      </c>
      <c r="N1635" s="9"/>
      <c r="O1635" s="9" t="s">
        <v>3926</v>
      </c>
    </row>
    <row r="1636" spans="1:15" ht="18">
      <c r="A1636" s="9">
        <v>700387</v>
      </c>
      <c r="B1636" s="9" t="s">
        <v>5930</v>
      </c>
      <c r="C1636" s="9" t="s">
        <v>6046</v>
      </c>
      <c r="D1636" s="9" t="s">
        <v>6047</v>
      </c>
      <c r="E1636" s="9" t="s">
        <v>1905</v>
      </c>
      <c r="F1636" s="9">
        <v>57</v>
      </c>
      <c r="G1636" s="9" t="s">
        <v>398</v>
      </c>
      <c r="H1636" s="9" t="s">
        <v>2190</v>
      </c>
      <c r="I1636" s="9" t="s">
        <v>1897</v>
      </c>
      <c r="J1636" s="9" t="s">
        <v>2215</v>
      </c>
      <c r="K1636" s="9" t="s">
        <v>1916</v>
      </c>
      <c r="L1636" s="9" t="s">
        <v>1952</v>
      </c>
      <c r="M1636" s="9" t="s">
        <v>6048</v>
      </c>
      <c r="N1636" s="9"/>
      <c r="O1636" s="9" t="s">
        <v>17</v>
      </c>
    </row>
    <row r="1637" spans="1:15" ht="18">
      <c r="A1637" s="9">
        <v>700383</v>
      </c>
      <c r="B1637" s="9" t="s">
        <v>5930</v>
      </c>
      <c r="C1637" s="9" t="s">
        <v>6049</v>
      </c>
      <c r="D1637" s="9" t="s">
        <v>6050</v>
      </c>
      <c r="E1637" s="9"/>
      <c r="F1637" s="9"/>
      <c r="G1637" s="9" t="s">
        <v>1906</v>
      </c>
      <c r="H1637" s="9" t="s">
        <v>1907</v>
      </c>
      <c r="I1637" s="9" t="s">
        <v>1897</v>
      </c>
      <c r="J1637" s="9" t="s">
        <v>1898</v>
      </c>
      <c r="K1637" s="9" t="s">
        <v>2299</v>
      </c>
      <c r="L1637" s="9" t="s">
        <v>2527</v>
      </c>
      <c r="M1637" s="9" t="s">
        <v>6051</v>
      </c>
      <c r="N1637" s="9"/>
      <c r="O1637" s="9" t="s">
        <v>5408</v>
      </c>
    </row>
    <row r="1638" spans="1:15" ht="18">
      <c r="A1638" s="9">
        <v>700363</v>
      </c>
      <c r="B1638" s="9" t="s">
        <v>5930</v>
      </c>
      <c r="C1638" s="9" t="s">
        <v>6052</v>
      </c>
      <c r="D1638" s="9" t="s">
        <v>6053</v>
      </c>
      <c r="E1638" s="9"/>
      <c r="F1638" s="9"/>
      <c r="G1638" s="9" t="s">
        <v>633</v>
      </c>
      <c r="H1638" s="9" t="s">
        <v>1660</v>
      </c>
      <c r="I1638" s="9" t="s">
        <v>1897</v>
      </c>
      <c r="J1638" s="9" t="s">
        <v>1898</v>
      </c>
      <c r="K1638" s="9" t="s">
        <v>1922</v>
      </c>
      <c r="L1638" s="9" t="s">
        <v>1974</v>
      </c>
      <c r="M1638" s="9" t="s">
        <v>2387</v>
      </c>
      <c r="N1638" s="9"/>
      <c r="O1638" s="9" t="s">
        <v>5644</v>
      </c>
    </row>
    <row r="1639" spans="1:15" ht="18">
      <c r="A1639" s="9">
        <v>700330</v>
      </c>
      <c r="B1639" s="9" t="s">
        <v>5930</v>
      </c>
      <c r="C1639" s="9" t="s">
        <v>6054</v>
      </c>
      <c r="D1639" s="9" t="s">
        <v>6055</v>
      </c>
      <c r="E1639" s="9" t="s">
        <v>1905</v>
      </c>
      <c r="F1639" s="9">
        <v>25</v>
      </c>
      <c r="G1639" s="9" t="s">
        <v>748</v>
      </c>
      <c r="H1639" s="9" t="s">
        <v>1295</v>
      </c>
      <c r="I1639" s="9" t="s">
        <v>1897</v>
      </c>
      <c r="J1639" s="9" t="s">
        <v>1898</v>
      </c>
      <c r="K1639" s="9" t="s">
        <v>1909</v>
      </c>
      <c r="L1639" s="9" t="s">
        <v>1910</v>
      </c>
      <c r="M1639" s="9" t="s">
        <v>6056</v>
      </c>
      <c r="N1639" s="9"/>
      <c r="O1639" s="9" t="s">
        <v>5644</v>
      </c>
    </row>
    <row r="1640" spans="1:15" ht="18">
      <c r="A1640" s="9">
        <v>700279</v>
      </c>
      <c r="B1640" s="9" t="s">
        <v>5930</v>
      </c>
      <c r="C1640" s="9" t="s">
        <v>6057</v>
      </c>
      <c r="D1640" s="9" t="s">
        <v>6058</v>
      </c>
      <c r="E1640" s="9" t="s">
        <v>1905</v>
      </c>
      <c r="F1640" s="9">
        <v>29</v>
      </c>
      <c r="G1640" s="9" t="s">
        <v>1906</v>
      </c>
      <c r="H1640" s="9" t="s">
        <v>2190</v>
      </c>
      <c r="I1640" s="9" t="s">
        <v>1897</v>
      </c>
      <c r="J1640" s="9" t="s">
        <v>6059</v>
      </c>
      <c r="K1640" s="9" t="s">
        <v>2063</v>
      </c>
      <c r="L1640" s="9" t="s">
        <v>1910</v>
      </c>
      <c r="M1640" s="9" t="s">
        <v>6060</v>
      </c>
      <c r="N1640" s="9"/>
      <c r="O1640" s="9" t="s">
        <v>5930</v>
      </c>
    </row>
    <row r="1641" spans="1:15" ht="18">
      <c r="A1641" s="9">
        <v>700271</v>
      </c>
      <c r="B1641" s="9" t="s">
        <v>5930</v>
      </c>
      <c r="C1641" s="9" t="s">
        <v>6061</v>
      </c>
      <c r="D1641" s="9" t="s">
        <v>98</v>
      </c>
      <c r="E1641" s="9"/>
      <c r="F1641" s="9"/>
      <c r="G1641" s="9"/>
      <c r="H1641" s="9"/>
      <c r="I1641" s="9" t="s">
        <v>1897</v>
      </c>
      <c r="J1641" s="9" t="s">
        <v>1908</v>
      </c>
      <c r="K1641" s="9" t="s">
        <v>1899</v>
      </c>
      <c r="L1641" s="9" t="s">
        <v>1910</v>
      </c>
      <c r="M1641" s="9" t="s">
        <v>6062</v>
      </c>
      <c r="N1641" s="9"/>
      <c r="O1641" s="9" t="s">
        <v>5930</v>
      </c>
    </row>
    <row r="1642" spans="1:15" ht="18">
      <c r="A1642" s="9">
        <v>700261</v>
      </c>
      <c r="B1642" s="9" t="s">
        <v>5930</v>
      </c>
      <c r="C1642" s="9" t="s">
        <v>6063</v>
      </c>
      <c r="D1642" s="9" t="s">
        <v>98</v>
      </c>
      <c r="E1642" s="9"/>
      <c r="F1642" s="9"/>
      <c r="G1642" s="9"/>
      <c r="H1642" s="9"/>
      <c r="I1642" s="9" t="s">
        <v>1897</v>
      </c>
      <c r="J1642" s="9" t="s">
        <v>1908</v>
      </c>
      <c r="K1642" s="9" t="s">
        <v>1899</v>
      </c>
      <c r="L1642" s="9" t="s">
        <v>1910</v>
      </c>
      <c r="M1642" s="9" t="s">
        <v>2973</v>
      </c>
      <c r="N1642" s="9"/>
      <c r="O1642" s="9" t="s">
        <v>5644</v>
      </c>
    </row>
    <row r="1643" spans="1:15" ht="18">
      <c r="A1643" s="9">
        <v>700216</v>
      </c>
      <c r="B1643" s="9" t="s">
        <v>5930</v>
      </c>
      <c r="C1643" s="9" t="s">
        <v>6064</v>
      </c>
      <c r="D1643" s="9" t="s">
        <v>6065</v>
      </c>
      <c r="E1643" s="9"/>
      <c r="F1643" s="9"/>
      <c r="G1643" s="9" t="s">
        <v>633</v>
      </c>
      <c r="H1643" s="9" t="s">
        <v>1907</v>
      </c>
      <c r="I1643" s="9" t="s">
        <v>1897</v>
      </c>
      <c r="J1643" s="9" t="s">
        <v>1898</v>
      </c>
      <c r="K1643" s="9" t="s">
        <v>1987</v>
      </c>
      <c r="L1643" s="9" t="s">
        <v>3209</v>
      </c>
      <c r="M1643" s="9" t="s">
        <v>2381</v>
      </c>
      <c r="N1643" s="9"/>
      <c r="O1643" s="9" t="s">
        <v>2881</v>
      </c>
    </row>
    <row r="1644" spans="1:15" ht="18">
      <c r="A1644" s="9">
        <v>700189</v>
      </c>
      <c r="B1644" s="9" t="s">
        <v>5930</v>
      </c>
      <c r="C1644" s="9" t="s">
        <v>6066</v>
      </c>
      <c r="D1644" s="9" t="s">
        <v>6067</v>
      </c>
      <c r="E1644" s="9"/>
      <c r="F1644" s="9"/>
      <c r="G1644" s="9" t="s">
        <v>633</v>
      </c>
      <c r="H1644" s="9" t="s">
        <v>1660</v>
      </c>
      <c r="I1644" s="9" t="s">
        <v>1897</v>
      </c>
      <c r="J1644" s="9" t="s">
        <v>1898</v>
      </c>
      <c r="K1644" s="9" t="s">
        <v>2299</v>
      </c>
      <c r="L1644" s="9" t="s">
        <v>3209</v>
      </c>
      <c r="M1644" s="9" t="s">
        <v>6068</v>
      </c>
      <c r="N1644" s="9"/>
      <c r="O1644" s="9" t="s">
        <v>3464</v>
      </c>
    </row>
    <row r="1645" spans="1:15" ht="18">
      <c r="A1645" s="9">
        <v>700129</v>
      </c>
      <c r="B1645" s="9" t="s">
        <v>5930</v>
      </c>
      <c r="C1645" s="9" t="s">
        <v>6069</v>
      </c>
      <c r="D1645" s="9" t="s">
        <v>6070</v>
      </c>
      <c r="E1645" s="9"/>
      <c r="F1645" s="9"/>
      <c r="G1645" s="9" t="s">
        <v>633</v>
      </c>
      <c r="H1645" s="9" t="s">
        <v>1295</v>
      </c>
      <c r="I1645" s="9" t="s">
        <v>1897</v>
      </c>
      <c r="J1645" s="9" t="s">
        <v>1898</v>
      </c>
      <c r="K1645" s="9" t="s">
        <v>1987</v>
      </c>
      <c r="L1645" s="9" t="s">
        <v>1900</v>
      </c>
      <c r="M1645" s="9" t="s">
        <v>2006</v>
      </c>
      <c r="N1645" s="9"/>
      <c r="O1645" s="9" t="s">
        <v>3342</v>
      </c>
    </row>
    <row r="1646" spans="1:15" ht="18">
      <c r="A1646" s="9">
        <v>700121</v>
      </c>
      <c r="B1646" s="9" t="s">
        <v>5930</v>
      </c>
      <c r="C1646" s="9" t="s">
        <v>6071</v>
      </c>
      <c r="D1646" s="9" t="s">
        <v>6072</v>
      </c>
      <c r="E1646" s="9"/>
      <c r="F1646" s="9"/>
      <c r="G1646" s="9" t="s">
        <v>1906</v>
      </c>
      <c r="H1646" s="9" t="s">
        <v>1660</v>
      </c>
      <c r="I1646" s="9" t="s">
        <v>1897</v>
      </c>
      <c r="J1646" s="9" t="s">
        <v>1898</v>
      </c>
      <c r="K1646" s="9" t="s">
        <v>1899</v>
      </c>
      <c r="L1646" s="9" t="s">
        <v>2527</v>
      </c>
      <c r="M1646" s="9" t="s">
        <v>6073</v>
      </c>
      <c r="N1646" s="9"/>
      <c r="O1646" s="9" t="s">
        <v>5930</v>
      </c>
    </row>
    <row r="1647" spans="1:15" ht="18">
      <c r="A1647" s="9">
        <v>700086</v>
      </c>
      <c r="B1647" s="9" t="s">
        <v>5930</v>
      </c>
      <c r="C1647" s="9" t="s">
        <v>6074</v>
      </c>
      <c r="D1647" s="9" t="s">
        <v>6075</v>
      </c>
      <c r="E1647" s="9" t="s">
        <v>1905</v>
      </c>
      <c r="F1647" s="9">
        <v>45</v>
      </c>
      <c r="G1647" s="9" t="s">
        <v>1906</v>
      </c>
      <c r="H1647" s="9" t="s">
        <v>1295</v>
      </c>
      <c r="I1647" s="9" t="s">
        <v>1897</v>
      </c>
      <c r="J1647" s="9" t="s">
        <v>1926</v>
      </c>
      <c r="K1647" s="9" t="s">
        <v>2364</v>
      </c>
      <c r="L1647" s="9" t="s">
        <v>1910</v>
      </c>
      <c r="M1647" s="9" t="s">
        <v>3768</v>
      </c>
      <c r="N1647" s="9"/>
      <c r="O1647" s="9" t="s">
        <v>1912</v>
      </c>
    </row>
    <row r="1648" spans="1:15" ht="18">
      <c r="A1648" s="9">
        <v>699645</v>
      </c>
      <c r="B1648" s="9" t="s">
        <v>5930</v>
      </c>
      <c r="C1648" s="9" t="s">
        <v>6076</v>
      </c>
      <c r="D1648" s="9" t="s">
        <v>98</v>
      </c>
      <c r="E1648" s="9"/>
      <c r="F1648" s="9"/>
      <c r="G1648" s="9" t="s">
        <v>748</v>
      </c>
      <c r="H1648" s="9" t="s">
        <v>1295</v>
      </c>
      <c r="I1648" s="9" t="s">
        <v>1897</v>
      </c>
      <c r="J1648" s="9" t="s">
        <v>1908</v>
      </c>
      <c r="K1648" s="9" t="s">
        <v>1899</v>
      </c>
      <c r="L1648" s="9" t="s">
        <v>1910</v>
      </c>
      <c r="M1648" s="9" t="s">
        <v>6077</v>
      </c>
      <c r="N1648" s="9"/>
      <c r="O1648" s="9" t="s">
        <v>5930</v>
      </c>
    </row>
    <row r="1649" spans="1:15" ht="18">
      <c r="A1649" s="9">
        <v>699463</v>
      </c>
      <c r="B1649" s="9" t="s">
        <v>6078</v>
      </c>
      <c r="C1649" s="9" t="s">
        <v>6079</v>
      </c>
      <c r="D1649" s="9" t="s">
        <v>6080</v>
      </c>
      <c r="E1649" s="9"/>
      <c r="F1649" s="9"/>
      <c r="G1649" s="9" t="s">
        <v>633</v>
      </c>
      <c r="H1649" s="9" t="s">
        <v>1660</v>
      </c>
      <c r="I1649" s="9" t="s">
        <v>1897</v>
      </c>
      <c r="J1649" s="9" t="s">
        <v>1926</v>
      </c>
      <c r="K1649" s="9" t="s">
        <v>1909</v>
      </c>
      <c r="L1649" s="9" t="s">
        <v>3209</v>
      </c>
      <c r="M1649" s="9" t="s">
        <v>6081</v>
      </c>
      <c r="N1649" s="9"/>
      <c r="O1649" s="9" t="s">
        <v>4141</v>
      </c>
    </row>
    <row r="1650" spans="1:15" ht="18">
      <c r="A1650" s="9">
        <v>699342</v>
      </c>
      <c r="B1650" s="9" t="s">
        <v>6078</v>
      </c>
      <c r="C1650" s="9" t="s">
        <v>6082</v>
      </c>
      <c r="D1650" s="9" t="s">
        <v>6083</v>
      </c>
      <c r="E1650" s="9"/>
      <c r="F1650" s="9"/>
      <c r="G1650" s="9" t="s">
        <v>633</v>
      </c>
      <c r="H1650" s="9" t="s">
        <v>1660</v>
      </c>
      <c r="I1650" s="9" t="s">
        <v>1897</v>
      </c>
      <c r="J1650" s="9" t="s">
        <v>1939</v>
      </c>
      <c r="K1650" s="9" t="s">
        <v>2141</v>
      </c>
      <c r="L1650" s="9" t="s">
        <v>1974</v>
      </c>
      <c r="M1650" s="9" t="s">
        <v>6084</v>
      </c>
      <c r="N1650" s="9"/>
      <c r="O1650" s="9" t="s">
        <v>3350</v>
      </c>
    </row>
    <row r="1651" spans="1:15" ht="18">
      <c r="A1651" s="9">
        <v>698941</v>
      </c>
      <c r="B1651" s="9" t="s">
        <v>6078</v>
      </c>
      <c r="C1651" s="9" t="s">
        <v>6085</v>
      </c>
      <c r="D1651" s="9" t="s">
        <v>6086</v>
      </c>
      <c r="E1651" s="9" t="s">
        <v>1905</v>
      </c>
      <c r="F1651" s="9">
        <v>32</v>
      </c>
      <c r="G1651" s="9" t="s">
        <v>1915</v>
      </c>
      <c r="H1651" s="9" t="s">
        <v>1907</v>
      </c>
      <c r="I1651" s="9" t="s">
        <v>1897</v>
      </c>
      <c r="J1651" s="9" t="s">
        <v>1908</v>
      </c>
      <c r="K1651" s="9" t="s">
        <v>1965</v>
      </c>
      <c r="L1651" s="9" t="s">
        <v>1917</v>
      </c>
      <c r="M1651" s="9" t="s">
        <v>2133</v>
      </c>
      <c r="N1651" s="9"/>
      <c r="O1651" s="9" t="s">
        <v>5198</v>
      </c>
    </row>
    <row r="1652" spans="1:15" ht="18">
      <c r="A1652" s="9">
        <v>698550</v>
      </c>
      <c r="B1652" s="9" t="s">
        <v>6078</v>
      </c>
      <c r="C1652" s="9" t="s">
        <v>6087</v>
      </c>
      <c r="D1652" s="9" t="s">
        <v>5222</v>
      </c>
      <c r="E1652" s="9" t="s">
        <v>1905</v>
      </c>
      <c r="F1652" s="9"/>
      <c r="G1652" s="9" t="s">
        <v>633</v>
      </c>
      <c r="H1652" s="9" t="s">
        <v>1660</v>
      </c>
      <c r="I1652" s="9" t="s">
        <v>1897</v>
      </c>
      <c r="J1652" s="9" t="s">
        <v>1908</v>
      </c>
      <c r="K1652" s="9" t="s">
        <v>1916</v>
      </c>
      <c r="L1652" s="9" t="s">
        <v>1974</v>
      </c>
      <c r="M1652" s="9" t="s">
        <v>2006</v>
      </c>
      <c r="N1652" s="9"/>
      <c r="O1652" s="9" t="s">
        <v>3926</v>
      </c>
    </row>
    <row r="1653" spans="1:15" ht="18">
      <c r="A1653" s="9">
        <v>698429</v>
      </c>
      <c r="B1653" s="9" t="s">
        <v>6078</v>
      </c>
      <c r="C1653" s="9" t="s">
        <v>6088</v>
      </c>
      <c r="D1653" s="9" t="s">
        <v>6089</v>
      </c>
      <c r="E1653" s="9" t="s">
        <v>1905</v>
      </c>
      <c r="F1653" s="9">
        <v>29</v>
      </c>
      <c r="G1653" s="9" t="s">
        <v>748</v>
      </c>
      <c r="H1653" s="9" t="s">
        <v>1660</v>
      </c>
      <c r="I1653" s="9" t="s">
        <v>1897</v>
      </c>
      <c r="J1653" s="9" t="s">
        <v>1908</v>
      </c>
      <c r="K1653" s="9" t="s">
        <v>4760</v>
      </c>
      <c r="L1653" s="9" t="s">
        <v>1910</v>
      </c>
      <c r="M1653" s="9" t="s">
        <v>3768</v>
      </c>
      <c r="N1653" s="9"/>
      <c r="O1653" s="9" t="s">
        <v>4789</v>
      </c>
    </row>
    <row r="1654" spans="1:15" ht="18">
      <c r="A1654" s="9">
        <v>698412</v>
      </c>
      <c r="B1654" s="9" t="s">
        <v>6078</v>
      </c>
      <c r="C1654" s="9" t="s">
        <v>6090</v>
      </c>
      <c r="D1654" s="9" t="s">
        <v>6091</v>
      </c>
      <c r="E1654" s="9"/>
      <c r="F1654" s="9"/>
      <c r="G1654" s="9" t="s">
        <v>1915</v>
      </c>
      <c r="H1654" s="9" t="s">
        <v>1295</v>
      </c>
      <c r="I1654" s="9" t="s">
        <v>1897</v>
      </c>
      <c r="J1654" s="9" t="s">
        <v>1898</v>
      </c>
      <c r="K1654" s="9" t="s">
        <v>1899</v>
      </c>
      <c r="L1654" s="9" t="s">
        <v>1917</v>
      </c>
      <c r="M1654" s="9" t="s">
        <v>2352</v>
      </c>
      <c r="N1654" s="9"/>
      <c r="O1654" s="9" t="s">
        <v>5644</v>
      </c>
    </row>
    <row r="1655" spans="1:15" ht="18">
      <c r="A1655" s="9">
        <v>698375</v>
      </c>
      <c r="B1655" s="9" t="s">
        <v>6078</v>
      </c>
      <c r="C1655" s="9" t="s">
        <v>6092</v>
      </c>
      <c r="D1655" s="9" t="s">
        <v>3654</v>
      </c>
      <c r="E1655" s="9" t="s">
        <v>1905</v>
      </c>
      <c r="F1655" s="9">
        <v>26</v>
      </c>
      <c r="G1655" s="9" t="s">
        <v>748</v>
      </c>
      <c r="H1655" s="9" t="s">
        <v>1907</v>
      </c>
      <c r="I1655" s="9" t="s">
        <v>1897</v>
      </c>
      <c r="J1655" s="9" t="s">
        <v>1898</v>
      </c>
      <c r="K1655" s="9" t="s">
        <v>2255</v>
      </c>
      <c r="L1655" s="9" t="s">
        <v>2527</v>
      </c>
      <c r="M1655" s="9" t="s">
        <v>6093</v>
      </c>
      <c r="N1655" s="9"/>
      <c r="O1655" s="9" t="s">
        <v>6094</v>
      </c>
    </row>
    <row r="1656" spans="1:15" ht="18">
      <c r="A1656" s="9">
        <v>698360</v>
      </c>
      <c r="B1656" s="9" t="s">
        <v>6078</v>
      </c>
      <c r="C1656" s="9" t="s">
        <v>6095</v>
      </c>
      <c r="D1656" s="9" t="s">
        <v>6096</v>
      </c>
      <c r="E1656" s="9" t="s">
        <v>1905</v>
      </c>
      <c r="F1656" s="9">
        <v>24</v>
      </c>
      <c r="G1656" s="9"/>
      <c r="H1656" s="9"/>
      <c r="I1656" s="9" t="s">
        <v>1897</v>
      </c>
      <c r="J1656" s="9" t="s">
        <v>1908</v>
      </c>
      <c r="K1656" s="9" t="s">
        <v>2149</v>
      </c>
      <c r="L1656" s="9" t="s">
        <v>1917</v>
      </c>
      <c r="M1656" s="9" t="s">
        <v>6097</v>
      </c>
      <c r="N1656" s="9"/>
      <c r="O1656" s="9" t="s">
        <v>5644</v>
      </c>
    </row>
    <row r="1657" spans="1:15" ht="18">
      <c r="A1657" s="9">
        <v>698346</v>
      </c>
      <c r="B1657" s="9" t="s">
        <v>6078</v>
      </c>
      <c r="C1657" s="9" t="s">
        <v>6098</v>
      </c>
      <c r="D1657" s="9" t="s">
        <v>6099</v>
      </c>
      <c r="E1657" s="9"/>
      <c r="F1657" s="9"/>
      <c r="G1657" s="9" t="s">
        <v>748</v>
      </c>
      <c r="H1657" s="9" t="s">
        <v>634</v>
      </c>
      <c r="I1657" s="9" t="s">
        <v>1897</v>
      </c>
      <c r="J1657" s="9" t="s">
        <v>1898</v>
      </c>
      <c r="K1657" s="9" t="s">
        <v>1965</v>
      </c>
      <c r="L1657" s="9" t="s">
        <v>2527</v>
      </c>
      <c r="M1657" s="9" t="s">
        <v>2801</v>
      </c>
      <c r="N1657" s="9"/>
      <c r="O1657" s="9" t="s">
        <v>5930</v>
      </c>
    </row>
    <row r="1658" spans="1:15" ht="18">
      <c r="A1658" s="9">
        <v>698308</v>
      </c>
      <c r="B1658" s="9" t="s">
        <v>6078</v>
      </c>
      <c r="C1658" s="9" t="s">
        <v>6100</v>
      </c>
      <c r="D1658" s="9" t="s">
        <v>6101</v>
      </c>
      <c r="E1658" s="9"/>
      <c r="F1658" s="9"/>
      <c r="G1658" s="9" t="s">
        <v>648</v>
      </c>
      <c r="H1658" s="9" t="s">
        <v>2521</v>
      </c>
      <c r="I1658" s="9" t="s">
        <v>1897</v>
      </c>
      <c r="J1658" s="9" t="s">
        <v>1926</v>
      </c>
      <c r="K1658" s="9" t="s">
        <v>1922</v>
      </c>
      <c r="L1658" s="9" t="s">
        <v>1952</v>
      </c>
      <c r="M1658" s="9" t="s">
        <v>2010</v>
      </c>
      <c r="N1658" s="9"/>
      <c r="O1658" s="9" t="s">
        <v>5538</v>
      </c>
    </row>
    <row r="1659" spans="1:15" ht="18">
      <c r="A1659" s="9">
        <v>698279</v>
      </c>
      <c r="B1659" s="9" t="s">
        <v>6078</v>
      </c>
      <c r="C1659" s="9" t="s">
        <v>6102</v>
      </c>
      <c r="D1659" s="9" t="s">
        <v>2411</v>
      </c>
      <c r="E1659" s="9" t="s">
        <v>1905</v>
      </c>
      <c r="F1659" s="9">
        <v>25</v>
      </c>
      <c r="G1659" s="9" t="s">
        <v>398</v>
      </c>
      <c r="H1659" s="9" t="s">
        <v>1907</v>
      </c>
      <c r="I1659" s="9" t="s">
        <v>1897</v>
      </c>
      <c r="J1659" s="9" t="s">
        <v>1898</v>
      </c>
      <c r="K1659" s="9" t="s">
        <v>2687</v>
      </c>
      <c r="L1659" s="9" t="s">
        <v>2415</v>
      </c>
      <c r="M1659" s="9" t="s">
        <v>2693</v>
      </c>
      <c r="N1659" s="9"/>
      <c r="O1659" s="9" t="s">
        <v>2230</v>
      </c>
    </row>
    <row r="1660" spans="1:15" ht="18">
      <c r="A1660" s="9">
        <v>698250</v>
      </c>
      <c r="B1660" s="9" t="s">
        <v>6078</v>
      </c>
      <c r="C1660" s="9" t="s">
        <v>6103</v>
      </c>
      <c r="D1660" s="9" t="s">
        <v>6104</v>
      </c>
      <c r="E1660" s="9"/>
      <c r="F1660" s="9"/>
      <c r="G1660" s="9" t="s">
        <v>748</v>
      </c>
      <c r="H1660" s="9" t="s">
        <v>1660</v>
      </c>
      <c r="I1660" s="9" t="s">
        <v>1897</v>
      </c>
      <c r="J1660" s="9" t="s">
        <v>1898</v>
      </c>
      <c r="K1660" s="9" t="s">
        <v>2058</v>
      </c>
      <c r="L1660" s="9" t="s">
        <v>1910</v>
      </c>
      <c r="M1660" s="9" t="s">
        <v>6105</v>
      </c>
      <c r="N1660" s="9"/>
      <c r="O1660" s="9" t="s">
        <v>5930</v>
      </c>
    </row>
    <row r="1661" spans="1:15" ht="18">
      <c r="A1661" s="9">
        <v>698205</v>
      </c>
      <c r="B1661" s="9" t="s">
        <v>6078</v>
      </c>
      <c r="C1661" s="9" t="s">
        <v>6106</v>
      </c>
      <c r="D1661" s="9" t="s">
        <v>6107</v>
      </c>
      <c r="E1661" s="9"/>
      <c r="F1661" s="9"/>
      <c r="G1661" s="9" t="s">
        <v>1896</v>
      </c>
      <c r="H1661" s="9" t="s">
        <v>1660</v>
      </c>
      <c r="I1661" s="9" t="s">
        <v>1897</v>
      </c>
      <c r="J1661" s="9" t="s">
        <v>1898</v>
      </c>
      <c r="K1661" s="9" t="s">
        <v>1922</v>
      </c>
      <c r="L1661" s="9" t="s">
        <v>1974</v>
      </c>
      <c r="M1661" s="9" t="s">
        <v>2006</v>
      </c>
      <c r="N1661" s="9"/>
      <c r="O1661" s="9" t="s">
        <v>5644</v>
      </c>
    </row>
    <row r="1662" spans="1:15" ht="18">
      <c r="A1662" s="9">
        <v>698189</v>
      </c>
      <c r="B1662" s="9" t="s">
        <v>6078</v>
      </c>
      <c r="C1662" s="9" t="s">
        <v>6108</v>
      </c>
      <c r="D1662" s="9" t="s">
        <v>6109</v>
      </c>
      <c r="E1662" s="9" t="s">
        <v>1905</v>
      </c>
      <c r="F1662" s="9">
        <v>33</v>
      </c>
      <c r="G1662" s="9" t="s">
        <v>1915</v>
      </c>
      <c r="H1662" s="9" t="s">
        <v>1907</v>
      </c>
      <c r="I1662" s="9" t="s">
        <v>1897</v>
      </c>
      <c r="J1662" s="9" t="s">
        <v>1908</v>
      </c>
      <c r="K1662" s="9" t="s">
        <v>1965</v>
      </c>
      <c r="L1662" s="9" t="s">
        <v>1917</v>
      </c>
      <c r="M1662" s="9" t="s">
        <v>2133</v>
      </c>
      <c r="N1662" s="9"/>
      <c r="O1662" s="9" t="s">
        <v>5198</v>
      </c>
    </row>
    <row r="1663" spans="1:15" ht="18">
      <c r="A1663" s="9">
        <v>698164</v>
      </c>
      <c r="B1663" s="9" t="s">
        <v>6078</v>
      </c>
      <c r="C1663" s="9" t="s">
        <v>6110</v>
      </c>
      <c r="D1663" s="9" t="s">
        <v>6111</v>
      </c>
      <c r="E1663" s="9"/>
      <c r="F1663" s="9"/>
      <c r="G1663" s="9" t="s">
        <v>648</v>
      </c>
      <c r="H1663" s="9" t="s">
        <v>1907</v>
      </c>
      <c r="I1663" s="9" t="s">
        <v>1897</v>
      </c>
      <c r="J1663" s="9" t="s">
        <v>1898</v>
      </c>
      <c r="K1663" s="9" t="s">
        <v>1899</v>
      </c>
      <c r="L1663" s="9" t="s">
        <v>2415</v>
      </c>
      <c r="M1663" s="9" t="s">
        <v>6112</v>
      </c>
      <c r="N1663" s="9"/>
      <c r="O1663" s="9" t="s">
        <v>6078</v>
      </c>
    </row>
    <row r="1664" spans="1:15" ht="18">
      <c r="A1664" s="9">
        <v>698158</v>
      </c>
      <c r="B1664" s="9" t="s">
        <v>6078</v>
      </c>
      <c r="C1664" s="9" t="s">
        <v>6113</v>
      </c>
      <c r="D1664" s="9" t="s">
        <v>6114</v>
      </c>
      <c r="E1664" s="9"/>
      <c r="F1664" s="9"/>
      <c r="G1664" s="9" t="s">
        <v>1896</v>
      </c>
      <c r="H1664" s="9" t="s">
        <v>634</v>
      </c>
      <c r="I1664" s="9" t="s">
        <v>1897</v>
      </c>
      <c r="J1664" s="9" t="s">
        <v>1898</v>
      </c>
      <c r="K1664" s="9" t="s">
        <v>3178</v>
      </c>
      <c r="L1664" s="9" t="s">
        <v>1900</v>
      </c>
      <c r="M1664" s="9" t="s">
        <v>6115</v>
      </c>
      <c r="N1664" s="9"/>
      <c r="O1664" s="9" t="s">
        <v>3844</v>
      </c>
    </row>
    <row r="1665" spans="1:15" ht="18">
      <c r="A1665" s="9">
        <v>698105</v>
      </c>
      <c r="B1665" s="9" t="s">
        <v>6078</v>
      </c>
      <c r="C1665" s="9" t="s">
        <v>6116</v>
      </c>
      <c r="D1665" s="9" t="s">
        <v>6117</v>
      </c>
      <c r="E1665" s="9"/>
      <c r="F1665" s="9"/>
      <c r="G1665" s="9" t="s">
        <v>1896</v>
      </c>
      <c r="H1665" s="9" t="s">
        <v>1660</v>
      </c>
      <c r="I1665" s="9" t="s">
        <v>1897</v>
      </c>
      <c r="J1665" s="9" t="s">
        <v>1898</v>
      </c>
      <c r="K1665" s="9" t="s">
        <v>1927</v>
      </c>
      <c r="L1665" s="9" t="s">
        <v>1900</v>
      </c>
      <c r="M1665" s="9" t="s">
        <v>6118</v>
      </c>
      <c r="N1665" s="9"/>
      <c r="O1665" s="9" t="s">
        <v>4950</v>
      </c>
    </row>
    <row r="1666" spans="1:15" ht="18">
      <c r="A1666" s="9">
        <v>698095</v>
      </c>
      <c r="B1666" s="9" t="s">
        <v>6078</v>
      </c>
      <c r="C1666" s="9" t="s">
        <v>6119</v>
      </c>
      <c r="D1666" s="9" t="s">
        <v>3116</v>
      </c>
      <c r="E1666" s="9" t="s">
        <v>1905</v>
      </c>
      <c r="F1666" s="9">
        <v>35</v>
      </c>
      <c r="G1666" s="9"/>
      <c r="H1666" s="9"/>
      <c r="I1666" s="9" t="s">
        <v>1897</v>
      </c>
      <c r="J1666" s="9" t="s">
        <v>1908</v>
      </c>
      <c r="K1666" s="9" t="s">
        <v>2149</v>
      </c>
      <c r="L1666" s="9" t="s">
        <v>1917</v>
      </c>
      <c r="M1666" s="9" t="s">
        <v>6120</v>
      </c>
      <c r="N1666" s="9"/>
      <c r="O1666" s="9" t="s">
        <v>5930</v>
      </c>
    </row>
    <row r="1667" spans="1:15" ht="18">
      <c r="A1667" s="9">
        <v>698083</v>
      </c>
      <c r="B1667" s="9" t="s">
        <v>6078</v>
      </c>
      <c r="C1667" s="9" t="s">
        <v>6121</v>
      </c>
      <c r="D1667" s="9" t="s">
        <v>6122</v>
      </c>
      <c r="E1667" s="9" t="s">
        <v>1905</v>
      </c>
      <c r="F1667" s="9">
        <v>44</v>
      </c>
      <c r="G1667" s="9" t="s">
        <v>398</v>
      </c>
      <c r="H1667" s="9" t="s">
        <v>1907</v>
      </c>
      <c r="I1667" s="9" t="s">
        <v>1897</v>
      </c>
      <c r="J1667" s="9" t="s">
        <v>1926</v>
      </c>
      <c r="K1667" s="9" t="s">
        <v>1995</v>
      </c>
      <c r="L1667" s="9" t="s">
        <v>1996</v>
      </c>
      <c r="M1667" s="9" t="s">
        <v>6123</v>
      </c>
      <c r="N1667" s="9"/>
      <c r="O1667" s="9" t="s">
        <v>6078</v>
      </c>
    </row>
    <row r="1668" spans="1:15" ht="18">
      <c r="A1668" s="9">
        <v>698073</v>
      </c>
      <c r="B1668" s="9" t="s">
        <v>6078</v>
      </c>
      <c r="C1668" s="9" t="s">
        <v>6124</v>
      </c>
      <c r="D1668" s="9" t="s">
        <v>6122</v>
      </c>
      <c r="E1668" s="9" t="s">
        <v>1905</v>
      </c>
      <c r="F1668" s="9">
        <v>44</v>
      </c>
      <c r="G1668" s="9" t="s">
        <v>398</v>
      </c>
      <c r="H1668" s="9" t="s">
        <v>634</v>
      </c>
      <c r="I1668" s="9" t="s">
        <v>1897</v>
      </c>
      <c r="J1668" s="9" t="s">
        <v>1898</v>
      </c>
      <c r="K1668" s="9" t="s">
        <v>1995</v>
      </c>
      <c r="L1668" s="9" t="s">
        <v>1996</v>
      </c>
      <c r="M1668" s="9" t="s">
        <v>6125</v>
      </c>
      <c r="N1668" s="9"/>
      <c r="O1668" s="9" t="s">
        <v>6078</v>
      </c>
    </row>
    <row r="1669" spans="1:15" ht="18">
      <c r="A1669" s="9">
        <v>698063</v>
      </c>
      <c r="B1669" s="9" t="s">
        <v>6078</v>
      </c>
      <c r="C1669" s="9" t="s">
        <v>6126</v>
      </c>
      <c r="D1669" s="9" t="s">
        <v>2218</v>
      </c>
      <c r="E1669" s="9" t="s">
        <v>1905</v>
      </c>
      <c r="F1669" s="9">
        <v>41</v>
      </c>
      <c r="G1669" s="9" t="s">
        <v>1906</v>
      </c>
      <c r="H1669" s="9" t="s">
        <v>634</v>
      </c>
      <c r="I1669" s="9" t="s">
        <v>1897</v>
      </c>
      <c r="J1669" s="9" t="s">
        <v>1898</v>
      </c>
      <c r="K1669" s="9" t="s">
        <v>2255</v>
      </c>
      <c r="L1669" s="9" t="s">
        <v>2527</v>
      </c>
      <c r="M1669" s="9" t="s">
        <v>6127</v>
      </c>
      <c r="N1669" s="9"/>
      <c r="O1669" s="9" t="s">
        <v>5930</v>
      </c>
    </row>
    <row r="1670" spans="1:15" ht="18">
      <c r="A1670" s="9">
        <v>698060</v>
      </c>
      <c r="B1670" s="9" t="s">
        <v>6078</v>
      </c>
      <c r="C1670" s="9" t="s">
        <v>6128</v>
      </c>
      <c r="D1670" s="9" t="s">
        <v>6129</v>
      </c>
      <c r="E1670" s="9"/>
      <c r="F1670" s="9"/>
      <c r="G1670" s="9" t="s">
        <v>1906</v>
      </c>
      <c r="H1670" s="9" t="s">
        <v>1660</v>
      </c>
      <c r="I1670" s="9" t="s">
        <v>1897</v>
      </c>
      <c r="J1670" s="9" t="s">
        <v>1898</v>
      </c>
      <c r="K1670" s="9" t="s">
        <v>2299</v>
      </c>
      <c r="L1670" s="9" t="s">
        <v>2527</v>
      </c>
      <c r="M1670" s="9" t="s">
        <v>98</v>
      </c>
      <c r="N1670" s="9"/>
      <c r="O1670" s="9" t="s">
        <v>6078</v>
      </c>
    </row>
    <row r="1671" spans="1:15" ht="18">
      <c r="A1671" s="9">
        <v>698054</v>
      </c>
      <c r="B1671" s="9" t="s">
        <v>6078</v>
      </c>
      <c r="C1671" s="9" t="s">
        <v>6130</v>
      </c>
      <c r="D1671" s="9" t="s">
        <v>6131</v>
      </c>
      <c r="E1671" s="9" t="s">
        <v>1905</v>
      </c>
      <c r="F1671" s="9">
        <v>26</v>
      </c>
      <c r="G1671" s="9" t="s">
        <v>633</v>
      </c>
      <c r="H1671" s="9" t="s">
        <v>1660</v>
      </c>
      <c r="I1671" s="9" t="s">
        <v>1897</v>
      </c>
      <c r="J1671" s="9" t="s">
        <v>1908</v>
      </c>
      <c r="K1671" s="9" t="s">
        <v>2299</v>
      </c>
      <c r="L1671" s="9" t="s">
        <v>1974</v>
      </c>
      <c r="M1671" s="9" t="s">
        <v>6132</v>
      </c>
      <c r="N1671" s="9"/>
      <c r="O1671" s="9" t="s">
        <v>5538</v>
      </c>
    </row>
    <row r="1672" spans="1:15" ht="18">
      <c r="A1672" s="9">
        <v>698049</v>
      </c>
      <c r="B1672" s="9" t="s">
        <v>6078</v>
      </c>
      <c r="C1672" s="9" t="s">
        <v>6133</v>
      </c>
      <c r="D1672" s="9" t="s">
        <v>4268</v>
      </c>
      <c r="E1672" s="9" t="s">
        <v>1905</v>
      </c>
      <c r="F1672" s="9">
        <v>31</v>
      </c>
      <c r="G1672" s="9" t="s">
        <v>748</v>
      </c>
      <c r="H1672" s="9" t="s">
        <v>634</v>
      </c>
      <c r="I1672" s="9" t="s">
        <v>1897</v>
      </c>
      <c r="J1672" s="9" t="s">
        <v>1908</v>
      </c>
      <c r="K1672" s="9" t="s">
        <v>1916</v>
      </c>
      <c r="L1672" s="9" t="s">
        <v>1910</v>
      </c>
      <c r="M1672" s="9" t="s">
        <v>6134</v>
      </c>
      <c r="N1672" s="9"/>
      <c r="O1672" s="9" t="s">
        <v>5930</v>
      </c>
    </row>
    <row r="1673" spans="1:15" ht="18">
      <c r="A1673" s="9">
        <v>698028</v>
      </c>
      <c r="B1673" s="9" t="s">
        <v>6078</v>
      </c>
      <c r="C1673" s="9" t="s">
        <v>6135</v>
      </c>
      <c r="D1673" s="9" t="s">
        <v>6136</v>
      </c>
      <c r="E1673" s="9"/>
      <c r="F1673" s="9"/>
      <c r="G1673" s="9" t="s">
        <v>633</v>
      </c>
      <c r="H1673" s="9" t="s">
        <v>1295</v>
      </c>
      <c r="I1673" s="9" t="s">
        <v>1897</v>
      </c>
      <c r="J1673" s="9" t="s">
        <v>1898</v>
      </c>
      <c r="K1673" s="9" t="s">
        <v>2540</v>
      </c>
      <c r="L1673" s="9" t="s">
        <v>1974</v>
      </c>
      <c r="M1673" s="9" t="s">
        <v>2006</v>
      </c>
      <c r="N1673" s="9"/>
      <c r="O1673" s="9" t="s">
        <v>5644</v>
      </c>
    </row>
    <row r="1674" spans="1:15" ht="18">
      <c r="A1674" s="9">
        <v>698021</v>
      </c>
      <c r="B1674" s="9" t="s">
        <v>6078</v>
      </c>
      <c r="C1674" s="9" t="s">
        <v>6137</v>
      </c>
      <c r="D1674" s="9" t="s">
        <v>6138</v>
      </c>
      <c r="E1674" s="9"/>
      <c r="F1674" s="9"/>
      <c r="G1674" s="9" t="s">
        <v>1906</v>
      </c>
      <c r="H1674" s="9" t="s">
        <v>634</v>
      </c>
      <c r="I1674" s="9" t="s">
        <v>1897</v>
      </c>
      <c r="J1674" s="9" t="s">
        <v>1898</v>
      </c>
      <c r="K1674" s="9" t="s">
        <v>2299</v>
      </c>
      <c r="L1674" s="9" t="s">
        <v>2527</v>
      </c>
      <c r="M1674" s="9" t="s">
        <v>6139</v>
      </c>
      <c r="N1674" s="9"/>
      <c r="O1674" s="9" t="s">
        <v>5930</v>
      </c>
    </row>
    <row r="1675" spans="1:15" ht="18">
      <c r="A1675" s="9">
        <v>698017</v>
      </c>
      <c r="B1675" s="9" t="s">
        <v>6078</v>
      </c>
      <c r="C1675" s="9" t="s">
        <v>6140</v>
      </c>
      <c r="D1675" s="9" t="s">
        <v>6141</v>
      </c>
      <c r="E1675" s="9"/>
      <c r="F1675" s="9"/>
      <c r="G1675" s="9" t="s">
        <v>398</v>
      </c>
      <c r="H1675" s="9" t="s">
        <v>2176</v>
      </c>
      <c r="I1675" s="9" t="s">
        <v>1897</v>
      </c>
      <c r="J1675" s="9" t="s">
        <v>1898</v>
      </c>
      <c r="K1675" s="9" t="s">
        <v>2299</v>
      </c>
      <c r="L1675" s="9" t="s">
        <v>1952</v>
      </c>
      <c r="M1675" s="9" t="s">
        <v>6142</v>
      </c>
      <c r="N1675" s="9"/>
      <c r="O1675" s="9" t="s">
        <v>4789</v>
      </c>
    </row>
    <row r="1676" spans="1:15" ht="18">
      <c r="A1676" s="9">
        <v>697982</v>
      </c>
      <c r="B1676" s="9" t="s">
        <v>6078</v>
      </c>
      <c r="C1676" s="9" t="s">
        <v>6143</v>
      </c>
      <c r="D1676" s="9" t="s">
        <v>6144</v>
      </c>
      <c r="E1676" s="9"/>
      <c r="F1676" s="9"/>
      <c r="G1676" s="9" t="s">
        <v>1896</v>
      </c>
      <c r="H1676" s="9" t="s">
        <v>1660</v>
      </c>
      <c r="I1676" s="9" t="s">
        <v>1897</v>
      </c>
      <c r="J1676" s="9" t="s">
        <v>1898</v>
      </c>
      <c r="K1676" s="9" t="s">
        <v>2299</v>
      </c>
      <c r="L1676" s="9" t="s">
        <v>1900</v>
      </c>
      <c r="M1676" s="9" t="s">
        <v>6145</v>
      </c>
      <c r="N1676" s="9"/>
      <c r="O1676" s="9" t="s">
        <v>6078</v>
      </c>
    </row>
    <row r="1677" spans="1:15" ht="18">
      <c r="A1677" s="9">
        <v>697978</v>
      </c>
      <c r="B1677" s="9" t="s">
        <v>6078</v>
      </c>
      <c r="C1677" s="9" t="s">
        <v>6146</v>
      </c>
      <c r="D1677" s="9" t="s">
        <v>6147</v>
      </c>
      <c r="E1677" s="9"/>
      <c r="F1677" s="9"/>
      <c r="G1677" s="9" t="s">
        <v>1915</v>
      </c>
      <c r="H1677" s="9" t="s">
        <v>1907</v>
      </c>
      <c r="I1677" s="9" t="s">
        <v>1897</v>
      </c>
      <c r="J1677" s="9" t="s">
        <v>1898</v>
      </c>
      <c r="K1677" s="9" t="s">
        <v>2299</v>
      </c>
      <c r="L1677" s="9" t="s">
        <v>1917</v>
      </c>
      <c r="M1677" s="9" t="s">
        <v>6148</v>
      </c>
      <c r="N1677" s="9"/>
      <c r="O1677" s="9" t="s">
        <v>5644</v>
      </c>
    </row>
    <row r="1678" spans="1:15" ht="18">
      <c r="A1678" s="9">
        <v>697964</v>
      </c>
      <c r="B1678" s="9" t="s">
        <v>6078</v>
      </c>
      <c r="C1678" s="9" t="s">
        <v>6149</v>
      </c>
      <c r="D1678" s="9" t="s">
        <v>6150</v>
      </c>
      <c r="E1678" s="9"/>
      <c r="F1678" s="9"/>
      <c r="G1678" s="9" t="s">
        <v>748</v>
      </c>
      <c r="H1678" s="9" t="s">
        <v>1660</v>
      </c>
      <c r="I1678" s="9" t="s">
        <v>1897</v>
      </c>
      <c r="J1678" s="9" t="s">
        <v>1898</v>
      </c>
      <c r="K1678" s="9" t="s">
        <v>2299</v>
      </c>
      <c r="L1678" s="9" t="s">
        <v>1910</v>
      </c>
      <c r="M1678" s="9" t="s">
        <v>6151</v>
      </c>
      <c r="N1678" s="9"/>
      <c r="O1678" s="9" t="s">
        <v>6078</v>
      </c>
    </row>
    <row r="1679" spans="1:15" ht="18">
      <c r="A1679" s="9">
        <v>697959</v>
      </c>
      <c r="B1679" s="9" t="s">
        <v>6078</v>
      </c>
      <c r="C1679" s="9" t="s">
        <v>6152</v>
      </c>
      <c r="D1679" s="9" t="s">
        <v>4261</v>
      </c>
      <c r="E1679" s="9" t="s">
        <v>1905</v>
      </c>
      <c r="F1679" s="9">
        <v>28</v>
      </c>
      <c r="G1679" s="9" t="s">
        <v>748</v>
      </c>
      <c r="H1679" s="9" t="s">
        <v>1907</v>
      </c>
      <c r="I1679" s="9" t="s">
        <v>1897</v>
      </c>
      <c r="J1679" s="9" t="s">
        <v>1898</v>
      </c>
      <c r="K1679" s="9" t="s">
        <v>2255</v>
      </c>
      <c r="L1679" s="9" t="s">
        <v>2527</v>
      </c>
      <c r="M1679" s="9" t="s">
        <v>5158</v>
      </c>
      <c r="N1679" s="9"/>
      <c r="O1679" s="9" t="s">
        <v>5930</v>
      </c>
    </row>
    <row r="1680" spans="1:15" ht="18">
      <c r="A1680" s="9">
        <v>697950</v>
      </c>
      <c r="B1680" s="9" t="s">
        <v>6078</v>
      </c>
      <c r="C1680" s="9" t="s">
        <v>6153</v>
      </c>
      <c r="D1680" s="9" t="s">
        <v>6154</v>
      </c>
      <c r="E1680" s="9" t="s">
        <v>1905</v>
      </c>
      <c r="F1680" s="9">
        <v>33</v>
      </c>
      <c r="G1680" s="9" t="s">
        <v>398</v>
      </c>
      <c r="H1680" s="9" t="s">
        <v>1907</v>
      </c>
      <c r="I1680" s="9" t="s">
        <v>1897</v>
      </c>
      <c r="J1680" s="9" t="s">
        <v>1898</v>
      </c>
      <c r="K1680" s="9" t="s">
        <v>2063</v>
      </c>
      <c r="L1680" s="9" t="s">
        <v>2415</v>
      </c>
      <c r="M1680" s="9" t="s">
        <v>2845</v>
      </c>
      <c r="N1680" s="9"/>
      <c r="O1680" s="9" t="s">
        <v>4344</v>
      </c>
    </row>
    <row r="1681" spans="1:15" ht="18">
      <c r="A1681" s="9">
        <v>697939</v>
      </c>
      <c r="B1681" s="9" t="s">
        <v>6078</v>
      </c>
      <c r="C1681" s="9" t="s">
        <v>6155</v>
      </c>
      <c r="D1681" s="9" t="s">
        <v>6156</v>
      </c>
      <c r="E1681" s="9"/>
      <c r="F1681" s="9"/>
      <c r="G1681" s="9" t="s">
        <v>1906</v>
      </c>
      <c r="H1681" s="9" t="s">
        <v>1907</v>
      </c>
      <c r="I1681" s="9" t="s">
        <v>1897</v>
      </c>
      <c r="J1681" s="9" t="s">
        <v>1898</v>
      </c>
      <c r="K1681" s="9" t="s">
        <v>1916</v>
      </c>
      <c r="L1681" s="9" t="s">
        <v>2527</v>
      </c>
      <c r="M1681" s="9" t="s">
        <v>2741</v>
      </c>
      <c r="N1681" s="9"/>
      <c r="O1681" s="9" t="s">
        <v>5644</v>
      </c>
    </row>
    <row r="1682" spans="1:15" ht="18">
      <c r="A1682" s="9">
        <v>697934</v>
      </c>
      <c r="B1682" s="9" t="s">
        <v>6078</v>
      </c>
      <c r="C1682" s="9" t="s">
        <v>6157</v>
      </c>
      <c r="D1682" s="9" t="s">
        <v>6158</v>
      </c>
      <c r="E1682" s="9" t="s">
        <v>1905</v>
      </c>
      <c r="F1682" s="9">
        <v>22</v>
      </c>
      <c r="G1682" s="9" t="s">
        <v>1906</v>
      </c>
      <c r="H1682" s="9" t="s">
        <v>1660</v>
      </c>
      <c r="I1682" s="9" t="s">
        <v>1897</v>
      </c>
      <c r="J1682" s="9" t="s">
        <v>1898</v>
      </c>
      <c r="K1682" s="9" t="s">
        <v>1909</v>
      </c>
      <c r="L1682" s="9" t="s">
        <v>1910</v>
      </c>
      <c r="M1682" s="9" t="s">
        <v>6159</v>
      </c>
      <c r="N1682" s="9"/>
      <c r="O1682" s="9" t="s">
        <v>5198</v>
      </c>
    </row>
    <row r="1683" spans="1:15" ht="18">
      <c r="A1683" s="9">
        <v>697926</v>
      </c>
      <c r="B1683" s="9" t="s">
        <v>6078</v>
      </c>
      <c r="C1683" s="9" t="s">
        <v>6160</v>
      </c>
      <c r="D1683" s="9" t="s">
        <v>6161</v>
      </c>
      <c r="E1683" s="9" t="s">
        <v>1905</v>
      </c>
      <c r="F1683" s="9">
        <v>25</v>
      </c>
      <c r="G1683" s="9" t="s">
        <v>1906</v>
      </c>
      <c r="H1683" s="9" t="s">
        <v>1660</v>
      </c>
      <c r="I1683" s="9" t="s">
        <v>1897</v>
      </c>
      <c r="J1683" s="9" t="s">
        <v>1898</v>
      </c>
      <c r="K1683" s="9" t="s">
        <v>1916</v>
      </c>
      <c r="L1683" s="9" t="s">
        <v>1910</v>
      </c>
      <c r="M1683" s="9" t="s">
        <v>6162</v>
      </c>
      <c r="N1683" s="9"/>
      <c r="O1683" s="9" t="s">
        <v>4344</v>
      </c>
    </row>
    <row r="1684" spans="1:15" ht="18">
      <c r="A1684" s="9">
        <v>697919</v>
      </c>
      <c r="B1684" s="9" t="s">
        <v>6078</v>
      </c>
      <c r="C1684" s="9" t="s">
        <v>6163</v>
      </c>
      <c r="D1684" s="9" t="s">
        <v>5874</v>
      </c>
      <c r="E1684" s="9" t="s">
        <v>1905</v>
      </c>
      <c r="F1684" s="9">
        <v>40</v>
      </c>
      <c r="G1684" s="9" t="s">
        <v>398</v>
      </c>
      <c r="H1684" s="9" t="s">
        <v>1907</v>
      </c>
      <c r="I1684" s="9" t="s">
        <v>1897</v>
      </c>
      <c r="J1684" s="9" t="s">
        <v>1898</v>
      </c>
      <c r="K1684" s="9" t="s">
        <v>1995</v>
      </c>
      <c r="L1684" s="9" t="s">
        <v>1996</v>
      </c>
      <c r="M1684" s="9" t="s">
        <v>6164</v>
      </c>
      <c r="N1684" s="9"/>
      <c r="O1684" s="9" t="s">
        <v>6078</v>
      </c>
    </row>
    <row r="1685" spans="1:15" ht="18">
      <c r="A1685" s="9">
        <v>697904</v>
      </c>
      <c r="B1685" s="9" t="s">
        <v>6078</v>
      </c>
      <c r="C1685" s="9" t="s">
        <v>6165</v>
      </c>
      <c r="D1685" s="9" t="s">
        <v>6166</v>
      </c>
      <c r="E1685" s="9" t="s">
        <v>1905</v>
      </c>
      <c r="F1685" s="9">
        <v>35</v>
      </c>
      <c r="G1685" s="9" t="s">
        <v>1896</v>
      </c>
      <c r="H1685" s="9" t="s">
        <v>1660</v>
      </c>
      <c r="I1685" s="9" t="s">
        <v>1897</v>
      </c>
      <c r="J1685" s="9" t="s">
        <v>1898</v>
      </c>
      <c r="K1685" s="9" t="s">
        <v>2687</v>
      </c>
      <c r="L1685" s="9" t="s">
        <v>1974</v>
      </c>
      <c r="M1685" s="9" t="s">
        <v>2387</v>
      </c>
      <c r="N1685" s="9"/>
      <c r="O1685" s="9" t="s">
        <v>3603</v>
      </c>
    </row>
    <row r="1686" spans="1:15" ht="18">
      <c r="A1686" s="9">
        <v>697900</v>
      </c>
      <c r="B1686" s="9" t="s">
        <v>6078</v>
      </c>
      <c r="C1686" s="9" t="s">
        <v>6167</v>
      </c>
      <c r="D1686" s="9" t="s">
        <v>6168</v>
      </c>
      <c r="E1686" s="9"/>
      <c r="F1686" s="9"/>
      <c r="G1686" s="9" t="s">
        <v>633</v>
      </c>
      <c r="H1686" s="9" t="s">
        <v>1660</v>
      </c>
      <c r="I1686" s="9" t="s">
        <v>1897</v>
      </c>
      <c r="J1686" s="9" t="s">
        <v>1898</v>
      </c>
      <c r="K1686" s="9" t="s">
        <v>2141</v>
      </c>
      <c r="L1686" s="9" t="s">
        <v>1974</v>
      </c>
      <c r="M1686" s="9" t="s">
        <v>2006</v>
      </c>
      <c r="N1686" s="9"/>
      <c r="O1686" s="9" t="s">
        <v>3926</v>
      </c>
    </row>
    <row r="1687" spans="1:15" ht="18">
      <c r="A1687" s="9">
        <v>697896</v>
      </c>
      <c r="B1687" s="9" t="s">
        <v>6078</v>
      </c>
      <c r="C1687" s="9" t="s">
        <v>6169</v>
      </c>
      <c r="D1687" s="9" t="s">
        <v>6170</v>
      </c>
      <c r="E1687" s="9" t="s">
        <v>1905</v>
      </c>
      <c r="F1687" s="9">
        <v>27</v>
      </c>
      <c r="G1687" s="9" t="s">
        <v>633</v>
      </c>
      <c r="H1687" s="9" t="s">
        <v>1660</v>
      </c>
      <c r="I1687" s="9" t="s">
        <v>1897</v>
      </c>
      <c r="J1687" s="9" t="s">
        <v>1898</v>
      </c>
      <c r="K1687" s="9" t="s">
        <v>2149</v>
      </c>
      <c r="L1687" s="9" t="s">
        <v>1974</v>
      </c>
      <c r="M1687" s="9" t="s">
        <v>98</v>
      </c>
      <c r="N1687" s="9"/>
      <c r="O1687" s="9" t="s">
        <v>4344</v>
      </c>
    </row>
    <row r="1688" spans="1:15" ht="18">
      <c r="A1688" s="9">
        <v>697892</v>
      </c>
      <c r="B1688" s="9" t="s">
        <v>6078</v>
      </c>
      <c r="C1688" s="9" t="s">
        <v>6171</v>
      </c>
      <c r="D1688" s="9" t="s">
        <v>6172</v>
      </c>
      <c r="E1688" s="9"/>
      <c r="F1688" s="9"/>
      <c r="G1688" s="9" t="s">
        <v>1896</v>
      </c>
      <c r="H1688" s="9" t="s">
        <v>1660</v>
      </c>
      <c r="I1688" s="9" t="s">
        <v>1897</v>
      </c>
      <c r="J1688" s="9" t="s">
        <v>1898</v>
      </c>
      <c r="K1688" s="9" t="s">
        <v>1899</v>
      </c>
      <c r="L1688" s="9" t="s">
        <v>1974</v>
      </c>
      <c r="M1688" s="9" t="s">
        <v>1999</v>
      </c>
      <c r="N1688" s="9"/>
      <c r="O1688" s="9" t="s">
        <v>6078</v>
      </c>
    </row>
    <row r="1689" spans="1:15" ht="18">
      <c r="A1689" s="9">
        <v>697885</v>
      </c>
      <c r="B1689" s="9" t="s">
        <v>6078</v>
      </c>
      <c r="C1689" s="9" t="s">
        <v>6173</v>
      </c>
      <c r="D1689" s="9" t="s">
        <v>6174</v>
      </c>
      <c r="E1689" s="9"/>
      <c r="F1689" s="9"/>
      <c r="G1689" s="9" t="s">
        <v>1906</v>
      </c>
      <c r="H1689" s="9" t="s">
        <v>1907</v>
      </c>
      <c r="I1689" s="9" t="s">
        <v>1897</v>
      </c>
      <c r="J1689" s="9" t="s">
        <v>1898</v>
      </c>
      <c r="K1689" s="9" t="s">
        <v>1916</v>
      </c>
      <c r="L1689" s="9" t="s">
        <v>1910</v>
      </c>
      <c r="M1689" s="9" t="s">
        <v>5082</v>
      </c>
      <c r="N1689" s="9"/>
      <c r="O1689" s="9" t="s">
        <v>3464</v>
      </c>
    </row>
    <row r="1690" spans="1:15" ht="18">
      <c r="A1690" s="9">
        <v>697878</v>
      </c>
      <c r="B1690" s="9" t="s">
        <v>6078</v>
      </c>
      <c r="C1690" s="9" t="s">
        <v>6175</v>
      </c>
      <c r="D1690" s="9" t="s">
        <v>6176</v>
      </c>
      <c r="E1690" s="9" t="s">
        <v>1905</v>
      </c>
      <c r="F1690" s="9">
        <v>23</v>
      </c>
      <c r="G1690" s="9" t="s">
        <v>1906</v>
      </c>
      <c r="H1690" s="9" t="s">
        <v>1295</v>
      </c>
      <c r="I1690" s="9" t="s">
        <v>1897</v>
      </c>
      <c r="J1690" s="9" t="s">
        <v>1898</v>
      </c>
      <c r="K1690" s="9" t="s">
        <v>1965</v>
      </c>
      <c r="L1690" s="9" t="s">
        <v>1910</v>
      </c>
      <c r="M1690" s="9" t="s">
        <v>4957</v>
      </c>
      <c r="N1690" s="9"/>
      <c r="O1690" s="9" t="s">
        <v>4789</v>
      </c>
    </row>
    <row r="1691" spans="1:15" ht="18">
      <c r="A1691" s="9">
        <v>697870</v>
      </c>
      <c r="B1691" s="9" t="s">
        <v>6078</v>
      </c>
      <c r="C1691" s="9" t="s">
        <v>6177</v>
      </c>
      <c r="D1691" s="9" t="s">
        <v>6178</v>
      </c>
      <c r="E1691" s="9"/>
      <c r="F1691" s="9"/>
      <c r="G1691" s="9" t="s">
        <v>1896</v>
      </c>
      <c r="H1691" s="9" t="s">
        <v>1660</v>
      </c>
      <c r="I1691" s="9" t="s">
        <v>1897</v>
      </c>
      <c r="J1691" s="9" t="s">
        <v>1898</v>
      </c>
      <c r="K1691" s="9" t="s">
        <v>1916</v>
      </c>
      <c r="L1691" s="9" t="s">
        <v>1952</v>
      </c>
      <c r="M1691" s="9" t="s">
        <v>6179</v>
      </c>
      <c r="N1691" s="9"/>
      <c r="O1691" s="9" t="s">
        <v>4545</v>
      </c>
    </row>
    <row r="1692" spans="1:15" ht="18">
      <c r="A1692" s="9">
        <v>697864</v>
      </c>
      <c r="B1692" s="9" t="s">
        <v>6078</v>
      </c>
      <c r="C1692" s="9" t="s">
        <v>6180</v>
      </c>
      <c r="D1692" s="9" t="s">
        <v>3116</v>
      </c>
      <c r="E1692" s="9" t="s">
        <v>1905</v>
      </c>
      <c r="F1692" s="9">
        <v>30</v>
      </c>
      <c r="G1692" s="9" t="s">
        <v>1915</v>
      </c>
      <c r="H1692" s="9" t="s">
        <v>1907</v>
      </c>
      <c r="I1692" s="9" t="s">
        <v>1897</v>
      </c>
      <c r="J1692" s="9" t="s">
        <v>1898</v>
      </c>
      <c r="K1692" s="9" t="s">
        <v>1927</v>
      </c>
      <c r="L1692" s="9" t="s">
        <v>1917</v>
      </c>
      <c r="M1692" s="9" t="s">
        <v>2428</v>
      </c>
      <c r="N1692" s="9"/>
      <c r="O1692" s="9" t="s">
        <v>4141</v>
      </c>
    </row>
    <row r="1693" spans="1:15" ht="18">
      <c r="A1693" s="9">
        <v>697855</v>
      </c>
      <c r="B1693" s="9" t="s">
        <v>6078</v>
      </c>
      <c r="C1693" s="9" t="s">
        <v>6181</v>
      </c>
      <c r="D1693" s="9" t="s">
        <v>6182</v>
      </c>
      <c r="E1693" s="9"/>
      <c r="F1693" s="9"/>
      <c r="G1693" s="9" t="s">
        <v>1906</v>
      </c>
      <c r="H1693" s="9" t="s">
        <v>1660</v>
      </c>
      <c r="I1693" s="9" t="s">
        <v>1897</v>
      </c>
      <c r="J1693" s="9" t="s">
        <v>1898</v>
      </c>
      <c r="K1693" s="9" t="s">
        <v>1970</v>
      </c>
      <c r="L1693" s="9" t="s">
        <v>1910</v>
      </c>
      <c r="M1693" s="9" t="s">
        <v>3012</v>
      </c>
      <c r="N1693" s="9"/>
      <c r="O1693" s="9" t="s">
        <v>2059</v>
      </c>
    </row>
    <row r="1694" spans="1:15" ht="18">
      <c r="A1694" s="9">
        <v>697849</v>
      </c>
      <c r="B1694" s="9" t="s">
        <v>6078</v>
      </c>
      <c r="C1694" s="9" t="s">
        <v>6183</v>
      </c>
      <c r="D1694" s="9" t="s">
        <v>6184</v>
      </c>
      <c r="E1694" s="9"/>
      <c r="F1694" s="9"/>
      <c r="G1694" s="9" t="s">
        <v>1906</v>
      </c>
      <c r="H1694" s="9" t="s">
        <v>1660</v>
      </c>
      <c r="I1694" s="9" t="s">
        <v>1897</v>
      </c>
      <c r="J1694" s="9" t="s">
        <v>1898</v>
      </c>
      <c r="K1694" s="9" t="s">
        <v>1916</v>
      </c>
      <c r="L1694" s="9" t="s">
        <v>1910</v>
      </c>
      <c r="M1694" s="9" t="s">
        <v>6185</v>
      </c>
      <c r="N1694" s="9"/>
      <c r="O1694" s="9" t="s">
        <v>3844</v>
      </c>
    </row>
    <row r="1695" spans="1:15" ht="18">
      <c r="A1695" s="9">
        <v>697843</v>
      </c>
      <c r="B1695" s="9" t="s">
        <v>6078</v>
      </c>
      <c r="C1695" s="9" t="s">
        <v>6186</v>
      </c>
      <c r="D1695" s="9" t="s">
        <v>6187</v>
      </c>
      <c r="E1695" s="9"/>
      <c r="F1695" s="9"/>
      <c r="G1695" s="9" t="s">
        <v>1896</v>
      </c>
      <c r="H1695" s="9" t="s">
        <v>1660</v>
      </c>
      <c r="I1695" s="9" t="s">
        <v>1897</v>
      </c>
      <c r="J1695" s="9" t="s">
        <v>1898</v>
      </c>
      <c r="K1695" s="9" t="s">
        <v>1899</v>
      </c>
      <c r="L1695" s="9" t="s">
        <v>1974</v>
      </c>
      <c r="M1695" s="9" t="s">
        <v>1999</v>
      </c>
      <c r="N1695" s="9"/>
      <c r="O1695" s="9" t="s">
        <v>5930</v>
      </c>
    </row>
    <row r="1696" spans="1:15" ht="18">
      <c r="A1696" s="9">
        <v>697836</v>
      </c>
      <c r="B1696" s="9" t="s">
        <v>6078</v>
      </c>
      <c r="C1696" s="9" t="s">
        <v>6188</v>
      </c>
      <c r="D1696" s="9" t="s">
        <v>6189</v>
      </c>
      <c r="E1696" s="9"/>
      <c r="F1696" s="9"/>
      <c r="G1696" s="9" t="s">
        <v>633</v>
      </c>
      <c r="H1696" s="9" t="s">
        <v>1660</v>
      </c>
      <c r="I1696" s="9" t="s">
        <v>1897</v>
      </c>
      <c r="J1696" s="9" t="s">
        <v>1898</v>
      </c>
      <c r="K1696" s="9" t="s">
        <v>1916</v>
      </c>
      <c r="L1696" s="9" t="s">
        <v>1974</v>
      </c>
      <c r="M1696" s="9" t="s">
        <v>2006</v>
      </c>
      <c r="N1696" s="9"/>
      <c r="O1696" s="9" t="s">
        <v>3926</v>
      </c>
    </row>
    <row r="1697" spans="1:15" ht="18">
      <c r="A1697" s="9">
        <v>697829</v>
      </c>
      <c r="B1697" s="9" t="s">
        <v>6078</v>
      </c>
      <c r="C1697" s="9" t="s">
        <v>6190</v>
      </c>
      <c r="D1697" s="9" t="s">
        <v>6191</v>
      </c>
      <c r="E1697" s="9"/>
      <c r="F1697" s="9"/>
      <c r="G1697" s="9" t="s">
        <v>1896</v>
      </c>
      <c r="H1697" s="9" t="s">
        <v>1660</v>
      </c>
      <c r="I1697" s="9" t="s">
        <v>1897</v>
      </c>
      <c r="J1697" s="9" t="s">
        <v>1898</v>
      </c>
      <c r="K1697" s="9" t="s">
        <v>1909</v>
      </c>
      <c r="L1697" s="9" t="s">
        <v>1974</v>
      </c>
      <c r="M1697" s="9" t="s">
        <v>6192</v>
      </c>
      <c r="N1697" s="9"/>
      <c r="O1697" s="9" t="s">
        <v>2603</v>
      </c>
    </row>
    <row r="1698" spans="1:15" ht="18">
      <c r="A1698" s="9">
        <v>697819</v>
      </c>
      <c r="B1698" s="9" t="s">
        <v>6078</v>
      </c>
      <c r="C1698" s="9" t="s">
        <v>6193</v>
      </c>
      <c r="D1698" s="9" t="s">
        <v>5469</v>
      </c>
      <c r="E1698" s="9"/>
      <c r="F1698" s="9">
        <v>0</v>
      </c>
      <c r="G1698" s="9" t="s">
        <v>648</v>
      </c>
      <c r="H1698" s="9" t="s">
        <v>1907</v>
      </c>
      <c r="I1698" s="9" t="s">
        <v>1897</v>
      </c>
      <c r="J1698" s="9" t="s">
        <v>1898</v>
      </c>
      <c r="K1698" s="9" t="s">
        <v>1995</v>
      </c>
      <c r="L1698" s="9" t="s">
        <v>1996</v>
      </c>
      <c r="M1698" s="9" t="s">
        <v>6194</v>
      </c>
      <c r="N1698" s="9"/>
      <c r="O1698" s="9" t="s">
        <v>5930</v>
      </c>
    </row>
    <row r="1699" spans="1:15" ht="18">
      <c r="A1699" s="9">
        <v>697816</v>
      </c>
      <c r="B1699" s="9" t="s">
        <v>6078</v>
      </c>
      <c r="C1699" s="9" t="s">
        <v>6195</v>
      </c>
      <c r="D1699" s="9" t="s">
        <v>6196</v>
      </c>
      <c r="E1699" s="9"/>
      <c r="F1699" s="9"/>
      <c r="G1699" s="9" t="s">
        <v>748</v>
      </c>
      <c r="H1699" s="9" t="s">
        <v>1660</v>
      </c>
      <c r="I1699" s="9" t="s">
        <v>1897</v>
      </c>
      <c r="J1699" s="9" t="s">
        <v>1898</v>
      </c>
      <c r="K1699" s="9" t="s">
        <v>1916</v>
      </c>
      <c r="L1699" s="9" t="s">
        <v>1910</v>
      </c>
      <c r="M1699" s="9" t="s">
        <v>6197</v>
      </c>
      <c r="N1699" s="9"/>
      <c r="O1699" s="9" t="s">
        <v>5930</v>
      </c>
    </row>
    <row r="1700" spans="1:15" ht="18">
      <c r="A1700" s="9">
        <v>697810</v>
      </c>
      <c r="B1700" s="9" t="s">
        <v>6078</v>
      </c>
      <c r="C1700" s="9" t="s">
        <v>6198</v>
      </c>
      <c r="D1700" s="9" t="s">
        <v>6199</v>
      </c>
      <c r="E1700" s="9"/>
      <c r="F1700" s="9"/>
      <c r="G1700" s="9" t="s">
        <v>1906</v>
      </c>
      <c r="H1700" s="9" t="s">
        <v>1907</v>
      </c>
      <c r="I1700" s="9" t="s">
        <v>1897</v>
      </c>
      <c r="J1700" s="9" t="s">
        <v>1898</v>
      </c>
      <c r="K1700" s="9" t="s">
        <v>1916</v>
      </c>
      <c r="L1700" s="9" t="s">
        <v>2527</v>
      </c>
      <c r="M1700" s="9" t="s">
        <v>6200</v>
      </c>
      <c r="N1700" s="9"/>
      <c r="O1700" s="9" t="s">
        <v>2504</v>
      </c>
    </row>
    <row r="1701" spans="1:15" ht="18">
      <c r="A1701" s="9">
        <v>697803</v>
      </c>
      <c r="B1701" s="9" t="s">
        <v>6078</v>
      </c>
      <c r="C1701" s="9" t="s">
        <v>6201</v>
      </c>
      <c r="D1701" s="9" t="s">
        <v>6202</v>
      </c>
      <c r="E1701" s="9"/>
      <c r="F1701" s="9"/>
      <c r="G1701" s="9" t="s">
        <v>398</v>
      </c>
      <c r="H1701" s="9" t="s">
        <v>1907</v>
      </c>
      <c r="I1701" s="9" t="s">
        <v>1897</v>
      </c>
      <c r="J1701" s="9" t="s">
        <v>1898</v>
      </c>
      <c r="K1701" s="9" t="s">
        <v>1927</v>
      </c>
      <c r="L1701" s="9" t="s">
        <v>2415</v>
      </c>
      <c r="M1701" s="9" t="s">
        <v>6203</v>
      </c>
      <c r="N1701" s="9"/>
      <c r="O1701" s="9" t="s">
        <v>5930</v>
      </c>
    </row>
    <row r="1702" spans="1:15" ht="18">
      <c r="A1702" s="9">
        <v>697795</v>
      </c>
      <c r="B1702" s="9" t="s">
        <v>6078</v>
      </c>
      <c r="C1702" s="9" t="s">
        <v>6204</v>
      </c>
      <c r="D1702" s="9" t="s">
        <v>6205</v>
      </c>
      <c r="E1702" s="9"/>
      <c r="F1702" s="9"/>
      <c r="G1702" s="9" t="s">
        <v>633</v>
      </c>
      <c r="H1702" s="9" t="s">
        <v>1660</v>
      </c>
      <c r="I1702" s="9" t="s">
        <v>1897</v>
      </c>
      <c r="J1702" s="9" t="s">
        <v>1898</v>
      </c>
      <c r="K1702" s="9" t="s">
        <v>1927</v>
      </c>
      <c r="L1702" s="9" t="s">
        <v>1900</v>
      </c>
      <c r="M1702" s="9" t="s">
        <v>6118</v>
      </c>
      <c r="N1702" s="9"/>
      <c r="O1702" s="9" t="s">
        <v>4950</v>
      </c>
    </row>
    <row r="1703" spans="1:15" ht="18">
      <c r="A1703" s="9">
        <v>697788</v>
      </c>
      <c r="B1703" s="9" t="s">
        <v>6078</v>
      </c>
      <c r="C1703" s="9" t="s">
        <v>6206</v>
      </c>
      <c r="D1703" s="9" t="s">
        <v>6207</v>
      </c>
      <c r="E1703" s="9"/>
      <c r="F1703" s="9"/>
      <c r="G1703" s="9" t="s">
        <v>748</v>
      </c>
      <c r="H1703" s="9" t="s">
        <v>1907</v>
      </c>
      <c r="I1703" s="9" t="s">
        <v>1897</v>
      </c>
      <c r="J1703" s="9" t="s">
        <v>1898</v>
      </c>
      <c r="K1703" s="9" t="s">
        <v>1922</v>
      </c>
      <c r="L1703" s="9" t="s">
        <v>2527</v>
      </c>
      <c r="M1703" s="9" t="s">
        <v>6208</v>
      </c>
      <c r="N1703" s="9"/>
      <c r="O1703" s="9" t="s">
        <v>5408</v>
      </c>
    </row>
    <row r="1704" spans="1:15" ht="18">
      <c r="A1704" s="9">
        <v>697777</v>
      </c>
      <c r="B1704" s="9" t="s">
        <v>6078</v>
      </c>
      <c r="C1704" s="9" t="s">
        <v>6209</v>
      </c>
      <c r="D1704" s="9" t="s">
        <v>6210</v>
      </c>
      <c r="E1704" s="9" t="s">
        <v>1905</v>
      </c>
      <c r="F1704" s="9">
        <v>33</v>
      </c>
      <c r="G1704" s="9" t="s">
        <v>1915</v>
      </c>
      <c r="H1704" s="9" t="s">
        <v>1907</v>
      </c>
      <c r="I1704" s="9" t="s">
        <v>1897</v>
      </c>
      <c r="J1704" s="9" t="s">
        <v>1898</v>
      </c>
      <c r="K1704" s="9" t="s">
        <v>1965</v>
      </c>
      <c r="L1704" s="9" t="s">
        <v>1917</v>
      </c>
      <c r="M1704" s="9" t="s">
        <v>2133</v>
      </c>
      <c r="N1704" s="9"/>
      <c r="O1704" s="9" t="s">
        <v>5198</v>
      </c>
    </row>
    <row r="1705" spans="1:15" ht="18">
      <c r="A1705" s="9">
        <v>697774</v>
      </c>
      <c r="B1705" s="9" t="s">
        <v>6078</v>
      </c>
      <c r="C1705" s="9" t="s">
        <v>6211</v>
      </c>
      <c r="D1705" s="9" t="s">
        <v>6212</v>
      </c>
      <c r="E1705" s="9" t="s">
        <v>1905</v>
      </c>
      <c r="F1705" s="9">
        <v>34</v>
      </c>
      <c r="G1705" s="9" t="s">
        <v>648</v>
      </c>
      <c r="H1705" s="9" t="s">
        <v>1907</v>
      </c>
      <c r="I1705" s="9" t="s">
        <v>1897</v>
      </c>
      <c r="J1705" s="9" t="s">
        <v>1898</v>
      </c>
      <c r="K1705" s="9" t="s">
        <v>1927</v>
      </c>
      <c r="L1705" s="9" t="s">
        <v>2415</v>
      </c>
      <c r="M1705" s="9" t="s">
        <v>6213</v>
      </c>
      <c r="N1705" s="9"/>
      <c r="O1705" s="9" t="s">
        <v>2908</v>
      </c>
    </row>
    <row r="1706" spans="1:15" ht="18">
      <c r="A1706" s="9">
        <v>697764</v>
      </c>
      <c r="B1706" s="9" t="s">
        <v>6078</v>
      </c>
      <c r="C1706" s="9" t="s">
        <v>6214</v>
      </c>
      <c r="D1706" s="9" t="s">
        <v>6215</v>
      </c>
      <c r="E1706" s="9" t="s">
        <v>1905</v>
      </c>
      <c r="F1706" s="9">
        <v>24</v>
      </c>
      <c r="G1706" s="9" t="s">
        <v>1896</v>
      </c>
      <c r="H1706" s="9" t="s">
        <v>1660</v>
      </c>
      <c r="I1706" s="9" t="s">
        <v>1897</v>
      </c>
      <c r="J1706" s="9" t="s">
        <v>1898</v>
      </c>
      <c r="K1706" s="9" t="s">
        <v>1916</v>
      </c>
      <c r="L1706" s="9" t="s">
        <v>1974</v>
      </c>
      <c r="M1706" s="9" t="s">
        <v>2006</v>
      </c>
      <c r="N1706" s="9"/>
      <c r="O1706" s="9" t="s">
        <v>3844</v>
      </c>
    </row>
    <row r="1707" spans="1:15" ht="18">
      <c r="A1707" s="9">
        <v>697760</v>
      </c>
      <c r="B1707" s="9" t="s">
        <v>6078</v>
      </c>
      <c r="C1707" s="9" t="s">
        <v>6216</v>
      </c>
      <c r="D1707" s="9" t="s">
        <v>6217</v>
      </c>
      <c r="E1707" s="9" t="s">
        <v>1905</v>
      </c>
      <c r="F1707" s="9">
        <v>33</v>
      </c>
      <c r="G1707" s="9" t="s">
        <v>633</v>
      </c>
      <c r="H1707" s="9" t="s">
        <v>1907</v>
      </c>
      <c r="I1707" s="9" t="s">
        <v>1897</v>
      </c>
      <c r="J1707" s="9" t="s">
        <v>1898</v>
      </c>
      <c r="K1707" s="9" t="s">
        <v>1916</v>
      </c>
      <c r="L1707" s="9" t="s">
        <v>1974</v>
      </c>
      <c r="M1707" s="9" t="s">
        <v>6218</v>
      </c>
      <c r="N1707" s="9"/>
      <c r="O1707" s="9" t="s">
        <v>2230</v>
      </c>
    </row>
    <row r="1708" spans="1:15" ht="18">
      <c r="A1708" s="9">
        <v>697753</v>
      </c>
      <c r="B1708" s="9" t="s">
        <v>6078</v>
      </c>
      <c r="C1708" s="9" t="s">
        <v>6219</v>
      </c>
      <c r="D1708" s="9" t="s">
        <v>6220</v>
      </c>
      <c r="E1708" s="9"/>
      <c r="F1708" s="9"/>
      <c r="G1708" s="9" t="s">
        <v>1896</v>
      </c>
      <c r="H1708" s="9" t="s">
        <v>1660</v>
      </c>
      <c r="I1708" s="9" t="s">
        <v>1897</v>
      </c>
      <c r="J1708" s="9" t="s">
        <v>1898</v>
      </c>
      <c r="K1708" s="9" t="s">
        <v>2058</v>
      </c>
      <c r="L1708" s="9" t="s">
        <v>1952</v>
      </c>
      <c r="M1708" s="9" t="s">
        <v>6221</v>
      </c>
      <c r="N1708" s="9"/>
      <c r="O1708" s="9" t="s">
        <v>3047</v>
      </c>
    </row>
    <row r="1709" spans="1:15" ht="18">
      <c r="A1709" s="9">
        <v>697746</v>
      </c>
      <c r="B1709" s="9" t="s">
        <v>6078</v>
      </c>
      <c r="C1709" s="9" t="s">
        <v>6222</v>
      </c>
      <c r="D1709" s="9" t="s">
        <v>6223</v>
      </c>
      <c r="E1709" s="9" t="s">
        <v>1905</v>
      </c>
      <c r="F1709" s="9"/>
      <c r="G1709" s="9" t="s">
        <v>398</v>
      </c>
      <c r="H1709" s="9" t="s">
        <v>634</v>
      </c>
      <c r="I1709" s="9" t="s">
        <v>1897</v>
      </c>
      <c r="J1709" s="9" t="s">
        <v>1898</v>
      </c>
      <c r="K1709" s="9" t="s">
        <v>1995</v>
      </c>
      <c r="L1709" s="9" t="s">
        <v>1996</v>
      </c>
      <c r="M1709" s="9" t="s">
        <v>6224</v>
      </c>
      <c r="N1709" s="9"/>
      <c r="O1709" s="9" t="s">
        <v>4545</v>
      </c>
    </row>
    <row r="1710" spans="1:15" ht="18">
      <c r="A1710" s="9">
        <v>697740</v>
      </c>
      <c r="B1710" s="9" t="s">
        <v>6078</v>
      </c>
      <c r="C1710" s="9" t="s">
        <v>6225</v>
      </c>
      <c r="D1710" s="9" t="s">
        <v>6226</v>
      </c>
      <c r="E1710" s="9" t="s">
        <v>1905</v>
      </c>
      <c r="F1710" s="9"/>
      <c r="G1710" s="9" t="s">
        <v>648</v>
      </c>
      <c r="H1710" s="9" t="s">
        <v>1907</v>
      </c>
      <c r="I1710" s="9" t="s">
        <v>1897</v>
      </c>
      <c r="J1710" s="9" t="s">
        <v>1898</v>
      </c>
      <c r="K1710" s="9" t="s">
        <v>1922</v>
      </c>
      <c r="L1710" s="9" t="s">
        <v>1952</v>
      </c>
      <c r="M1710" s="9" t="s">
        <v>6227</v>
      </c>
      <c r="N1710" s="9"/>
      <c r="O1710" s="9" t="s">
        <v>6078</v>
      </c>
    </row>
    <row r="1711" spans="1:15" ht="18">
      <c r="A1711" s="9">
        <v>697733</v>
      </c>
      <c r="B1711" s="9" t="s">
        <v>6228</v>
      </c>
      <c r="C1711" s="9" t="s">
        <v>6229</v>
      </c>
      <c r="D1711" s="9" t="s">
        <v>3560</v>
      </c>
      <c r="E1711" s="9" t="s">
        <v>1905</v>
      </c>
      <c r="F1711" s="9">
        <v>29</v>
      </c>
      <c r="G1711" s="9" t="s">
        <v>1896</v>
      </c>
      <c r="H1711" s="9" t="s">
        <v>1660</v>
      </c>
      <c r="I1711" s="9" t="s">
        <v>1897</v>
      </c>
      <c r="J1711" s="9" t="s">
        <v>1898</v>
      </c>
      <c r="K1711" s="9" t="s">
        <v>2255</v>
      </c>
      <c r="L1711" s="9" t="s">
        <v>1974</v>
      </c>
      <c r="M1711" s="9" t="s">
        <v>6230</v>
      </c>
      <c r="N1711" s="9"/>
      <c r="O1711" s="9"/>
    </row>
    <row r="1712" spans="1:15" ht="18">
      <c r="A1712" s="9">
        <v>697720</v>
      </c>
      <c r="B1712" s="9" t="s">
        <v>6228</v>
      </c>
      <c r="C1712" s="9" t="s">
        <v>6231</v>
      </c>
      <c r="D1712" s="9" t="s">
        <v>6232</v>
      </c>
      <c r="E1712" s="9"/>
      <c r="F1712" s="9"/>
      <c r="G1712" s="9" t="s">
        <v>398</v>
      </c>
      <c r="H1712" s="9" t="s">
        <v>1907</v>
      </c>
      <c r="I1712" s="9" t="s">
        <v>1897</v>
      </c>
      <c r="J1712" s="9" t="s">
        <v>1926</v>
      </c>
      <c r="K1712" s="9" t="s">
        <v>1916</v>
      </c>
      <c r="L1712" s="9" t="s">
        <v>1952</v>
      </c>
      <c r="M1712" s="9" t="s">
        <v>6233</v>
      </c>
      <c r="N1712" s="9"/>
      <c r="O1712" s="9" t="s">
        <v>2230</v>
      </c>
    </row>
    <row r="1713" spans="1:15" ht="18">
      <c r="A1713" s="9">
        <v>697717</v>
      </c>
      <c r="B1713" s="9" t="s">
        <v>6228</v>
      </c>
      <c r="C1713" s="9" t="s">
        <v>6234</v>
      </c>
      <c r="D1713" s="9" t="s">
        <v>6232</v>
      </c>
      <c r="E1713" s="9"/>
      <c r="F1713" s="9"/>
      <c r="G1713" s="9" t="s">
        <v>398</v>
      </c>
      <c r="H1713" s="9" t="s">
        <v>1907</v>
      </c>
      <c r="I1713" s="9" t="s">
        <v>1897</v>
      </c>
      <c r="J1713" s="9" t="s">
        <v>1898</v>
      </c>
      <c r="K1713" s="9" t="s">
        <v>1995</v>
      </c>
      <c r="L1713" s="9" t="s">
        <v>1996</v>
      </c>
      <c r="M1713" s="9" t="s">
        <v>6235</v>
      </c>
      <c r="N1713" s="9"/>
      <c r="O1713" s="9" t="s">
        <v>6078</v>
      </c>
    </row>
    <row r="1714" spans="1:15" ht="18">
      <c r="A1714" s="9">
        <v>697710</v>
      </c>
      <c r="B1714" s="9" t="s">
        <v>6228</v>
      </c>
      <c r="C1714" s="9" t="s">
        <v>6236</v>
      </c>
      <c r="D1714" s="9" t="s">
        <v>6237</v>
      </c>
      <c r="E1714" s="9" t="s">
        <v>1905</v>
      </c>
      <c r="F1714" s="9">
        <v>30</v>
      </c>
      <c r="G1714" s="9" t="s">
        <v>1915</v>
      </c>
      <c r="H1714" s="9" t="s">
        <v>1907</v>
      </c>
      <c r="I1714" s="9" t="s">
        <v>1897</v>
      </c>
      <c r="J1714" s="9" t="s">
        <v>1898</v>
      </c>
      <c r="K1714" s="9" t="s">
        <v>1899</v>
      </c>
      <c r="L1714" s="9" t="s">
        <v>1917</v>
      </c>
      <c r="M1714" s="9" t="s">
        <v>6238</v>
      </c>
      <c r="N1714" s="9"/>
      <c r="O1714" s="9" t="s">
        <v>5930</v>
      </c>
    </row>
    <row r="1715" spans="1:15" ht="18">
      <c r="A1715" s="9">
        <v>697706</v>
      </c>
      <c r="B1715" s="9" t="s">
        <v>6228</v>
      </c>
      <c r="C1715" s="9" t="s">
        <v>6239</v>
      </c>
      <c r="D1715" s="9" t="s">
        <v>6240</v>
      </c>
      <c r="E1715" s="9"/>
      <c r="F1715" s="9"/>
      <c r="G1715" s="9" t="s">
        <v>1915</v>
      </c>
      <c r="H1715" s="9" t="s">
        <v>1907</v>
      </c>
      <c r="I1715" s="9" t="s">
        <v>1897</v>
      </c>
      <c r="J1715" s="9" t="s">
        <v>1898</v>
      </c>
      <c r="K1715" s="9" t="s">
        <v>1899</v>
      </c>
      <c r="L1715" s="9" t="s">
        <v>1917</v>
      </c>
      <c r="M1715" s="9" t="s">
        <v>2400</v>
      </c>
      <c r="N1715" s="9"/>
      <c r="O1715" s="9" t="s">
        <v>4344</v>
      </c>
    </row>
    <row r="1716" spans="1:15" ht="18">
      <c r="A1716" s="9">
        <v>697696</v>
      </c>
      <c r="B1716" s="9" t="s">
        <v>6228</v>
      </c>
      <c r="C1716" s="9" t="s">
        <v>6241</v>
      </c>
      <c r="D1716" s="9" t="s">
        <v>6242</v>
      </c>
      <c r="E1716" s="9"/>
      <c r="F1716" s="9"/>
      <c r="G1716" s="9" t="s">
        <v>648</v>
      </c>
      <c r="H1716" s="9" t="s">
        <v>1907</v>
      </c>
      <c r="I1716" s="9" t="s">
        <v>1897</v>
      </c>
      <c r="J1716" s="9" t="s">
        <v>1898</v>
      </c>
      <c r="K1716" s="9" t="s">
        <v>1922</v>
      </c>
      <c r="L1716" s="9" t="s">
        <v>1952</v>
      </c>
      <c r="M1716" s="9" t="s">
        <v>6243</v>
      </c>
      <c r="N1716" s="9"/>
      <c r="O1716" s="9" t="s">
        <v>6078</v>
      </c>
    </row>
    <row r="1717" spans="1:15" ht="18">
      <c r="A1717" s="9">
        <v>697690</v>
      </c>
      <c r="B1717" s="9" t="s">
        <v>6228</v>
      </c>
      <c r="C1717" s="9" t="s">
        <v>6244</v>
      </c>
      <c r="D1717" s="9" t="s">
        <v>6245</v>
      </c>
      <c r="E1717" s="9"/>
      <c r="F1717" s="9"/>
      <c r="G1717" s="9" t="s">
        <v>1915</v>
      </c>
      <c r="H1717" s="9" t="s">
        <v>1907</v>
      </c>
      <c r="I1717" s="9" t="s">
        <v>1897</v>
      </c>
      <c r="J1717" s="9" t="s">
        <v>1898</v>
      </c>
      <c r="K1717" s="9" t="s">
        <v>1965</v>
      </c>
      <c r="L1717" s="9" t="s">
        <v>1917</v>
      </c>
      <c r="M1717" s="9" t="s">
        <v>2133</v>
      </c>
      <c r="N1717" s="9"/>
      <c r="O1717" s="9" t="s">
        <v>5198</v>
      </c>
    </row>
    <row r="1718" spans="1:15" ht="18">
      <c r="A1718" s="9">
        <v>697686</v>
      </c>
      <c r="B1718" s="9" t="s">
        <v>6228</v>
      </c>
      <c r="C1718" s="9" t="s">
        <v>6246</v>
      </c>
      <c r="D1718" s="9" t="s">
        <v>6247</v>
      </c>
      <c r="E1718" s="9" t="s">
        <v>1905</v>
      </c>
      <c r="F1718" s="9">
        <v>31</v>
      </c>
      <c r="G1718" s="9" t="s">
        <v>1896</v>
      </c>
      <c r="H1718" s="9" t="s">
        <v>1907</v>
      </c>
      <c r="I1718" s="9" t="s">
        <v>1897</v>
      </c>
      <c r="J1718" s="9" t="s">
        <v>1898</v>
      </c>
      <c r="K1718" s="9" t="s">
        <v>1995</v>
      </c>
      <c r="L1718" s="9" t="s">
        <v>1996</v>
      </c>
      <c r="M1718" s="9" t="s">
        <v>6248</v>
      </c>
      <c r="N1718" s="9"/>
      <c r="O1718" s="9" t="s">
        <v>4344</v>
      </c>
    </row>
    <row r="1719" spans="1:15" ht="18">
      <c r="A1719" s="9">
        <v>697678</v>
      </c>
      <c r="B1719" s="9" t="s">
        <v>6228</v>
      </c>
      <c r="C1719" s="9" t="s">
        <v>6249</v>
      </c>
      <c r="D1719" s="9" t="s">
        <v>6250</v>
      </c>
      <c r="E1719" s="9"/>
      <c r="F1719" s="9"/>
      <c r="G1719" s="9" t="s">
        <v>1896</v>
      </c>
      <c r="H1719" s="9" t="s">
        <v>1660</v>
      </c>
      <c r="I1719" s="9" t="s">
        <v>1897</v>
      </c>
      <c r="J1719" s="9" t="s">
        <v>1898</v>
      </c>
      <c r="K1719" s="9" t="s">
        <v>1965</v>
      </c>
      <c r="L1719" s="9" t="s">
        <v>1900</v>
      </c>
      <c r="M1719" s="9" t="s">
        <v>2006</v>
      </c>
      <c r="N1719" s="9"/>
      <c r="O1719" s="9" t="s">
        <v>2003</v>
      </c>
    </row>
    <row r="1720" spans="1:15" ht="18">
      <c r="A1720" s="9">
        <v>697674</v>
      </c>
      <c r="B1720" s="9" t="s">
        <v>6228</v>
      </c>
      <c r="C1720" s="9" t="s">
        <v>6251</v>
      </c>
      <c r="D1720" s="9" t="s">
        <v>98</v>
      </c>
      <c r="E1720" s="9"/>
      <c r="F1720" s="9"/>
      <c r="G1720" s="9"/>
      <c r="H1720" s="9"/>
      <c r="I1720" s="9" t="s">
        <v>1897</v>
      </c>
      <c r="J1720" s="9" t="s">
        <v>1908</v>
      </c>
      <c r="K1720" s="9" t="s">
        <v>1899</v>
      </c>
      <c r="L1720" s="9" t="s">
        <v>1952</v>
      </c>
      <c r="M1720" s="9" t="s">
        <v>6252</v>
      </c>
      <c r="N1720" s="9"/>
      <c r="O1720" s="9" t="s">
        <v>6228</v>
      </c>
    </row>
    <row r="1721" spans="1:15" ht="18">
      <c r="A1721" s="9">
        <v>697661</v>
      </c>
      <c r="B1721" s="9" t="s">
        <v>6228</v>
      </c>
      <c r="C1721" s="9" t="s">
        <v>6253</v>
      </c>
      <c r="D1721" s="9" t="s">
        <v>6254</v>
      </c>
      <c r="E1721" s="9" t="s">
        <v>2744</v>
      </c>
      <c r="F1721" s="9">
        <v>62</v>
      </c>
      <c r="G1721" s="9" t="s">
        <v>1915</v>
      </c>
      <c r="H1721" s="9" t="s">
        <v>2337</v>
      </c>
      <c r="I1721" s="9" t="s">
        <v>1897</v>
      </c>
      <c r="J1721" s="9" t="s">
        <v>1898</v>
      </c>
      <c r="K1721" s="9" t="s">
        <v>1987</v>
      </c>
      <c r="L1721" s="9" t="s">
        <v>1917</v>
      </c>
      <c r="M1721" s="9" t="s">
        <v>2428</v>
      </c>
      <c r="N1721" s="9"/>
      <c r="O1721" s="9" t="s">
        <v>5198</v>
      </c>
    </row>
    <row r="1722" spans="1:15" ht="18">
      <c r="A1722" s="9">
        <v>697654</v>
      </c>
      <c r="B1722" s="9" t="s">
        <v>6228</v>
      </c>
      <c r="C1722" s="9" t="s">
        <v>6255</v>
      </c>
      <c r="D1722" s="9" t="s">
        <v>6256</v>
      </c>
      <c r="E1722" s="9"/>
      <c r="F1722" s="9"/>
      <c r="G1722" s="9" t="s">
        <v>648</v>
      </c>
      <c r="H1722" s="9" t="s">
        <v>634</v>
      </c>
      <c r="I1722" s="9" t="s">
        <v>1897</v>
      </c>
      <c r="J1722" s="9" t="s">
        <v>1898</v>
      </c>
      <c r="K1722" s="9" t="s">
        <v>1995</v>
      </c>
      <c r="L1722" s="9" t="s">
        <v>1996</v>
      </c>
      <c r="M1722" s="9" t="s">
        <v>6257</v>
      </c>
      <c r="N1722" s="9"/>
      <c r="O1722" s="9" t="s">
        <v>6078</v>
      </c>
    </row>
    <row r="1723" spans="1:15" ht="18">
      <c r="A1723" s="9">
        <v>697651</v>
      </c>
      <c r="B1723" s="9" t="s">
        <v>6228</v>
      </c>
      <c r="C1723" s="9" t="s">
        <v>6258</v>
      </c>
      <c r="D1723" s="9" t="s">
        <v>6259</v>
      </c>
      <c r="E1723" s="9" t="s">
        <v>1905</v>
      </c>
      <c r="F1723" s="9">
        <v>35</v>
      </c>
      <c r="G1723" s="9" t="s">
        <v>633</v>
      </c>
      <c r="H1723" s="9" t="s">
        <v>1660</v>
      </c>
      <c r="I1723" s="9" t="s">
        <v>1897</v>
      </c>
      <c r="J1723" s="9" t="s">
        <v>1898</v>
      </c>
      <c r="K1723" s="9" t="s">
        <v>1995</v>
      </c>
      <c r="L1723" s="9" t="s">
        <v>1996</v>
      </c>
      <c r="M1723" s="9" t="s">
        <v>6260</v>
      </c>
      <c r="N1723" s="9"/>
      <c r="O1723" s="9" t="s">
        <v>6078</v>
      </c>
    </row>
    <row r="1724" spans="1:15" ht="18">
      <c r="A1724" s="9">
        <v>697644</v>
      </c>
      <c r="B1724" s="9" t="s">
        <v>6228</v>
      </c>
      <c r="C1724" s="9" t="s">
        <v>6261</v>
      </c>
      <c r="D1724" s="9" t="s">
        <v>6262</v>
      </c>
      <c r="E1724" s="9" t="s">
        <v>1905</v>
      </c>
      <c r="F1724" s="9">
        <v>26</v>
      </c>
      <c r="G1724" s="9" t="s">
        <v>1896</v>
      </c>
      <c r="H1724" s="9" t="s">
        <v>1660</v>
      </c>
      <c r="I1724" s="9" t="s">
        <v>1897</v>
      </c>
      <c r="J1724" s="9" t="s">
        <v>1898</v>
      </c>
      <c r="K1724" s="9" t="s">
        <v>2687</v>
      </c>
      <c r="L1724" s="9" t="s">
        <v>1900</v>
      </c>
      <c r="M1724" s="9" t="s">
        <v>6263</v>
      </c>
      <c r="N1724" s="9"/>
      <c r="O1724" s="9" t="s">
        <v>2080</v>
      </c>
    </row>
    <row r="1725" spans="1:15" ht="18">
      <c r="A1725" s="9">
        <v>697640</v>
      </c>
      <c r="B1725" s="9" t="s">
        <v>6228</v>
      </c>
      <c r="C1725" s="9" t="s">
        <v>6264</v>
      </c>
      <c r="D1725" s="9" t="s">
        <v>6265</v>
      </c>
      <c r="E1725" s="9"/>
      <c r="F1725" s="9"/>
      <c r="G1725" s="9" t="s">
        <v>633</v>
      </c>
      <c r="H1725" s="9" t="s">
        <v>634</v>
      </c>
      <c r="I1725" s="9" t="s">
        <v>1897</v>
      </c>
      <c r="J1725" s="9" t="s">
        <v>1898</v>
      </c>
      <c r="K1725" s="9" t="s">
        <v>1927</v>
      </c>
      <c r="L1725" s="9" t="s">
        <v>1900</v>
      </c>
      <c r="M1725" s="9" t="s">
        <v>6266</v>
      </c>
      <c r="N1725" s="9"/>
      <c r="O1725" s="9" t="s">
        <v>4789</v>
      </c>
    </row>
    <row r="1726" spans="1:15" ht="18">
      <c r="A1726" s="9">
        <v>697633</v>
      </c>
      <c r="B1726" s="9" t="s">
        <v>6228</v>
      </c>
      <c r="C1726" s="9" t="s">
        <v>6267</v>
      </c>
      <c r="D1726" s="9" t="s">
        <v>6268</v>
      </c>
      <c r="E1726" s="9"/>
      <c r="F1726" s="9"/>
      <c r="G1726" s="9" t="s">
        <v>633</v>
      </c>
      <c r="H1726" s="9" t="s">
        <v>1660</v>
      </c>
      <c r="I1726" s="9" t="s">
        <v>1897</v>
      </c>
      <c r="J1726" s="9" t="s">
        <v>1898</v>
      </c>
      <c r="K1726" s="9" t="s">
        <v>1899</v>
      </c>
      <c r="L1726" s="9" t="s">
        <v>1900</v>
      </c>
      <c r="M1726" s="9" t="s">
        <v>3251</v>
      </c>
      <c r="N1726" s="9"/>
      <c r="O1726" s="9" t="s">
        <v>5644</v>
      </c>
    </row>
    <row r="1727" spans="1:15" ht="18">
      <c r="A1727" s="9">
        <v>697622</v>
      </c>
      <c r="B1727" s="9" t="s">
        <v>6228</v>
      </c>
      <c r="C1727" s="9" t="s">
        <v>6269</v>
      </c>
      <c r="D1727" s="9" t="s">
        <v>6270</v>
      </c>
      <c r="E1727" s="9" t="s">
        <v>1905</v>
      </c>
      <c r="F1727" s="9">
        <v>25</v>
      </c>
      <c r="G1727" s="9" t="s">
        <v>633</v>
      </c>
      <c r="H1727" s="9" t="s">
        <v>1660</v>
      </c>
      <c r="I1727" s="9" t="s">
        <v>1897</v>
      </c>
      <c r="J1727" s="9" t="s">
        <v>1898</v>
      </c>
      <c r="K1727" s="9" t="s">
        <v>2255</v>
      </c>
      <c r="L1727" s="9" t="s">
        <v>1974</v>
      </c>
      <c r="M1727" s="9" t="s">
        <v>6271</v>
      </c>
      <c r="N1727" s="9"/>
      <c r="O1727" s="9" t="s">
        <v>2230</v>
      </c>
    </row>
    <row r="1728" spans="1:15" ht="18">
      <c r="A1728" s="9">
        <v>697617</v>
      </c>
      <c r="B1728" s="9" t="s">
        <v>6228</v>
      </c>
      <c r="C1728" s="9" t="s">
        <v>6272</v>
      </c>
      <c r="D1728" s="9" t="s">
        <v>6273</v>
      </c>
      <c r="E1728" s="9"/>
      <c r="F1728" s="9"/>
      <c r="G1728" s="9" t="s">
        <v>633</v>
      </c>
      <c r="H1728" s="9" t="s">
        <v>1295</v>
      </c>
      <c r="I1728" s="9" t="s">
        <v>1897</v>
      </c>
      <c r="J1728" s="9" t="s">
        <v>1898</v>
      </c>
      <c r="K1728" s="9" t="s">
        <v>1899</v>
      </c>
      <c r="L1728" s="9" t="s">
        <v>1900</v>
      </c>
      <c r="M1728" s="9" t="s">
        <v>6274</v>
      </c>
      <c r="N1728" s="9"/>
      <c r="O1728" s="9" t="s">
        <v>4950</v>
      </c>
    </row>
    <row r="1729" spans="1:15" ht="18">
      <c r="A1729" s="9">
        <v>697608</v>
      </c>
      <c r="B1729" s="9" t="s">
        <v>6228</v>
      </c>
      <c r="C1729" s="9" t="s">
        <v>6275</v>
      </c>
      <c r="D1729" s="9" t="s">
        <v>6276</v>
      </c>
      <c r="E1729" s="9"/>
      <c r="F1729" s="9"/>
      <c r="G1729" s="9" t="s">
        <v>1896</v>
      </c>
      <c r="H1729" s="9" t="s">
        <v>1660</v>
      </c>
      <c r="I1729" s="9" t="s">
        <v>1897</v>
      </c>
      <c r="J1729" s="9" t="s">
        <v>1898</v>
      </c>
      <c r="K1729" s="9" t="s">
        <v>1927</v>
      </c>
      <c r="L1729" s="9" t="s">
        <v>1900</v>
      </c>
      <c r="M1729" s="9" t="s">
        <v>6118</v>
      </c>
      <c r="N1729" s="9"/>
      <c r="O1729" s="9" t="s">
        <v>4950</v>
      </c>
    </row>
    <row r="1730" spans="1:15" ht="18">
      <c r="A1730" s="9">
        <v>697593</v>
      </c>
      <c r="B1730" s="9" t="s">
        <v>6228</v>
      </c>
      <c r="C1730" s="9" t="s">
        <v>6277</v>
      </c>
      <c r="D1730" s="9" t="s">
        <v>6278</v>
      </c>
      <c r="E1730" s="9" t="s">
        <v>1905</v>
      </c>
      <c r="F1730" s="9">
        <v>35</v>
      </c>
      <c r="G1730" s="9" t="s">
        <v>1915</v>
      </c>
      <c r="H1730" s="9" t="s">
        <v>1907</v>
      </c>
      <c r="I1730" s="9" t="s">
        <v>1897</v>
      </c>
      <c r="J1730" s="9" t="s">
        <v>1898</v>
      </c>
      <c r="K1730" s="9" t="s">
        <v>1916</v>
      </c>
      <c r="L1730" s="9" t="s">
        <v>1917</v>
      </c>
      <c r="M1730" s="9" t="s">
        <v>6279</v>
      </c>
      <c r="N1730" s="9"/>
      <c r="O1730" s="9" t="s">
        <v>3926</v>
      </c>
    </row>
    <row r="1731" spans="1:15" ht="18">
      <c r="A1731" s="9">
        <v>697589</v>
      </c>
      <c r="B1731" s="9" t="s">
        <v>6228</v>
      </c>
      <c r="C1731" s="9" t="s">
        <v>6280</v>
      </c>
      <c r="D1731" s="9" t="s">
        <v>6281</v>
      </c>
      <c r="E1731" s="9"/>
      <c r="F1731" s="9"/>
      <c r="G1731" s="9" t="s">
        <v>748</v>
      </c>
      <c r="H1731" s="9" t="s">
        <v>634</v>
      </c>
      <c r="I1731" s="9" t="s">
        <v>1897</v>
      </c>
      <c r="J1731" s="9" t="s">
        <v>1898</v>
      </c>
      <c r="K1731" s="9" t="s">
        <v>1922</v>
      </c>
      <c r="L1731" s="9" t="s">
        <v>2527</v>
      </c>
      <c r="M1731" s="9" t="s">
        <v>6282</v>
      </c>
      <c r="N1731" s="9"/>
      <c r="O1731" s="9" t="s">
        <v>5408</v>
      </c>
    </row>
    <row r="1732" spans="1:15" ht="18">
      <c r="A1732" s="9">
        <v>697585</v>
      </c>
      <c r="B1732" s="9" t="s">
        <v>6228</v>
      </c>
      <c r="C1732" s="9" t="s">
        <v>6283</v>
      </c>
      <c r="D1732" s="9" t="s">
        <v>3560</v>
      </c>
      <c r="E1732" s="9"/>
      <c r="F1732" s="9"/>
      <c r="G1732" s="9" t="s">
        <v>1915</v>
      </c>
      <c r="H1732" s="9" t="s">
        <v>2321</v>
      </c>
      <c r="I1732" s="9" t="s">
        <v>1897</v>
      </c>
      <c r="J1732" s="9" t="s">
        <v>1898</v>
      </c>
      <c r="K1732" s="9" t="s">
        <v>1965</v>
      </c>
      <c r="L1732" s="9" t="s">
        <v>1917</v>
      </c>
      <c r="M1732" s="9" t="s">
        <v>6284</v>
      </c>
      <c r="N1732" s="9"/>
      <c r="O1732" s="9" t="s">
        <v>2908</v>
      </c>
    </row>
    <row r="1733" spans="1:15" ht="18">
      <c r="A1733" s="9">
        <v>697570</v>
      </c>
      <c r="B1733" s="9" t="s">
        <v>6228</v>
      </c>
      <c r="C1733" s="9" t="s">
        <v>6285</v>
      </c>
      <c r="D1733" s="9" t="s">
        <v>98</v>
      </c>
      <c r="E1733" s="9"/>
      <c r="F1733" s="9"/>
      <c r="G1733" s="9" t="s">
        <v>1915</v>
      </c>
      <c r="H1733" s="9" t="s">
        <v>1907</v>
      </c>
      <c r="I1733" s="9" t="s">
        <v>1897</v>
      </c>
      <c r="J1733" s="9" t="s">
        <v>1908</v>
      </c>
      <c r="K1733" s="9" t="s">
        <v>2299</v>
      </c>
      <c r="L1733" s="9" t="s">
        <v>1917</v>
      </c>
      <c r="M1733" s="9" t="s">
        <v>6286</v>
      </c>
      <c r="N1733" s="9"/>
      <c r="O1733" s="9" t="s">
        <v>5532</v>
      </c>
    </row>
    <row r="1734" spans="1:15" ht="18">
      <c r="A1734" s="9">
        <v>697555</v>
      </c>
      <c r="B1734" s="9" t="s">
        <v>6228</v>
      </c>
      <c r="C1734" s="9" t="s">
        <v>6287</v>
      </c>
      <c r="D1734" s="9" t="s">
        <v>6288</v>
      </c>
      <c r="E1734" s="9"/>
      <c r="F1734" s="9"/>
      <c r="G1734" s="9" t="s">
        <v>1915</v>
      </c>
      <c r="H1734" s="9" t="s">
        <v>1907</v>
      </c>
      <c r="I1734" s="9" t="s">
        <v>1897</v>
      </c>
      <c r="J1734" s="9" t="s">
        <v>1898</v>
      </c>
      <c r="K1734" s="9" t="s">
        <v>2058</v>
      </c>
      <c r="L1734" s="9" t="s">
        <v>1910</v>
      </c>
      <c r="M1734" s="9" t="s">
        <v>5034</v>
      </c>
      <c r="N1734" s="9"/>
      <c r="O1734" s="9" t="s">
        <v>6078</v>
      </c>
    </row>
    <row r="1735" spans="1:15" ht="18">
      <c r="A1735" s="9">
        <v>697552</v>
      </c>
      <c r="B1735" s="9" t="s">
        <v>6228</v>
      </c>
      <c r="C1735" s="9" t="s">
        <v>6289</v>
      </c>
      <c r="D1735" s="9" t="s">
        <v>6290</v>
      </c>
      <c r="E1735" s="9" t="s">
        <v>1905</v>
      </c>
      <c r="F1735" s="9">
        <v>23</v>
      </c>
      <c r="G1735" s="9" t="s">
        <v>1896</v>
      </c>
      <c r="H1735" s="9" t="s">
        <v>1907</v>
      </c>
      <c r="I1735" s="9" t="s">
        <v>1897</v>
      </c>
      <c r="J1735" s="9" t="s">
        <v>1898</v>
      </c>
      <c r="K1735" s="9" t="s">
        <v>2299</v>
      </c>
      <c r="L1735" s="9" t="s">
        <v>1974</v>
      </c>
      <c r="M1735" s="9" t="s">
        <v>6291</v>
      </c>
      <c r="N1735" s="9"/>
      <c r="O1735" s="9" t="s">
        <v>5408</v>
      </c>
    </row>
    <row r="1736" spans="1:15" ht="18">
      <c r="A1736" s="9">
        <v>697548</v>
      </c>
      <c r="B1736" s="9" t="s">
        <v>6228</v>
      </c>
      <c r="C1736" s="9" t="s">
        <v>6292</v>
      </c>
      <c r="D1736" s="9" t="s">
        <v>6293</v>
      </c>
      <c r="E1736" s="9"/>
      <c r="F1736" s="9"/>
      <c r="G1736" s="9" t="s">
        <v>1915</v>
      </c>
      <c r="H1736" s="9" t="s">
        <v>1907</v>
      </c>
      <c r="I1736" s="9" t="s">
        <v>1897</v>
      </c>
      <c r="J1736" s="9" t="s">
        <v>1898</v>
      </c>
      <c r="K1736" s="9" t="s">
        <v>1916</v>
      </c>
      <c r="L1736" s="9" t="s">
        <v>1910</v>
      </c>
      <c r="M1736" s="9" t="s">
        <v>6294</v>
      </c>
      <c r="N1736" s="9"/>
      <c r="O1736" s="9" t="s">
        <v>5408</v>
      </c>
    </row>
    <row r="1737" spans="1:15" ht="18">
      <c r="A1737" s="9">
        <v>697536</v>
      </c>
      <c r="B1737" s="9" t="s">
        <v>6228</v>
      </c>
      <c r="C1737" s="9" t="s">
        <v>6295</v>
      </c>
      <c r="D1737" s="9" t="s">
        <v>6296</v>
      </c>
      <c r="E1737" s="9" t="s">
        <v>1905</v>
      </c>
      <c r="F1737" s="9">
        <v>27</v>
      </c>
      <c r="G1737" s="9" t="s">
        <v>1915</v>
      </c>
      <c r="H1737" s="9" t="s">
        <v>1660</v>
      </c>
      <c r="I1737" s="9" t="s">
        <v>1897</v>
      </c>
      <c r="J1737" s="9" t="s">
        <v>1898</v>
      </c>
      <c r="K1737" s="9" t="s">
        <v>1916</v>
      </c>
      <c r="L1737" s="9" t="s">
        <v>1917</v>
      </c>
      <c r="M1737" s="9" t="s">
        <v>6297</v>
      </c>
      <c r="N1737" s="9"/>
      <c r="O1737" s="9" t="s">
        <v>5198</v>
      </c>
    </row>
    <row r="1738" spans="1:15" ht="18">
      <c r="A1738" s="9">
        <v>697533</v>
      </c>
      <c r="B1738" s="9" t="s">
        <v>6228</v>
      </c>
      <c r="C1738" s="9" t="s">
        <v>6298</v>
      </c>
      <c r="D1738" s="9" t="s">
        <v>6299</v>
      </c>
      <c r="E1738" s="9"/>
      <c r="F1738" s="9"/>
      <c r="G1738" s="9" t="s">
        <v>633</v>
      </c>
      <c r="H1738" s="9" t="s">
        <v>1660</v>
      </c>
      <c r="I1738" s="9" t="s">
        <v>1897</v>
      </c>
      <c r="J1738" s="9" t="s">
        <v>1898</v>
      </c>
      <c r="K1738" s="9" t="s">
        <v>1899</v>
      </c>
      <c r="L1738" s="9" t="s">
        <v>1974</v>
      </c>
      <c r="M1738" s="9" t="s">
        <v>1999</v>
      </c>
      <c r="N1738" s="9"/>
      <c r="O1738" s="9" t="s">
        <v>5930</v>
      </c>
    </row>
    <row r="1739" spans="1:15" ht="18">
      <c r="A1739" s="9">
        <v>697522</v>
      </c>
      <c r="B1739" s="9" t="s">
        <v>6228</v>
      </c>
      <c r="C1739" s="9" t="s">
        <v>6300</v>
      </c>
      <c r="D1739" s="9" t="s">
        <v>4560</v>
      </c>
      <c r="E1739" s="9"/>
      <c r="F1739" s="9"/>
      <c r="G1739" s="9" t="s">
        <v>1915</v>
      </c>
      <c r="H1739" s="9" t="s">
        <v>1907</v>
      </c>
      <c r="I1739" s="9" t="s">
        <v>1897</v>
      </c>
      <c r="J1739" s="9" t="s">
        <v>1926</v>
      </c>
      <c r="K1739" s="9" t="s">
        <v>1995</v>
      </c>
      <c r="L1739" s="9" t="s">
        <v>1996</v>
      </c>
      <c r="M1739" s="9" t="s">
        <v>6301</v>
      </c>
      <c r="N1739" s="9"/>
      <c r="O1739" s="9" t="s">
        <v>5930</v>
      </c>
    </row>
    <row r="1740" spans="1:15" ht="18">
      <c r="A1740" s="9">
        <v>697516</v>
      </c>
      <c r="B1740" s="9" t="s">
        <v>6228</v>
      </c>
      <c r="C1740" s="9" t="s">
        <v>6302</v>
      </c>
      <c r="D1740" s="9" t="s">
        <v>4560</v>
      </c>
      <c r="E1740" s="9"/>
      <c r="F1740" s="9"/>
      <c r="G1740" s="9" t="s">
        <v>1915</v>
      </c>
      <c r="H1740" s="9" t="s">
        <v>1907</v>
      </c>
      <c r="I1740" s="9" t="s">
        <v>1897</v>
      </c>
      <c r="J1740" s="9" t="s">
        <v>1898</v>
      </c>
      <c r="K1740" s="9" t="s">
        <v>1899</v>
      </c>
      <c r="L1740" s="9" t="s">
        <v>1917</v>
      </c>
      <c r="M1740" s="9" t="s">
        <v>2431</v>
      </c>
      <c r="N1740" s="9"/>
      <c r="O1740" s="9" t="s">
        <v>5644</v>
      </c>
    </row>
    <row r="1741" spans="1:15" ht="18">
      <c r="A1741" s="9">
        <v>697506</v>
      </c>
      <c r="B1741" s="9" t="s">
        <v>6228</v>
      </c>
      <c r="C1741" s="9" t="s">
        <v>6303</v>
      </c>
      <c r="D1741" s="9" t="s">
        <v>6304</v>
      </c>
      <c r="E1741" s="9"/>
      <c r="F1741" s="9"/>
      <c r="G1741" s="9" t="s">
        <v>1915</v>
      </c>
      <c r="H1741" s="9" t="s">
        <v>634</v>
      </c>
      <c r="I1741" s="9" t="s">
        <v>1897</v>
      </c>
      <c r="J1741" s="9" t="s">
        <v>1898</v>
      </c>
      <c r="K1741" s="9" t="s">
        <v>2299</v>
      </c>
      <c r="L1741" s="9" t="s">
        <v>1917</v>
      </c>
      <c r="M1741" s="9" t="s">
        <v>6305</v>
      </c>
      <c r="N1741" s="9"/>
      <c r="O1741" s="9" t="s">
        <v>2230</v>
      </c>
    </row>
    <row r="1742" spans="1:15" ht="18">
      <c r="A1742" s="9">
        <v>697498</v>
      </c>
      <c r="B1742" s="9" t="s">
        <v>6228</v>
      </c>
      <c r="C1742" s="9" t="s">
        <v>6306</v>
      </c>
      <c r="D1742" s="9" t="s">
        <v>6307</v>
      </c>
      <c r="E1742" s="9" t="s">
        <v>1905</v>
      </c>
      <c r="F1742" s="9">
        <v>26</v>
      </c>
      <c r="G1742" s="9" t="s">
        <v>1915</v>
      </c>
      <c r="H1742" s="9" t="s">
        <v>1295</v>
      </c>
      <c r="I1742" s="9" t="s">
        <v>1897</v>
      </c>
      <c r="J1742" s="9" t="s">
        <v>1898</v>
      </c>
      <c r="K1742" s="9" t="s">
        <v>2063</v>
      </c>
      <c r="L1742" s="9" t="s">
        <v>1917</v>
      </c>
      <c r="M1742" s="9" t="s">
        <v>4590</v>
      </c>
      <c r="N1742" s="9"/>
      <c r="O1742" s="9" t="s">
        <v>5408</v>
      </c>
    </row>
    <row r="1743" spans="1:15" ht="18">
      <c r="A1743" s="9">
        <v>697491</v>
      </c>
      <c r="B1743" s="9" t="s">
        <v>6228</v>
      </c>
      <c r="C1743" s="9" t="s">
        <v>6308</v>
      </c>
      <c r="D1743" s="9" t="s">
        <v>6309</v>
      </c>
      <c r="E1743" s="9"/>
      <c r="F1743" s="9"/>
      <c r="G1743" s="9" t="s">
        <v>1915</v>
      </c>
      <c r="H1743" s="9" t="s">
        <v>1907</v>
      </c>
      <c r="I1743" s="9" t="s">
        <v>1897</v>
      </c>
      <c r="J1743" s="9" t="s">
        <v>1898</v>
      </c>
      <c r="K1743" s="9" t="s">
        <v>1899</v>
      </c>
      <c r="L1743" s="9" t="s">
        <v>1917</v>
      </c>
      <c r="M1743" s="9" t="s">
        <v>2431</v>
      </c>
      <c r="N1743" s="9"/>
      <c r="O1743" s="9" t="s">
        <v>5644</v>
      </c>
    </row>
    <row r="1744" spans="1:15" ht="18">
      <c r="A1744" s="9">
        <v>697480</v>
      </c>
      <c r="B1744" s="9" t="s">
        <v>6228</v>
      </c>
      <c r="C1744" s="9" t="s">
        <v>6310</v>
      </c>
      <c r="D1744" s="9" t="s">
        <v>4391</v>
      </c>
      <c r="E1744" s="9"/>
      <c r="F1744" s="9"/>
      <c r="G1744" s="9" t="s">
        <v>1896</v>
      </c>
      <c r="H1744" s="9" t="s">
        <v>1660</v>
      </c>
      <c r="I1744" s="9" t="s">
        <v>1897</v>
      </c>
      <c r="J1744" s="9" t="s">
        <v>1926</v>
      </c>
      <c r="K1744" s="9" t="s">
        <v>1916</v>
      </c>
      <c r="L1744" s="9" t="s">
        <v>1900</v>
      </c>
      <c r="M1744" s="9" t="s">
        <v>6311</v>
      </c>
      <c r="N1744" s="9"/>
      <c r="O1744" s="9" t="s">
        <v>2293</v>
      </c>
    </row>
    <row r="1745" spans="1:15" ht="18">
      <c r="A1745" s="9">
        <v>697474</v>
      </c>
      <c r="B1745" s="9" t="s">
        <v>6228</v>
      </c>
      <c r="C1745" s="9" t="s">
        <v>6312</v>
      </c>
      <c r="D1745" s="9" t="s">
        <v>4391</v>
      </c>
      <c r="E1745" s="9"/>
      <c r="F1745" s="9"/>
      <c r="G1745" s="9" t="s">
        <v>1896</v>
      </c>
      <c r="H1745" s="9" t="s">
        <v>1660</v>
      </c>
      <c r="I1745" s="9" t="s">
        <v>1897</v>
      </c>
      <c r="J1745" s="9" t="s">
        <v>1926</v>
      </c>
      <c r="K1745" s="9" t="s">
        <v>1995</v>
      </c>
      <c r="L1745" s="9" t="s">
        <v>1996</v>
      </c>
      <c r="M1745" s="9" t="s">
        <v>6313</v>
      </c>
      <c r="N1745" s="9"/>
      <c r="O1745" s="9" t="s">
        <v>6078</v>
      </c>
    </row>
    <row r="1746" spans="1:15" ht="18">
      <c r="A1746" s="9">
        <v>697439</v>
      </c>
      <c r="B1746" s="9" t="s">
        <v>6228</v>
      </c>
      <c r="C1746" s="9" t="s">
        <v>6314</v>
      </c>
      <c r="D1746" s="9" t="s">
        <v>6315</v>
      </c>
      <c r="E1746" s="9"/>
      <c r="F1746" s="9"/>
      <c r="G1746" s="9" t="s">
        <v>1896</v>
      </c>
      <c r="H1746" s="9" t="s">
        <v>1660</v>
      </c>
      <c r="I1746" s="9" t="s">
        <v>1897</v>
      </c>
      <c r="J1746" s="9" t="s">
        <v>1898</v>
      </c>
      <c r="K1746" s="9" t="s">
        <v>2540</v>
      </c>
      <c r="L1746" s="9" t="s">
        <v>1974</v>
      </c>
      <c r="M1746" s="9" t="s">
        <v>2006</v>
      </c>
      <c r="N1746" s="9"/>
      <c r="O1746" s="9" t="s">
        <v>4789</v>
      </c>
    </row>
    <row r="1747" spans="1:15" ht="18">
      <c r="A1747" s="9">
        <v>697416</v>
      </c>
      <c r="B1747" s="9" t="s">
        <v>6228</v>
      </c>
      <c r="C1747" s="9" t="s">
        <v>6316</v>
      </c>
      <c r="D1747" s="9" t="s">
        <v>6317</v>
      </c>
      <c r="E1747" s="9"/>
      <c r="F1747" s="9"/>
      <c r="G1747" s="9" t="s">
        <v>1896</v>
      </c>
      <c r="H1747" s="9" t="s">
        <v>1907</v>
      </c>
      <c r="I1747" s="9" t="s">
        <v>1897</v>
      </c>
      <c r="J1747" s="9" t="s">
        <v>1898</v>
      </c>
      <c r="K1747" s="9" t="s">
        <v>1927</v>
      </c>
      <c r="L1747" s="9" t="s">
        <v>1900</v>
      </c>
      <c r="M1747" s="9" t="s">
        <v>5438</v>
      </c>
      <c r="N1747" s="9"/>
      <c r="O1747" s="9" t="s">
        <v>3926</v>
      </c>
    </row>
    <row r="1748" spans="1:15" ht="18">
      <c r="A1748" s="9">
        <v>697411</v>
      </c>
      <c r="B1748" s="9" t="s">
        <v>6228</v>
      </c>
      <c r="C1748" s="9" t="s">
        <v>6318</v>
      </c>
      <c r="D1748" s="9" t="s">
        <v>6319</v>
      </c>
      <c r="E1748" s="9" t="s">
        <v>1905</v>
      </c>
      <c r="F1748" s="9">
        <v>33</v>
      </c>
      <c r="G1748" s="9" t="s">
        <v>1915</v>
      </c>
      <c r="H1748" s="9" t="s">
        <v>1660</v>
      </c>
      <c r="I1748" s="9" t="s">
        <v>1897</v>
      </c>
      <c r="J1748" s="9" t="s">
        <v>1898</v>
      </c>
      <c r="K1748" s="9" t="s">
        <v>2299</v>
      </c>
      <c r="L1748" s="9" t="s">
        <v>1917</v>
      </c>
      <c r="M1748" s="9" t="s">
        <v>2387</v>
      </c>
      <c r="N1748" s="9"/>
      <c r="O1748" s="9" t="s">
        <v>3047</v>
      </c>
    </row>
    <row r="1749" spans="1:15" ht="18">
      <c r="A1749" s="9">
        <v>697383</v>
      </c>
      <c r="B1749" s="9" t="s">
        <v>6228</v>
      </c>
      <c r="C1749" s="9" t="s">
        <v>6320</v>
      </c>
      <c r="D1749" s="9" t="s">
        <v>6321</v>
      </c>
      <c r="E1749" s="9" t="s">
        <v>1905</v>
      </c>
      <c r="F1749" s="9">
        <v>29</v>
      </c>
      <c r="G1749" s="9" t="s">
        <v>1906</v>
      </c>
      <c r="H1749" s="9" t="s">
        <v>1660</v>
      </c>
      <c r="I1749" s="9" t="s">
        <v>1897</v>
      </c>
      <c r="J1749" s="9" t="s">
        <v>1898</v>
      </c>
      <c r="K1749" s="9" t="s">
        <v>1916</v>
      </c>
      <c r="L1749" s="9" t="s">
        <v>2527</v>
      </c>
      <c r="M1749" s="9" t="s">
        <v>5556</v>
      </c>
      <c r="N1749" s="9"/>
      <c r="O1749" s="9" t="s">
        <v>4950</v>
      </c>
    </row>
    <row r="1750" spans="1:15" ht="18">
      <c r="A1750" s="9">
        <v>697375</v>
      </c>
      <c r="B1750" s="9" t="s">
        <v>6228</v>
      </c>
      <c r="C1750" s="9" t="s">
        <v>6322</v>
      </c>
      <c r="D1750" s="9" t="s">
        <v>6323</v>
      </c>
      <c r="E1750" s="9"/>
      <c r="F1750" s="9"/>
      <c r="G1750" s="9" t="s">
        <v>1915</v>
      </c>
      <c r="H1750" s="9" t="s">
        <v>1907</v>
      </c>
      <c r="I1750" s="9" t="s">
        <v>1897</v>
      </c>
      <c r="J1750" s="9" t="s">
        <v>1898</v>
      </c>
      <c r="K1750" s="9" t="s">
        <v>1916</v>
      </c>
      <c r="L1750" s="9" t="s">
        <v>1917</v>
      </c>
      <c r="M1750" s="9" t="s">
        <v>2133</v>
      </c>
      <c r="N1750" s="9"/>
      <c r="O1750" s="9" t="s">
        <v>5198</v>
      </c>
    </row>
    <row r="1751" spans="1:15" ht="18">
      <c r="A1751" s="9">
        <v>697360</v>
      </c>
      <c r="B1751" s="9" t="s">
        <v>6228</v>
      </c>
      <c r="C1751" s="9" t="s">
        <v>6324</v>
      </c>
      <c r="D1751" s="9" t="s">
        <v>6325</v>
      </c>
      <c r="E1751" s="9"/>
      <c r="F1751" s="9"/>
      <c r="G1751" s="9" t="s">
        <v>1896</v>
      </c>
      <c r="H1751" s="9" t="s">
        <v>1660</v>
      </c>
      <c r="I1751" s="9" t="s">
        <v>1897</v>
      </c>
      <c r="J1751" s="9" t="s">
        <v>1898</v>
      </c>
      <c r="K1751" s="9" t="s">
        <v>2299</v>
      </c>
      <c r="L1751" s="9" t="s">
        <v>1952</v>
      </c>
      <c r="M1751" s="9" t="s">
        <v>6326</v>
      </c>
      <c r="N1751" s="9"/>
      <c r="O1751" s="9" t="s">
        <v>5930</v>
      </c>
    </row>
    <row r="1752" spans="1:15" ht="18">
      <c r="A1752" s="9">
        <v>697213</v>
      </c>
      <c r="B1752" s="9" t="s">
        <v>6228</v>
      </c>
      <c r="C1752" s="9" t="s">
        <v>6327</v>
      </c>
      <c r="D1752" s="9" t="s">
        <v>6328</v>
      </c>
      <c r="E1752" s="9"/>
      <c r="F1752" s="9"/>
      <c r="G1752" s="9" t="s">
        <v>1906</v>
      </c>
      <c r="H1752" s="9" t="s">
        <v>634</v>
      </c>
      <c r="I1752" s="9" t="s">
        <v>1897</v>
      </c>
      <c r="J1752" s="9" t="s">
        <v>1898</v>
      </c>
      <c r="K1752" s="9" t="s">
        <v>1899</v>
      </c>
      <c r="L1752" s="9" t="s">
        <v>2527</v>
      </c>
      <c r="M1752" s="9" t="s">
        <v>6329</v>
      </c>
      <c r="N1752" s="9"/>
      <c r="O1752" s="9" t="s">
        <v>6078</v>
      </c>
    </row>
    <row r="1753" spans="1:15" ht="18">
      <c r="A1753" s="9">
        <v>697107</v>
      </c>
      <c r="B1753" s="9" t="s">
        <v>6228</v>
      </c>
      <c r="C1753" s="9" t="s">
        <v>6330</v>
      </c>
      <c r="D1753" s="9" t="s">
        <v>6331</v>
      </c>
      <c r="E1753" s="9" t="s">
        <v>1905</v>
      </c>
      <c r="F1753" s="9"/>
      <c r="G1753" s="9" t="s">
        <v>648</v>
      </c>
      <c r="H1753" s="9" t="s">
        <v>1907</v>
      </c>
      <c r="I1753" s="9" t="s">
        <v>1897</v>
      </c>
      <c r="J1753" s="9" t="s">
        <v>1908</v>
      </c>
      <c r="K1753" s="9" t="s">
        <v>1916</v>
      </c>
      <c r="L1753" s="9" t="s">
        <v>1952</v>
      </c>
      <c r="M1753" s="9" t="s">
        <v>6332</v>
      </c>
      <c r="N1753" s="9"/>
      <c r="O1753" s="9" t="s">
        <v>6228</v>
      </c>
    </row>
    <row r="1754" spans="1:15" ht="18">
      <c r="A1754" s="9">
        <v>697099</v>
      </c>
      <c r="B1754" s="9" t="s">
        <v>6228</v>
      </c>
      <c r="C1754" s="9" t="s">
        <v>6333</v>
      </c>
      <c r="D1754" s="9" t="s">
        <v>6334</v>
      </c>
      <c r="E1754" s="9"/>
      <c r="F1754" s="9"/>
      <c r="G1754" s="9" t="s">
        <v>1896</v>
      </c>
      <c r="H1754" s="9" t="s">
        <v>1660</v>
      </c>
      <c r="I1754" s="9" t="s">
        <v>1897</v>
      </c>
      <c r="J1754" s="9" t="s">
        <v>1898</v>
      </c>
      <c r="K1754" s="9" t="s">
        <v>1927</v>
      </c>
      <c r="L1754" s="9" t="s">
        <v>1900</v>
      </c>
      <c r="M1754" s="9" t="s">
        <v>6118</v>
      </c>
      <c r="N1754" s="9"/>
      <c r="O1754" s="9" t="s">
        <v>4950</v>
      </c>
    </row>
    <row r="1755" spans="1:15" ht="18">
      <c r="A1755" s="9">
        <v>697056</v>
      </c>
      <c r="B1755" s="9" t="s">
        <v>6228</v>
      </c>
      <c r="C1755" s="9" t="s">
        <v>6335</v>
      </c>
      <c r="D1755" s="9" t="s">
        <v>6336</v>
      </c>
      <c r="E1755" s="9" t="s">
        <v>1905</v>
      </c>
      <c r="F1755" s="9">
        <v>23</v>
      </c>
      <c r="G1755" s="9" t="s">
        <v>1896</v>
      </c>
      <c r="H1755" s="9" t="s">
        <v>1660</v>
      </c>
      <c r="I1755" s="9" t="s">
        <v>1897</v>
      </c>
      <c r="J1755" s="9" t="s">
        <v>1898</v>
      </c>
      <c r="K1755" s="9" t="s">
        <v>1987</v>
      </c>
      <c r="L1755" s="9" t="s">
        <v>1900</v>
      </c>
      <c r="M1755" s="9" t="s">
        <v>2006</v>
      </c>
      <c r="N1755" s="9"/>
      <c r="O1755" s="9" t="s">
        <v>3575</v>
      </c>
    </row>
    <row r="1756" spans="1:15" ht="18">
      <c r="A1756" s="9">
        <v>696992</v>
      </c>
      <c r="B1756" s="9" t="s">
        <v>6228</v>
      </c>
      <c r="C1756" s="9" t="s">
        <v>6337</v>
      </c>
      <c r="D1756" s="9" t="s">
        <v>6338</v>
      </c>
      <c r="E1756" s="9"/>
      <c r="F1756" s="9"/>
      <c r="G1756" s="9" t="s">
        <v>1896</v>
      </c>
      <c r="H1756" s="9" t="s">
        <v>1660</v>
      </c>
      <c r="I1756" s="9" t="s">
        <v>1897</v>
      </c>
      <c r="J1756" s="9" t="s">
        <v>1898</v>
      </c>
      <c r="K1756" s="9" t="s">
        <v>1970</v>
      </c>
      <c r="L1756" s="9" t="s">
        <v>3209</v>
      </c>
      <c r="M1756" s="9" t="s">
        <v>2381</v>
      </c>
      <c r="N1756" s="9"/>
      <c r="O1756" s="9" t="s">
        <v>2230</v>
      </c>
    </row>
    <row r="1757" spans="1:15" ht="18">
      <c r="A1757" s="9">
        <v>696906</v>
      </c>
      <c r="B1757" s="9" t="s">
        <v>6228</v>
      </c>
      <c r="C1757" s="9" t="s">
        <v>6339</v>
      </c>
      <c r="D1757" s="9" t="s">
        <v>6340</v>
      </c>
      <c r="E1757" s="9"/>
      <c r="F1757" s="9"/>
      <c r="G1757" s="9" t="s">
        <v>648</v>
      </c>
      <c r="H1757" s="9" t="s">
        <v>1907</v>
      </c>
      <c r="I1757" s="9" t="s">
        <v>1897</v>
      </c>
      <c r="J1757" s="9" t="s">
        <v>1898</v>
      </c>
      <c r="K1757" s="9" t="s">
        <v>1916</v>
      </c>
      <c r="L1757" s="9" t="s">
        <v>1952</v>
      </c>
      <c r="M1757" s="9" t="s">
        <v>98</v>
      </c>
      <c r="N1757" s="9"/>
      <c r="O1757" s="9" t="s">
        <v>2044</v>
      </c>
    </row>
    <row r="1758" spans="1:15" ht="18">
      <c r="A1758" s="9">
        <v>696827</v>
      </c>
      <c r="B1758" s="9" t="s">
        <v>6228</v>
      </c>
      <c r="C1758" s="9" t="s">
        <v>6341</v>
      </c>
      <c r="D1758" s="9" t="s">
        <v>6342</v>
      </c>
      <c r="E1758" s="9" t="s">
        <v>1905</v>
      </c>
      <c r="F1758" s="9">
        <v>41</v>
      </c>
      <c r="G1758" s="9" t="s">
        <v>398</v>
      </c>
      <c r="H1758" s="9" t="s">
        <v>1907</v>
      </c>
      <c r="I1758" s="9" t="s">
        <v>1897</v>
      </c>
      <c r="J1758" s="9" t="s">
        <v>1898</v>
      </c>
      <c r="K1758" s="9" t="s">
        <v>1927</v>
      </c>
      <c r="L1758" s="9" t="s">
        <v>2415</v>
      </c>
      <c r="M1758" s="9" t="s">
        <v>6343</v>
      </c>
      <c r="N1758" s="9"/>
      <c r="O1758" s="9" t="s">
        <v>4344</v>
      </c>
    </row>
    <row r="1759" spans="1:15" ht="18">
      <c r="A1759" s="9">
        <v>696689</v>
      </c>
      <c r="B1759" s="9" t="s">
        <v>6228</v>
      </c>
      <c r="C1759" s="9" t="s">
        <v>6344</v>
      </c>
      <c r="D1759" s="9" t="s">
        <v>6345</v>
      </c>
      <c r="E1759" s="9"/>
      <c r="F1759" s="9"/>
      <c r="G1759" s="9" t="s">
        <v>1906</v>
      </c>
      <c r="H1759" s="9" t="s">
        <v>1660</v>
      </c>
      <c r="I1759" s="9" t="s">
        <v>1897</v>
      </c>
      <c r="J1759" s="9" t="s">
        <v>1898</v>
      </c>
      <c r="K1759" s="9" t="s">
        <v>1899</v>
      </c>
      <c r="L1759" s="9" t="s">
        <v>2527</v>
      </c>
      <c r="M1759" s="9" t="s">
        <v>4544</v>
      </c>
      <c r="N1759" s="9"/>
      <c r="O1759" s="9" t="s">
        <v>6078</v>
      </c>
    </row>
    <row r="1760" spans="1:15" ht="18">
      <c r="A1760" s="9">
        <v>696642</v>
      </c>
      <c r="B1760" s="9" t="s">
        <v>6228</v>
      </c>
      <c r="C1760" s="9" t="s">
        <v>6346</v>
      </c>
      <c r="D1760" s="9" t="s">
        <v>6347</v>
      </c>
      <c r="E1760" s="9" t="s">
        <v>1905</v>
      </c>
      <c r="F1760" s="9">
        <v>40</v>
      </c>
      <c r="G1760" s="9" t="s">
        <v>398</v>
      </c>
      <c r="H1760" s="9" t="s">
        <v>1907</v>
      </c>
      <c r="I1760" s="9" t="s">
        <v>1897</v>
      </c>
      <c r="J1760" s="9" t="s">
        <v>1898</v>
      </c>
      <c r="K1760" s="9" t="s">
        <v>1987</v>
      </c>
      <c r="L1760" s="9" t="s">
        <v>2415</v>
      </c>
      <c r="M1760" s="9" t="s">
        <v>6348</v>
      </c>
      <c r="N1760" s="9"/>
      <c r="O1760" s="9" t="s">
        <v>2021</v>
      </c>
    </row>
    <row r="1761" spans="1:15" ht="18">
      <c r="A1761" s="9">
        <v>696609</v>
      </c>
      <c r="B1761" s="9" t="s">
        <v>6228</v>
      </c>
      <c r="C1761" s="9" t="s">
        <v>6349</v>
      </c>
      <c r="D1761" s="9" t="s">
        <v>6350</v>
      </c>
      <c r="E1761" s="9"/>
      <c r="F1761" s="9"/>
      <c r="G1761" s="9" t="s">
        <v>398</v>
      </c>
      <c r="H1761" s="9" t="s">
        <v>1907</v>
      </c>
      <c r="I1761" s="9" t="s">
        <v>1897</v>
      </c>
      <c r="J1761" s="9" t="s">
        <v>1898</v>
      </c>
      <c r="K1761" s="9" t="s">
        <v>1995</v>
      </c>
      <c r="L1761" s="9" t="s">
        <v>1996</v>
      </c>
      <c r="M1761" s="9" t="s">
        <v>6351</v>
      </c>
      <c r="N1761" s="9"/>
      <c r="O1761" s="9" t="s">
        <v>6228</v>
      </c>
    </row>
    <row r="1762" spans="1:15" ht="18">
      <c r="A1762" s="9">
        <v>696589</v>
      </c>
      <c r="B1762" s="9" t="s">
        <v>6228</v>
      </c>
      <c r="C1762" s="9" t="s">
        <v>6352</v>
      </c>
      <c r="D1762" s="9" t="s">
        <v>6353</v>
      </c>
      <c r="E1762" s="9" t="s">
        <v>1905</v>
      </c>
      <c r="F1762" s="9">
        <v>26</v>
      </c>
      <c r="G1762" s="9" t="s">
        <v>398</v>
      </c>
      <c r="H1762" s="9" t="s">
        <v>634</v>
      </c>
      <c r="I1762" s="9" t="s">
        <v>1897</v>
      </c>
      <c r="J1762" s="9" t="s">
        <v>1898</v>
      </c>
      <c r="K1762" s="9" t="s">
        <v>1927</v>
      </c>
      <c r="L1762" s="9" t="s">
        <v>2415</v>
      </c>
      <c r="M1762" s="9" t="s">
        <v>6354</v>
      </c>
      <c r="N1762" s="9"/>
      <c r="O1762" s="9" t="s">
        <v>3464</v>
      </c>
    </row>
    <row r="1763" spans="1:15" ht="18">
      <c r="A1763" s="9">
        <v>696557</v>
      </c>
      <c r="B1763" s="9" t="s">
        <v>6228</v>
      </c>
      <c r="C1763" s="9" t="s">
        <v>6355</v>
      </c>
      <c r="D1763" s="9" t="s">
        <v>6356</v>
      </c>
      <c r="E1763" s="9"/>
      <c r="F1763" s="9"/>
      <c r="G1763" s="9" t="s">
        <v>398</v>
      </c>
      <c r="H1763" s="9" t="s">
        <v>2176</v>
      </c>
      <c r="I1763" s="9" t="s">
        <v>1897</v>
      </c>
      <c r="J1763" s="9" t="s">
        <v>1951</v>
      </c>
      <c r="K1763" s="9" t="s">
        <v>1922</v>
      </c>
      <c r="L1763" s="9" t="s">
        <v>1952</v>
      </c>
      <c r="M1763" s="9" t="s">
        <v>3875</v>
      </c>
      <c r="N1763" s="9"/>
      <c r="O1763" s="9" t="s">
        <v>1912</v>
      </c>
    </row>
    <row r="1764" spans="1:15" ht="18">
      <c r="A1764" s="9">
        <v>696552</v>
      </c>
      <c r="B1764" s="9" t="s">
        <v>6228</v>
      </c>
      <c r="C1764" s="9" t="s">
        <v>6357</v>
      </c>
      <c r="D1764" s="9" t="s">
        <v>2928</v>
      </c>
      <c r="E1764" s="9"/>
      <c r="F1764" s="9"/>
      <c r="G1764" s="9" t="s">
        <v>398</v>
      </c>
      <c r="H1764" s="9" t="s">
        <v>2176</v>
      </c>
      <c r="I1764" s="9" t="s">
        <v>1897</v>
      </c>
      <c r="J1764" s="9" t="s">
        <v>1951</v>
      </c>
      <c r="K1764" s="9" t="s">
        <v>1922</v>
      </c>
      <c r="L1764" s="9" t="s">
        <v>1952</v>
      </c>
      <c r="M1764" s="9" t="s">
        <v>2010</v>
      </c>
      <c r="N1764" s="9"/>
      <c r="O1764" s="9" t="s">
        <v>1912</v>
      </c>
    </row>
    <row r="1765" spans="1:15" ht="18">
      <c r="A1765" s="9">
        <v>696546</v>
      </c>
      <c r="B1765" s="9" t="s">
        <v>6228</v>
      </c>
      <c r="C1765" s="9" t="s">
        <v>6358</v>
      </c>
      <c r="D1765" s="9" t="s">
        <v>6359</v>
      </c>
      <c r="E1765" s="9"/>
      <c r="F1765" s="9"/>
      <c r="G1765" s="9" t="s">
        <v>1906</v>
      </c>
      <c r="H1765" s="9" t="s">
        <v>1660</v>
      </c>
      <c r="I1765" s="9" t="s">
        <v>1897</v>
      </c>
      <c r="J1765" s="9" t="s">
        <v>1898</v>
      </c>
      <c r="K1765" s="9" t="s">
        <v>1922</v>
      </c>
      <c r="L1765" s="9" t="s">
        <v>2527</v>
      </c>
      <c r="M1765" s="9" t="s">
        <v>2528</v>
      </c>
      <c r="N1765" s="9"/>
      <c r="O1765" s="9" t="s">
        <v>6078</v>
      </c>
    </row>
    <row r="1766" spans="1:15" ht="18">
      <c r="A1766" s="9">
        <v>696510</v>
      </c>
      <c r="B1766" s="9" t="s">
        <v>6228</v>
      </c>
      <c r="C1766" s="9" t="s">
        <v>6360</v>
      </c>
      <c r="D1766" s="9" t="s">
        <v>6361</v>
      </c>
      <c r="E1766" s="9" t="s">
        <v>1905</v>
      </c>
      <c r="F1766" s="9">
        <v>29</v>
      </c>
      <c r="G1766" s="9" t="s">
        <v>398</v>
      </c>
      <c r="H1766" s="9" t="s">
        <v>1660</v>
      </c>
      <c r="I1766" s="9" t="s">
        <v>1897</v>
      </c>
      <c r="J1766" s="9" t="s">
        <v>1908</v>
      </c>
      <c r="K1766" s="9" t="s">
        <v>1909</v>
      </c>
      <c r="L1766" s="9" t="s">
        <v>1952</v>
      </c>
      <c r="M1766" s="9" t="s">
        <v>6362</v>
      </c>
      <c r="N1766" s="9"/>
      <c r="O1766" s="9" t="s">
        <v>2230</v>
      </c>
    </row>
    <row r="1767" spans="1:15" ht="18">
      <c r="A1767" s="9">
        <v>696482</v>
      </c>
      <c r="B1767" s="9" t="s">
        <v>6228</v>
      </c>
      <c r="C1767" s="9" t="s">
        <v>6363</v>
      </c>
      <c r="D1767" s="9" t="s">
        <v>6364</v>
      </c>
      <c r="E1767" s="9"/>
      <c r="F1767" s="9"/>
      <c r="G1767" s="9" t="s">
        <v>1906</v>
      </c>
      <c r="H1767" s="9" t="s">
        <v>1907</v>
      </c>
      <c r="I1767" s="9" t="s">
        <v>1897</v>
      </c>
      <c r="J1767" s="9" t="s">
        <v>1898</v>
      </c>
      <c r="K1767" s="9" t="s">
        <v>1916</v>
      </c>
      <c r="L1767" s="9" t="s">
        <v>1910</v>
      </c>
      <c r="M1767" s="9" t="s">
        <v>5082</v>
      </c>
      <c r="N1767" s="9"/>
      <c r="O1767" s="9" t="s">
        <v>2230</v>
      </c>
    </row>
    <row r="1768" spans="1:15" ht="18">
      <c r="A1768" s="9">
        <v>696478</v>
      </c>
      <c r="B1768" s="9" t="s">
        <v>6228</v>
      </c>
      <c r="C1768" s="9" t="s">
        <v>6365</v>
      </c>
      <c r="D1768" s="9" t="s">
        <v>6366</v>
      </c>
      <c r="E1768" s="9"/>
      <c r="F1768" s="9"/>
      <c r="G1768" s="9" t="s">
        <v>748</v>
      </c>
      <c r="H1768" s="9" t="s">
        <v>1907</v>
      </c>
      <c r="I1768" s="9" t="s">
        <v>1897</v>
      </c>
      <c r="J1768" s="9" t="s">
        <v>1898</v>
      </c>
      <c r="K1768" s="9" t="s">
        <v>1916</v>
      </c>
      <c r="L1768" s="9" t="s">
        <v>2527</v>
      </c>
      <c r="M1768" s="9" t="s">
        <v>6367</v>
      </c>
      <c r="N1768" s="9"/>
      <c r="O1768" s="9" t="s">
        <v>5198</v>
      </c>
    </row>
    <row r="1769" spans="1:15" ht="18">
      <c r="A1769" s="9">
        <v>696468</v>
      </c>
      <c r="B1769" s="9" t="s">
        <v>6228</v>
      </c>
      <c r="C1769" s="9" t="s">
        <v>6368</v>
      </c>
      <c r="D1769" s="9" t="s">
        <v>4683</v>
      </c>
      <c r="E1769" s="9"/>
      <c r="F1769" s="9"/>
      <c r="G1769" s="9" t="s">
        <v>1896</v>
      </c>
      <c r="H1769" s="9" t="s">
        <v>1660</v>
      </c>
      <c r="I1769" s="9" t="s">
        <v>1897</v>
      </c>
      <c r="J1769" s="9" t="s">
        <v>1898</v>
      </c>
      <c r="K1769" s="9" t="s">
        <v>2540</v>
      </c>
      <c r="L1769" s="9" t="s">
        <v>1952</v>
      </c>
      <c r="M1769" s="9" t="s">
        <v>2281</v>
      </c>
      <c r="N1769" s="9"/>
      <c r="O1769" s="9" t="s">
        <v>4141</v>
      </c>
    </row>
    <row r="1770" spans="1:15" ht="18">
      <c r="A1770" s="9">
        <v>696464</v>
      </c>
      <c r="B1770" s="9" t="s">
        <v>6228</v>
      </c>
      <c r="C1770" s="9" t="s">
        <v>6369</v>
      </c>
      <c r="D1770" s="9" t="s">
        <v>6370</v>
      </c>
      <c r="E1770" s="9" t="s">
        <v>1905</v>
      </c>
      <c r="F1770" s="9">
        <v>25</v>
      </c>
      <c r="G1770" s="9" t="s">
        <v>1896</v>
      </c>
      <c r="H1770" s="9" t="s">
        <v>1660</v>
      </c>
      <c r="I1770" s="9" t="s">
        <v>1897</v>
      </c>
      <c r="J1770" s="9" t="s">
        <v>1898</v>
      </c>
      <c r="K1770" s="9" t="s">
        <v>2255</v>
      </c>
      <c r="L1770" s="9" t="s">
        <v>1952</v>
      </c>
      <c r="M1770" s="9" t="s">
        <v>6371</v>
      </c>
      <c r="N1770" s="9"/>
      <c r="O1770" s="9" t="s">
        <v>2230</v>
      </c>
    </row>
    <row r="1771" spans="1:15" ht="18">
      <c r="A1771" s="9">
        <v>696461</v>
      </c>
      <c r="B1771" s="9" t="s">
        <v>6228</v>
      </c>
      <c r="C1771" s="9" t="s">
        <v>6372</v>
      </c>
      <c r="D1771" s="9" t="s">
        <v>6373</v>
      </c>
      <c r="E1771" s="9"/>
      <c r="F1771" s="9"/>
      <c r="G1771" s="9" t="s">
        <v>748</v>
      </c>
      <c r="H1771" s="9" t="s">
        <v>1907</v>
      </c>
      <c r="I1771" s="9" t="s">
        <v>1897</v>
      </c>
      <c r="J1771" s="9" t="s">
        <v>1898</v>
      </c>
      <c r="K1771" s="9" t="s">
        <v>2299</v>
      </c>
      <c r="L1771" s="9" t="s">
        <v>2527</v>
      </c>
      <c r="M1771" s="9" t="s">
        <v>6374</v>
      </c>
      <c r="N1771" s="9"/>
      <c r="O1771" s="9" t="s">
        <v>6228</v>
      </c>
    </row>
    <row r="1772" spans="1:15" ht="18">
      <c r="A1772" s="9">
        <v>696424</v>
      </c>
      <c r="B1772" s="9" t="s">
        <v>6228</v>
      </c>
      <c r="C1772" s="9" t="s">
        <v>6375</v>
      </c>
      <c r="D1772" s="9" t="s">
        <v>6376</v>
      </c>
      <c r="E1772" s="9"/>
      <c r="F1772" s="9"/>
      <c r="G1772" s="9" t="s">
        <v>748</v>
      </c>
      <c r="H1772" s="9" t="s">
        <v>1907</v>
      </c>
      <c r="I1772" s="9" t="s">
        <v>1897</v>
      </c>
      <c r="J1772" s="9" t="s">
        <v>1898</v>
      </c>
      <c r="K1772" s="9" t="s">
        <v>2299</v>
      </c>
      <c r="L1772" s="9" t="s">
        <v>2527</v>
      </c>
      <c r="M1772" s="9" t="s">
        <v>6377</v>
      </c>
      <c r="N1772" s="9"/>
      <c r="O1772" s="9" t="s">
        <v>6228</v>
      </c>
    </row>
    <row r="1773" spans="1:15" ht="18">
      <c r="A1773" s="9">
        <v>696345</v>
      </c>
      <c r="B1773" s="9" t="s">
        <v>6228</v>
      </c>
      <c r="C1773" s="9" t="s">
        <v>6378</v>
      </c>
      <c r="D1773" s="9" t="s">
        <v>6379</v>
      </c>
      <c r="E1773" s="9"/>
      <c r="F1773" s="9"/>
      <c r="G1773" s="9" t="s">
        <v>398</v>
      </c>
      <c r="H1773" s="9" t="s">
        <v>634</v>
      </c>
      <c r="I1773" s="9" t="s">
        <v>1897</v>
      </c>
      <c r="J1773" s="9" t="s">
        <v>1898</v>
      </c>
      <c r="K1773" s="9" t="s">
        <v>1899</v>
      </c>
      <c r="L1773" s="9" t="s">
        <v>2531</v>
      </c>
      <c r="M1773" s="9" t="s">
        <v>6380</v>
      </c>
      <c r="N1773" s="9"/>
      <c r="O1773" s="9" t="s">
        <v>1902</v>
      </c>
    </row>
    <row r="1774" spans="1:15" ht="18">
      <c r="A1774" s="9">
        <v>696331</v>
      </c>
      <c r="B1774" s="9" t="s">
        <v>6228</v>
      </c>
      <c r="C1774" s="9" t="s">
        <v>6381</v>
      </c>
      <c r="D1774" s="9" t="s">
        <v>2520</v>
      </c>
      <c r="E1774" s="9"/>
      <c r="F1774" s="9"/>
      <c r="G1774" s="9" t="s">
        <v>398</v>
      </c>
      <c r="H1774" s="9" t="s">
        <v>1907</v>
      </c>
      <c r="I1774" s="9" t="s">
        <v>1897</v>
      </c>
      <c r="J1774" s="9" t="s">
        <v>1898</v>
      </c>
      <c r="K1774" s="9" t="s">
        <v>1899</v>
      </c>
      <c r="L1774" s="9" t="s">
        <v>1910</v>
      </c>
      <c r="M1774" s="9" t="s">
        <v>2462</v>
      </c>
      <c r="N1774" s="9"/>
      <c r="O1774" s="9" t="s">
        <v>6228</v>
      </c>
    </row>
    <row r="1775" spans="1:15" ht="18">
      <c r="A1775" s="9">
        <v>696279</v>
      </c>
      <c r="B1775" s="9" t="s">
        <v>6228</v>
      </c>
      <c r="C1775" s="9" t="s">
        <v>6382</v>
      </c>
      <c r="D1775" s="9" t="s">
        <v>6383</v>
      </c>
      <c r="E1775" s="9"/>
      <c r="F1775" s="9"/>
      <c r="G1775" s="9" t="s">
        <v>1896</v>
      </c>
      <c r="H1775" s="9" t="s">
        <v>1660</v>
      </c>
      <c r="I1775" s="9" t="s">
        <v>1897</v>
      </c>
      <c r="J1775" s="9" t="s">
        <v>1898</v>
      </c>
      <c r="K1775" s="9" t="s">
        <v>1965</v>
      </c>
      <c r="L1775" s="9" t="s">
        <v>1952</v>
      </c>
      <c r="M1775" s="9" t="s">
        <v>6384</v>
      </c>
      <c r="N1775" s="9"/>
      <c r="O1775" s="9" t="s">
        <v>4789</v>
      </c>
    </row>
    <row r="1776" spans="1:15" ht="18">
      <c r="A1776" s="9">
        <v>696264</v>
      </c>
      <c r="B1776" s="9" t="s">
        <v>6228</v>
      </c>
      <c r="C1776" s="9" t="s">
        <v>6385</v>
      </c>
      <c r="D1776" s="9" t="s">
        <v>6386</v>
      </c>
      <c r="E1776" s="9"/>
      <c r="F1776" s="9"/>
      <c r="G1776" s="9" t="s">
        <v>633</v>
      </c>
      <c r="H1776" s="9" t="s">
        <v>1660</v>
      </c>
      <c r="I1776" s="9" t="s">
        <v>1897</v>
      </c>
      <c r="J1776" s="9" t="s">
        <v>1898</v>
      </c>
      <c r="K1776" s="9" t="s">
        <v>1927</v>
      </c>
      <c r="L1776" s="9" t="s">
        <v>1900</v>
      </c>
      <c r="M1776" s="9" t="s">
        <v>5438</v>
      </c>
      <c r="N1776" s="9"/>
      <c r="O1776" s="9" t="s">
        <v>3844</v>
      </c>
    </row>
    <row r="1777" spans="1:15" ht="18">
      <c r="A1777" s="9">
        <v>696256</v>
      </c>
      <c r="B1777" s="9" t="s">
        <v>6228</v>
      </c>
      <c r="C1777" s="9" t="s">
        <v>6387</v>
      </c>
      <c r="D1777" s="9" t="s">
        <v>6388</v>
      </c>
      <c r="E1777" s="9"/>
      <c r="F1777" s="9"/>
      <c r="G1777" s="9" t="s">
        <v>1906</v>
      </c>
      <c r="H1777" s="9" t="s">
        <v>1295</v>
      </c>
      <c r="I1777" s="9" t="s">
        <v>1897</v>
      </c>
      <c r="J1777" s="9" t="s">
        <v>1898</v>
      </c>
      <c r="K1777" s="9" t="s">
        <v>2540</v>
      </c>
      <c r="L1777" s="9" t="s">
        <v>2026</v>
      </c>
      <c r="M1777" s="9" t="s">
        <v>6389</v>
      </c>
      <c r="N1777" s="9"/>
      <c r="O1777" s="9" t="s">
        <v>1930</v>
      </c>
    </row>
    <row r="1778" spans="1:15" ht="18">
      <c r="A1778" s="9">
        <v>696250</v>
      </c>
      <c r="B1778" s="9" t="s">
        <v>6228</v>
      </c>
      <c r="C1778" s="9" t="s">
        <v>6390</v>
      </c>
      <c r="D1778" s="9" t="s">
        <v>6391</v>
      </c>
      <c r="E1778" s="9"/>
      <c r="F1778" s="9"/>
      <c r="G1778" s="9" t="s">
        <v>1896</v>
      </c>
      <c r="H1778" s="9" t="s">
        <v>1660</v>
      </c>
      <c r="I1778" s="9" t="s">
        <v>1897</v>
      </c>
      <c r="J1778" s="9" t="s">
        <v>1898</v>
      </c>
      <c r="K1778" s="9" t="s">
        <v>2058</v>
      </c>
      <c r="L1778" s="9" t="s">
        <v>1952</v>
      </c>
      <c r="M1778" s="9" t="s">
        <v>6392</v>
      </c>
      <c r="N1778" s="9"/>
      <c r="O1778" s="9" t="s">
        <v>3047</v>
      </c>
    </row>
    <row r="1779" spans="1:15" ht="18">
      <c r="A1779" s="9">
        <v>696217</v>
      </c>
      <c r="B1779" s="9" t="s">
        <v>6228</v>
      </c>
      <c r="C1779" s="9" t="s">
        <v>6393</v>
      </c>
      <c r="D1779" s="9" t="s">
        <v>6394</v>
      </c>
      <c r="E1779" s="9" t="s">
        <v>1905</v>
      </c>
      <c r="F1779" s="9">
        <v>36</v>
      </c>
      <c r="G1779" s="9" t="s">
        <v>1896</v>
      </c>
      <c r="H1779" s="9" t="s">
        <v>1660</v>
      </c>
      <c r="I1779" s="9" t="s">
        <v>1897</v>
      </c>
      <c r="J1779" s="9" t="s">
        <v>1898</v>
      </c>
      <c r="K1779" s="9" t="s">
        <v>1909</v>
      </c>
      <c r="L1779" s="9" t="s">
        <v>1974</v>
      </c>
      <c r="M1779" s="9" t="s">
        <v>6395</v>
      </c>
      <c r="N1779" s="9"/>
      <c r="O1779" s="9" t="s">
        <v>2603</v>
      </c>
    </row>
    <row r="1780" spans="1:15" ht="18">
      <c r="A1780" s="9">
        <v>696160</v>
      </c>
      <c r="B1780" s="9" t="s">
        <v>6228</v>
      </c>
      <c r="C1780" s="9" t="s">
        <v>6396</v>
      </c>
      <c r="D1780" s="9" t="s">
        <v>6397</v>
      </c>
      <c r="E1780" s="9"/>
      <c r="F1780" s="9"/>
      <c r="G1780" s="9" t="s">
        <v>1915</v>
      </c>
      <c r="H1780" s="9" t="s">
        <v>1907</v>
      </c>
      <c r="I1780" s="9" t="s">
        <v>1897</v>
      </c>
      <c r="J1780" s="9" t="s">
        <v>1898</v>
      </c>
      <c r="K1780" s="9" t="s">
        <v>1899</v>
      </c>
      <c r="L1780" s="9" t="s">
        <v>1917</v>
      </c>
      <c r="M1780" s="9" t="s">
        <v>2431</v>
      </c>
      <c r="N1780" s="9"/>
      <c r="O1780" s="9" t="s">
        <v>5644</v>
      </c>
    </row>
    <row r="1781" spans="1:15" ht="18">
      <c r="A1781" s="9">
        <v>696125</v>
      </c>
      <c r="B1781" s="9" t="s">
        <v>6228</v>
      </c>
      <c r="C1781" s="9" t="s">
        <v>6398</v>
      </c>
      <c r="D1781" s="9" t="s">
        <v>6399</v>
      </c>
      <c r="E1781" s="9" t="s">
        <v>1905</v>
      </c>
      <c r="F1781" s="9">
        <v>28</v>
      </c>
      <c r="G1781" s="9" t="s">
        <v>1906</v>
      </c>
      <c r="H1781" s="9" t="s">
        <v>1907</v>
      </c>
      <c r="I1781" s="9" t="s">
        <v>1897</v>
      </c>
      <c r="J1781" s="9" t="s">
        <v>1908</v>
      </c>
      <c r="K1781" s="9" t="s">
        <v>2540</v>
      </c>
      <c r="L1781" s="9" t="s">
        <v>2026</v>
      </c>
      <c r="M1781" s="9" t="s">
        <v>3163</v>
      </c>
      <c r="N1781" s="9"/>
      <c r="O1781" s="9" t="s">
        <v>1930</v>
      </c>
    </row>
    <row r="1782" spans="1:15" ht="18">
      <c r="A1782" s="9">
        <v>696055</v>
      </c>
      <c r="B1782" s="9" t="s">
        <v>6228</v>
      </c>
      <c r="C1782" s="9" t="s">
        <v>6400</v>
      </c>
      <c r="D1782" s="9" t="s">
        <v>6401</v>
      </c>
      <c r="E1782" s="9" t="s">
        <v>1905</v>
      </c>
      <c r="F1782" s="9">
        <v>27</v>
      </c>
      <c r="G1782" s="9" t="s">
        <v>648</v>
      </c>
      <c r="H1782" s="9" t="s">
        <v>1907</v>
      </c>
      <c r="I1782" s="9" t="s">
        <v>1897</v>
      </c>
      <c r="J1782" s="9" t="s">
        <v>1908</v>
      </c>
      <c r="K1782" s="9" t="s">
        <v>1916</v>
      </c>
      <c r="L1782" s="9" t="s">
        <v>1952</v>
      </c>
      <c r="M1782" s="9" t="s">
        <v>6402</v>
      </c>
      <c r="N1782" s="9"/>
      <c r="O1782" s="9" t="s">
        <v>6078</v>
      </c>
    </row>
    <row r="1783" spans="1:15" ht="18">
      <c r="A1783" s="9">
        <v>696042</v>
      </c>
      <c r="B1783" s="9" t="s">
        <v>6228</v>
      </c>
      <c r="C1783" s="9" t="s">
        <v>6403</v>
      </c>
      <c r="D1783" s="9" t="s">
        <v>6404</v>
      </c>
      <c r="E1783" s="9" t="s">
        <v>1905</v>
      </c>
      <c r="F1783" s="9">
        <v>21</v>
      </c>
      <c r="G1783" s="9" t="s">
        <v>1896</v>
      </c>
      <c r="H1783" s="9" t="s">
        <v>1660</v>
      </c>
      <c r="I1783" s="9" t="s">
        <v>1897</v>
      </c>
      <c r="J1783" s="9" t="s">
        <v>1898</v>
      </c>
      <c r="K1783" s="9" t="s">
        <v>1987</v>
      </c>
      <c r="L1783" s="9" t="s">
        <v>1900</v>
      </c>
      <c r="M1783" s="9" t="s">
        <v>2006</v>
      </c>
      <c r="N1783" s="9"/>
      <c r="O1783" s="9" t="s">
        <v>1976</v>
      </c>
    </row>
    <row r="1784" spans="1:15" ht="18">
      <c r="A1784" s="9">
        <v>695937</v>
      </c>
      <c r="B1784" s="9" t="s">
        <v>6228</v>
      </c>
      <c r="C1784" s="9" t="s">
        <v>6405</v>
      </c>
      <c r="D1784" s="9" t="s">
        <v>6406</v>
      </c>
      <c r="E1784" s="9" t="s">
        <v>1905</v>
      </c>
      <c r="F1784" s="9">
        <v>27</v>
      </c>
      <c r="G1784" s="9" t="s">
        <v>633</v>
      </c>
      <c r="H1784" s="9" t="s">
        <v>1660</v>
      </c>
      <c r="I1784" s="9" t="s">
        <v>1897</v>
      </c>
      <c r="J1784" s="9" t="s">
        <v>1908</v>
      </c>
      <c r="K1784" s="9" t="s">
        <v>2299</v>
      </c>
      <c r="L1784" s="9" t="s">
        <v>1974</v>
      </c>
      <c r="M1784" s="9" t="s">
        <v>6132</v>
      </c>
      <c r="N1784" s="9"/>
      <c r="O1784" s="9" t="s">
        <v>5198</v>
      </c>
    </row>
    <row r="1785" spans="1:15" ht="18">
      <c r="A1785" s="9">
        <v>695933</v>
      </c>
      <c r="B1785" s="9" t="s">
        <v>6228</v>
      </c>
      <c r="C1785" s="9" t="s">
        <v>6407</v>
      </c>
      <c r="D1785" s="9" t="s">
        <v>6408</v>
      </c>
      <c r="E1785" s="9"/>
      <c r="F1785" s="9"/>
      <c r="G1785" s="9" t="s">
        <v>1906</v>
      </c>
      <c r="H1785" s="9" t="s">
        <v>1660</v>
      </c>
      <c r="I1785" s="9" t="s">
        <v>1897</v>
      </c>
      <c r="J1785" s="9" t="s">
        <v>1898</v>
      </c>
      <c r="K1785" s="9" t="s">
        <v>1916</v>
      </c>
      <c r="L1785" s="9" t="s">
        <v>2527</v>
      </c>
      <c r="M1785" s="9" t="s">
        <v>6367</v>
      </c>
      <c r="N1785" s="9"/>
      <c r="O1785" s="9" t="s">
        <v>5198</v>
      </c>
    </row>
    <row r="1786" spans="1:15" ht="18">
      <c r="A1786" s="9">
        <v>695885</v>
      </c>
      <c r="B1786" s="9" t="s">
        <v>6228</v>
      </c>
      <c r="C1786" s="9" t="s">
        <v>6409</v>
      </c>
      <c r="D1786" s="9" t="s">
        <v>6410</v>
      </c>
      <c r="E1786" s="9" t="s">
        <v>1905</v>
      </c>
      <c r="F1786" s="9">
        <v>38</v>
      </c>
      <c r="G1786" s="9" t="s">
        <v>1906</v>
      </c>
      <c r="H1786" s="9" t="s">
        <v>2901</v>
      </c>
      <c r="I1786" s="9" t="s">
        <v>1897</v>
      </c>
      <c r="J1786" s="9" t="s">
        <v>1926</v>
      </c>
      <c r="K1786" s="9" t="s">
        <v>1916</v>
      </c>
      <c r="L1786" s="9" t="s">
        <v>2527</v>
      </c>
      <c r="M1786" s="9" t="s">
        <v>6411</v>
      </c>
      <c r="N1786" s="9"/>
      <c r="O1786" s="9" t="s">
        <v>1912</v>
      </c>
    </row>
    <row r="1787" spans="1:15" ht="18">
      <c r="A1787" s="9">
        <v>695879</v>
      </c>
      <c r="B1787" s="9" t="s">
        <v>6228</v>
      </c>
      <c r="C1787" s="9" t="s">
        <v>6412</v>
      </c>
      <c r="D1787" s="9" t="s">
        <v>98</v>
      </c>
      <c r="E1787" s="9"/>
      <c r="F1787" s="9"/>
      <c r="G1787" s="9"/>
      <c r="H1787" s="9"/>
      <c r="I1787" s="9" t="s">
        <v>1897</v>
      </c>
      <c r="J1787" s="9" t="s">
        <v>1908</v>
      </c>
      <c r="K1787" s="9" t="s">
        <v>1927</v>
      </c>
      <c r="L1787" s="9" t="s">
        <v>1917</v>
      </c>
      <c r="M1787" s="9" t="s">
        <v>2387</v>
      </c>
      <c r="N1787" s="9"/>
      <c r="O1787" s="9" t="s">
        <v>3926</v>
      </c>
    </row>
    <row r="1788" spans="1:15" ht="18">
      <c r="A1788" s="9">
        <v>695868</v>
      </c>
      <c r="B1788" s="9" t="s">
        <v>6228</v>
      </c>
      <c r="C1788" s="9" t="s">
        <v>6413</v>
      </c>
      <c r="D1788" s="9" t="s">
        <v>6410</v>
      </c>
      <c r="E1788" s="9" t="s">
        <v>1905</v>
      </c>
      <c r="F1788" s="9">
        <v>38</v>
      </c>
      <c r="G1788" s="9" t="s">
        <v>1906</v>
      </c>
      <c r="H1788" s="9" t="s">
        <v>1907</v>
      </c>
      <c r="I1788" s="9" t="s">
        <v>1897</v>
      </c>
      <c r="J1788" s="9" t="s">
        <v>1898</v>
      </c>
      <c r="K1788" s="9" t="s">
        <v>1995</v>
      </c>
      <c r="L1788" s="9" t="s">
        <v>1996</v>
      </c>
      <c r="M1788" s="9" t="s">
        <v>98</v>
      </c>
      <c r="N1788" s="9"/>
      <c r="O1788" s="9" t="s">
        <v>5644</v>
      </c>
    </row>
    <row r="1789" spans="1:15" ht="18">
      <c r="A1789" s="9">
        <v>695856</v>
      </c>
      <c r="B1789" s="9" t="s">
        <v>6228</v>
      </c>
      <c r="C1789" s="9" t="s">
        <v>6414</v>
      </c>
      <c r="D1789" s="9" t="s">
        <v>6415</v>
      </c>
      <c r="E1789" s="9" t="s">
        <v>1905</v>
      </c>
      <c r="F1789" s="9">
        <v>25</v>
      </c>
      <c r="G1789" s="9" t="s">
        <v>748</v>
      </c>
      <c r="H1789" s="9" t="s">
        <v>1660</v>
      </c>
      <c r="I1789" s="9" t="s">
        <v>1897</v>
      </c>
      <c r="J1789" s="9" t="s">
        <v>1898</v>
      </c>
      <c r="K1789" s="9" t="s">
        <v>1916</v>
      </c>
      <c r="L1789" s="9" t="s">
        <v>2527</v>
      </c>
      <c r="M1789" s="9" t="s">
        <v>5997</v>
      </c>
      <c r="N1789" s="9"/>
      <c r="O1789" s="9" t="s">
        <v>5408</v>
      </c>
    </row>
    <row r="1790" spans="1:15" ht="18">
      <c r="A1790" s="9">
        <v>695839</v>
      </c>
      <c r="B1790" s="9" t="s">
        <v>6228</v>
      </c>
      <c r="C1790" s="9" t="s">
        <v>6416</v>
      </c>
      <c r="D1790" s="9" t="s">
        <v>6417</v>
      </c>
      <c r="E1790" s="9"/>
      <c r="F1790" s="9"/>
      <c r="G1790" s="9" t="s">
        <v>398</v>
      </c>
      <c r="H1790" s="9" t="s">
        <v>1295</v>
      </c>
      <c r="I1790" s="9" t="s">
        <v>1897</v>
      </c>
      <c r="J1790" s="9" t="s">
        <v>1898</v>
      </c>
      <c r="K1790" s="9" t="s">
        <v>1899</v>
      </c>
      <c r="L1790" s="9" t="s">
        <v>2415</v>
      </c>
      <c r="M1790" s="9" t="s">
        <v>6418</v>
      </c>
      <c r="N1790" s="9"/>
      <c r="O1790" s="9" t="s">
        <v>6228</v>
      </c>
    </row>
    <row r="1791" spans="1:15" ht="18">
      <c r="A1791" s="9">
        <v>695813</v>
      </c>
      <c r="B1791" s="9" t="s">
        <v>6228</v>
      </c>
      <c r="C1791" s="9" t="s">
        <v>6419</v>
      </c>
      <c r="D1791" s="9" t="s">
        <v>6016</v>
      </c>
      <c r="E1791" s="9" t="s">
        <v>1905</v>
      </c>
      <c r="F1791" s="9">
        <v>26</v>
      </c>
      <c r="G1791" s="9" t="s">
        <v>633</v>
      </c>
      <c r="H1791" s="9" t="s">
        <v>1660</v>
      </c>
      <c r="I1791" s="9" t="s">
        <v>1897</v>
      </c>
      <c r="J1791" s="9" t="s">
        <v>1898</v>
      </c>
      <c r="K1791" s="9" t="s">
        <v>1965</v>
      </c>
      <c r="L1791" s="9" t="s">
        <v>1974</v>
      </c>
      <c r="M1791" s="9" t="s">
        <v>2006</v>
      </c>
      <c r="N1791" s="9"/>
      <c r="O1791" s="9" t="s">
        <v>3844</v>
      </c>
    </row>
    <row r="1792" spans="1:15" ht="18">
      <c r="A1792" s="9">
        <v>695804</v>
      </c>
      <c r="B1792" s="9" t="s">
        <v>6228</v>
      </c>
      <c r="C1792" s="9" t="s">
        <v>6420</v>
      </c>
      <c r="D1792" s="9" t="s">
        <v>6421</v>
      </c>
      <c r="E1792" s="9"/>
      <c r="F1792" s="9"/>
      <c r="G1792" s="9" t="s">
        <v>748</v>
      </c>
      <c r="H1792" s="9" t="s">
        <v>1660</v>
      </c>
      <c r="I1792" s="9" t="s">
        <v>1897</v>
      </c>
      <c r="J1792" s="9" t="s">
        <v>1926</v>
      </c>
      <c r="K1792" s="9" t="s">
        <v>2540</v>
      </c>
      <c r="L1792" s="9" t="s">
        <v>2527</v>
      </c>
      <c r="M1792" s="9" t="s">
        <v>6422</v>
      </c>
      <c r="N1792" s="9"/>
      <c r="O1792" s="9" t="s">
        <v>4344</v>
      </c>
    </row>
    <row r="1793" spans="1:15" ht="18">
      <c r="A1793" s="9">
        <v>695800</v>
      </c>
      <c r="B1793" s="9" t="s">
        <v>6228</v>
      </c>
      <c r="C1793" s="9" t="s">
        <v>6423</v>
      </c>
      <c r="D1793" s="9" t="s">
        <v>98</v>
      </c>
      <c r="E1793" s="9"/>
      <c r="F1793" s="9"/>
      <c r="G1793" s="9" t="s">
        <v>748</v>
      </c>
      <c r="H1793" s="9" t="s">
        <v>1994</v>
      </c>
      <c r="I1793" s="9" t="s">
        <v>1897</v>
      </c>
      <c r="J1793" s="9" t="s">
        <v>1908</v>
      </c>
      <c r="K1793" s="9" t="s">
        <v>1916</v>
      </c>
      <c r="L1793" s="9" t="s">
        <v>2527</v>
      </c>
      <c r="M1793" s="9" t="s">
        <v>6424</v>
      </c>
      <c r="N1793" s="9"/>
      <c r="O1793" s="9" t="s">
        <v>5644</v>
      </c>
    </row>
    <row r="1794" spans="1:15" ht="18">
      <c r="A1794" s="9">
        <v>695704</v>
      </c>
      <c r="B1794" s="9" t="s">
        <v>6228</v>
      </c>
      <c r="C1794" s="9" t="s">
        <v>6425</v>
      </c>
      <c r="D1794" s="9" t="s">
        <v>6426</v>
      </c>
      <c r="E1794" s="9"/>
      <c r="F1794" s="9">
        <v>0</v>
      </c>
      <c r="G1794" s="9" t="s">
        <v>1906</v>
      </c>
      <c r="H1794" s="9" t="s">
        <v>1660</v>
      </c>
      <c r="I1794" s="9" t="s">
        <v>1897</v>
      </c>
      <c r="J1794" s="9" t="s">
        <v>1898</v>
      </c>
      <c r="K1794" s="9" t="s">
        <v>1927</v>
      </c>
      <c r="L1794" s="9" t="s">
        <v>1910</v>
      </c>
      <c r="M1794" s="9" t="s">
        <v>3012</v>
      </c>
      <c r="N1794" s="9"/>
      <c r="O1794" s="9" t="s">
        <v>3926</v>
      </c>
    </row>
    <row r="1795" spans="1:15" ht="18">
      <c r="A1795" s="9">
        <v>695685</v>
      </c>
      <c r="B1795" s="9" t="s">
        <v>6228</v>
      </c>
      <c r="C1795" s="9" t="s">
        <v>6427</v>
      </c>
      <c r="D1795" s="9" t="s">
        <v>6428</v>
      </c>
      <c r="E1795" s="9" t="s">
        <v>1905</v>
      </c>
      <c r="F1795" s="9">
        <v>24</v>
      </c>
      <c r="G1795" s="9" t="s">
        <v>633</v>
      </c>
      <c r="H1795" s="9" t="s">
        <v>1660</v>
      </c>
      <c r="I1795" s="9" t="s">
        <v>1897</v>
      </c>
      <c r="J1795" s="9" t="s">
        <v>1898</v>
      </c>
      <c r="K1795" s="9" t="s">
        <v>2364</v>
      </c>
      <c r="L1795" s="9" t="s">
        <v>1952</v>
      </c>
      <c r="M1795" s="9" t="s">
        <v>98</v>
      </c>
      <c r="N1795" s="9"/>
      <c r="O1795" s="9" t="s">
        <v>3844</v>
      </c>
    </row>
    <row r="1796" spans="1:15" ht="18">
      <c r="A1796" s="9">
        <v>695680</v>
      </c>
      <c r="B1796" s="9" t="s">
        <v>6228</v>
      </c>
      <c r="C1796" s="9" t="s">
        <v>6429</v>
      </c>
      <c r="D1796" s="9" t="s">
        <v>6430</v>
      </c>
      <c r="E1796" s="9"/>
      <c r="F1796" s="9"/>
      <c r="G1796" s="9" t="s">
        <v>633</v>
      </c>
      <c r="H1796" s="9" t="s">
        <v>1660</v>
      </c>
      <c r="I1796" s="9" t="s">
        <v>1897</v>
      </c>
      <c r="J1796" s="9" t="s">
        <v>1898</v>
      </c>
      <c r="K1796" s="9" t="s">
        <v>3178</v>
      </c>
      <c r="L1796" s="9" t="s">
        <v>1974</v>
      </c>
      <c r="M1796" s="9" t="s">
        <v>6431</v>
      </c>
      <c r="N1796" s="9"/>
      <c r="O1796" s="9" t="s">
        <v>2603</v>
      </c>
    </row>
    <row r="1797" spans="1:15" ht="18">
      <c r="A1797" s="9">
        <v>695662</v>
      </c>
      <c r="B1797" s="9" t="s">
        <v>6228</v>
      </c>
      <c r="C1797" s="9" t="s">
        <v>6432</v>
      </c>
      <c r="D1797" s="9" t="s">
        <v>6433</v>
      </c>
      <c r="E1797" s="9"/>
      <c r="F1797" s="9"/>
      <c r="G1797" s="9" t="s">
        <v>1896</v>
      </c>
      <c r="H1797" s="9" t="s">
        <v>1907</v>
      </c>
      <c r="I1797" s="9" t="s">
        <v>1897</v>
      </c>
      <c r="J1797" s="9" t="s">
        <v>1898</v>
      </c>
      <c r="K1797" s="9" t="s">
        <v>1922</v>
      </c>
      <c r="L1797" s="9" t="s">
        <v>1952</v>
      </c>
      <c r="M1797" s="9" t="s">
        <v>2281</v>
      </c>
      <c r="N1797" s="9"/>
      <c r="O1797" s="9" t="s">
        <v>6228</v>
      </c>
    </row>
    <row r="1798" spans="1:15" ht="18">
      <c r="A1798" s="9">
        <v>695649</v>
      </c>
      <c r="B1798" s="9" t="s">
        <v>6228</v>
      </c>
      <c r="C1798" s="9" t="s">
        <v>6434</v>
      </c>
      <c r="D1798" s="9" t="s">
        <v>6435</v>
      </c>
      <c r="E1798" s="9"/>
      <c r="F1798" s="9"/>
      <c r="G1798" s="9" t="s">
        <v>1896</v>
      </c>
      <c r="H1798" s="9" t="s">
        <v>1660</v>
      </c>
      <c r="I1798" s="9" t="s">
        <v>1897</v>
      </c>
      <c r="J1798" s="9" t="s">
        <v>1898</v>
      </c>
      <c r="K1798" s="9" t="s">
        <v>1922</v>
      </c>
      <c r="L1798" s="9" t="s">
        <v>1952</v>
      </c>
      <c r="M1798" s="9" t="s">
        <v>98</v>
      </c>
      <c r="N1798" s="9"/>
      <c r="O1798" s="9" t="s">
        <v>4344</v>
      </c>
    </row>
    <row r="1799" spans="1:15" ht="18">
      <c r="A1799" s="9">
        <v>695642</v>
      </c>
      <c r="B1799" s="9" t="s">
        <v>6228</v>
      </c>
      <c r="C1799" s="9" t="s">
        <v>6436</v>
      </c>
      <c r="D1799" s="9" t="s">
        <v>6437</v>
      </c>
      <c r="E1799" s="9" t="s">
        <v>1905</v>
      </c>
      <c r="F1799" s="9">
        <v>33</v>
      </c>
      <c r="G1799" s="9" t="s">
        <v>1906</v>
      </c>
      <c r="H1799" s="9" t="s">
        <v>1660</v>
      </c>
      <c r="I1799" s="9" t="s">
        <v>1897</v>
      </c>
      <c r="J1799" s="9" t="s">
        <v>1898</v>
      </c>
      <c r="K1799" s="9" t="s">
        <v>1916</v>
      </c>
      <c r="L1799" s="9" t="s">
        <v>2527</v>
      </c>
      <c r="M1799" s="9" t="s">
        <v>6438</v>
      </c>
      <c r="N1799" s="9"/>
      <c r="O1799" s="9" t="s">
        <v>4950</v>
      </c>
    </row>
    <row r="1800" spans="1:15" ht="18">
      <c r="A1800" s="9">
        <v>695636</v>
      </c>
      <c r="B1800" s="9" t="s">
        <v>6228</v>
      </c>
      <c r="C1800" s="9" t="s">
        <v>6439</v>
      </c>
      <c r="D1800" s="9" t="s">
        <v>6440</v>
      </c>
      <c r="E1800" s="9"/>
      <c r="F1800" s="9"/>
      <c r="G1800" s="9" t="s">
        <v>1906</v>
      </c>
      <c r="H1800" s="9" t="s">
        <v>1295</v>
      </c>
      <c r="I1800" s="9" t="s">
        <v>1897</v>
      </c>
      <c r="J1800" s="9" t="s">
        <v>1898</v>
      </c>
      <c r="K1800" s="9" t="s">
        <v>1899</v>
      </c>
      <c r="L1800" s="9" t="s">
        <v>1910</v>
      </c>
      <c r="M1800" s="9" t="s">
        <v>2462</v>
      </c>
      <c r="N1800" s="9"/>
      <c r="O1800" s="9" t="s">
        <v>6228</v>
      </c>
    </row>
    <row r="1801" spans="1:15" ht="18">
      <c r="A1801" s="9">
        <v>695630</v>
      </c>
      <c r="B1801" s="9" t="s">
        <v>6228</v>
      </c>
      <c r="C1801" s="9" t="s">
        <v>6441</v>
      </c>
      <c r="D1801" s="9" t="s">
        <v>2559</v>
      </c>
      <c r="E1801" s="9"/>
      <c r="F1801" s="9"/>
      <c r="G1801" s="9" t="s">
        <v>398</v>
      </c>
      <c r="H1801" s="9" t="s">
        <v>1907</v>
      </c>
      <c r="I1801" s="9" t="s">
        <v>1897</v>
      </c>
      <c r="J1801" s="9" t="s">
        <v>1898</v>
      </c>
      <c r="K1801" s="9" t="s">
        <v>1927</v>
      </c>
      <c r="L1801" s="9" t="s">
        <v>2415</v>
      </c>
      <c r="M1801" s="9" t="s">
        <v>6442</v>
      </c>
      <c r="N1801" s="9"/>
      <c r="O1801" s="9" t="s">
        <v>4789</v>
      </c>
    </row>
    <row r="1802" spans="1:15" ht="18">
      <c r="A1802" s="9">
        <v>695624</v>
      </c>
      <c r="B1802" s="9" t="s">
        <v>6228</v>
      </c>
      <c r="C1802" s="9" t="s">
        <v>6443</v>
      </c>
      <c r="D1802" s="9" t="s">
        <v>6444</v>
      </c>
      <c r="E1802" s="9" t="s">
        <v>1905</v>
      </c>
      <c r="F1802" s="9">
        <v>29</v>
      </c>
      <c r="G1802" s="9" t="s">
        <v>1906</v>
      </c>
      <c r="H1802" s="9" t="s">
        <v>1660</v>
      </c>
      <c r="I1802" s="9" t="s">
        <v>1897</v>
      </c>
      <c r="J1802" s="9" t="s">
        <v>1898</v>
      </c>
      <c r="K1802" s="9" t="s">
        <v>4760</v>
      </c>
      <c r="L1802" s="9" t="s">
        <v>1910</v>
      </c>
      <c r="M1802" s="9" t="s">
        <v>2973</v>
      </c>
      <c r="N1802" s="9"/>
      <c r="O1802" s="9" t="s">
        <v>1930</v>
      </c>
    </row>
    <row r="1803" spans="1:15" ht="18">
      <c r="A1803" s="9">
        <v>695620</v>
      </c>
      <c r="B1803" s="9" t="s">
        <v>6228</v>
      </c>
      <c r="C1803" s="9" t="s">
        <v>6445</v>
      </c>
      <c r="D1803" s="9" t="s">
        <v>6388</v>
      </c>
      <c r="E1803" s="9"/>
      <c r="F1803" s="9"/>
      <c r="G1803" s="9" t="s">
        <v>1906</v>
      </c>
      <c r="H1803" s="9" t="s">
        <v>1660</v>
      </c>
      <c r="I1803" s="9" t="s">
        <v>1897</v>
      </c>
      <c r="J1803" s="9" t="s">
        <v>1898</v>
      </c>
      <c r="K1803" s="9" t="s">
        <v>1927</v>
      </c>
      <c r="L1803" s="9" t="s">
        <v>1910</v>
      </c>
      <c r="M1803" s="9" t="s">
        <v>3012</v>
      </c>
      <c r="N1803" s="9"/>
      <c r="O1803" s="9" t="s">
        <v>4141</v>
      </c>
    </row>
    <row r="1804" spans="1:15" ht="18">
      <c r="A1804" s="9">
        <v>695610</v>
      </c>
      <c r="B1804" s="9" t="s">
        <v>6228</v>
      </c>
      <c r="C1804" s="9" t="s">
        <v>6446</v>
      </c>
      <c r="D1804" s="9" t="s">
        <v>6447</v>
      </c>
      <c r="E1804" s="9"/>
      <c r="F1804" s="9"/>
      <c r="G1804" s="9" t="s">
        <v>648</v>
      </c>
      <c r="H1804" s="9" t="s">
        <v>1907</v>
      </c>
      <c r="I1804" s="9" t="s">
        <v>1897</v>
      </c>
      <c r="J1804" s="9" t="s">
        <v>1898</v>
      </c>
      <c r="K1804" s="9" t="s">
        <v>1927</v>
      </c>
      <c r="L1804" s="9" t="s">
        <v>2415</v>
      </c>
      <c r="M1804" s="9" t="s">
        <v>2693</v>
      </c>
      <c r="N1804" s="9"/>
      <c r="O1804" s="9" t="s">
        <v>5408</v>
      </c>
    </row>
    <row r="1805" spans="1:15" ht="18">
      <c r="A1805" s="9">
        <v>695603</v>
      </c>
      <c r="B1805" s="9" t="s">
        <v>6228</v>
      </c>
      <c r="C1805" s="9" t="s">
        <v>6448</v>
      </c>
      <c r="D1805" s="9" t="s">
        <v>6449</v>
      </c>
      <c r="E1805" s="9"/>
      <c r="F1805" s="9"/>
      <c r="G1805" s="9" t="s">
        <v>1896</v>
      </c>
      <c r="H1805" s="9" t="s">
        <v>1660</v>
      </c>
      <c r="I1805" s="9" t="s">
        <v>1897</v>
      </c>
      <c r="J1805" s="9" t="s">
        <v>1898</v>
      </c>
      <c r="K1805" s="9" t="s">
        <v>1922</v>
      </c>
      <c r="L1805" s="9" t="s">
        <v>1952</v>
      </c>
      <c r="M1805" s="9" t="s">
        <v>2917</v>
      </c>
      <c r="N1805" s="9"/>
      <c r="O1805" s="9" t="s">
        <v>6228</v>
      </c>
    </row>
    <row r="1806" spans="1:15" ht="18">
      <c r="A1806" s="9">
        <v>695597</v>
      </c>
      <c r="B1806" s="9" t="s">
        <v>6228</v>
      </c>
      <c r="C1806" s="9" t="s">
        <v>6450</v>
      </c>
      <c r="D1806" s="9" t="s">
        <v>6451</v>
      </c>
      <c r="E1806" s="9" t="s">
        <v>1905</v>
      </c>
      <c r="F1806" s="9">
        <v>25</v>
      </c>
      <c r="G1806" s="9" t="s">
        <v>398</v>
      </c>
      <c r="H1806" s="9" t="s">
        <v>1907</v>
      </c>
      <c r="I1806" s="9" t="s">
        <v>1897</v>
      </c>
      <c r="J1806" s="9" t="s">
        <v>1908</v>
      </c>
      <c r="K1806" s="9" t="s">
        <v>1987</v>
      </c>
      <c r="L1806" s="9" t="s">
        <v>2415</v>
      </c>
      <c r="M1806" s="9" t="s">
        <v>6452</v>
      </c>
      <c r="N1806" s="9"/>
      <c r="O1806" s="9" t="s">
        <v>1967</v>
      </c>
    </row>
    <row r="1807" spans="1:15" ht="18">
      <c r="A1807" s="9">
        <v>695584</v>
      </c>
      <c r="B1807" s="9" t="s">
        <v>6228</v>
      </c>
      <c r="C1807" s="9" t="s">
        <v>6453</v>
      </c>
      <c r="D1807" s="9" t="s">
        <v>6454</v>
      </c>
      <c r="E1807" s="9"/>
      <c r="F1807" s="9"/>
      <c r="G1807" s="9" t="s">
        <v>633</v>
      </c>
      <c r="H1807" s="9" t="s">
        <v>1907</v>
      </c>
      <c r="I1807" s="9" t="s">
        <v>1897</v>
      </c>
      <c r="J1807" s="9" t="s">
        <v>1898</v>
      </c>
      <c r="K1807" s="9" t="s">
        <v>1916</v>
      </c>
      <c r="L1807" s="9" t="s">
        <v>1952</v>
      </c>
      <c r="M1807" s="9" t="s">
        <v>6455</v>
      </c>
      <c r="N1807" s="9"/>
      <c r="O1807" s="9" t="s">
        <v>6228</v>
      </c>
    </row>
    <row r="1808" spans="1:15" ht="18">
      <c r="A1808" s="9">
        <v>695575</v>
      </c>
      <c r="B1808" s="9" t="s">
        <v>6228</v>
      </c>
      <c r="C1808" s="9" t="s">
        <v>6456</v>
      </c>
      <c r="D1808" s="9" t="s">
        <v>6457</v>
      </c>
      <c r="E1808" s="9" t="s">
        <v>1905</v>
      </c>
      <c r="F1808" s="9">
        <v>26</v>
      </c>
      <c r="G1808" s="9" t="s">
        <v>648</v>
      </c>
      <c r="H1808" s="9" t="s">
        <v>1907</v>
      </c>
      <c r="I1808" s="9" t="s">
        <v>1897</v>
      </c>
      <c r="J1808" s="9" t="s">
        <v>1898</v>
      </c>
      <c r="K1808" s="9" t="s">
        <v>3178</v>
      </c>
      <c r="L1808" s="9" t="s">
        <v>2415</v>
      </c>
      <c r="M1808" s="9" t="s">
        <v>2693</v>
      </c>
      <c r="N1808" s="9"/>
      <c r="O1808" s="9" t="s">
        <v>2080</v>
      </c>
    </row>
    <row r="1809" spans="1:15" ht="18">
      <c r="A1809" s="9">
        <v>695571</v>
      </c>
      <c r="B1809" s="9" t="s">
        <v>6228</v>
      </c>
      <c r="C1809" s="9" t="s">
        <v>6458</v>
      </c>
      <c r="D1809" s="9" t="s">
        <v>6459</v>
      </c>
      <c r="E1809" s="9"/>
      <c r="F1809" s="9"/>
      <c r="G1809" s="9" t="s">
        <v>648</v>
      </c>
      <c r="H1809" s="9" t="s">
        <v>1907</v>
      </c>
      <c r="I1809" s="9" t="s">
        <v>1897</v>
      </c>
      <c r="J1809" s="9" t="s">
        <v>1898</v>
      </c>
      <c r="K1809" s="9" t="s">
        <v>2299</v>
      </c>
      <c r="L1809" s="9" t="s">
        <v>1910</v>
      </c>
      <c r="M1809" s="9" t="s">
        <v>3921</v>
      </c>
      <c r="N1809" s="9"/>
      <c r="O1809" s="9" t="s">
        <v>4950</v>
      </c>
    </row>
    <row r="1810" spans="1:15" ht="18">
      <c r="A1810" s="9">
        <v>695567</v>
      </c>
      <c r="B1810" s="9" t="s">
        <v>6228</v>
      </c>
      <c r="C1810" s="9" t="s">
        <v>6460</v>
      </c>
      <c r="D1810" s="9" t="s">
        <v>6461</v>
      </c>
      <c r="E1810" s="9" t="s">
        <v>1905</v>
      </c>
      <c r="F1810" s="9">
        <v>54</v>
      </c>
      <c r="G1810" s="9" t="s">
        <v>1906</v>
      </c>
      <c r="H1810" s="9" t="s">
        <v>1907</v>
      </c>
      <c r="I1810" s="9" t="s">
        <v>1897</v>
      </c>
      <c r="J1810" s="9" t="s">
        <v>1908</v>
      </c>
      <c r="K1810" s="9" t="s">
        <v>2063</v>
      </c>
      <c r="L1810" s="9" t="s">
        <v>1910</v>
      </c>
      <c r="M1810" s="9" t="s">
        <v>6462</v>
      </c>
      <c r="N1810" s="9"/>
      <c r="O1810" s="9" t="s">
        <v>5198</v>
      </c>
    </row>
    <row r="1811" spans="1:15" ht="18">
      <c r="A1811" s="9">
        <v>695510</v>
      </c>
      <c r="B1811" s="9" t="s">
        <v>6228</v>
      </c>
      <c r="C1811" s="9" t="s">
        <v>6463</v>
      </c>
      <c r="D1811" s="9" t="s">
        <v>6464</v>
      </c>
      <c r="E1811" s="9"/>
      <c r="F1811" s="9"/>
      <c r="G1811" s="9" t="s">
        <v>633</v>
      </c>
      <c r="H1811" s="9" t="s">
        <v>1660</v>
      </c>
      <c r="I1811" s="9" t="s">
        <v>1897</v>
      </c>
      <c r="J1811" s="9" t="s">
        <v>1898</v>
      </c>
      <c r="K1811" s="9" t="s">
        <v>1916</v>
      </c>
      <c r="L1811" s="9" t="s">
        <v>1952</v>
      </c>
      <c r="M1811" s="9" t="s">
        <v>6465</v>
      </c>
      <c r="N1811" s="9"/>
      <c r="O1811" s="9" t="s">
        <v>17</v>
      </c>
    </row>
    <row r="1812" spans="1:15" ht="18">
      <c r="A1812" s="9">
        <v>695473</v>
      </c>
      <c r="B1812" s="9" t="s">
        <v>6228</v>
      </c>
      <c r="C1812" s="9" t="s">
        <v>6466</v>
      </c>
      <c r="D1812" s="9" t="s">
        <v>4045</v>
      </c>
      <c r="E1812" s="9" t="s">
        <v>1905</v>
      </c>
      <c r="F1812" s="9">
        <v>28</v>
      </c>
      <c r="G1812" s="9" t="s">
        <v>1896</v>
      </c>
      <c r="H1812" s="9" t="s">
        <v>1907</v>
      </c>
      <c r="I1812" s="9" t="s">
        <v>1897</v>
      </c>
      <c r="J1812" s="9" t="s">
        <v>1898</v>
      </c>
      <c r="K1812" s="9" t="s">
        <v>1916</v>
      </c>
      <c r="L1812" s="9" t="s">
        <v>1974</v>
      </c>
      <c r="M1812" s="9" t="s">
        <v>2006</v>
      </c>
      <c r="N1812" s="9"/>
      <c r="O1812" s="9" t="s">
        <v>3926</v>
      </c>
    </row>
    <row r="1813" spans="1:15" ht="18">
      <c r="A1813" s="9">
        <v>695452</v>
      </c>
      <c r="B1813" s="9" t="s">
        <v>6228</v>
      </c>
      <c r="C1813" s="9" t="s">
        <v>6467</v>
      </c>
      <c r="D1813" s="9" t="s">
        <v>6468</v>
      </c>
      <c r="E1813" s="9"/>
      <c r="F1813" s="9"/>
      <c r="G1813" s="9" t="s">
        <v>1906</v>
      </c>
      <c r="H1813" s="9" t="s">
        <v>1660</v>
      </c>
      <c r="I1813" s="9" t="s">
        <v>1897</v>
      </c>
      <c r="J1813" s="9" t="s">
        <v>1898</v>
      </c>
      <c r="K1813" s="9" t="s">
        <v>1899</v>
      </c>
      <c r="L1813" s="9" t="s">
        <v>1910</v>
      </c>
      <c r="M1813" s="9" t="s">
        <v>1933</v>
      </c>
      <c r="N1813" s="9"/>
      <c r="O1813" s="9" t="s">
        <v>6078</v>
      </c>
    </row>
    <row r="1814" spans="1:15" ht="18">
      <c r="A1814" s="9">
        <v>695424</v>
      </c>
      <c r="B1814" s="9" t="s">
        <v>6228</v>
      </c>
      <c r="C1814" s="9" t="s">
        <v>6469</v>
      </c>
      <c r="D1814" s="9" t="s">
        <v>6470</v>
      </c>
      <c r="E1814" s="9"/>
      <c r="F1814" s="9"/>
      <c r="G1814" s="9" t="s">
        <v>1896</v>
      </c>
      <c r="H1814" s="9" t="s">
        <v>6471</v>
      </c>
      <c r="I1814" s="9" t="s">
        <v>1897</v>
      </c>
      <c r="J1814" s="9" t="s">
        <v>1939</v>
      </c>
      <c r="K1814" s="9" t="s">
        <v>1961</v>
      </c>
      <c r="L1814" s="9" t="s">
        <v>1900</v>
      </c>
      <c r="M1814" s="9" t="s">
        <v>6472</v>
      </c>
      <c r="N1814" s="9"/>
      <c r="O1814" s="9" t="s">
        <v>4344</v>
      </c>
    </row>
    <row r="1815" spans="1:15" ht="18">
      <c r="A1815" s="9">
        <v>695420</v>
      </c>
      <c r="B1815" s="9" t="s">
        <v>6228</v>
      </c>
      <c r="C1815" s="9" t="s">
        <v>6473</v>
      </c>
      <c r="D1815" s="9" t="s">
        <v>6474</v>
      </c>
      <c r="E1815" s="9"/>
      <c r="F1815" s="9"/>
      <c r="G1815" s="9" t="s">
        <v>1906</v>
      </c>
      <c r="H1815" s="9" t="s">
        <v>1660</v>
      </c>
      <c r="I1815" s="9" t="s">
        <v>1897</v>
      </c>
      <c r="J1815" s="9" t="s">
        <v>1898</v>
      </c>
      <c r="K1815" s="9" t="s">
        <v>2149</v>
      </c>
      <c r="L1815" s="9" t="s">
        <v>2527</v>
      </c>
      <c r="M1815" s="9" t="s">
        <v>6475</v>
      </c>
      <c r="N1815" s="9"/>
      <c r="O1815" s="9" t="s">
        <v>17</v>
      </c>
    </row>
    <row r="1816" spans="1:15" ht="18">
      <c r="A1816" s="9">
        <v>695389</v>
      </c>
      <c r="B1816" s="9" t="s">
        <v>6228</v>
      </c>
      <c r="C1816" s="9" t="s">
        <v>6476</v>
      </c>
      <c r="D1816" s="9" t="s">
        <v>6477</v>
      </c>
      <c r="E1816" s="9"/>
      <c r="F1816" s="9"/>
      <c r="G1816" s="9" t="s">
        <v>648</v>
      </c>
      <c r="H1816" s="9" t="s">
        <v>1907</v>
      </c>
      <c r="I1816" s="9" t="s">
        <v>1897</v>
      </c>
      <c r="J1816" s="9" t="s">
        <v>1898</v>
      </c>
      <c r="K1816" s="9" t="s">
        <v>2149</v>
      </c>
      <c r="L1816" s="9" t="s">
        <v>1974</v>
      </c>
      <c r="M1816" s="9" t="s">
        <v>6478</v>
      </c>
      <c r="N1816" s="9"/>
      <c r="O1816" s="9" t="s">
        <v>5538</v>
      </c>
    </row>
    <row r="1817" spans="1:15" ht="18">
      <c r="A1817" s="9">
        <v>695383</v>
      </c>
      <c r="B1817" s="9" t="s">
        <v>6228</v>
      </c>
      <c r="C1817" s="9" t="s">
        <v>6479</v>
      </c>
      <c r="D1817" s="9" t="s">
        <v>6480</v>
      </c>
      <c r="E1817" s="9"/>
      <c r="F1817" s="9"/>
      <c r="G1817" s="9" t="s">
        <v>1906</v>
      </c>
      <c r="H1817" s="9" t="s">
        <v>1907</v>
      </c>
      <c r="I1817" s="9" t="s">
        <v>1897</v>
      </c>
      <c r="J1817" s="9" t="s">
        <v>1898</v>
      </c>
      <c r="K1817" s="9" t="s">
        <v>1916</v>
      </c>
      <c r="L1817" s="9" t="s">
        <v>2527</v>
      </c>
      <c r="M1817" s="9" t="s">
        <v>6481</v>
      </c>
      <c r="N1817" s="9"/>
      <c r="O1817" s="9" t="s">
        <v>5930</v>
      </c>
    </row>
    <row r="1818" spans="1:15" ht="18">
      <c r="A1818" s="9">
        <v>695369</v>
      </c>
      <c r="B1818" s="9" t="s">
        <v>6228</v>
      </c>
      <c r="C1818" s="9" t="s">
        <v>6482</v>
      </c>
      <c r="D1818" s="9" t="s">
        <v>6483</v>
      </c>
      <c r="E1818" s="9"/>
      <c r="F1818" s="9"/>
      <c r="G1818" s="9" t="s">
        <v>748</v>
      </c>
      <c r="H1818" s="9" t="s">
        <v>1907</v>
      </c>
      <c r="I1818" s="9" t="s">
        <v>1897</v>
      </c>
      <c r="J1818" s="9" t="s">
        <v>1939</v>
      </c>
      <c r="K1818" s="9" t="s">
        <v>2540</v>
      </c>
      <c r="L1818" s="9" t="s">
        <v>2026</v>
      </c>
      <c r="M1818" s="9" t="s">
        <v>6484</v>
      </c>
      <c r="N1818" s="9"/>
      <c r="O1818" s="9" t="s">
        <v>1930</v>
      </c>
    </row>
    <row r="1819" spans="1:15" ht="18">
      <c r="A1819" s="9">
        <v>695320</v>
      </c>
      <c r="B1819" s="9" t="s">
        <v>6228</v>
      </c>
      <c r="C1819" s="9" t="s">
        <v>6485</v>
      </c>
      <c r="D1819" s="9" t="s">
        <v>6486</v>
      </c>
      <c r="E1819" s="9"/>
      <c r="F1819" s="9"/>
      <c r="G1819" s="9" t="s">
        <v>633</v>
      </c>
      <c r="H1819" s="9" t="s">
        <v>1907</v>
      </c>
      <c r="I1819" s="9" t="s">
        <v>1897</v>
      </c>
      <c r="J1819" s="9" t="s">
        <v>1898</v>
      </c>
      <c r="K1819" s="9" t="s">
        <v>1916</v>
      </c>
      <c r="L1819" s="9" t="s">
        <v>1952</v>
      </c>
      <c r="M1819" s="9" t="s">
        <v>6487</v>
      </c>
      <c r="N1819" s="9"/>
      <c r="O1819" s="9" t="s">
        <v>6228</v>
      </c>
    </row>
    <row r="1820" spans="1:15" ht="18">
      <c r="A1820" s="9">
        <v>695237</v>
      </c>
      <c r="B1820" s="9" t="s">
        <v>6228</v>
      </c>
      <c r="C1820" s="9" t="s">
        <v>6488</v>
      </c>
      <c r="D1820" s="9" t="s">
        <v>6489</v>
      </c>
      <c r="E1820" s="9"/>
      <c r="F1820" s="9"/>
      <c r="G1820" s="9" t="s">
        <v>748</v>
      </c>
      <c r="H1820" s="9" t="s">
        <v>1660</v>
      </c>
      <c r="I1820" s="9" t="s">
        <v>1897</v>
      </c>
      <c r="J1820" s="9" t="s">
        <v>1898</v>
      </c>
      <c r="K1820" s="9" t="s">
        <v>1916</v>
      </c>
      <c r="L1820" s="9" t="s">
        <v>2527</v>
      </c>
      <c r="M1820" s="9" t="s">
        <v>6490</v>
      </c>
      <c r="N1820" s="9"/>
      <c r="O1820" s="9" t="s">
        <v>5644</v>
      </c>
    </row>
    <row r="1821" spans="1:15" ht="18">
      <c r="A1821" s="9">
        <v>695209</v>
      </c>
      <c r="B1821" s="9" t="s">
        <v>6228</v>
      </c>
      <c r="C1821" s="9" t="s">
        <v>6491</v>
      </c>
      <c r="D1821" s="9" t="s">
        <v>98</v>
      </c>
      <c r="E1821" s="9"/>
      <c r="F1821" s="9"/>
      <c r="G1821" s="9"/>
      <c r="H1821" s="9"/>
      <c r="I1821" s="9" t="s">
        <v>1897</v>
      </c>
      <c r="J1821" s="9" t="s">
        <v>1908</v>
      </c>
      <c r="K1821" s="9" t="s">
        <v>2299</v>
      </c>
      <c r="L1821" s="9" t="s">
        <v>2527</v>
      </c>
      <c r="M1821" s="9" t="s">
        <v>6492</v>
      </c>
      <c r="N1821" s="9"/>
      <c r="O1821" s="9" t="s">
        <v>6228</v>
      </c>
    </row>
    <row r="1822" spans="1:15" ht="18">
      <c r="A1822" s="9">
        <v>695176</v>
      </c>
      <c r="B1822" s="9" t="s">
        <v>6228</v>
      </c>
      <c r="C1822" s="9" t="s">
        <v>6493</v>
      </c>
      <c r="D1822" s="9" t="s">
        <v>6494</v>
      </c>
      <c r="E1822" s="9"/>
      <c r="F1822" s="9"/>
      <c r="G1822" s="9" t="s">
        <v>748</v>
      </c>
      <c r="H1822" s="9" t="s">
        <v>1907</v>
      </c>
      <c r="I1822" s="9" t="s">
        <v>1897</v>
      </c>
      <c r="J1822" s="9" t="s">
        <v>1898</v>
      </c>
      <c r="K1822" s="9" t="s">
        <v>1916</v>
      </c>
      <c r="L1822" s="9" t="s">
        <v>1910</v>
      </c>
      <c r="M1822" s="9" t="s">
        <v>6134</v>
      </c>
      <c r="N1822" s="9"/>
      <c r="O1822" s="9" t="s">
        <v>5930</v>
      </c>
    </row>
    <row r="1823" spans="1:15" ht="18">
      <c r="A1823" s="9">
        <v>695129</v>
      </c>
      <c r="B1823" s="9" t="s">
        <v>6228</v>
      </c>
      <c r="C1823" s="9" t="s">
        <v>6495</v>
      </c>
      <c r="D1823" s="9" t="s">
        <v>2315</v>
      </c>
      <c r="E1823" s="9"/>
      <c r="F1823" s="9"/>
      <c r="G1823" s="9" t="s">
        <v>1906</v>
      </c>
      <c r="H1823" s="9" t="s">
        <v>1660</v>
      </c>
      <c r="I1823" s="9" t="s">
        <v>1897</v>
      </c>
      <c r="J1823" s="9" t="s">
        <v>1898</v>
      </c>
      <c r="K1823" s="9" t="s">
        <v>1899</v>
      </c>
      <c r="L1823" s="9" t="s">
        <v>2527</v>
      </c>
      <c r="M1823" s="9" t="s">
        <v>6496</v>
      </c>
      <c r="N1823" s="9"/>
      <c r="O1823" s="9" t="s">
        <v>6228</v>
      </c>
    </row>
    <row r="1824" spans="1:15" ht="18">
      <c r="A1824" s="9">
        <v>695064</v>
      </c>
      <c r="B1824" s="9" t="s">
        <v>6228</v>
      </c>
      <c r="C1824" s="9" t="s">
        <v>6497</v>
      </c>
      <c r="D1824" s="9" t="s">
        <v>6498</v>
      </c>
      <c r="E1824" s="9" t="s">
        <v>1905</v>
      </c>
      <c r="F1824" s="9">
        <v>21</v>
      </c>
      <c r="G1824" s="9" t="s">
        <v>1906</v>
      </c>
      <c r="H1824" s="9" t="s">
        <v>1660</v>
      </c>
      <c r="I1824" s="9" t="s">
        <v>1897</v>
      </c>
      <c r="J1824" s="9" t="s">
        <v>1898</v>
      </c>
      <c r="K1824" s="9" t="s">
        <v>2364</v>
      </c>
      <c r="L1824" s="9" t="s">
        <v>1910</v>
      </c>
      <c r="M1824" s="9" t="s">
        <v>6499</v>
      </c>
      <c r="N1824" s="9"/>
      <c r="O1824" s="9" t="s">
        <v>6078</v>
      </c>
    </row>
    <row r="1825" spans="1:15" ht="18">
      <c r="A1825" s="9">
        <v>695050</v>
      </c>
      <c r="B1825" s="9" t="s">
        <v>6228</v>
      </c>
      <c r="C1825" s="9" t="s">
        <v>6500</v>
      </c>
      <c r="D1825" s="9" t="s">
        <v>6501</v>
      </c>
      <c r="E1825" s="9"/>
      <c r="F1825" s="9"/>
      <c r="G1825" s="9" t="s">
        <v>1906</v>
      </c>
      <c r="H1825" s="9" t="s">
        <v>1660</v>
      </c>
      <c r="I1825" s="9" t="s">
        <v>1897</v>
      </c>
      <c r="J1825" s="9" t="s">
        <v>1898</v>
      </c>
      <c r="K1825" s="9" t="s">
        <v>1916</v>
      </c>
      <c r="L1825" s="9" t="s">
        <v>1910</v>
      </c>
      <c r="M1825" s="9" t="s">
        <v>6502</v>
      </c>
      <c r="N1825" s="9"/>
      <c r="O1825" s="9" t="s">
        <v>5930</v>
      </c>
    </row>
    <row r="1826" spans="1:15" ht="18">
      <c r="A1826" s="9">
        <v>695046</v>
      </c>
      <c r="B1826" s="9" t="s">
        <v>6228</v>
      </c>
      <c r="C1826" s="9" t="s">
        <v>6503</v>
      </c>
      <c r="D1826" s="9" t="s">
        <v>2356</v>
      </c>
      <c r="E1826" s="9"/>
      <c r="F1826" s="9"/>
      <c r="G1826" s="9" t="s">
        <v>748</v>
      </c>
      <c r="H1826" s="9" t="s">
        <v>1907</v>
      </c>
      <c r="I1826" s="9" t="s">
        <v>1897</v>
      </c>
      <c r="J1826" s="9" t="s">
        <v>1926</v>
      </c>
      <c r="K1826" s="9" t="s">
        <v>1899</v>
      </c>
      <c r="L1826" s="9" t="s">
        <v>1910</v>
      </c>
      <c r="M1826" s="9" t="s">
        <v>2462</v>
      </c>
      <c r="N1826" s="9"/>
      <c r="O1826" s="9" t="s">
        <v>6228</v>
      </c>
    </row>
    <row r="1827" spans="1:15" ht="18">
      <c r="A1827" s="9">
        <v>694935</v>
      </c>
      <c r="B1827" s="9" t="s">
        <v>6228</v>
      </c>
      <c r="C1827" s="9" t="s">
        <v>6504</v>
      </c>
      <c r="D1827" s="9" t="s">
        <v>6505</v>
      </c>
      <c r="E1827" s="9" t="s">
        <v>1905</v>
      </c>
      <c r="F1827" s="9">
        <v>29</v>
      </c>
      <c r="G1827" s="9" t="s">
        <v>1906</v>
      </c>
      <c r="H1827" s="9" t="s">
        <v>1660</v>
      </c>
      <c r="I1827" s="9" t="s">
        <v>1897</v>
      </c>
      <c r="J1827" s="9" t="s">
        <v>1898</v>
      </c>
      <c r="K1827" s="9" t="s">
        <v>1916</v>
      </c>
      <c r="L1827" s="9" t="s">
        <v>1910</v>
      </c>
      <c r="M1827" s="9" t="s">
        <v>6506</v>
      </c>
      <c r="N1827" s="9"/>
      <c r="O1827" s="9" t="s">
        <v>5644</v>
      </c>
    </row>
    <row r="1828" spans="1:15" ht="18">
      <c r="A1828" s="9">
        <v>694910</v>
      </c>
      <c r="B1828" s="9" t="s">
        <v>6228</v>
      </c>
      <c r="C1828" s="9" t="s">
        <v>6507</v>
      </c>
      <c r="D1828" s="9" t="s">
        <v>6508</v>
      </c>
      <c r="E1828" s="9" t="s">
        <v>1905</v>
      </c>
      <c r="F1828" s="9">
        <v>38</v>
      </c>
      <c r="G1828" s="9" t="s">
        <v>648</v>
      </c>
      <c r="H1828" s="9" t="s">
        <v>634</v>
      </c>
      <c r="I1828" s="9" t="s">
        <v>1897</v>
      </c>
      <c r="J1828" s="9" t="s">
        <v>1898</v>
      </c>
      <c r="K1828" s="9" t="s">
        <v>1927</v>
      </c>
      <c r="L1828" s="9" t="s">
        <v>2415</v>
      </c>
      <c r="M1828" s="9" t="s">
        <v>2693</v>
      </c>
      <c r="N1828" s="9"/>
      <c r="O1828" s="9" t="s">
        <v>2080</v>
      </c>
    </row>
    <row r="1829" spans="1:15" ht="18">
      <c r="A1829" s="9">
        <v>694896</v>
      </c>
      <c r="B1829" s="9" t="s">
        <v>6228</v>
      </c>
      <c r="C1829" s="9" t="s">
        <v>6509</v>
      </c>
      <c r="D1829" s="9" t="s">
        <v>4204</v>
      </c>
      <c r="E1829" s="9" t="s">
        <v>1905</v>
      </c>
      <c r="F1829" s="9">
        <v>40</v>
      </c>
      <c r="G1829" s="9" t="s">
        <v>1896</v>
      </c>
      <c r="H1829" s="9" t="s">
        <v>1907</v>
      </c>
      <c r="I1829" s="9" t="s">
        <v>1897</v>
      </c>
      <c r="J1829" s="9" t="s">
        <v>2009</v>
      </c>
      <c r="K1829" s="9" t="s">
        <v>1995</v>
      </c>
      <c r="L1829" s="9" t="s">
        <v>1974</v>
      </c>
      <c r="M1829" s="9" t="s">
        <v>6510</v>
      </c>
      <c r="N1829" s="9"/>
      <c r="O1829" s="9" t="s">
        <v>3926</v>
      </c>
    </row>
    <row r="1830" spans="1:15" ht="18">
      <c r="A1830" s="9">
        <v>694886</v>
      </c>
      <c r="B1830" s="9" t="s">
        <v>6228</v>
      </c>
      <c r="C1830" s="9" t="s">
        <v>6511</v>
      </c>
      <c r="D1830" s="9" t="s">
        <v>6512</v>
      </c>
      <c r="E1830" s="9" t="s">
        <v>1905</v>
      </c>
      <c r="F1830" s="9">
        <v>56</v>
      </c>
      <c r="G1830" s="9" t="s">
        <v>748</v>
      </c>
      <c r="H1830" s="9" t="s">
        <v>634</v>
      </c>
      <c r="I1830" s="9" t="s">
        <v>1897</v>
      </c>
      <c r="J1830" s="9" t="s">
        <v>1908</v>
      </c>
      <c r="K1830" s="9" t="s">
        <v>2299</v>
      </c>
      <c r="L1830" s="9" t="s">
        <v>1910</v>
      </c>
      <c r="M1830" s="9" t="s">
        <v>6513</v>
      </c>
      <c r="N1830" s="9"/>
      <c r="O1830" s="9" t="s">
        <v>3575</v>
      </c>
    </row>
    <row r="1831" spans="1:15" ht="18">
      <c r="A1831" s="9">
        <v>694847</v>
      </c>
      <c r="B1831" s="9" t="s">
        <v>6228</v>
      </c>
      <c r="C1831" s="9" t="s">
        <v>6514</v>
      </c>
      <c r="D1831" s="9" t="s">
        <v>6515</v>
      </c>
      <c r="E1831" s="9" t="s">
        <v>1905</v>
      </c>
      <c r="F1831" s="9">
        <v>26</v>
      </c>
      <c r="G1831" s="9" t="s">
        <v>748</v>
      </c>
      <c r="H1831" s="9" t="s">
        <v>1660</v>
      </c>
      <c r="I1831" s="9" t="s">
        <v>1897</v>
      </c>
      <c r="J1831" s="9" t="s">
        <v>1898</v>
      </c>
      <c r="K1831" s="9" t="s">
        <v>2879</v>
      </c>
      <c r="L1831" s="9" t="s">
        <v>1910</v>
      </c>
      <c r="M1831" s="9" t="s">
        <v>6516</v>
      </c>
      <c r="N1831" s="9"/>
      <c r="O1831" s="9" t="s">
        <v>6078</v>
      </c>
    </row>
    <row r="1832" spans="1:15" ht="18">
      <c r="A1832" s="9">
        <v>694820</v>
      </c>
      <c r="B1832" s="9" t="s">
        <v>6228</v>
      </c>
      <c r="C1832" s="9" t="s">
        <v>6517</v>
      </c>
      <c r="D1832" s="9" t="s">
        <v>6518</v>
      </c>
      <c r="E1832" s="9"/>
      <c r="F1832" s="9"/>
      <c r="G1832" s="9" t="s">
        <v>1906</v>
      </c>
      <c r="H1832" s="9" t="s">
        <v>1660</v>
      </c>
      <c r="I1832" s="9" t="s">
        <v>1897</v>
      </c>
      <c r="J1832" s="9" t="s">
        <v>1898</v>
      </c>
      <c r="K1832" s="9" t="s">
        <v>1899</v>
      </c>
      <c r="L1832" s="9" t="s">
        <v>1910</v>
      </c>
      <c r="M1832" s="9" t="s">
        <v>1933</v>
      </c>
      <c r="N1832" s="9"/>
      <c r="O1832" s="9" t="s">
        <v>6078</v>
      </c>
    </row>
    <row r="1833" spans="1:15" ht="18">
      <c r="A1833" s="9">
        <v>694746</v>
      </c>
      <c r="B1833" s="9" t="s">
        <v>6228</v>
      </c>
      <c r="C1833" s="9" t="s">
        <v>6519</v>
      </c>
      <c r="D1833" s="9" t="s">
        <v>6122</v>
      </c>
      <c r="E1833" s="9" t="s">
        <v>1905</v>
      </c>
      <c r="F1833" s="9">
        <v>44</v>
      </c>
      <c r="G1833" s="9" t="s">
        <v>398</v>
      </c>
      <c r="H1833" s="9" t="s">
        <v>3728</v>
      </c>
      <c r="I1833" s="9" t="s">
        <v>1897</v>
      </c>
      <c r="J1833" s="9" t="s">
        <v>1926</v>
      </c>
      <c r="K1833" s="9" t="s">
        <v>1995</v>
      </c>
      <c r="L1833" s="9" t="s">
        <v>1996</v>
      </c>
      <c r="M1833" s="9" t="s">
        <v>6520</v>
      </c>
      <c r="N1833" s="9"/>
      <c r="O1833" s="9" t="s">
        <v>6228</v>
      </c>
    </row>
    <row r="1834" spans="1:15" ht="18">
      <c r="A1834" s="9">
        <v>694741</v>
      </c>
      <c r="B1834" s="9" t="s">
        <v>6228</v>
      </c>
      <c r="C1834" s="9" t="s">
        <v>6521</v>
      </c>
      <c r="D1834" s="9" t="s">
        <v>6122</v>
      </c>
      <c r="E1834" s="9" t="s">
        <v>1905</v>
      </c>
      <c r="F1834" s="9">
        <v>44</v>
      </c>
      <c r="G1834" s="9" t="s">
        <v>398</v>
      </c>
      <c r="H1834" s="9" t="s">
        <v>1907</v>
      </c>
      <c r="I1834" s="9" t="s">
        <v>1897</v>
      </c>
      <c r="J1834" s="9" t="s">
        <v>1898</v>
      </c>
      <c r="K1834" s="9" t="s">
        <v>2687</v>
      </c>
      <c r="L1834" s="9" t="s">
        <v>2415</v>
      </c>
      <c r="M1834" s="9" t="s">
        <v>2693</v>
      </c>
      <c r="N1834" s="9"/>
      <c r="O1834" s="9" t="s">
        <v>2881</v>
      </c>
    </row>
    <row r="1835" spans="1:15" ht="18">
      <c r="A1835" s="9">
        <v>694711</v>
      </c>
      <c r="B1835" s="9" t="s">
        <v>6228</v>
      </c>
      <c r="C1835" s="9" t="s">
        <v>6522</v>
      </c>
      <c r="D1835" s="9" t="s">
        <v>6523</v>
      </c>
      <c r="E1835" s="9"/>
      <c r="F1835" s="9"/>
      <c r="G1835" s="9" t="s">
        <v>1915</v>
      </c>
      <c r="H1835" s="9" t="s">
        <v>1907</v>
      </c>
      <c r="I1835" s="9" t="s">
        <v>1897</v>
      </c>
      <c r="J1835" s="9" t="s">
        <v>1898</v>
      </c>
      <c r="K1835" s="9" t="s">
        <v>1995</v>
      </c>
      <c r="L1835" s="9" t="s">
        <v>1996</v>
      </c>
      <c r="M1835" s="9" t="s">
        <v>6524</v>
      </c>
      <c r="N1835" s="9"/>
      <c r="O1835" s="9" t="s">
        <v>6228</v>
      </c>
    </row>
    <row r="1836" spans="1:15" ht="18">
      <c r="A1836" s="9">
        <v>694702</v>
      </c>
      <c r="B1836" s="9" t="s">
        <v>6228</v>
      </c>
      <c r="C1836" s="9" t="s">
        <v>6525</v>
      </c>
      <c r="D1836" s="9" t="s">
        <v>6526</v>
      </c>
      <c r="E1836" s="9" t="s">
        <v>1905</v>
      </c>
      <c r="F1836" s="9">
        <v>50</v>
      </c>
      <c r="G1836" s="9" t="s">
        <v>1915</v>
      </c>
      <c r="H1836" s="9" t="s">
        <v>1907</v>
      </c>
      <c r="I1836" s="9" t="s">
        <v>1897</v>
      </c>
      <c r="J1836" s="9" t="s">
        <v>1898</v>
      </c>
      <c r="K1836" s="9" t="s">
        <v>2255</v>
      </c>
      <c r="L1836" s="9" t="s">
        <v>1917</v>
      </c>
      <c r="M1836" s="9" t="s">
        <v>6527</v>
      </c>
      <c r="N1836" s="9"/>
      <c r="O1836" s="9" t="s">
        <v>5644</v>
      </c>
    </row>
    <row r="1837" spans="1:15" ht="18">
      <c r="A1837" s="9">
        <v>694674</v>
      </c>
      <c r="B1837" s="9" t="s">
        <v>6528</v>
      </c>
      <c r="C1837" s="9" t="s">
        <v>6529</v>
      </c>
      <c r="D1837" s="9" t="s">
        <v>6530</v>
      </c>
      <c r="E1837" s="9" t="s">
        <v>1905</v>
      </c>
      <c r="F1837" s="9">
        <v>32</v>
      </c>
      <c r="G1837" s="9" t="s">
        <v>1906</v>
      </c>
      <c r="H1837" s="9" t="s">
        <v>1907</v>
      </c>
      <c r="I1837" s="9" t="s">
        <v>1897</v>
      </c>
      <c r="J1837" s="9" t="s">
        <v>1898</v>
      </c>
      <c r="K1837" s="9" t="s">
        <v>2255</v>
      </c>
      <c r="L1837" s="9" t="s">
        <v>2527</v>
      </c>
      <c r="M1837" s="9" t="s">
        <v>6531</v>
      </c>
      <c r="N1837" s="9"/>
      <c r="O1837" s="9" t="s">
        <v>3464</v>
      </c>
    </row>
    <row r="1838" spans="1:15" ht="18">
      <c r="A1838" s="9">
        <v>694413</v>
      </c>
      <c r="B1838" s="9" t="s">
        <v>6528</v>
      </c>
      <c r="C1838" s="9" t="s">
        <v>6532</v>
      </c>
      <c r="D1838" s="9" t="s">
        <v>6533</v>
      </c>
      <c r="E1838" s="9"/>
      <c r="F1838" s="9"/>
      <c r="G1838" s="9" t="s">
        <v>633</v>
      </c>
      <c r="H1838" s="9" t="s">
        <v>1660</v>
      </c>
      <c r="I1838" s="9" t="s">
        <v>1897</v>
      </c>
      <c r="J1838" s="9" t="s">
        <v>1898</v>
      </c>
      <c r="K1838" s="9" t="s">
        <v>2299</v>
      </c>
      <c r="L1838" s="9" t="s">
        <v>1900</v>
      </c>
      <c r="M1838" s="9" t="s">
        <v>6534</v>
      </c>
      <c r="N1838" s="9"/>
      <c r="O1838" s="9" t="s">
        <v>4141</v>
      </c>
    </row>
    <row r="1839" spans="1:15" ht="18">
      <c r="A1839" s="9">
        <v>694402</v>
      </c>
      <c r="B1839" s="9" t="s">
        <v>6528</v>
      </c>
      <c r="C1839" s="9" t="s">
        <v>6535</v>
      </c>
      <c r="D1839" s="9" t="s">
        <v>6536</v>
      </c>
      <c r="E1839" s="9" t="s">
        <v>1905</v>
      </c>
      <c r="F1839" s="9">
        <v>40</v>
      </c>
      <c r="G1839" s="9" t="s">
        <v>398</v>
      </c>
      <c r="H1839" s="9" t="s">
        <v>1907</v>
      </c>
      <c r="I1839" s="9" t="s">
        <v>1897</v>
      </c>
      <c r="J1839" s="9" t="s">
        <v>1908</v>
      </c>
      <c r="K1839" s="9" t="s">
        <v>1927</v>
      </c>
      <c r="L1839" s="9" t="s">
        <v>2415</v>
      </c>
      <c r="M1839" s="9" t="s">
        <v>6537</v>
      </c>
      <c r="N1839" s="9"/>
      <c r="O1839" s="9" t="s">
        <v>4141</v>
      </c>
    </row>
    <row r="1840" spans="1:15" ht="18">
      <c r="A1840" s="9">
        <v>694327</v>
      </c>
      <c r="B1840" s="9" t="s">
        <v>6528</v>
      </c>
      <c r="C1840" s="9" t="s">
        <v>6538</v>
      </c>
      <c r="D1840" s="9" t="s">
        <v>6406</v>
      </c>
      <c r="E1840" s="9" t="s">
        <v>1905</v>
      </c>
      <c r="F1840" s="9">
        <v>24</v>
      </c>
      <c r="G1840" s="9" t="s">
        <v>1906</v>
      </c>
      <c r="H1840" s="9" t="s">
        <v>1660</v>
      </c>
      <c r="I1840" s="9" t="s">
        <v>1897</v>
      </c>
      <c r="J1840" s="9" t="s">
        <v>1908</v>
      </c>
      <c r="K1840" s="9" t="s">
        <v>2063</v>
      </c>
      <c r="L1840" s="9" t="s">
        <v>1910</v>
      </c>
      <c r="M1840" s="9" t="s">
        <v>6539</v>
      </c>
      <c r="N1840" s="9"/>
      <c r="O1840" s="9" t="s">
        <v>6228</v>
      </c>
    </row>
    <row r="1841" spans="1:15" ht="18">
      <c r="A1841" s="9">
        <v>694272</v>
      </c>
      <c r="B1841" s="9" t="s">
        <v>6528</v>
      </c>
      <c r="C1841" s="9" t="s">
        <v>6540</v>
      </c>
      <c r="D1841" s="9" t="s">
        <v>6541</v>
      </c>
      <c r="E1841" s="9"/>
      <c r="F1841" s="9"/>
      <c r="G1841" s="9" t="s">
        <v>1896</v>
      </c>
      <c r="H1841" s="9" t="s">
        <v>1660</v>
      </c>
      <c r="I1841" s="9" t="s">
        <v>1897</v>
      </c>
      <c r="J1841" s="9" t="s">
        <v>1898</v>
      </c>
      <c r="K1841" s="9" t="s">
        <v>1916</v>
      </c>
      <c r="L1841" s="9" t="s">
        <v>1952</v>
      </c>
      <c r="M1841" s="9" t="s">
        <v>6542</v>
      </c>
      <c r="N1841" s="9"/>
      <c r="O1841" s="9" t="s">
        <v>4789</v>
      </c>
    </row>
    <row r="1842" spans="1:15" ht="18">
      <c r="A1842" s="9">
        <v>694264</v>
      </c>
      <c r="B1842" s="9" t="s">
        <v>6528</v>
      </c>
      <c r="C1842" s="9" t="s">
        <v>6543</v>
      </c>
      <c r="D1842" s="9" t="s">
        <v>6544</v>
      </c>
      <c r="E1842" s="9" t="s">
        <v>1905</v>
      </c>
      <c r="F1842" s="9">
        <v>33</v>
      </c>
      <c r="G1842" s="9" t="s">
        <v>1915</v>
      </c>
      <c r="H1842" s="9" t="s">
        <v>1907</v>
      </c>
      <c r="I1842" s="9" t="s">
        <v>1897</v>
      </c>
      <c r="J1842" s="9" t="s">
        <v>1898</v>
      </c>
      <c r="K1842" s="9" t="s">
        <v>1965</v>
      </c>
      <c r="L1842" s="9" t="s">
        <v>1917</v>
      </c>
      <c r="M1842" s="9" t="s">
        <v>6545</v>
      </c>
      <c r="N1842" s="9"/>
      <c r="O1842" s="9" t="s">
        <v>5198</v>
      </c>
    </row>
    <row r="1843" spans="1:15" ht="18">
      <c r="A1843" s="9">
        <v>694210</v>
      </c>
      <c r="B1843" s="9" t="s">
        <v>6528</v>
      </c>
      <c r="C1843" s="9" t="s">
        <v>6546</v>
      </c>
      <c r="D1843" s="9" t="s">
        <v>6547</v>
      </c>
      <c r="E1843" s="9"/>
      <c r="F1843" s="9"/>
      <c r="G1843" s="9" t="s">
        <v>1906</v>
      </c>
      <c r="H1843" s="9" t="s">
        <v>1907</v>
      </c>
      <c r="I1843" s="9" t="s">
        <v>1897</v>
      </c>
      <c r="J1843" s="9" t="s">
        <v>1898</v>
      </c>
      <c r="K1843" s="9" t="s">
        <v>1922</v>
      </c>
      <c r="L1843" s="9" t="s">
        <v>2026</v>
      </c>
      <c r="M1843" s="9" t="s">
        <v>6548</v>
      </c>
      <c r="N1843" s="9"/>
      <c r="O1843" s="9" t="s">
        <v>1902</v>
      </c>
    </row>
    <row r="1844" spans="1:15" ht="18">
      <c r="A1844" s="9">
        <v>694171</v>
      </c>
      <c r="B1844" s="9" t="s">
        <v>6528</v>
      </c>
      <c r="C1844" s="9" t="s">
        <v>6549</v>
      </c>
      <c r="D1844" s="9" t="s">
        <v>6550</v>
      </c>
      <c r="E1844" s="9" t="s">
        <v>1905</v>
      </c>
      <c r="F1844" s="9">
        <v>25</v>
      </c>
      <c r="G1844" s="9" t="s">
        <v>1915</v>
      </c>
      <c r="H1844" s="9" t="s">
        <v>634</v>
      </c>
      <c r="I1844" s="9" t="s">
        <v>1897</v>
      </c>
      <c r="J1844" s="9" t="s">
        <v>1898</v>
      </c>
      <c r="K1844" s="9" t="s">
        <v>1987</v>
      </c>
      <c r="L1844" s="9" t="s">
        <v>1917</v>
      </c>
      <c r="M1844" s="9" t="s">
        <v>2133</v>
      </c>
      <c r="N1844" s="9"/>
      <c r="O1844" s="9" t="s">
        <v>5198</v>
      </c>
    </row>
    <row r="1845" spans="1:15" ht="18">
      <c r="A1845" s="9">
        <v>694147</v>
      </c>
      <c r="B1845" s="9" t="s">
        <v>6528</v>
      </c>
      <c r="C1845" s="9" t="s">
        <v>6551</v>
      </c>
      <c r="D1845" s="9" t="s">
        <v>6552</v>
      </c>
      <c r="E1845" s="9"/>
      <c r="F1845" s="9"/>
      <c r="G1845" s="9" t="s">
        <v>398</v>
      </c>
      <c r="H1845" s="9" t="s">
        <v>2176</v>
      </c>
      <c r="I1845" s="9" t="s">
        <v>1950</v>
      </c>
      <c r="J1845" s="9" t="s">
        <v>1951</v>
      </c>
      <c r="K1845" s="9" t="s">
        <v>1981</v>
      </c>
      <c r="L1845" s="9" t="s">
        <v>2415</v>
      </c>
      <c r="M1845" s="9" t="s">
        <v>3812</v>
      </c>
      <c r="N1845" s="9"/>
      <c r="O1845" s="9"/>
    </row>
    <row r="1846" spans="1:15" ht="18">
      <c r="A1846" s="9">
        <v>694139</v>
      </c>
      <c r="B1846" s="9" t="s">
        <v>6528</v>
      </c>
      <c r="C1846" s="9" t="s">
        <v>6553</v>
      </c>
      <c r="D1846" s="9" t="s">
        <v>6554</v>
      </c>
      <c r="E1846" s="9"/>
      <c r="F1846" s="9"/>
      <c r="G1846" s="9" t="s">
        <v>398</v>
      </c>
      <c r="H1846" s="9" t="s">
        <v>2176</v>
      </c>
      <c r="I1846" s="9" t="s">
        <v>1950</v>
      </c>
      <c r="J1846" s="9" t="s">
        <v>1951</v>
      </c>
      <c r="K1846" s="9" t="s">
        <v>1981</v>
      </c>
      <c r="L1846" s="9" t="s">
        <v>2415</v>
      </c>
      <c r="M1846" s="9" t="s">
        <v>5718</v>
      </c>
      <c r="N1846" s="9"/>
      <c r="O1846" s="9"/>
    </row>
    <row r="1847" spans="1:15" ht="18">
      <c r="A1847" s="9">
        <v>694133</v>
      </c>
      <c r="B1847" s="9" t="s">
        <v>6528</v>
      </c>
      <c r="C1847" s="9" t="s">
        <v>6555</v>
      </c>
      <c r="D1847" s="9" t="s">
        <v>6556</v>
      </c>
      <c r="E1847" s="9"/>
      <c r="F1847" s="9"/>
      <c r="G1847" s="9" t="s">
        <v>398</v>
      </c>
      <c r="H1847" s="9"/>
      <c r="I1847" s="9" t="s">
        <v>1950</v>
      </c>
      <c r="J1847" s="9" t="s">
        <v>1951</v>
      </c>
      <c r="K1847" s="9" t="s">
        <v>1981</v>
      </c>
      <c r="L1847" s="9" t="s">
        <v>2415</v>
      </c>
      <c r="M1847" s="9" t="s">
        <v>4744</v>
      </c>
      <c r="N1847" s="9"/>
      <c r="O1847" s="9"/>
    </row>
    <row r="1848" spans="1:15" ht="18">
      <c r="A1848" s="9">
        <v>694094</v>
      </c>
      <c r="B1848" s="9" t="s">
        <v>6528</v>
      </c>
      <c r="C1848" s="9" t="s">
        <v>6557</v>
      </c>
      <c r="D1848" s="9" t="s">
        <v>6558</v>
      </c>
      <c r="E1848" s="9" t="s">
        <v>1905</v>
      </c>
      <c r="F1848" s="9">
        <v>18</v>
      </c>
      <c r="G1848" s="9" t="s">
        <v>633</v>
      </c>
      <c r="H1848" s="9" t="s">
        <v>1660</v>
      </c>
      <c r="I1848" s="9" t="s">
        <v>1897</v>
      </c>
      <c r="J1848" s="9" t="s">
        <v>1898</v>
      </c>
      <c r="K1848" s="9" t="s">
        <v>1961</v>
      </c>
      <c r="L1848" s="9" t="s">
        <v>1974</v>
      </c>
      <c r="M1848" s="9" t="s">
        <v>6559</v>
      </c>
      <c r="N1848" s="9"/>
      <c r="O1848" s="9" t="s">
        <v>6528</v>
      </c>
    </row>
    <row r="1849" spans="1:15" ht="18">
      <c r="A1849" s="9">
        <v>694048</v>
      </c>
      <c r="B1849" s="9" t="s">
        <v>6528</v>
      </c>
      <c r="C1849" s="9" t="s">
        <v>6560</v>
      </c>
      <c r="D1849" s="9" t="s">
        <v>6561</v>
      </c>
      <c r="E1849" s="9"/>
      <c r="F1849" s="9"/>
      <c r="G1849" s="9" t="s">
        <v>1896</v>
      </c>
      <c r="H1849" s="9" t="s">
        <v>1660</v>
      </c>
      <c r="I1849" s="9" t="s">
        <v>1897</v>
      </c>
      <c r="J1849" s="9" t="s">
        <v>1898</v>
      </c>
      <c r="K1849" s="9" t="s">
        <v>1922</v>
      </c>
      <c r="L1849" s="9" t="s">
        <v>1952</v>
      </c>
      <c r="M1849" s="9" t="s">
        <v>2281</v>
      </c>
      <c r="N1849" s="9"/>
      <c r="O1849" s="9" t="s">
        <v>5532</v>
      </c>
    </row>
    <row r="1850" spans="1:15" ht="18">
      <c r="A1850" s="9">
        <v>694035</v>
      </c>
      <c r="B1850" s="9" t="s">
        <v>6528</v>
      </c>
      <c r="C1850" s="9" t="s">
        <v>6562</v>
      </c>
      <c r="D1850" s="9" t="s">
        <v>2148</v>
      </c>
      <c r="E1850" s="9" t="s">
        <v>1905</v>
      </c>
      <c r="F1850" s="9">
        <v>30</v>
      </c>
      <c r="G1850" s="9" t="s">
        <v>1906</v>
      </c>
      <c r="H1850" s="9" t="s">
        <v>2190</v>
      </c>
      <c r="I1850" s="9" t="s">
        <v>1897</v>
      </c>
      <c r="J1850" s="9" t="s">
        <v>1898</v>
      </c>
      <c r="K1850" s="9" t="s">
        <v>2063</v>
      </c>
      <c r="L1850" s="9" t="s">
        <v>2164</v>
      </c>
      <c r="M1850" s="9" t="s">
        <v>6563</v>
      </c>
      <c r="N1850" s="9"/>
      <c r="O1850" s="9" t="s">
        <v>6528</v>
      </c>
    </row>
    <row r="1851" spans="1:15" ht="18">
      <c r="A1851" s="9">
        <v>694027</v>
      </c>
      <c r="B1851" s="9" t="s">
        <v>6528</v>
      </c>
      <c r="C1851" s="9" t="s">
        <v>6564</v>
      </c>
      <c r="D1851" s="9" t="s">
        <v>6565</v>
      </c>
      <c r="E1851" s="9"/>
      <c r="F1851" s="9"/>
      <c r="G1851" s="9" t="s">
        <v>633</v>
      </c>
      <c r="H1851" s="9" t="s">
        <v>1660</v>
      </c>
      <c r="I1851" s="9" t="s">
        <v>1897</v>
      </c>
      <c r="J1851" s="9" t="s">
        <v>1898</v>
      </c>
      <c r="K1851" s="9" t="s">
        <v>1922</v>
      </c>
      <c r="L1851" s="9" t="s">
        <v>1952</v>
      </c>
      <c r="M1851" s="9" t="s">
        <v>2281</v>
      </c>
      <c r="N1851" s="9"/>
      <c r="O1851" s="9" t="s">
        <v>6228</v>
      </c>
    </row>
    <row r="1852" spans="1:15" ht="18">
      <c r="A1852" s="9">
        <v>694020</v>
      </c>
      <c r="B1852" s="9" t="s">
        <v>6528</v>
      </c>
      <c r="C1852" s="9" t="s">
        <v>6566</v>
      </c>
      <c r="D1852" s="9" t="s">
        <v>6567</v>
      </c>
      <c r="E1852" s="9" t="s">
        <v>1905</v>
      </c>
      <c r="F1852" s="9">
        <v>49</v>
      </c>
      <c r="G1852" s="9" t="s">
        <v>633</v>
      </c>
      <c r="H1852" s="9" t="s">
        <v>1907</v>
      </c>
      <c r="I1852" s="9" t="s">
        <v>1897</v>
      </c>
      <c r="J1852" s="9" t="s">
        <v>1898</v>
      </c>
      <c r="K1852" s="9" t="s">
        <v>1995</v>
      </c>
      <c r="L1852" s="9" t="s">
        <v>1996</v>
      </c>
      <c r="M1852" s="9" t="s">
        <v>6568</v>
      </c>
      <c r="N1852" s="9"/>
      <c r="O1852" s="9" t="s">
        <v>6228</v>
      </c>
    </row>
    <row r="1853" spans="1:15" ht="18">
      <c r="A1853" s="9">
        <v>694015</v>
      </c>
      <c r="B1853" s="9" t="s">
        <v>6528</v>
      </c>
      <c r="C1853" s="9" t="s">
        <v>6569</v>
      </c>
      <c r="D1853" s="9" t="s">
        <v>6570</v>
      </c>
      <c r="E1853" s="9" t="s">
        <v>1905</v>
      </c>
      <c r="F1853" s="9">
        <v>25</v>
      </c>
      <c r="G1853" s="9" t="s">
        <v>633</v>
      </c>
      <c r="H1853" s="9" t="s">
        <v>1660</v>
      </c>
      <c r="I1853" s="9" t="s">
        <v>1897</v>
      </c>
      <c r="J1853" s="9" t="s">
        <v>1898</v>
      </c>
      <c r="K1853" s="9" t="s">
        <v>2299</v>
      </c>
      <c r="L1853" s="9" t="s">
        <v>1974</v>
      </c>
      <c r="M1853" s="9" t="s">
        <v>6132</v>
      </c>
      <c r="N1853" s="9"/>
      <c r="O1853" s="9" t="s">
        <v>4141</v>
      </c>
    </row>
    <row r="1854" spans="1:15" ht="18">
      <c r="A1854" s="9">
        <v>693980</v>
      </c>
      <c r="B1854" s="9" t="s">
        <v>6528</v>
      </c>
      <c r="C1854" s="9" t="s">
        <v>6571</v>
      </c>
      <c r="D1854" s="9" t="s">
        <v>6572</v>
      </c>
      <c r="E1854" s="9" t="s">
        <v>1905</v>
      </c>
      <c r="F1854" s="9">
        <v>32</v>
      </c>
      <c r="G1854" s="9" t="s">
        <v>398</v>
      </c>
      <c r="H1854" s="9" t="s">
        <v>1907</v>
      </c>
      <c r="I1854" s="9" t="s">
        <v>1897</v>
      </c>
      <c r="J1854" s="9" t="s">
        <v>1898</v>
      </c>
      <c r="K1854" s="9" t="s">
        <v>1927</v>
      </c>
      <c r="L1854" s="9" t="s">
        <v>2415</v>
      </c>
      <c r="M1854" s="9" t="s">
        <v>6573</v>
      </c>
      <c r="N1854" s="9"/>
      <c r="O1854" s="9" t="s">
        <v>4545</v>
      </c>
    </row>
    <row r="1855" spans="1:15" ht="18">
      <c r="A1855" s="9">
        <v>693976</v>
      </c>
      <c r="B1855" s="9" t="s">
        <v>6528</v>
      </c>
      <c r="C1855" s="9" t="s">
        <v>6574</v>
      </c>
      <c r="D1855" s="9" t="s">
        <v>5730</v>
      </c>
      <c r="E1855" s="9"/>
      <c r="F1855" s="9"/>
      <c r="G1855" s="9" t="s">
        <v>1906</v>
      </c>
      <c r="H1855" s="9" t="s">
        <v>1660</v>
      </c>
      <c r="I1855" s="9" t="s">
        <v>1897</v>
      </c>
      <c r="J1855" s="9" t="s">
        <v>1898</v>
      </c>
      <c r="K1855" s="9" t="s">
        <v>1899</v>
      </c>
      <c r="L1855" s="9" t="s">
        <v>1910</v>
      </c>
      <c r="M1855" s="9" t="s">
        <v>1979</v>
      </c>
      <c r="N1855" s="9"/>
      <c r="O1855" s="9" t="s">
        <v>6528</v>
      </c>
    </row>
    <row r="1856" spans="1:15" ht="18">
      <c r="A1856" s="9">
        <v>693973</v>
      </c>
      <c r="B1856" s="9" t="s">
        <v>6528</v>
      </c>
      <c r="C1856" s="9" t="s">
        <v>6575</v>
      </c>
      <c r="D1856" s="9" t="s">
        <v>6576</v>
      </c>
      <c r="E1856" s="9"/>
      <c r="F1856" s="9"/>
      <c r="G1856" s="9" t="s">
        <v>398</v>
      </c>
      <c r="H1856" s="9" t="s">
        <v>1907</v>
      </c>
      <c r="I1856" s="9" t="s">
        <v>1897</v>
      </c>
      <c r="J1856" s="9" t="s">
        <v>1898</v>
      </c>
      <c r="K1856" s="9" t="s">
        <v>1899</v>
      </c>
      <c r="L1856" s="9" t="s">
        <v>2415</v>
      </c>
      <c r="M1856" s="9" t="s">
        <v>6577</v>
      </c>
      <c r="N1856" s="9"/>
      <c r="O1856" s="9" t="s">
        <v>6528</v>
      </c>
    </row>
    <row r="1857" spans="1:15" ht="18">
      <c r="A1857" s="9">
        <v>693969</v>
      </c>
      <c r="B1857" s="9" t="s">
        <v>6528</v>
      </c>
      <c r="C1857" s="9" t="s">
        <v>6578</v>
      </c>
      <c r="D1857" s="9" t="s">
        <v>6579</v>
      </c>
      <c r="E1857" s="9"/>
      <c r="F1857" s="9"/>
      <c r="G1857" s="9" t="s">
        <v>1915</v>
      </c>
      <c r="H1857" s="9" t="s">
        <v>2337</v>
      </c>
      <c r="I1857" s="9" t="s">
        <v>1897</v>
      </c>
      <c r="J1857" s="9" t="s">
        <v>1898</v>
      </c>
      <c r="K1857" s="9" t="s">
        <v>1965</v>
      </c>
      <c r="L1857" s="9" t="s">
        <v>1917</v>
      </c>
      <c r="M1857" s="9" t="s">
        <v>2133</v>
      </c>
      <c r="N1857" s="9"/>
      <c r="O1857" s="9" t="s">
        <v>5198</v>
      </c>
    </row>
    <row r="1858" spans="1:15" ht="18">
      <c r="A1858" s="9">
        <v>693909</v>
      </c>
      <c r="B1858" s="9" t="s">
        <v>6528</v>
      </c>
      <c r="C1858" s="9" t="s">
        <v>6580</v>
      </c>
      <c r="D1858" s="9" t="s">
        <v>6581</v>
      </c>
      <c r="E1858" s="9" t="s">
        <v>1905</v>
      </c>
      <c r="F1858" s="9">
        <v>29</v>
      </c>
      <c r="G1858" s="9" t="s">
        <v>398</v>
      </c>
      <c r="H1858" s="9" t="s">
        <v>1907</v>
      </c>
      <c r="I1858" s="9" t="s">
        <v>1897</v>
      </c>
      <c r="J1858" s="9" t="s">
        <v>1908</v>
      </c>
      <c r="K1858" s="9" t="s">
        <v>1916</v>
      </c>
      <c r="L1858" s="9" t="s">
        <v>1952</v>
      </c>
      <c r="M1858" s="9" t="s">
        <v>6582</v>
      </c>
      <c r="N1858" s="9"/>
      <c r="O1858" s="9" t="s">
        <v>5930</v>
      </c>
    </row>
    <row r="1859" spans="1:15" ht="18">
      <c r="A1859" s="9">
        <v>693887</v>
      </c>
      <c r="B1859" s="9" t="s">
        <v>6528</v>
      </c>
      <c r="C1859" s="9" t="s">
        <v>6583</v>
      </c>
      <c r="D1859" s="9" t="s">
        <v>6584</v>
      </c>
      <c r="E1859" s="9" t="s">
        <v>1905</v>
      </c>
      <c r="F1859" s="9">
        <v>24</v>
      </c>
      <c r="G1859" s="9" t="s">
        <v>633</v>
      </c>
      <c r="H1859" s="9" t="s">
        <v>634</v>
      </c>
      <c r="I1859" s="9" t="s">
        <v>1897</v>
      </c>
      <c r="J1859" s="9" t="s">
        <v>1898</v>
      </c>
      <c r="K1859" s="9" t="s">
        <v>4760</v>
      </c>
      <c r="L1859" s="9" t="s">
        <v>3209</v>
      </c>
      <c r="M1859" s="9" t="s">
        <v>6585</v>
      </c>
      <c r="N1859" s="9"/>
      <c r="O1859" s="9" t="s">
        <v>6586</v>
      </c>
    </row>
    <row r="1860" spans="1:15" ht="18">
      <c r="A1860" s="9">
        <v>693880</v>
      </c>
      <c r="B1860" s="9" t="s">
        <v>6528</v>
      </c>
      <c r="C1860" s="9" t="s">
        <v>6587</v>
      </c>
      <c r="D1860" s="9" t="s">
        <v>6588</v>
      </c>
      <c r="E1860" s="9" t="s">
        <v>1905</v>
      </c>
      <c r="F1860" s="9">
        <v>44</v>
      </c>
      <c r="G1860" s="9" t="s">
        <v>648</v>
      </c>
      <c r="H1860" s="9" t="s">
        <v>1907</v>
      </c>
      <c r="I1860" s="9" t="s">
        <v>1897</v>
      </c>
      <c r="J1860" s="9" t="s">
        <v>1898</v>
      </c>
      <c r="K1860" s="9" t="s">
        <v>2063</v>
      </c>
      <c r="L1860" s="9" t="s">
        <v>2415</v>
      </c>
      <c r="M1860" s="9" t="s">
        <v>2845</v>
      </c>
      <c r="N1860" s="9"/>
      <c r="O1860" s="9" t="s">
        <v>5198</v>
      </c>
    </row>
    <row r="1861" spans="1:15" ht="18">
      <c r="A1861" s="9">
        <v>693876</v>
      </c>
      <c r="B1861" s="9" t="s">
        <v>6528</v>
      </c>
      <c r="C1861" s="9" t="s">
        <v>6589</v>
      </c>
      <c r="D1861" s="9" t="s">
        <v>6590</v>
      </c>
      <c r="E1861" s="9"/>
      <c r="F1861" s="9"/>
      <c r="G1861" s="9" t="s">
        <v>812</v>
      </c>
      <c r="H1861" s="9" t="s">
        <v>1295</v>
      </c>
      <c r="I1861" s="9" t="s">
        <v>1897</v>
      </c>
      <c r="J1861" s="9" t="s">
        <v>1926</v>
      </c>
      <c r="K1861" s="9" t="s">
        <v>2299</v>
      </c>
      <c r="L1861" s="9" t="s">
        <v>1917</v>
      </c>
      <c r="M1861" s="9" t="s">
        <v>6591</v>
      </c>
      <c r="N1861" s="9"/>
      <c r="O1861" s="9" t="s">
        <v>6528</v>
      </c>
    </row>
    <row r="1862" spans="1:15" ht="18">
      <c r="A1862" s="9">
        <v>693872</v>
      </c>
      <c r="B1862" s="9" t="s">
        <v>6528</v>
      </c>
      <c r="C1862" s="9" t="s">
        <v>6592</v>
      </c>
      <c r="D1862" s="9" t="s">
        <v>98</v>
      </c>
      <c r="E1862" s="9"/>
      <c r="F1862" s="9"/>
      <c r="G1862" s="9" t="s">
        <v>633</v>
      </c>
      <c r="H1862" s="9" t="s">
        <v>1660</v>
      </c>
      <c r="I1862" s="9" t="s">
        <v>1897</v>
      </c>
      <c r="J1862" s="9" t="s">
        <v>1908</v>
      </c>
      <c r="K1862" s="9" t="s">
        <v>2149</v>
      </c>
      <c r="L1862" s="9" t="s">
        <v>1974</v>
      </c>
      <c r="M1862" s="9" t="s">
        <v>6593</v>
      </c>
      <c r="N1862" s="9"/>
      <c r="O1862" s="9" t="s">
        <v>5538</v>
      </c>
    </row>
    <row r="1863" spans="1:15" ht="18">
      <c r="A1863" s="9">
        <v>693863</v>
      </c>
      <c r="B1863" s="9" t="s">
        <v>6528</v>
      </c>
      <c r="C1863" s="9" t="s">
        <v>6594</v>
      </c>
      <c r="D1863" s="9" t="s">
        <v>6595</v>
      </c>
      <c r="E1863" s="9"/>
      <c r="F1863" s="9"/>
      <c r="G1863" s="9" t="s">
        <v>1915</v>
      </c>
      <c r="H1863" s="9" t="s">
        <v>634</v>
      </c>
      <c r="I1863" s="9" t="s">
        <v>1897</v>
      </c>
      <c r="J1863" s="9" t="s">
        <v>1898</v>
      </c>
      <c r="K1863" s="9" t="s">
        <v>1899</v>
      </c>
      <c r="L1863" s="9" t="s">
        <v>1917</v>
      </c>
      <c r="M1863" s="9" t="s">
        <v>6596</v>
      </c>
      <c r="N1863" s="9"/>
      <c r="O1863" s="9" t="s">
        <v>6528</v>
      </c>
    </row>
    <row r="1864" spans="1:15" ht="18">
      <c r="A1864" s="9">
        <v>693850</v>
      </c>
      <c r="B1864" s="9" t="s">
        <v>6528</v>
      </c>
      <c r="C1864" s="9" t="s">
        <v>6597</v>
      </c>
      <c r="D1864" s="9" t="s">
        <v>6598</v>
      </c>
      <c r="E1864" s="9" t="s">
        <v>1905</v>
      </c>
      <c r="F1864" s="9">
        <v>30</v>
      </c>
      <c r="G1864" s="9" t="s">
        <v>1896</v>
      </c>
      <c r="H1864" s="9" t="s">
        <v>1660</v>
      </c>
      <c r="I1864" s="9" t="s">
        <v>1897</v>
      </c>
      <c r="J1864" s="9" t="s">
        <v>1898</v>
      </c>
      <c r="K1864" s="9" t="s">
        <v>1965</v>
      </c>
      <c r="L1864" s="9" t="s">
        <v>1952</v>
      </c>
      <c r="M1864" s="9" t="s">
        <v>6599</v>
      </c>
      <c r="N1864" s="9"/>
      <c r="O1864" s="9" t="s">
        <v>4789</v>
      </c>
    </row>
    <row r="1865" spans="1:15" ht="18">
      <c r="A1865" s="9">
        <v>693807</v>
      </c>
      <c r="B1865" s="9" t="s">
        <v>6528</v>
      </c>
      <c r="C1865" s="9" t="s">
        <v>6600</v>
      </c>
      <c r="D1865" s="9" t="s">
        <v>6601</v>
      </c>
      <c r="E1865" s="9" t="s">
        <v>1905</v>
      </c>
      <c r="F1865" s="9">
        <v>47</v>
      </c>
      <c r="G1865" s="9" t="s">
        <v>398</v>
      </c>
      <c r="H1865" s="9" t="s">
        <v>1907</v>
      </c>
      <c r="I1865" s="9" t="s">
        <v>1897</v>
      </c>
      <c r="J1865" s="9" t="s">
        <v>1898</v>
      </c>
      <c r="K1865" s="9" t="s">
        <v>2590</v>
      </c>
      <c r="L1865" s="9" t="s">
        <v>2415</v>
      </c>
      <c r="M1865" s="9" t="s">
        <v>6602</v>
      </c>
      <c r="N1865" s="9"/>
      <c r="O1865" s="9" t="s">
        <v>1967</v>
      </c>
    </row>
    <row r="1866" spans="1:15" ht="18">
      <c r="A1866" s="9">
        <v>693760</v>
      </c>
      <c r="B1866" s="9" t="s">
        <v>6528</v>
      </c>
      <c r="C1866" s="9" t="s">
        <v>6603</v>
      </c>
      <c r="D1866" s="9" t="s">
        <v>2415</v>
      </c>
      <c r="E1866" s="9"/>
      <c r="F1866" s="9"/>
      <c r="G1866" s="9" t="s">
        <v>1896</v>
      </c>
      <c r="H1866" s="9" t="s">
        <v>1660</v>
      </c>
      <c r="I1866" s="9" t="s">
        <v>1897</v>
      </c>
      <c r="J1866" s="9" t="s">
        <v>1898</v>
      </c>
      <c r="K1866" s="9" t="s">
        <v>1927</v>
      </c>
      <c r="L1866" s="9" t="s">
        <v>1900</v>
      </c>
      <c r="M1866" s="9" t="s">
        <v>6604</v>
      </c>
      <c r="N1866" s="9"/>
      <c r="O1866" s="9" t="s">
        <v>4950</v>
      </c>
    </row>
    <row r="1867" spans="1:15" ht="18">
      <c r="A1867" s="9">
        <v>693739</v>
      </c>
      <c r="B1867" s="9" t="s">
        <v>6528</v>
      </c>
      <c r="C1867" s="9" t="s">
        <v>6605</v>
      </c>
      <c r="D1867" s="9" t="s">
        <v>6606</v>
      </c>
      <c r="E1867" s="9" t="s">
        <v>1905</v>
      </c>
      <c r="F1867" s="9">
        <v>38</v>
      </c>
      <c r="G1867" s="9" t="s">
        <v>633</v>
      </c>
      <c r="H1867" s="9" t="s">
        <v>1907</v>
      </c>
      <c r="I1867" s="9" t="s">
        <v>1897</v>
      </c>
      <c r="J1867" s="9" t="s">
        <v>1898</v>
      </c>
      <c r="K1867" s="9" t="s">
        <v>2540</v>
      </c>
      <c r="L1867" s="9" t="s">
        <v>1952</v>
      </c>
      <c r="M1867" s="9" t="s">
        <v>6607</v>
      </c>
      <c r="N1867" s="9"/>
      <c r="O1867" s="9" t="s">
        <v>6078</v>
      </c>
    </row>
    <row r="1868" spans="1:15" ht="18">
      <c r="A1868" s="9">
        <v>693714</v>
      </c>
      <c r="B1868" s="9" t="s">
        <v>6528</v>
      </c>
      <c r="C1868" s="9" t="s">
        <v>6608</v>
      </c>
      <c r="D1868" s="9" t="s">
        <v>98</v>
      </c>
      <c r="E1868" s="9"/>
      <c r="F1868" s="9"/>
      <c r="G1868" s="9"/>
      <c r="H1868" s="9"/>
      <c r="I1868" s="9" t="s">
        <v>1897</v>
      </c>
      <c r="J1868" s="9" t="s">
        <v>1908</v>
      </c>
      <c r="K1868" s="9" t="s">
        <v>2141</v>
      </c>
      <c r="L1868" s="9" t="s">
        <v>1974</v>
      </c>
      <c r="M1868" s="9" t="s">
        <v>2006</v>
      </c>
      <c r="N1868" s="9"/>
      <c r="O1868" s="9" t="s">
        <v>3603</v>
      </c>
    </row>
    <row r="1869" spans="1:15" ht="18">
      <c r="A1869" s="9">
        <v>693701</v>
      </c>
      <c r="B1869" s="9" t="s">
        <v>6528</v>
      </c>
      <c r="C1869" s="9" t="s">
        <v>6609</v>
      </c>
      <c r="D1869" s="9" t="s">
        <v>6610</v>
      </c>
      <c r="E1869" s="9" t="s">
        <v>1905</v>
      </c>
      <c r="F1869" s="9">
        <v>25</v>
      </c>
      <c r="G1869" s="9" t="s">
        <v>633</v>
      </c>
      <c r="H1869" s="9" t="s">
        <v>1660</v>
      </c>
      <c r="I1869" s="9" t="s">
        <v>1897</v>
      </c>
      <c r="J1869" s="9" t="s">
        <v>1898</v>
      </c>
      <c r="K1869" s="9" t="s">
        <v>1922</v>
      </c>
      <c r="L1869" s="9" t="s">
        <v>1952</v>
      </c>
      <c r="M1869" s="9" t="s">
        <v>98</v>
      </c>
      <c r="N1869" s="9"/>
      <c r="O1869" s="9" t="s">
        <v>4344</v>
      </c>
    </row>
    <row r="1870" spans="1:15" ht="18">
      <c r="A1870" s="9">
        <v>693683</v>
      </c>
      <c r="B1870" s="9" t="s">
        <v>6528</v>
      </c>
      <c r="C1870" s="9" t="s">
        <v>6611</v>
      </c>
      <c r="D1870" s="9" t="s">
        <v>6612</v>
      </c>
      <c r="E1870" s="9" t="s">
        <v>1905</v>
      </c>
      <c r="F1870" s="9">
        <v>29</v>
      </c>
      <c r="G1870" s="9" t="s">
        <v>398</v>
      </c>
      <c r="H1870" s="9" t="s">
        <v>1907</v>
      </c>
      <c r="I1870" s="9" t="s">
        <v>1897</v>
      </c>
      <c r="J1870" s="9" t="s">
        <v>1898</v>
      </c>
      <c r="K1870" s="9" t="s">
        <v>2255</v>
      </c>
      <c r="L1870" s="9" t="s">
        <v>2415</v>
      </c>
      <c r="M1870" s="9" t="s">
        <v>2387</v>
      </c>
      <c r="N1870" s="9"/>
      <c r="O1870" s="9" t="s">
        <v>1930</v>
      </c>
    </row>
    <row r="1871" spans="1:15" ht="18">
      <c r="A1871" s="9">
        <v>693656</v>
      </c>
      <c r="B1871" s="9" t="s">
        <v>6528</v>
      </c>
      <c r="C1871" s="9" t="s">
        <v>6613</v>
      </c>
      <c r="D1871" s="9" t="s">
        <v>6614</v>
      </c>
      <c r="E1871" s="9"/>
      <c r="F1871" s="9"/>
      <c r="G1871" s="9" t="s">
        <v>398</v>
      </c>
      <c r="H1871" s="9" t="s">
        <v>1907</v>
      </c>
      <c r="I1871" s="9" t="s">
        <v>1897</v>
      </c>
      <c r="J1871" s="9" t="s">
        <v>1898</v>
      </c>
      <c r="K1871" s="9" t="s">
        <v>1927</v>
      </c>
      <c r="L1871" s="9" t="s">
        <v>2415</v>
      </c>
      <c r="M1871" s="9" t="s">
        <v>2381</v>
      </c>
      <c r="N1871" s="9"/>
      <c r="O1871" s="9" t="s">
        <v>5198</v>
      </c>
    </row>
    <row r="1872" spans="1:15" ht="18">
      <c r="A1872" s="9">
        <v>693645</v>
      </c>
      <c r="B1872" s="9" t="s">
        <v>6528</v>
      </c>
      <c r="C1872" s="9" t="s">
        <v>6615</v>
      </c>
      <c r="D1872" s="9" t="s">
        <v>6616</v>
      </c>
      <c r="E1872" s="9"/>
      <c r="F1872" s="9"/>
      <c r="G1872" s="9" t="s">
        <v>1906</v>
      </c>
      <c r="H1872" s="9" t="s">
        <v>1660</v>
      </c>
      <c r="I1872" s="9" t="s">
        <v>1897</v>
      </c>
      <c r="J1872" s="9" t="s">
        <v>1898</v>
      </c>
      <c r="K1872" s="9" t="s">
        <v>1927</v>
      </c>
      <c r="L1872" s="9" t="s">
        <v>1910</v>
      </c>
      <c r="M1872" s="9" t="s">
        <v>6617</v>
      </c>
      <c r="N1872" s="9"/>
      <c r="O1872" s="9" t="s">
        <v>5930</v>
      </c>
    </row>
    <row r="1873" spans="1:15" ht="18">
      <c r="A1873" s="9">
        <v>693588</v>
      </c>
      <c r="B1873" s="9" t="s">
        <v>6528</v>
      </c>
      <c r="C1873" s="9" t="s">
        <v>6618</v>
      </c>
      <c r="D1873" s="9" t="s">
        <v>6619</v>
      </c>
      <c r="E1873" s="9"/>
      <c r="F1873" s="9"/>
      <c r="G1873" s="9" t="s">
        <v>398</v>
      </c>
      <c r="H1873" s="9" t="s">
        <v>634</v>
      </c>
      <c r="I1873" s="9" t="s">
        <v>1897</v>
      </c>
      <c r="J1873" s="9" t="s">
        <v>1898</v>
      </c>
      <c r="K1873" s="9" t="s">
        <v>1899</v>
      </c>
      <c r="L1873" s="9" t="s">
        <v>2415</v>
      </c>
      <c r="M1873" s="9" t="s">
        <v>6620</v>
      </c>
      <c r="N1873" s="9"/>
      <c r="O1873" s="9" t="s">
        <v>6228</v>
      </c>
    </row>
    <row r="1874" spans="1:15" ht="18">
      <c r="A1874" s="9">
        <v>693580</v>
      </c>
      <c r="B1874" s="9" t="s">
        <v>6528</v>
      </c>
      <c r="C1874" s="9" t="s">
        <v>6621</v>
      </c>
      <c r="D1874" s="9" t="s">
        <v>6622</v>
      </c>
      <c r="E1874" s="9"/>
      <c r="F1874" s="9"/>
      <c r="G1874" s="9" t="s">
        <v>1896</v>
      </c>
      <c r="H1874" s="9" t="s">
        <v>1907</v>
      </c>
      <c r="I1874" s="9" t="s">
        <v>1897</v>
      </c>
      <c r="J1874" s="9" t="s">
        <v>1898</v>
      </c>
      <c r="K1874" s="9" t="s">
        <v>2299</v>
      </c>
      <c r="L1874" s="9" t="s">
        <v>1917</v>
      </c>
      <c r="M1874" s="9" t="s">
        <v>6623</v>
      </c>
      <c r="N1874" s="9"/>
      <c r="O1874" s="9" t="s">
        <v>6528</v>
      </c>
    </row>
    <row r="1875" spans="1:15" ht="18">
      <c r="A1875" s="9">
        <v>693547</v>
      </c>
      <c r="B1875" s="9" t="s">
        <v>6528</v>
      </c>
      <c r="C1875" s="9" t="s">
        <v>6624</v>
      </c>
      <c r="D1875" s="9" t="s">
        <v>4418</v>
      </c>
      <c r="E1875" s="9" t="s">
        <v>1905</v>
      </c>
      <c r="F1875" s="9">
        <v>27</v>
      </c>
      <c r="G1875" s="9"/>
      <c r="H1875" s="9"/>
      <c r="I1875" s="9" t="s">
        <v>1897</v>
      </c>
      <c r="J1875" s="9" t="s">
        <v>1908</v>
      </c>
      <c r="K1875" s="9" t="s">
        <v>2149</v>
      </c>
      <c r="L1875" s="9" t="s">
        <v>1917</v>
      </c>
      <c r="M1875" s="9" t="s">
        <v>6625</v>
      </c>
      <c r="N1875" s="9"/>
      <c r="O1875" s="9" t="s">
        <v>6528</v>
      </c>
    </row>
    <row r="1876" spans="1:15" ht="18">
      <c r="A1876" s="9">
        <v>693543</v>
      </c>
      <c r="B1876" s="9" t="s">
        <v>6528</v>
      </c>
      <c r="C1876" s="9" t="s">
        <v>6626</v>
      </c>
      <c r="D1876" s="9" t="s">
        <v>6627</v>
      </c>
      <c r="E1876" s="9"/>
      <c r="F1876" s="9"/>
      <c r="G1876" s="9" t="s">
        <v>633</v>
      </c>
      <c r="H1876" s="9" t="s">
        <v>1660</v>
      </c>
      <c r="I1876" s="9" t="s">
        <v>1897</v>
      </c>
      <c r="J1876" s="9" t="s">
        <v>2009</v>
      </c>
      <c r="K1876" s="9" t="s">
        <v>1987</v>
      </c>
      <c r="L1876" s="9" t="s">
        <v>1900</v>
      </c>
      <c r="M1876" s="9" t="s">
        <v>5003</v>
      </c>
      <c r="N1876" s="9"/>
      <c r="O1876" s="9" t="s">
        <v>1989</v>
      </c>
    </row>
    <row r="1877" spans="1:15" ht="18">
      <c r="A1877" s="9">
        <v>693540</v>
      </c>
      <c r="B1877" s="9" t="s">
        <v>6528</v>
      </c>
      <c r="C1877" s="9" t="s">
        <v>6628</v>
      </c>
      <c r="D1877" s="9" t="s">
        <v>5194</v>
      </c>
      <c r="E1877" s="9" t="s">
        <v>1905</v>
      </c>
      <c r="F1877" s="9">
        <v>26</v>
      </c>
      <c r="G1877" s="9" t="s">
        <v>633</v>
      </c>
      <c r="H1877" s="9" t="s">
        <v>1660</v>
      </c>
      <c r="I1877" s="9" t="s">
        <v>1897</v>
      </c>
      <c r="J1877" s="9" t="s">
        <v>1908</v>
      </c>
      <c r="K1877" s="9" t="s">
        <v>1916</v>
      </c>
      <c r="L1877" s="9" t="s">
        <v>1974</v>
      </c>
      <c r="M1877" s="9" t="s">
        <v>2006</v>
      </c>
      <c r="N1877" s="9"/>
      <c r="O1877" s="9" t="s">
        <v>3844</v>
      </c>
    </row>
    <row r="1878" spans="1:15" ht="18">
      <c r="A1878" s="9">
        <v>693526</v>
      </c>
      <c r="B1878" s="9" t="s">
        <v>6528</v>
      </c>
      <c r="C1878" s="9" t="s">
        <v>6629</v>
      </c>
      <c r="D1878" s="9" t="s">
        <v>6630</v>
      </c>
      <c r="E1878" s="9"/>
      <c r="F1878" s="9"/>
      <c r="G1878" s="9" t="s">
        <v>1896</v>
      </c>
      <c r="H1878" s="9" t="s">
        <v>1907</v>
      </c>
      <c r="I1878" s="9" t="s">
        <v>1897</v>
      </c>
      <c r="J1878" s="9" t="s">
        <v>1898</v>
      </c>
      <c r="K1878" s="9" t="s">
        <v>1927</v>
      </c>
      <c r="L1878" s="9" t="s">
        <v>1900</v>
      </c>
      <c r="M1878" s="9" t="s">
        <v>5438</v>
      </c>
      <c r="N1878" s="9"/>
      <c r="O1878" s="9" t="s">
        <v>3464</v>
      </c>
    </row>
    <row r="1879" spans="1:15" ht="18">
      <c r="A1879" s="9">
        <v>693500</v>
      </c>
      <c r="B1879" s="9" t="s">
        <v>6528</v>
      </c>
      <c r="C1879" s="9" t="s">
        <v>6631</v>
      </c>
      <c r="D1879" s="9" t="s">
        <v>6632</v>
      </c>
      <c r="E1879" s="9"/>
      <c r="F1879" s="9"/>
      <c r="G1879" s="9" t="s">
        <v>398</v>
      </c>
      <c r="H1879" s="9" t="s">
        <v>1295</v>
      </c>
      <c r="I1879" s="9" t="s">
        <v>1897</v>
      </c>
      <c r="J1879" s="9" t="s">
        <v>1898</v>
      </c>
      <c r="K1879" s="9" t="s">
        <v>1927</v>
      </c>
      <c r="L1879" s="9" t="s">
        <v>2415</v>
      </c>
      <c r="M1879" s="9" t="s">
        <v>2693</v>
      </c>
      <c r="N1879" s="9"/>
      <c r="O1879" s="9" t="s">
        <v>5198</v>
      </c>
    </row>
    <row r="1880" spans="1:15" ht="18">
      <c r="A1880" s="9">
        <v>693488</v>
      </c>
      <c r="B1880" s="9" t="s">
        <v>6528</v>
      </c>
      <c r="C1880" s="9" t="s">
        <v>6633</v>
      </c>
      <c r="D1880" s="9" t="s">
        <v>6634</v>
      </c>
      <c r="E1880" s="9" t="s">
        <v>1905</v>
      </c>
      <c r="F1880" s="9"/>
      <c r="G1880" s="9" t="s">
        <v>1906</v>
      </c>
      <c r="H1880" s="9" t="s">
        <v>1660</v>
      </c>
      <c r="I1880" s="9" t="s">
        <v>1897</v>
      </c>
      <c r="J1880" s="9" t="s">
        <v>1898</v>
      </c>
      <c r="K1880" s="9" t="s">
        <v>1927</v>
      </c>
      <c r="L1880" s="9" t="s">
        <v>1910</v>
      </c>
      <c r="M1880" s="9" t="s">
        <v>3012</v>
      </c>
      <c r="N1880" s="9"/>
      <c r="O1880" s="9" t="s">
        <v>4141</v>
      </c>
    </row>
    <row r="1881" spans="1:15" ht="18">
      <c r="A1881" s="9">
        <v>693480</v>
      </c>
      <c r="B1881" s="9" t="s">
        <v>6528</v>
      </c>
      <c r="C1881" s="9" t="s">
        <v>6635</v>
      </c>
      <c r="D1881" s="9" t="s">
        <v>6636</v>
      </c>
      <c r="E1881" s="9"/>
      <c r="F1881" s="9"/>
      <c r="G1881" s="9" t="s">
        <v>1906</v>
      </c>
      <c r="H1881" s="9" t="s">
        <v>1660</v>
      </c>
      <c r="I1881" s="9" t="s">
        <v>1897</v>
      </c>
      <c r="J1881" s="9" t="s">
        <v>1898</v>
      </c>
      <c r="K1881" s="9" t="s">
        <v>1970</v>
      </c>
      <c r="L1881" s="9" t="s">
        <v>1910</v>
      </c>
      <c r="M1881" s="9" t="s">
        <v>3012</v>
      </c>
      <c r="N1881" s="9"/>
      <c r="O1881" s="9" t="s">
        <v>2059</v>
      </c>
    </row>
    <row r="1882" spans="1:15" ht="18">
      <c r="A1882" s="9">
        <v>693467</v>
      </c>
      <c r="B1882" s="9" t="s">
        <v>6528</v>
      </c>
      <c r="C1882" s="9" t="s">
        <v>6637</v>
      </c>
      <c r="D1882" s="9" t="s">
        <v>6638</v>
      </c>
      <c r="E1882" s="9" t="s">
        <v>1905</v>
      </c>
      <c r="F1882" s="9">
        <v>32</v>
      </c>
      <c r="G1882" s="9" t="s">
        <v>1906</v>
      </c>
      <c r="H1882" s="9" t="s">
        <v>1660</v>
      </c>
      <c r="I1882" s="9" t="s">
        <v>1897</v>
      </c>
      <c r="J1882" s="9" t="s">
        <v>1898</v>
      </c>
      <c r="K1882" s="9" t="s">
        <v>1916</v>
      </c>
      <c r="L1882" s="9" t="s">
        <v>1910</v>
      </c>
      <c r="M1882" s="9" t="s">
        <v>6639</v>
      </c>
      <c r="N1882" s="9"/>
      <c r="O1882" s="9" t="s">
        <v>5930</v>
      </c>
    </row>
    <row r="1883" spans="1:15" ht="18">
      <c r="A1883" s="9">
        <v>693367</v>
      </c>
      <c r="B1883" s="9" t="s">
        <v>6528</v>
      </c>
      <c r="C1883" s="9" t="s">
        <v>6640</v>
      </c>
      <c r="D1883" s="9" t="s">
        <v>6641</v>
      </c>
      <c r="E1883" s="9"/>
      <c r="F1883" s="9"/>
      <c r="G1883" s="9" t="s">
        <v>633</v>
      </c>
      <c r="H1883" s="9" t="s">
        <v>634</v>
      </c>
      <c r="I1883" s="9" t="s">
        <v>1897</v>
      </c>
      <c r="J1883" s="9" t="s">
        <v>1898</v>
      </c>
      <c r="K1883" s="9" t="s">
        <v>1916</v>
      </c>
      <c r="L1883" s="9" t="s">
        <v>1952</v>
      </c>
      <c r="M1883" s="9" t="s">
        <v>6642</v>
      </c>
      <c r="N1883" s="9"/>
      <c r="O1883" s="9" t="s">
        <v>5644</v>
      </c>
    </row>
    <row r="1884" spans="1:15" ht="18">
      <c r="A1884" s="9">
        <v>693362</v>
      </c>
      <c r="B1884" s="9" t="s">
        <v>6528</v>
      </c>
      <c r="C1884" s="9" t="s">
        <v>6643</v>
      </c>
      <c r="D1884" s="9" t="s">
        <v>6644</v>
      </c>
      <c r="E1884" s="9"/>
      <c r="F1884" s="9"/>
      <c r="G1884" s="9" t="s">
        <v>748</v>
      </c>
      <c r="H1884" s="9" t="s">
        <v>1907</v>
      </c>
      <c r="I1884" s="9" t="s">
        <v>1897</v>
      </c>
      <c r="J1884" s="9" t="s">
        <v>1898</v>
      </c>
      <c r="K1884" s="9" t="s">
        <v>1927</v>
      </c>
      <c r="L1884" s="9" t="s">
        <v>2026</v>
      </c>
      <c r="M1884" s="9" t="s">
        <v>6645</v>
      </c>
      <c r="N1884" s="9"/>
      <c r="O1884" s="9" t="s">
        <v>6228</v>
      </c>
    </row>
    <row r="1885" spans="1:15" ht="18">
      <c r="A1885" s="9">
        <v>693294</v>
      </c>
      <c r="B1885" s="9" t="s">
        <v>6528</v>
      </c>
      <c r="C1885" s="9" t="s">
        <v>6646</v>
      </c>
      <c r="D1885" s="9" t="s">
        <v>6647</v>
      </c>
      <c r="E1885" s="9" t="s">
        <v>1905</v>
      </c>
      <c r="F1885" s="9">
        <v>39</v>
      </c>
      <c r="G1885" s="9" t="s">
        <v>1896</v>
      </c>
      <c r="H1885" s="9" t="s">
        <v>1660</v>
      </c>
      <c r="I1885" s="9" t="s">
        <v>1897</v>
      </c>
      <c r="J1885" s="9" t="s">
        <v>1898</v>
      </c>
      <c r="K1885" s="9" t="s">
        <v>1987</v>
      </c>
      <c r="L1885" s="9" t="s">
        <v>1900</v>
      </c>
      <c r="M1885" s="9" t="s">
        <v>2002</v>
      </c>
      <c r="N1885" s="9"/>
      <c r="O1885" s="9" t="s">
        <v>2504</v>
      </c>
    </row>
    <row r="1886" spans="1:15" ht="18">
      <c r="A1886" s="9">
        <v>693291</v>
      </c>
      <c r="B1886" s="9" t="s">
        <v>6528</v>
      </c>
      <c r="C1886" s="9" t="s">
        <v>6648</v>
      </c>
      <c r="D1886" s="9" t="s">
        <v>6649</v>
      </c>
      <c r="E1886" s="9" t="s">
        <v>1905</v>
      </c>
      <c r="F1886" s="9">
        <v>25</v>
      </c>
      <c r="G1886" s="9" t="s">
        <v>748</v>
      </c>
      <c r="H1886" s="9" t="s">
        <v>1660</v>
      </c>
      <c r="I1886" s="9" t="s">
        <v>1897</v>
      </c>
      <c r="J1886" s="9" t="s">
        <v>1898</v>
      </c>
      <c r="K1886" s="9" t="s">
        <v>2364</v>
      </c>
      <c r="L1886" s="9" t="s">
        <v>1910</v>
      </c>
      <c r="M1886" s="9" t="s">
        <v>3119</v>
      </c>
      <c r="N1886" s="9"/>
      <c r="O1886" s="9" t="s">
        <v>2059</v>
      </c>
    </row>
    <row r="1887" spans="1:15" ht="18">
      <c r="A1887" s="9">
        <v>693239</v>
      </c>
      <c r="B1887" s="9" t="s">
        <v>6528</v>
      </c>
      <c r="C1887" s="9" t="s">
        <v>6650</v>
      </c>
      <c r="D1887" s="9" t="s">
        <v>6651</v>
      </c>
      <c r="E1887" s="9"/>
      <c r="F1887" s="9"/>
      <c r="G1887" s="9" t="s">
        <v>1896</v>
      </c>
      <c r="H1887" s="9" t="s">
        <v>1660</v>
      </c>
      <c r="I1887" s="9" t="s">
        <v>1897</v>
      </c>
      <c r="J1887" s="9" t="s">
        <v>1898</v>
      </c>
      <c r="K1887" s="9" t="s">
        <v>1922</v>
      </c>
      <c r="L1887" s="9" t="s">
        <v>1952</v>
      </c>
      <c r="M1887" s="9" t="s">
        <v>98</v>
      </c>
      <c r="N1887" s="9"/>
      <c r="O1887" s="9" t="s">
        <v>6528</v>
      </c>
    </row>
    <row r="1888" spans="1:15" ht="18">
      <c r="A1888" s="9">
        <v>693166</v>
      </c>
      <c r="B1888" s="9" t="s">
        <v>6528</v>
      </c>
      <c r="C1888" s="9" t="s">
        <v>6652</v>
      </c>
      <c r="D1888" s="9" t="s">
        <v>5126</v>
      </c>
      <c r="E1888" s="9" t="s">
        <v>1905</v>
      </c>
      <c r="F1888" s="9">
        <v>30</v>
      </c>
      <c r="G1888" s="9" t="s">
        <v>1896</v>
      </c>
      <c r="H1888" s="9" t="s">
        <v>1660</v>
      </c>
      <c r="I1888" s="9" t="s">
        <v>1897</v>
      </c>
      <c r="J1888" s="9" t="s">
        <v>1908</v>
      </c>
      <c r="K1888" s="9" t="s">
        <v>1916</v>
      </c>
      <c r="L1888" s="9" t="s">
        <v>1974</v>
      </c>
      <c r="M1888" s="9" t="s">
        <v>2006</v>
      </c>
      <c r="N1888" s="9"/>
      <c r="O1888" s="9" t="s">
        <v>3464</v>
      </c>
    </row>
    <row r="1889" spans="1:15" ht="18">
      <c r="A1889" s="9">
        <v>693159</v>
      </c>
      <c r="B1889" s="9" t="s">
        <v>6528</v>
      </c>
      <c r="C1889" s="9" t="s">
        <v>6653</v>
      </c>
      <c r="D1889" s="9" t="s">
        <v>6654</v>
      </c>
      <c r="E1889" s="9"/>
      <c r="F1889" s="9"/>
      <c r="G1889" s="9" t="s">
        <v>648</v>
      </c>
      <c r="H1889" s="9" t="s">
        <v>1907</v>
      </c>
      <c r="I1889" s="9" t="s">
        <v>1897</v>
      </c>
      <c r="J1889" s="9" t="s">
        <v>1898</v>
      </c>
      <c r="K1889" s="9" t="s">
        <v>1927</v>
      </c>
      <c r="L1889" s="9" t="s">
        <v>2415</v>
      </c>
      <c r="M1889" s="9" t="s">
        <v>2387</v>
      </c>
      <c r="N1889" s="9"/>
      <c r="O1889" s="9" t="s">
        <v>5408</v>
      </c>
    </row>
    <row r="1890" spans="1:15" ht="18">
      <c r="A1890" s="9">
        <v>693155</v>
      </c>
      <c r="B1890" s="9" t="s">
        <v>6528</v>
      </c>
      <c r="C1890" s="9" t="s">
        <v>6655</v>
      </c>
      <c r="D1890" s="9" t="s">
        <v>3560</v>
      </c>
      <c r="E1890" s="9"/>
      <c r="F1890" s="9"/>
      <c r="G1890" s="9" t="s">
        <v>748</v>
      </c>
      <c r="H1890" s="9" t="s">
        <v>1907</v>
      </c>
      <c r="I1890" s="9" t="s">
        <v>1897</v>
      </c>
      <c r="J1890" s="9" t="s">
        <v>1898</v>
      </c>
      <c r="K1890" s="9" t="s">
        <v>1916</v>
      </c>
      <c r="L1890" s="9" t="s">
        <v>1910</v>
      </c>
      <c r="M1890" s="9" t="s">
        <v>6000</v>
      </c>
      <c r="N1890" s="9"/>
      <c r="O1890" s="9" t="s">
        <v>6528</v>
      </c>
    </row>
    <row r="1891" spans="1:15" ht="18">
      <c r="A1891" s="9">
        <v>693141</v>
      </c>
      <c r="B1891" s="9" t="s">
        <v>6528</v>
      </c>
      <c r="C1891" s="9" t="s">
        <v>6656</v>
      </c>
      <c r="D1891" s="9" t="s">
        <v>6657</v>
      </c>
      <c r="E1891" s="9" t="s">
        <v>1905</v>
      </c>
      <c r="F1891" s="9">
        <v>47</v>
      </c>
      <c r="G1891" s="9" t="s">
        <v>633</v>
      </c>
      <c r="H1891" s="9" t="s">
        <v>634</v>
      </c>
      <c r="I1891" s="9" t="s">
        <v>1897</v>
      </c>
      <c r="J1891" s="9" t="s">
        <v>1898</v>
      </c>
      <c r="K1891" s="9" t="s">
        <v>2364</v>
      </c>
      <c r="L1891" s="9" t="s">
        <v>1900</v>
      </c>
      <c r="M1891" s="9" t="s">
        <v>2006</v>
      </c>
      <c r="N1891" s="9"/>
      <c r="O1891" s="9" t="s">
        <v>2881</v>
      </c>
    </row>
    <row r="1892" spans="1:15" ht="18">
      <c r="A1892" s="9">
        <v>693137</v>
      </c>
      <c r="B1892" s="9" t="s">
        <v>6528</v>
      </c>
      <c r="C1892" s="9" t="s">
        <v>6658</v>
      </c>
      <c r="D1892" s="9" t="s">
        <v>6659</v>
      </c>
      <c r="E1892" s="9"/>
      <c r="F1892" s="9"/>
      <c r="G1892" s="9" t="s">
        <v>648</v>
      </c>
      <c r="H1892" s="9" t="s">
        <v>1907</v>
      </c>
      <c r="I1892" s="9" t="s">
        <v>1897</v>
      </c>
      <c r="J1892" s="9" t="s">
        <v>1898</v>
      </c>
      <c r="K1892" s="9" t="s">
        <v>1995</v>
      </c>
      <c r="L1892" s="9" t="s">
        <v>1996</v>
      </c>
      <c r="M1892" s="9" t="s">
        <v>6660</v>
      </c>
      <c r="N1892" s="9"/>
      <c r="O1892" s="9" t="s">
        <v>6528</v>
      </c>
    </row>
    <row r="1893" spans="1:15" ht="18">
      <c r="A1893" s="9">
        <v>693105</v>
      </c>
      <c r="B1893" s="9" t="s">
        <v>6528</v>
      </c>
      <c r="C1893" s="9" t="s">
        <v>6661</v>
      </c>
      <c r="D1893" s="9" t="s">
        <v>6662</v>
      </c>
      <c r="E1893" s="9" t="s">
        <v>1905</v>
      </c>
      <c r="F1893" s="9">
        <v>37</v>
      </c>
      <c r="G1893" s="9" t="s">
        <v>398</v>
      </c>
      <c r="H1893" s="9" t="s">
        <v>1907</v>
      </c>
      <c r="I1893" s="9" t="s">
        <v>1897</v>
      </c>
      <c r="J1893" s="9" t="s">
        <v>1898</v>
      </c>
      <c r="K1893" s="9" t="s">
        <v>1927</v>
      </c>
      <c r="L1893" s="9" t="s">
        <v>2415</v>
      </c>
      <c r="M1893" s="9" t="s">
        <v>2387</v>
      </c>
      <c r="N1893" s="9"/>
      <c r="O1893" s="9" t="s">
        <v>4789</v>
      </c>
    </row>
    <row r="1894" spans="1:15" ht="18">
      <c r="A1894" s="9">
        <v>693089</v>
      </c>
      <c r="B1894" s="9" t="s">
        <v>6528</v>
      </c>
      <c r="C1894" s="9" t="s">
        <v>6663</v>
      </c>
      <c r="D1894" s="9" t="s">
        <v>6664</v>
      </c>
      <c r="E1894" s="9" t="s">
        <v>1905</v>
      </c>
      <c r="F1894" s="9">
        <v>26</v>
      </c>
      <c r="G1894" s="9" t="s">
        <v>1915</v>
      </c>
      <c r="H1894" s="9" t="s">
        <v>1660</v>
      </c>
      <c r="I1894" s="9" t="s">
        <v>1897</v>
      </c>
      <c r="J1894" s="9" t="s">
        <v>1898</v>
      </c>
      <c r="K1894" s="9" t="s">
        <v>1995</v>
      </c>
      <c r="L1894" s="9" t="s">
        <v>1996</v>
      </c>
      <c r="M1894" s="9" t="s">
        <v>6665</v>
      </c>
      <c r="N1894" s="9"/>
      <c r="O1894" s="9" t="s">
        <v>6528</v>
      </c>
    </row>
    <row r="1895" spans="1:15" ht="18">
      <c r="A1895" s="9">
        <v>693079</v>
      </c>
      <c r="B1895" s="9" t="s">
        <v>6528</v>
      </c>
      <c r="C1895" s="9" t="s">
        <v>6666</v>
      </c>
      <c r="D1895" s="9" t="s">
        <v>6667</v>
      </c>
      <c r="E1895" s="9" t="s">
        <v>1905</v>
      </c>
      <c r="F1895" s="9">
        <v>37</v>
      </c>
      <c r="G1895" s="9" t="s">
        <v>1915</v>
      </c>
      <c r="H1895" s="9" t="s">
        <v>1907</v>
      </c>
      <c r="I1895" s="9" t="s">
        <v>1897</v>
      </c>
      <c r="J1895" s="9" t="s">
        <v>1898</v>
      </c>
      <c r="K1895" s="9" t="s">
        <v>1965</v>
      </c>
      <c r="L1895" s="9" t="s">
        <v>1917</v>
      </c>
      <c r="M1895" s="9" t="s">
        <v>6668</v>
      </c>
      <c r="N1895" s="9"/>
      <c r="O1895" s="9" t="s">
        <v>4950</v>
      </c>
    </row>
    <row r="1896" spans="1:15" ht="18">
      <c r="A1896" s="9">
        <v>693048</v>
      </c>
      <c r="B1896" s="9" t="s">
        <v>6528</v>
      </c>
      <c r="C1896" s="9" t="s">
        <v>6669</v>
      </c>
      <c r="D1896" s="9" t="s">
        <v>6670</v>
      </c>
      <c r="E1896" s="9" t="s">
        <v>1905</v>
      </c>
      <c r="F1896" s="9">
        <v>32</v>
      </c>
      <c r="G1896" s="9" t="s">
        <v>1915</v>
      </c>
      <c r="H1896" s="9" t="s">
        <v>1907</v>
      </c>
      <c r="I1896" s="9" t="s">
        <v>1897</v>
      </c>
      <c r="J1896" s="9" t="s">
        <v>1908</v>
      </c>
      <c r="K1896" s="9" t="s">
        <v>1965</v>
      </c>
      <c r="L1896" s="9" t="s">
        <v>1917</v>
      </c>
      <c r="M1896" s="9" t="s">
        <v>2133</v>
      </c>
      <c r="N1896" s="9"/>
      <c r="O1896" s="9" t="s">
        <v>5198</v>
      </c>
    </row>
    <row r="1897" spans="1:15" ht="18">
      <c r="A1897" s="9">
        <v>693018</v>
      </c>
      <c r="B1897" s="9" t="s">
        <v>6528</v>
      </c>
      <c r="C1897" s="9" t="s">
        <v>6671</v>
      </c>
      <c r="D1897" s="9" t="s">
        <v>6672</v>
      </c>
      <c r="E1897" s="9"/>
      <c r="F1897" s="9"/>
      <c r="G1897" s="9" t="s">
        <v>748</v>
      </c>
      <c r="H1897" s="9" t="s">
        <v>1660</v>
      </c>
      <c r="I1897" s="9" t="s">
        <v>1897</v>
      </c>
      <c r="J1897" s="9" t="s">
        <v>1898</v>
      </c>
      <c r="K1897" s="9" t="s">
        <v>1909</v>
      </c>
      <c r="L1897" s="9" t="s">
        <v>1910</v>
      </c>
      <c r="M1897" s="9" t="s">
        <v>6673</v>
      </c>
      <c r="N1897" s="9"/>
      <c r="O1897" s="9" t="s">
        <v>6228</v>
      </c>
    </row>
    <row r="1898" spans="1:15" ht="18">
      <c r="A1898" s="9">
        <v>692994</v>
      </c>
      <c r="B1898" s="9" t="s">
        <v>6528</v>
      </c>
      <c r="C1898" s="9" t="s">
        <v>6674</v>
      </c>
      <c r="D1898" s="9" t="s">
        <v>6675</v>
      </c>
      <c r="E1898" s="9" t="s">
        <v>1905</v>
      </c>
      <c r="F1898" s="9">
        <v>24</v>
      </c>
      <c r="G1898" s="9" t="s">
        <v>398</v>
      </c>
      <c r="H1898" s="9" t="s">
        <v>1295</v>
      </c>
      <c r="I1898" s="9" t="s">
        <v>1897</v>
      </c>
      <c r="J1898" s="9" t="s">
        <v>1926</v>
      </c>
      <c r="K1898" s="9" t="s">
        <v>1916</v>
      </c>
      <c r="L1898" s="9" t="s">
        <v>2531</v>
      </c>
      <c r="M1898" s="9" t="s">
        <v>6676</v>
      </c>
      <c r="N1898" s="9"/>
      <c r="O1898" s="9" t="s">
        <v>6677</v>
      </c>
    </row>
    <row r="1899" spans="1:15" ht="18">
      <c r="A1899" s="9">
        <v>692973</v>
      </c>
      <c r="B1899" s="9" t="s">
        <v>6528</v>
      </c>
      <c r="C1899" s="9" t="s">
        <v>6678</v>
      </c>
      <c r="D1899" s="9" t="s">
        <v>6679</v>
      </c>
      <c r="E1899" s="9" t="s">
        <v>1905</v>
      </c>
      <c r="F1899" s="9">
        <v>27</v>
      </c>
      <c r="G1899" s="9" t="s">
        <v>1915</v>
      </c>
      <c r="H1899" s="9" t="s">
        <v>1907</v>
      </c>
      <c r="I1899" s="9" t="s">
        <v>1897</v>
      </c>
      <c r="J1899" s="9" t="s">
        <v>1898</v>
      </c>
      <c r="K1899" s="9" t="s">
        <v>1965</v>
      </c>
      <c r="L1899" s="9" t="s">
        <v>1917</v>
      </c>
      <c r="M1899" s="9" t="s">
        <v>2133</v>
      </c>
      <c r="N1899" s="9"/>
      <c r="O1899" s="9" t="s">
        <v>5198</v>
      </c>
    </row>
    <row r="1900" spans="1:15" ht="18">
      <c r="A1900" s="9">
        <v>692947</v>
      </c>
      <c r="B1900" s="9" t="s">
        <v>6528</v>
      </c>
      <c r="C1900" s="9" t="s">
        <v>6680</v>
      </c>
      <c r="D1900" s="9" t="s">
        <v>6681</v>
      </c>
      <c r="E1900" s="9"/>
      <c r="F1900" s="9"/>
      <c r="G1900" s="9" t="s">
        <v>748</v>
      </c>
      <c r="H1900" s="9" t="s">
        <v>1907</v>
      </c>
      <c r="I1900" s="9" t="s">
        <v>1897</v>
      </c>
      <c r="J1900" s="9" t="s">
        <v>1898</v>
      </c>
      <c r="K1900" s="9" t="s">
        <v>1916</v>
      </c>
      <c r="L1900" s="9" t="s">
        <v>2527</v>
      </c>
      <c r="M1900" s="9" t="s">
        <v>6682</v>
      </c>
      <c r="N1900" s="9"/>
      <c r="O1900" s="9" t="s">
        <v>5408</v>
      </c>
    </row>
    <row r="1901" spans="1:15" ht="18">
      <c r="A1901" s="9">
        <v>692927</v>
      </c>
      <c r="B1901" s="9" t="s">
        <v>6528</v>
      </c>
      <c r="C1901" s="9" t="s">
        <v>6683</v>
      </c>
      <c r="D1901" s="9" t="s">
        <v>6684</v>
      </c>
      <c r="E1901" s="9"/>
      <c r="F1901" s="9"/>
      <c r="G1901" s="9" t="s">
        <v>1906</v>
      </c>
      <c r="H1901" s="9" t="s">
        <v>1660</v>
      </c>
      <c r="I1901" s="9" t="s">
        <v>1897</v>
      </c>
      <c r="J1901" s="9" t="s">
        <v>1898</v>
      </c>
      <c r="K1901" s="9" t="s">
        <v>1927</v>
      </c>
      <c r="L1901" s="9" t="s">
        <v>1910</v>
      </c>
      <c r="M1901" s="9" t="s">
        <v>3012</v>
      </c>
      <c r="N1901" s="9"/>
      <c r="O1901" s="9" t="s">
        <v>4141</v>
      </c>
    </row>
    <row r="1902" spans="1:15" ht="18">
      <c r="A1902" s="9">
        <v>692908</v>
      </c>
      <c r="B1902" s="9" t="s">
        <v>6528</v>
      </c>
      <c r="C1902" s="9" t="s">
        <v>6685</v>
      </c>
      <c r="D1902" s="9" t="s">
        <v>6686</v>
      </c>
      <c r="E1902" s="9"/>
      <c r="F1902" s="9"/>
      <c r="G1902" s="9" t="s">
        <v>1915</v>
      </c>
      <c r="H1902" s="9" t="s">
        <v>1660</v>
      </c>
      <c r="I1902" s="9" t="s">
        <v>1897</v>
      </c>
      <c r="J1902" s="9" t="s">
        <v>1898</v>
      </c>
      <c r="K1902" s="9" t="s">
        <v>1965</v>
      </c>
      <c r="L1902" s="9" t="s">
        <v>1917</v>
      </c>
      <c r="M1902" s="9" t="s">
        <v>6687</v>
      </c>
      <c r="N1902" s="9"/>
      <c r="O1902" s="9" t="s">
        <v>5198</v>
      </c>
    </row>
    <row r="1903" spans="1:15" ht="18">
      <c r="A1903" s="9">
        <v>692876</v>
      </c>
      <c r="B1903" s="9" t="s">
        <v>6528</v>
      </c>
      <c r="C1903" s="9" t="s">
        <v>6688</v>
      </c>
      <c r="D1903" s="9" t="s">
        <v>5760</v>
      </c>
      <c r="E1903" s="9"/>
      <c r="F1903" s="9"/>
      <c r="G1903" s="9" t="s">
        <v>1906</v>
      </c>
      <c r="H1903" s="9" t="s">
        <v>1295</v>
      </c>
      <c r="I1903" s="9" t="s">
        <v>1897</v>
      </c>
      <c r="J1903" s="9" t="s">
        <v>1898</v>
      </c>
      <c r="K1903" s="9" t="s">
        <v>1899</v>
      </c>
      <c r="L1903" s="9" t="s">
        <v>1910</v>
      </c>
      <c r="M1903" s="9" t="s">
        <v>2462</v>
      </c>
      <c r="N1903" s="9"/>
      <c r="O1903" s="9" t="s">
        <v>4789</v>
      </c>
    </row>
    <row r="1904" spans="1:15" ht="18">
      <c r="A1904" s="9">
        <v>692859</v>
      </c>
      <c r="B1904" s="9" t="s">
        <v>6528</v>
      </c>
      <c r="C1904" s="9" t="s">
        <v>6689</v>
      </c>
      <c r="D1904" s="9" t="s">
        <v>6690</v>
      </c>
      <c r="E1904" s="9" t="s">
        <v>1905</v>
      </c>
      <c r="F1904" s="9">
        <v>26</v>
      </c>
      <c r="G1904" s="9" t="s">
        <v>1915</v>
      </c>
      <c r="H1904" s="9" t="s">
        <v>1907</v>
      </c>
      <c r="I1904" s="9" t="s">
        <v>1897</v>
      </c>
      <c r="J1904" s="9" t="s">
        <v>1898</v>
      </c>
      <c r="K1904" s="9" t="s">
        <v>2299</v>
      </c>
      <c r="L1904" s="9" t="s">
        <v>1917</v>
      </c>
      <c r="M1904" s="9" t="s">
        <v>6691</v>
      </c>
      <c r="N1904" s="9"/>
      <c r="O1904" s="9" t="s">
        <v>6528</v>
      </c>
    </row>
    <row r="1905" spans="1:15" ht="18">
      <c r="A1905" s="9">
        <v>692846</v>
      </c>
      <c r="B1905" s="9" t="s">
        <v>6528</v>
      </c>
      <c r="C1905" s="9" t="s">
        <v>6692</v>
      </c>
      <c r="D1905" s="9" t="s">
        <v>6693</v>
      </c>
      <c r="E1905" s="9" t="s">
        <v>1905</v>
      </c>
      <c r="F1905" s="9">
        <v>25</v>
      </c>
      <c r="G1905" s="9" t="s">
        <v>1915</v>
      </c>
      <c r="H1905" s="9" t="s">
        <v>1907</v>
      </c>
      <c r="I1905" s="9" t="s">
        <v>1897</v>
      </c>
      <c r="J1905" s="9" t="s">
        <v>1898</v>
      </c>
      <c r="K1905" s="9" t="s">
        <v>1965</v>
      </c>
      <c r="L1905" s="9" t="s">
        <v>1917</v>
      </c>
      <c r="M1905" s="9" t="s">
        <v>2387</v>
      </c>
      <c r="N1905" s="9"/>
      <c r="O1905" s="9" t="s">
        <v>5198</v>
      </c>
    </row>
    <row r="1906" spans="1:15" ht="18">
      <c r="A1906" s="9">
        <v>692832</v>
      </c>
      <c r="B1906" s="9" t="s">
        <v>6528</v>
      </c>
      <c r="C1906" s="9" t="s">
        <v>6694</v>
      </c>
      <c r="D1906" s="9" t="s">
        <v>6695</v>
      </c>
      <c r="E1906" s="9"/>
      <c r="F1906" s="9"/>
      <c r="G1906" s="9" t="s">
        <v>633</v>
      </c>
      <c r="H1906" s="9" t="s">
        <v>1660</v>
      </c>
      <c r="I1906" s="9" t="s">
        <v>1897</v>
      </c>
      <c r="J1906" s="9" t="s">
        <v>1898</v>
      </c>
      <c r="K1906" s="9" t="s">
        <v>1916</v>
      </c>
      <c r="L1906" s="9" t="s">
        <v>1952</v>
      </c>
      <c r="M1906" s="9" t="s">
        <v>6696</v>
      </c>
      <c r="N1906" s="9"/>
      <c r="O1906" s="9" t="s">
        <v>4789</v>
      </c>
    </row>
    <row r="1907" spans="1:15" ht="18">
      <c r="A1907" s="9">
        <v>692810</v>
      </c>
      <c r="B1907" s="9" t="s">
        <v>6528</v>
      </c>
      <c r="C1907" s="9" t="s">
        <v>6697</v>
      </c>
      <c r="D1907" s="9" t="s">
        <v>6698</v>
      </c>
      <c r="E1907" s="9"/>
      <c r="F1907" s="9"/>
      <c r="G1907" s="9" t="s">
        <v>633</v>
      </c>
      <c r="H1907" s="9" t="s">
        <v>1660</v>
      </c>
      <c r="I1907" s="9" t="s">
        <v>1897</v>
      </c>
      <c r="J1907" s="9" t="s">
        <v>1898</v>
      </c>
      <c r="K1907" s="9" t="s">
        <v>1922</v>
      </c>
      <c r="L1907" s="9" t="s">
        <v>1952</v>
      </c>
      <c r="M1907" s="9" t="s">
        <v>6699</v>
      </c>
      <c r="N1907" s="9"/>
      <c r="O1907" s="9" t="s">
        <v>6528</v>
      </c>
    </row>
    <row r="1908" spans="1:15" ht="18">
      <c r="A1908" s="9">
        <v>692783</v>
      </c>
      <c r="B1908" s="9" t="s">
        <v>6528</v>
      </c>
      <c r="C1908" s="9" t="s">
        <v>6700</v>
      </c>
      <c r="D1908" s="9" t="s">
        <v>6701</v>
      </c>
      <c r="E1908" s="9" t="s">
        <v>1905</v>
      </c>
      <c r="F1908" s="9">
        <v>45</v>
      </c>
      <c r="G1908" s="9" t="s">
        <v>1906</v>
      </c>
      <c r="H1908" s="9" t="s">
        <v>1660</v>
      </c>
      <c r="I1908" s="9" t="s">
        <v>1897</v>
      </c>
      <c r="J1908" s="9" t="s">
        <v>1908</v>
      </c>
      <c r="K1908" s="9" t="s">
        <v>3767</v>
      </c>
      <c r="L1908" s="9" t="s">
        <v>1910</v>
      </c>
      <c r="M1908" s="9" t="s">
        <v>6702</v>
      </c>
      <c r="N1908" s="9"/>
      <c r="O1908" s="9" t="s">
        <v>6078</v>
      </c>
    </row>
    <row r="1909" spans="1:15" ht="18">
      <c r="A1909" s="9">
        <v>692766</v>
      </c>
      <c r="B1909" s="9" t="s">
        <v>6528</v>
      </c>
      <c r="C1909" s="9" t="s">
        <v>6703</v>
      </c>
      <c r="D1909" s="9" t="s">
        <v>6704</v>
      </c>
      <c r="E1909" s="9" t="s">
        <v>1905</v>
      </c>
      <c r="F1909" s="9">
        <v>30</v>
      </c>
      <c r="G1909" s="9" t="s">
        <v>1915</v>
      </c>
      <c r="H1909" s="9" t="s">
        <v>1907</v>
      </c>
      <c r="I1909" s="9" t="s">
        <v>1897</v>
      </c>
      <c r="J1909" s="9" t="s">
        <v>1908</v>
      </c>
      <c r="K1909" s="9" t="s">
        <v>3178</v>
      </c>
      <c r="L1909" s="9" t="s">
        <v>2415</v>
      </c>
      <c r="M1909" s="9" t="s">
        <v>2387</v>
      </c>
      <c r="N1909" s="9"/>
      <c r="O1909" s="9" t="s">
        <v>5408</v>
      </c>
    </row>
    <row r="1910" spans="1:15" ht="18">
      <c r="A1910" s="9">
        <v>692732</v>
      </c>
      <c r="B1910" s="9" t="s">
        <v>6528</v>
      </c>
      <c r="C1910" s="9" t="s">
        <v>6705</v>
      </c>
      <c r="D1910" s="9" t="s">
        <v>6706</v>
      </c>
      <c r="E1910" s="9"/>
      <c r="F1910" s="9"/>
      <c r="G1910" s="9" t="s">
        <v>1896</v>
      </c>
      <c r="H1910" s="9" t="s">
        <v>1907</v>
      </c>
      <c r="I1910" s="9" t="s">
        <v>1897</v>
      </c>
      <c r="J1910" s="9" t="s">
        <v>1898</v>
      </c>
      <c r="K1910" s="9" t="s">
        <v>2299</v>
      </c>
      <c r="L1910" s="9" t="s">
        <v>1900</v>
      </c>
      <c r="M1910" s="9" t="s">
        <v>6707</v>
      </c>
      <c r="N1910" s="9"/>
      <c r="O1910" s="9" t="s">
        <v>4141</v>
      </c>
    </row>
    <row r="1911" spans="1:15" ht="18">
      <c r="A1911" s="9">
        <v>692690</v>
      </c>
      <c r="B1911" s="9" t="s">
        <v>6528</v>
      </c>
      <c r="C1911" s="9" t="s">
        <v>6708</v>
      </c>
      <c r="D1911" s="9" t="s">
        <v>6709</v>
      </c>
      <c r="E1911" s="9"/>
      <c r="F1911" s="9"/>
      <c r="G1911" s="9" t="s">
        <v>1896</v>
      </c>
      <c r="H1911" s="9" t="s">
        <v>1295</v>
      </c>
      <c r="I1911" s="9" t="s">
        <v>1897</v>
      </c>
      <c r="J1911" s="9" t="s">
        <v>1898</v>
      </c>
      <c r="K1911" s="9" t="s">
        <v>1965</v>
      </c>
      <c r="L1911" s="9" t="s">
        <v>1900</v>
      </c>
      <c r="M1911" s="9" t="s">
        <v>6710</v>
      </c>
      <c r="N1911" s="9"/>
      <c r="O1911" s="9" t="s">
        <v>1989</v>
      </c>
    </row>
    <row r="1912" spans="1:15" ht="18">
      <c r="A1912" s="9">
        <v>692683</v>
      </c>
      <c r="B1912" s="9" t="s">
        <v>6528</v>
      </c>
      <c r="C1912" s="9" t="s">
        <v>6711</v>
      </c>
      <c r="D1912" s="9" t="s">
        <v>6712</v>
      </c>
      <c r="E1912" s="9" t="s">
        <v>1905</v>
      </c>
      <c r="F1912" s="9">
        <v>28</v>
      </c>
      <c r="G1912" s="9" t="s">
        <v>1915</v>
      </c>
      <c r="H1912" s="9" t="s">
        <v>1907</v>
      </c>
      <c r="I1912" s="9" t="s">
        <v>1897</v>
      </c>
      <c r="J1912" s="9" t="s">
        <v>1898</v>
      </c>
      <c r="K1912" s="9" t="s">
        <v>2063</v>
      </c>
      <c r="L1912" s="9" t="s">
        <v>1917</v>
      </c>
      <c r="M1912" s="9" t="s">
        <v>98</v>
      </c>
      <c r="N1912" s="9"/>
      <c r="O1912" s="9" t="s">
        <v>17</v>
      </c>
    </row>
    <row r="1913" spans="1:15" ht="18">
      <c r="A1913" s="9">
        <v>692679</v>
      </c>
      <c r="B1913" s="9" t="s">
        <v>6528</v>
      </c>
      <c r="C1913" s="9" t="s">
        <v>6713</v>
      </c>
      <c r="D1913" s="9" t="s">
        <v>3031</v>
      </c>
      <c r="E1913" s="9" t="s">
        <v>1905</v>
      </c>
      <c r="F1913" s="9">
        <v>33</v>
      </c>
      <c r="G1913" s="9" t="s">
        <v>398</v>
      </c>
      <c r="H1913" s="9" t="s">
        <v>1907</v>
      </c>
      <c r="I1913" s="9" t="s">
        <v>1897</v>
      </c>
      <c r="J1913" s="9" t="s">
        <v>1898</v>
      </c>
      <c r="K1913" s="9" t="s">
        <v>1987</v>
      </c>
      <c r="L1913" s="9" t="s">
        <v>2415</v>
      </c>
      <c r="M1913" s="9" t="s">
        <v>6714</v>
      </c>
      <c r="N1913" s="9"/>
      <c r="O1913" s="9" t="s">
        <v>1976</v>
      </c>
    </row>
    <row r="1914" spans="1:15" ht="18">
      <c r="A1914" s="9">
        <v>692665</v>
      </c>
      <c r="B1914" s="9" t="s">
        <v>6528</v>
      </c>
      <c r="C1914" s="9" t="s">
        <v>6715</v>
      </c>
      <c r="D1914" s="9" t="s">
        <v>6716</v>
      </c>
      <c r="E1914" s="9" t="s">
        <v>1905</v>
      </c>
      <c r="F1914" s="9"/>
      <c r="G1914" s="9" t="s">
        <v>633</v>
      </c>
      <c r="H1914" s="9" t="s">
        <v>1907</v>
      </c>
      <c r="I1914" s="9" t="s">
        <v>1897</v>
      </c>
      <c r="J1914" s="9" t="s">
        <v>1908</v>
      </c>
      <c r="K1914" s="9" t="s">
        <v>2149</v>
      </c>
      <c r="L1914" s="9" t="s">
        <v>1974</v>
      </c>
      <c r="M1914" s="9" t="s">
        <v>6717</v>
      </c>
      <c r="N1914" s="9"/>
      <c r="O1914" s="9" t="s">
        <v>2301</v>
      </c>
    </row>
    <row r="1915" spans="1:15" ht="18">
      <c r="A1915" s="9">
        <v>692608</v>
      </c>
      <c r="B1915" s="9" t="s">
        <v>6528</v>
      </c>
      <c r="C1915" s="9" t="s">
        <v>6718</v>
      </c>
      <c r="D1915" s="9" t="s">
        <v>6719</v>
      </c>
      <c r="E1915" s="9"/>
      <c r="F1915" s="9"/>
      <c r="G1915" s="9" t="s">
        <v>748</v>
      </c>
      <c r="H1915" s="9" t="s">
        <v>1907</v>
      </c>
      <c r="I1915" s="9" t="s">
        <v>1897</v>
      </c>
      <c r="J1915" s="9" t="s">
        <v>1898</v>
      </c>
      <c r="K1915" s="9" t="s">
        <v>2149</v>
      </c>
      <c r="L1915" s="9" t="s">
        <v>2527</v>
      </c>
      <c r="M1915" s="9" t="s">
        <v>6720</v>
      </c>
      <c r="N1915" s="9"/>
      <c r="O1915" s="9" t="s">
        <v>6721</v>
      </c>
    </row>
    <row r="1916" spans="1:15" ht="18">
      <c r="A1916" s="9">
        <v>692592</v>
      </c>
      <c r="B1916" s="9" t="s">
        <v>6528</v>
      </c>
      <c r="C1916" s="9" t="s">
        <v>6722</v>
      </c>
      <c r="D1916" s="9" t="s">
        <v>6723</v>
      </c>
      <c r="E1916" s="9"/>
      <c r="F1916" s="9"/>
      <c r="G1916" s="9" t="s">
        <v>748</v>
      </c>
      <c r="H1916" s="9" t="s">
        <v>1660</v>
      </c>
      <c r="I1916" s="9" t="s">
        <v>1897</v>
      </c>
      <c r="J1916" s="9" t="s">
        <v>1898</v>
      </c>
      <c r="K1916" s="9" t="s">
        <v>1916</v>
      </c>
      <c r="L1916" s="9" t="s">
        <v>1910</v>
      </c>
      <c r="M1916" s="9" t="s">
        <v>6724</v>
      </c>
      <c r="N1916" s="9"/>
      <c r="O1916" s="9" t="s">
        <v>3844</v>
      </c>
    </row>
    <row r="1917" spans="1:15" ht="18">
      <c r="A1917" s="9">
        <v>692543</v>
      </c>
      <c r="B1917" s="9" t="s">
        <v>6528</v>
      </c>
      <c r="C1917" s="9" t="s">
        <v>6725</v>
      </c>
      <c r="D1917" s="9" t="s">
        <v>6726</v>
      </c>
      <c r="E1917" s="9" t="s">
        <v>1905</v>
      </c>
      <c r="F1917" s="9">
        <v>46</v>
      </c>
      <c r="G1917" s="9" t="s">
        <v>1915</v>
      </c>
      <c r="H1917" s="9" t="s">
        <v>1907</v>
      </c>
      <c r="I1917" s="9" t="s">
        <v>1897</v>
      </c>
      <c r="J1917" s="9" t="s">
        <v>1898</v>
      </c>
      <c r="K1917" s="9" t="s">
        <v>1965</v>
      </c>
      <c r="L1917" s="9" t="s">
        <v>1917</v>
      </c>
      <c r="M1917" s="9" t="s">
        <v>2428</v>
      </c>
      <c r="N1917" s="9"/>
      <c r="O1917" s="9" t="s">
        <v>5198</v>
      </c>
    </row>
    <row r="1918" spans="1:15" ht="18">
      <c r="A1918" s="9">
        <v>692526</v>
      </c>
      <c r="B1918" s="9" t="s">
        <v>6528</v>
      </c>
      <c r="C1918" s="9" t="s">
        <v>6727</v>
      </c>
      <c r="D1918" s="9" t="s">
        <v>4261</v>
      </c>
      <c r="E1918" s="9" t="s">
        <v>1905</v>
      </c>
      <c r="F1918" s="9">
        <v>30</v>
      </c>
      <c r="G1918" s="9" t="s">
        <v>1915</v>
      </c>
      <c r="H1918" s="9" t="s">
        <v>1907</v>
      </c>
      <c r="I1918" s="9" t="s">
        <v>1897</v>
      </c>
      <c r="J1918" s="9" t="s">
        <v>1908</v>
      </c>
      <c r="K1918" s="9" t="s">
        <v>1965</v>
      </c>
      <c r="L1918" s="9" t="s">
        <v>1917</v>
      </c>
      <c r="M1918" s="9" t="s">
        <v>6728</v>
      </c>
      <c r="N1918" s="9"/>
      <c r="O1918" s="9" t="s">
        <v>4545</v>
      </c>
    </row>
    <row r="1919" spans="1:15" ht="18">
      <c r="A1919" s="9">
        <v>692499</v>
      </c>
      <c r="B1919" s="9" t="s">
        <v>6528</v>
      </c>
      <c r="C1919" s="9" t="s">
        <v>6729</v>
      </c>
      <c r="D1919" s="9" t="s">
        <v>6730</v>
      </c>
      <c r="E1919" s="9"/>
      <c r="F1919" s="9"/>
      <c r="G1919" s="9" t="s">
        <v>398</v>
      </c>
      <c r="H1919" s="9" t="s">
        <v>1295</v>
      </c>
      <c r="I1919" s="9" t="s">
        <v>1897</v>
      </c>
      <c r="J1919" s="9" t="s">
        <v>1898</v>
      </c>
      <c r="K1919" s="9" t="s">
        <v>1899</v>
      </c>
      <c r="L1919" s="9" t="s">
        <v>2415</v>
      </c>
      <c r="M1919" s="9" t="s">
        <v>6731</v>
      </c>
      <c r="N1919" s="9"/>
      <c r="O1919" s="9" t="s">
        <v>6528</v>
      </c>
    </row>
    <row r="1920" spans="1:15" ht="18">
      <c r="A1920" s="9">
        <v>692488</v>
      </c>
      <c r="B1920" s="9" t="s">
        <v>6528</v>
      </c>
      <c r="C1920" s="9" t="s">
        <v>6732</v>
      </c>
      <c r="D1920" s="9" t="s">
        <v>6733</v>
      </c>
      <c r="E1920" s="9" t="s">
        <v>1905</v>
      </c>
      <c r="F1920" s="9">
        <v>49</v>
      </c>
      <c r="G1920" s="9" t="s">
        <v>1915</v>
      </c>
      <c r="H1920" s="9" t="s">
        <v>1907</v>
      </c>
      <c r="I1920" s="9" t="s">
        <v>1897</v>
      </c>
      <c r="J1920" s="9" t="s">
        <v>1898</v>
      </c>
      <c r="K1920" s="9" t="s">
        <v>1916</v>
      </c>
      <c r="L1920" s="9" t="s">
        <v>1917</v>
      </c>
      <c r="M1920" s="9" t="s">
        <v>3096</v>
      </c>
      <c r="N1920" s="9"/>
      <c r="O1920" s="9" t="s">
        <v>5198</v>
      </c>
    </row>
    <row r="1921" spans="1:15" ht="18">
      <c r="A1921" s="9">
        <v>692461</v>
      </c>
      <c r="B1921" s="9" t="s">
        <v>6528</v>
      </c>
      <c r="C1921" s="9" t="s">
        <v>6734</v>
      </c>
      <c r="D1921" s="9" t="s">
        <v>2686</v>
      </c>
      <c r="E1921" s="9"/>
      <c r="F1921" s="9"/>
      <c r="G1921" s="9" t="s">
        <v>1906</v>
      </c>
      <c r="H1921" s="9" t="s">
        <v>1907</v>
      </c>
      <c r="I1921" s="9" t="s">
        <v>1897</v>
      </c>
      <c r="J1921" s="9" t="s">
        <v>1898</v>
      </c>
      <c r="K1921" s="9" t="s">
        <v>1899</v>
      </c>
      <c r="L1921" s="9" t="s">
        <v>2527</v>
      </c>
      <c r="M1921" s="9" t="s">
        <v>6735</v>
      </c>
      <c r="N1921" s="9"/>
      <c r="O1921" s="9" t="s">
        <v>6228</v>
      </c>
    </row>
    <row r="1922" spans="1:15" ht="18">
      <c r="A1922" s="9">
        <v>692457</v>
      </c>
      <c r="B1922" s="9" t="s">
        <v>6528</v>
      </c>
      <c r="C1922" s="9" t="s">
        <v>6736</v>
      </c>
      <c r="D1922" s="9" t="s">
        <v>6737</v>
      </c>
      <c r="E1922" s="9" t="s">
        <v>1905</v>
      </c>
      <c r="F1922" s="9">
        <v>37</v>
      </c>
      <c r="G1922" s="9" t="s">
        <v>1915</v>
      </c>
      <c r="H1922" s="9" t="s">
        <v>1907</v>
      </c>
      <c r="I1922" s="9" t="s">
        <v>1897</v>
      </c>
      <c r="J1922" s="9" t="s">
        <v>1908</v>
      </c>
      <c r="K1922" s="9" t="s">
        <v>2299</v>
      </c>
      <c r="L1922" s="9" t="s">
        <v>1917</v>
      </c>
      <c r="M1922" s="9" t="s">
        <v>6738</v>
      </c>
      <c r="N1922" s="9"/>
      <c r="O1922" s="9" t="s">
        <v>6228</v>
      </c>
    </row>
    <row r="1923" spans="1:15" ht="18">
      <c r="A1923" s="9">
        <v>692292</v>
      </c>
      <c r="B1923" s="9" t="s">
        <v>6528</v>
      </c>
      <c r="C1923" s="9" t="s">
        <v>6739</v>
      </c>
      <c r="D1923" s="9" t="s">
        <v>6740</v>
      </c>
      <c r="E1923" s="9"/>
      <c r="F1923" s="9"/>
      <c r="G1923" s="9" t="s">
        <v>398</v>
      </c>
      <c r="H1923" s="9" t="s">
        <v>2176</v>
      </c>
      <c r="I1923" s="9" t="s">
        <v>1950</v>
      </c>
      <c r="J1923" s="9" t="s">
        <v>1951</v>
      </c>
      <c r="K1923" s="9" t="s">
        <v>1981</v>
      </c>
      <c r="L1923" s="9" t="s">
        <v>2415</v>
      </c>
      <c r="M1923" s="9" t="s">
        <v>4741</v>
      </c>
      <c r="N1923" s="9"/>
      <c r="O1923" s="9"/>
    </row>
    <row r="1924" spans="1:15" ht="18">
      <c r="A1924" s="9">
        <v>692285</v>
      </c>
      <c r="B1924" s="9" t="s">
        <v>6528</v>
      </c>
      <c r="C1924" s="9" t="s">
        <v>6741</v>
      </c>
      <c r="D1924" s="9" t="s">
        <v>6742</v>
      </c>
      <c r="E1924" s="9"/>
      <c r="F1924" s="9"/>
      <c r="G1924" s="9" t="s">
        <v>398</v>
      </c>
      <c r="H1924" s="9" t="s">
        <v>2176</v>
      </c>
      <c r="I1924" s="9" t="s">
        <v>1950</v>
      </c>
      <c r="J1924" s="9" t="s">
        <v>1951</v>
      </c>
      <c r="K1924" s="9" t="s">
        <v>1981</v>
      </c>
      <c r="L1924" s="9" t="s">
        <v>2415</v>
      </c>
      <c r="M1924" s="9" t="s">
        <v>6743</v>
      </c>
      <c r="N1924" s="9"/>
      <c r="O1924" s="9"/>
    </row>
    <row r="1925" spans="1:15" ht="18">
      <c r="A1925" s="9">
        <v>691878</v>
      </c>
      <c r="B1925" s="9" t="s">
        <v>6744</v>
      </c>
      <c r="C1925" s="9" t="s">
        <v>6745</v>
      </c>
      <c r="D1925" s="9" t="s">
        <v>6746</v>
      </c>
      <c r="E1925" s="9" t="s">
        <v>1905</v>
      </c>
      <c r="F1925" s="9">
        <v>27</v>
      </c>
      <c r="G1925" s="9" t="s">
        <v>648</v>
      </c>
      <c r="H1925" s="9" t="s">
        <v>1295</v>
      </c>
      <c r="I1925" s="9" t="s">
        <v>1897</v>
      </c>
      <c r="J1925" s="9" t="s">
        <v>1926</v>
      </c>
      <c r="K1925" s="9" t="s">
        <v>1995</v>
      </c>
      <c r="L1925" s="9" t="s">
        <v>6747</v>
      </c>
      <c r="M1925" s="9" t="s">
        <v>6748</v>
      </c>
      <c r="N1925" s="9"/>
      <c r="O1925" s="9" t="s">
        <v>6528</v>
      </c>
    </row>
    <row r="1926" spans="1:15" ht="18">
      <c r="A1926" s="9">
        <v>691866</v>
      </c>
      <c r="B1926" s="9" t="s">
        <v>6749</v>
      </c>
      <c r="C1926" s="9" t="s">
        <v>6750</v>
      </c>
      <c r="D1926" s="9" t="s">
        <v>6746</v>
      </c>
      <c r="E1926" s="9" t="s">
        <v>1905</v>
      </c>
      <c r="F1926" s="9">
        <v>27</v>
      </c>
      <c r="G1926" s="9" t="s">
        <v>648</v>
      </c>
      <c r="H1926" s="9" t="s">
        <v>1295</v>
      </c>
      <c r="I1926" s="9" t="s">
        <v>1897</v>
      </c>
      <c r="J1926" s="9" t="s">
        <v>1926</v>
      </c>
      <c r="K1926" s="9" t="s">
        <v>1927</v>
      </c>
      <c r="L1926" s="9" t="s">
        <v>2415</v>
      </c>
      <c r="M1926" s="9" t="s">
        <v>6751</v>
      </c>
      <c r="N1926" s="9"/>
      <c r="O1926" s="9" t="s">
        <v>2301</v>
      </c>
    </row>
    <row r="1927" spans="1:15" ht="18">
      <c r="A1927" s="9">
        <v>691245</v>
      </c>
      <c r="B1927" s="9" t="s">
        <v>6749</v>
      </c>
      <c r="C1927" s="9" t="s">
        <v>6752</v>
      </c>
      <c r="D1927" s="9" t="s">
        <v>6753</v>
      </c>
      <c r="E1927" s="9"/>
      <c r="F1927" s="9"/>
      <c r="G1927" s="9" t="s">
        <v>398</v>
      </c>
      <c r="H1927" s="9" t="s">
        <v>2176</v>
      </c>
      <c r="I1927" s="9" t="s">
        <v>1897</v>
      </c>
      <c r="J1927" s="9" t="s">
        <v>1939</v>
      </c>
      <c r="K1927" s="9" t="s">
        <v>1899</v>
      </c>
      <c r="L1927" s="9" t="s">
        <v>3209</v>
      </c>
      <c r="M1927" s="9" t="s">
        <v>6754</v>
      </c>
      <c r="N1927" s="9"/>
      <c r="O1927" s="9" t="s">
        <v>6749</v>
      </c>
    </row>
    <row r="1928" spans="1:15" ht="18">
      <c r="A1928" s="9">
        <v>691238</v>
      </c>
      <c r="B1928" s="9" t="s">
        <v>6749</v>
      </c>
      <c r="C1928" s="9" t="s">
        <v>6755</v>
      </c>
      <c r="D1928" s="9" t="s">
        <v>6756</v>
      </c>
      <c r="E1928" s="9" t="s">
        <v>1905</v>
      </c>
      <c r="F1928" s="9">
        <v>21</v>
      </c>
      <c r="G1928" s="9" t="s">
        <v>1896</v>
      </c>
      <c r="H1928" s="9" t="s">
        <v>1660</v>
      </c>
      <c r="I1928" s="9" t="s">
        <v>1897</v>
      </c>
      <c r="J1928" s="9" t="s">
        <v>1939</v>
      </c>
      <c r="K1928" s="9" t="s">
        <v>1916</v>
      </c>
      <c r="L1928" s="9" t="s">
        <v>1974</v>
      </c>
      <c r="M1928" s="9" t="s">
        <v>98</v>
      </c>
      <c r="N1928" s="9"/>
      <c r="O1928" s="9" t="s">
        <v>2942</v>
      </c>
    </row>
    <row r="1929" spans="1:15" ht="18">
      <c r="A1929" s="9">
        <v>691135</v>
      </c>
      <c r="B1929" s="9" t="s">
        <v>6749</v>
      </c>
      <c r="C1929" s="9" t="s">
        <v>6757</v>
      </c>
      <c r="D1929" s="9" t="s">
        <v>6758</v>
      </c>
      <c r="E1929" s="9" t="s">
        <v>1905</v>
      </c>
      <c r="F1929" s="9">
        <v>36</v>
      </c>
      <c r="G1929" s="9" t="s">
        <v>1896</v>
      </c>
      <c r="H1929" s="9" t="s">
        <v>1660</v>
      </c>
      <c r="I1929" s="9" t="s">
        <v>1897</v>
      </c>
      <c r="J1929" s="9" t="s">
        <v>1908</v>
      </c>
      <c r="K1929" s="9" t="s">
        <v>1927</v>
      </c>
      <c r="L1929" s="9" t="s">
        <v>2415</v>
      </c>
      <c r="M1929" s="9" t="s">
        <v>6759</v>
      </c>
      <c r="N1929" s="9"/>
      <c r="O1929" s="9" t="s">
        <v>4141</v>
      </c>
    </row>
    <row r="1930" spans="1:15" ht="18">
      <c r="A1930" s="9">
        <v>691052</v>
      </c>
      <c r="B1930" s="9" t="s">
        <v>6749</v>
      </c>
      <c r="C1930" s="9" t="s">
        <v>6760</v>
      </c>
      <c r="D1930" s="9" t="s">
        <v>6761</v>
      </c>
      <c r="E1930" s="9" t="s">
        <v>1905</v>
      </c>
      <c r="F1930" s="9">
        <v>33</v>
      </c>
      <c r="G1930" s="9" t="s">
        <v>648</v>
      </c>
      <c r="H1930" s="9" t="s">
        <v>1295</v>
      </c>
      <c r="I1930" s="9" t="s">
        <v>1897</v>
      </c>
      <c r="J1930" s="9" t="s">
        <v>1898</v>
      </c>
      <c r="K1930" s="9" t="s">
        <v>2149</v>
      </c>
      <c r="L1930" s="9" t="s">
        <v>2415</v>
      </c>
      <c r="M1930" s="9" t="s">
        <v>6762</v>
      </c>
      <c r="N1930" s="9"/>
      <c r="O1930" s="9" t="s">
        <v>1967</v>
      </c>
    </row>
    <row r="1931" spans="1:15" ht="18">
      <c r="A1931" s="9">
        <v>691011</v>
      </c>
      <c r="B1931" s="9" t="s">
        <v>6749</v>
      </c>
      <c r="C1931" s="9" t="s">
        <v>6763</v>
      </c>
      <c r="D1931" s="9" t="s">
        <v>6764</v>
      </c>
      <c r="E1931" s="9"/>
      <c r="F1931" s="9"/>
      <c r="G1931" s="9" t="s">
        <v>398</v>
      </c>
      <c r="H1931" s="9" t="s">
        <v>5763</v>
      </c>
      <c r="I1931" s="9" t="s">
        <v>1897</v>
      </c>
      <c r="J1931" s="9" t="s">
        <v>1939</v>
      </c>
      <c r="K1931" s="9" t="s">
        <v>1927</v>
      </c>
      <c r="L1931" s="9" t="s">
        <v>2415</v>
      </c>
      <c r="M1931" s="9" t="s">
        <v>6765</v>
      </c>
      <c r="N1931" s="9"/>
      <c r="O1931" s="9" t="s">
        <v>4141</v>
      </c>
    </row>
    <row r="1932" spans="1:15" ht="18">
      <c r="A1932" s="9">
        <v>691006</v>
      </c>
      <c r="B1932" s="9" t="s">
        <v>6749</v>
      </c>
      <c r="C1932" s="9" t="s">
        <v>6766</v>
      </c>
      <c r="D1932" s="9" t="s">
        <v>6767</v>
      </c>
      <c r="E1932" s="9"/>
      <c r="F1932" s="9"/>
      <c r="G1932" s="9" t="s">
        <v>398</v>
      </c>
      <c r="H1932" s="9" t="s">
        <v>5763</v>
      </c>
      <c r="I1932" s="9" t="s">
        <v>1897</v>
      </c>
      <c r="J1932" s="9" t="s">
        <v>1898</v>
      </c>
      <c r="K1932" s="9" t="s">
        <v>1927</v>
      </c>
      <c r="L1932" s="9" t="s">
        <v>2415</v>
      </c>
      <c r="M1932" s="9" t="s">
        <v>2693</v>
      </c>
      <c r="N1932" s="9"/>
      <c r="O1932" s="9" t="s">
        <v>5198</v>
      </c>
    </row>
    <row r="1933" spans="1:15" ht="18">
      <c r="A1933" s="9">
        <v>690992</v>
      </c>
      <c r="B1933" s="9" t="s">
        <v>6749</v>
      </c>
      <c r="C1933" s="9" t="s">
        <v>6768</v>
      </c>
      <c r="D1933" s="9" t="s">
        <v>6769</v>
      </c>
      <c r="E1933" s="9" t="s">
        <v>1905</v>
      </c>
      <c r="F1933" s="9">
        <v>52</v>
      </c>
      <c r="G1933" s="9" t="s">
        <v>398</v>
      </c>
      <c r="H1933" s="9" t="s">
        <v>1295</v>
      </c>
      <c r="I1933" s="9" t="s">
        <v>1897</v>
      </c>
      <c r="J1933" s="9" t="s">
        <v>1908</v>
      </c>
      <c r="K1933" s="9" t="s">
        <v>1965</v>
      </c>
      <c r="L1933" s="9" t="s">
        <v>2415</v>
      </c>
      <c r="M1933" s="9" t="s">
        <v>6770</v>
      </c>
      <c r="N1933" s="9"/>
      <c r="O1933" s="9" t="s">
        <v>1967</v>
      </c>
    </row>
    <row r="1934" spans="1:15" ht="18">
      <c r="A1934" s="9">
        <v>690976</v>
      </c>
      <c r="B1934" s="9" t="s">
        <v>6749</v>
      </c>
      <c r="C1934" s="9" t="s">
        <v>6771</v>
      </c>
      <c r="D1934" s="9" t="s">
        <v>98</v>
      </c>
      <c r="E1934" s="9"/>
      <c r="F1934" s="9"/>
      <c r="G1934" s="9" t="s">
        <v>2176</v>
      </c>
      <c r="H1934" s="9" t="s">
        <v>634</v>
      </c>
      <c r="I1934" s="9" t="s">
        <v>1897</v>
      </c>
      <c r="J1934" s="9" t="s">
        <v>1908</v>
      </c>
      <c r="K1934" s="9" t="s">
        <v>2149</v>
      </c>
      <c r="L1934" s="9" t="s">
        <v>1996</v>
      </c>
      <c r="M1934" s="9" t="s">
        <v>6772</v>
      </c>
      <c r="N1934" s="9"/>
      <c r="O1934" s="9" t="s">
        <v>5538</v>
      </c>
    </row>
    <row r="1935" spans="1:15" ht="18">
      <c r="A1935" s="9">
        <v>690957</v>
      </c>
      <c r="B1935" s="9" t="s">
        <v>6749</v>
      </c>
      <c r="C1935" s="9" t="s">
        <v>6773</v>
      </c>
      <c r="D1935" s="9" t="s">
        <v>6774</v>
      </c>
      <c r="E1935" s="9"/>
      <c r="F1935" s="9"/>
      <c r="G1935" s="9" t="s">
        <v>748</v>
      </c>
      <c r="H1935" s="9" t="s">
        <v>1660</v>
      </c>
      <c r="I1935" s="9" t="s">
        <v>1897</v>
      </c>
      <c r="J1935" s="9" t="s">
        <v>1898</v>
      </c>
      <c r="K1935" s="9" t="s">
        <v>1965</v>
      </c>
      <c r="L1935" s="9" t="s">
        <v>1910</v>
      </c>
      <c r="M1935" s="9" t="s">
        <v>4941</v>
      </c>
      <c r="N1935" s="9"/>
      <c r="O1935" s="9" t="s">
        <v>6228</v>
      </c>
    </row>
    <row r="1936" spans="1:15" ht="18">
      <c r="A1936" s="9">
        <v>690951</v>
      </c>
      <c r="B1936" s="9" t="s">
        <v>6749</v>
      </c>
      <c r="C1936" s="9" t="s">
        <v>6775</v>
      </c>
      <c r="D1936" s="9" t="s">
        <v>6776</v>
      </c>
      <c r="E1936" s="9"/>
      <c r="F1936" s="9"/>
      <c r="G1936" s="9" t="s">
        <v>748</v>
      </c>
      <c r="H1936" s="9" t="s">
        <v>634</v>
      </c>
      <c r="I1936" s="9" t="s">
        <v>1897</v>
      </c>
      <c r="J1936" s="9" t="s">
        <v>1898</v>
      </c>
      <c r="K1936" s="9" t="s">
        <v>1916</v>
      </c>
      <c r="L1936" s="9" t="s">
        <v>2527</v>
      </c>
      <c r="M1936" s="9" t="s">
        <v>6777</v>
      </c>
      <c r="N1936" s="9"/>
      <c r="O1936" s="9" t="s">
        <v>5538</v>
      </c>
    </row>
    <row r="1937" spans="1:15" ht="18">
      <c r="A1937" s="9">
        <v>690865</v>
      </c>
      <c r="B1937" s="9" t="s">
        <v>6749</v>
      </c>
      <c r="C1937" s="9" t="s">
        <v>6778</v>
      </c>
      <c r="D1937" s="9" t="s">
        <v>6779</v>
      </c>
      <c r="E1937" s="9"/>
      <c r="F1937" s="9"/>
      <c r="G1937" s="9" t="s">
        <v>633</v>
      </c>
      <c r="H1937" s="9" t="s">
        <v>1295</v>
      </c>
      <c r="I1937" s="9" t="s">
        <v>1897</v>
      </c>
      <c r="J1937" s="9" t="s">
        <v>1898</v>
      </c>
      <c r="K1937" s="9" t="s">
        <v>1987</v>
      </c>
      <c r="L1937" s="9" t="s">
        <v>1974</v>
      </c>
      <c r="M1937" s="9" t="s">
        <v>2006</v>
      </c>
      <c r="N1937" s="9"/>
      <c r="O1937" s="9" t="s">
        <v>1930</v>
      </c>
    </row>
    <row r="1938" spans="1:15" ht="18">
      <c r="A1938" s="9">
        <v>690858</v>
      </c>
      <c r="B1938" s="9" t="s">
        <v>6749</v>
      </c>
      <c r="C1938" s="9" t="s">
        <v>6780</v>
      </c>
      <c r="D1938" s="9" t="s">
        <v>6781</v>
      </c>
      <c r="E1938" s="9" t="s">
        <v>1905</v>
      </c>
      <c r="F1938" s="9">
        <v>25</v>
      </c>
      <c r="G1938" s="9" t="s">
        <v>1906</v>
      </c>
      <c r="H1938" s="9" t="s">
        <v>1660</v>
      </c>
      <c r="I1938" s="9" t="s">
        <v>1897</v>
      </c>
      <c r="J1938" s="9" t="s">
        <v>1898</v>
      </c>
      <c r="K1938" s="9" t="s">
        <v>2540</v>
      </c>
      <c r="L1938" s="9" t="s">
        <v>2527</v>
      </c>
      <c r="M1938" s="9" t="s">
        <v>6282</v>
      </c>
      <c r="N1938" s="9"/>
      <c r="O1938" s="9" t="s">
        <v>5408</v>
      </c>
    </row>
    <row r="1939" spans="1:15" ht="18">
      <c r="A1939" s="9">
        <v>690848</v>
      </c>
      <c r="B1939" s="9" t="s">
        <v>6749</v>
      </c>
      <c r="C1939" s="9" t="s">
        <v>6782</v>
      </c>
      <c r="D1939" s="9" t="s">
        <v>6783</v>
      </c>
      <c r="E1939" s="9" t="s">
        <v>1905</v>
      </c>
      <c r="F1939" s="9"/>
      <c r="G1939" s="9" t="s">
        <v>1915</v>
      </c>
      <c r="H1939" s="9" t="s">
        <v>1907</v>
      </c>
      <c r="I1939" s="9" t="s">
        <v>1897</v>
      </c>
      <c r="J1939" s="9" t="s">
        <v>1898</v>
      </c>
      <c r="K1939" s="9" t="s">
        <v>1987</v>
      </c>
      <c r="L1939" s="9" t="s">
        <v>1917</v>
      </c>
      <c r="M1939" s="9" t="s">
        <v>2387</v>
      </c>
      <c r="N1939" s="9"/>
      <c r="O1939" s="9" t="s">
        <v>5198</v>
      </c>
    </row>
    <row r="1940" spans="1:15" ht="18">
      <c r="A1940" s="9">
        <v>690807</v>
      </c>
      <c r="B1940" s="9" t="s">
        <v>6749</v>
      </c>
      <c r="C1940" s="9" t="s">
        <v>6784</v>
      </c>
      <c r="D1940" s="9" t="s">
        <v>6785</v>
      </c>
      <c r="E1940" s="9"/>
      <c r="F1940" s="9"/>
      <c r="G1940" s="9" t="s">
        <v>648</v>
      </c>
      <c r="H1940" s="9" t="s">
        <v>634</v>
      </c>
      <c r="I1940" s="9" t="s">
        <v>1897</v>
      </c>
      <c r="J1940" s="9" t="s">
        <v>1898</v>
      </c>
      <c r="K1940" s="9" t="s">
        <v>1922</v>
      </c>
      <c r="L1940" s="9" t="s">
        <v>1952</v>
      </c>
      <c r="M1940" s="9" t="s">
        <v>2281</v>
      </c>
      <c r="N1940" s="9"/>
      <c r="O1940" s="9" t="s">
        <v>6528</v>
      </c>
    </row>
    <row r="1941" spans="1:15" ht="18">
      <c r="A1941" s="9">
        <v>690803</v>
      </c>
      <c r="B1941" s="9" t="s">
        <v>6749</v>
      </c>
      <c r="C1941" s="9" t="s">
        <v>6786</v>
      </c>
      <c r="D1941" s="9" t="s">
        <v>6787</v>
      </c>
      <c r="E1941" s="9"/>
      <c r="F1941" s="9"/>
      <c r="G1941" s="9" t="s">
        <v>748</v>
      </c>
      <c r="H1941" s="9" t="s">
        <v>2873</v>
      </c>
      <c r="I1941" s="9" t="s">
        <v>1897</v>
      </c>
      <c r="J1941" s="9" t="s">
        <v>1926</v>
      </c>
      <c r="K1941" s="9" t="s">
        <v>1909</v>
      </c>
      <c r="L1941" s="9" t="s">
        <v>1910</v>
      </c>
      <c r="M1941" s="9" t="s">
        <v>6788</v>
      </c>
      <c r="N1941" s="9"/>
      <c r="O1941" s="9" t="s">
        <v>6228</v>
      </c>
    </row>
    <row r="1942" spans="1:15" ht="18">
      <c r="A1942" s="9">
        <v>690784</v>
      </c>
      <c r="B1942" s="9" t="s">
        <v>6749</v>
      </c>
      <c r="C1942" s="9" t="s">
        <v>6789</v>
      </c>
      <c r="D1942" s="9" t="s">
        <v>6787</v>
      </c>
      <c r="E1942" s="9"/>
      <c r="F1942" s="9"/>
      <c r="G1942" s="9" t="s">
        <v>748</v>
      </c>
      <c r="H1942" s="9" t="s">
        <v>2180</v>
      </c>
      <c r="I1942" s="9" t="s">
        <v>1897</v>
      </c>
      <c r="J1942" s="9" t="s">
        <v>1898</v>
      </c>
      <c r="K1942" s="9" t="s">
        <v>1995</v>
      </c>
      <c r="L1942" s="9" t="s">
        <v>1996</v>
      </c>
      <c r="M1942" s="9" t="s">
        <v>6790</v>
      </c>
      <c r="N1942" s="9"/>
      <c r="O1942" s="9" t="s">
        <v>6749</v>
      </c>
    </row>
    <row r="1943" spans="1:15" ht="18">
      <c r="A1943" s="9">
        <v>690717</v>
      </c>
      <c r="B1943" s="9" t="s">
        <v>6749</v>
      </c>
      <c r="C1943" s="9" t="s">
        <v>6791</v>
      </c>
      <c r="D1943" s="9" t="s">
        <v>6792</v>
      </c>
      <c r="E1943" s="9" t="s">
        <v>1905</v>
      </c>
      <c r="F1943" s="9">
        <v>24</v>
      </c>
      <c r="G1943" s="9" t="s">
        <v>1896</v>
      </c>
      <c r="H1943" s="9" t="s">
        <v>634</v>
      </c>
      <c r="I1943" s="9" t="s">
        <v>1897</v>
      </c>
      <c r="J1943" s="9" t="s">
        <v>1898</v>
      </c>
      <c r="K1943" s="9" t="s">
        <v>1965</v>
      </c>
      <c r="L1943" s="9" t="s">
        <v>1974</v>
      </c>
      <c r="M1943" s="9" t="s">
        <v>2006</v>
      </c>
      <c r="N1943" s="9"/>
      <c r="O1943" s="9" t="s">
        <v>3844</v>
      </c>
    </row>
    <row r="1944" spans="1:15" ht="18">
      <c r="A1944" s="9">
        <v>690590</v>
      </c>
      <c r="B1944" s="9" t="s">
        <v>6749</v>
      </c>
      <c r="C1944" s="9" t="s">
        <v>6793</v>
      </c>
      <c r="D1944" s="9" t="s">
        <v>6794</v>
      </c>
      <c r="E1944" s="9" t="s">
        <v>1905</v>
      </c>
      <c r="F1944" s="9">
        <v>33</v>
      </c>
      <c r="G1944" s="9" t="s">
        <v>748</v>
      </c>
      <c r="H1944" s="9" t="s">
        <v>1660</v>
      </c>
      <c r="I1944" s="9" t="s">
        <v>1897</v>
      </c>
      <c r="J1944" s="9" t="s">
        <v>1908</v>
      </c>
      <c r="K1944" s="9" t="s">
        <v>2063</v>
      </c>
      <c r="L1944" s="9" t="s">
        <v>1910</v>
      </c>
      <c r="M1944" s="9" t="s">
        <v>6795</v>
      </c>
      <c r="N1944" s="9"/>
      <c r="O1944" s="9" t="s">
        <v>2908</v>
      </c>
    </row>
    <row r="1945" spans="1:15" ht="18">
      <c r="A1945" s="9">
        <v>690537</v>
      </c>
      <c r="B1945" s="9" t="s">
        <v>6749</v>
      </c>
      <c r="C1945" s="9" t="s">
        <v>6796</v>
      </c>
      <c r="D1945" s="9" t="s">
        <v>6797</v>
      </c>
      <c r="E1945" s="9" t="s">
        <v>1905</v>
      </c>
      <c r="F1945" s="9"/>
      <c r="G1945" s="9" t="s">
        <v>1915</v>
      </c>
      <c r="H1945" s="9" t="s">
        <v>634</v>
      </c>
      <c r="I1945" s="9" t="s">
        <v>1897</v>
      </c>
      <c r="J1945" s="9" t="s">
        <v>1898</v>
      </c>
      <c r="K1945" s="9" t="s">
        <v>1965</v>
      </c>
      <c r="L1945" s="9" t="s">
        <v>1917</v>
      </c>
      <c r="M1945" s="9" t="s">
        <v>2133</v>
      </c>
      <c r="N1945" s="9"/>
      <c r="O1945" s="9" t="s">
        <v>6228</v>
      </c>
    </row>
    <row r="1946" spans="1:15" ht="18">
      <c r="A1946" s="9">
        <v>690533</v>
      </c>
      <c r="B1946" s="9" t="s">
        <v>6749</v>
      </c>
      <c r="C1946" s="9" t="s">
        <v>6798</v>
      </c>
      <c r="D1946" s="9" t="s">
        <v>6799</v>
      </c>
      <c r="E1946" s="9" t="s">
        <v>1905</v>
      </c>
      <c r="F1946" s="9"/>
      <c r="G1946" s="9" t="s">
        <v>1915</v>
      </c>
      <c r="H1946" s="9" t="s">
        <v>1660</v>
      </c>
      <c r="I1946" s="9" t="s">
        <v>1897</v>
      </c>
      <c r="J1946" s="9" t="s">
        <v>1898</v>
      </c>
      <c r="K1946" s="9" t="s">
        <v>1916</v>
      </c>
      <c r="L1946" s="9" t="s">
        <v>1917</v>
      </c>
      <c r="M1946" s="9" t="s">
        <v>2387</v>
      </c>
      <c r="N1946" s="9"/>
      <c r="O1946" s="9" t="s">
        <v>6228</v>
      </c>
    </row>
    <row r="1947" spans="1:15" ht="18">
      <c r="A1947" s="9">
        <v>690525</v>
      </c>
      <c r="B1947" s="9" t="s">
        <v>6749</v>
      </c>
      <c r="C1947" s="9" t="s">
        <v>6800</v>
      </c>
      <c r="D1947" s="9" t="s">
        <v>6801</v>
      </c>
      <c r="E1947" s="9" t="s">
        <v>1905</v>
      </c>
      <c r="F1947" s="9">
        <v>21</v>
      </c>
      <c r="G1947" s="9" t="s">
        <v>398</v>
      </c>
      <c r="H1947" s="9" t="s">
        <v>1295</v>
      </c>
      <c r="I1947" s="9" t="s">
        <v>1897</v>
      </c>
      <c r="J1947" s="9" t="s">
        <v>1898</v>
      </c>
      <c r="K1947" s="9" t="s">
        <v>1922</v>
      </c>
      <c r="L1947" s="9" t="s">
        <v>1952</v>
      </c>
      <c r="M1947" s="9" t="s">
        <v>6802</v>
      </c>
      <c r="N1947" s="9"/>
      <c r="O1947" s="9" t="s">
        <v>6528</v>
      </c>
    </row>
    <row r="1948" spans="1:15" ht="18">
      <c r="A1948" s="9">
        <v>690460</v>
      </c>
      <c r="B1948" s="9" t="s">
        <v>6749</v>
      </c>
      <c r="C1948" s="9" t="s">
        <v>6803</v>
      </c>
      <c r="D1948" s="9" t="s">
        <v>6804</v>
      </c>
      <c r="E1948" s="9" t="s">
        <v>1905</v>
      </c>
      <c r="F1948" s="9"/>
      <c r="G1948" s="9" t="s">
        <v>398</v>
      </c>
      <c r="H1948" s="9" t="s">
        <v>5763</v>
      </c>
      <c r="I1948" s="9" t="s">
        <v>1897</v>
      </c>
      <c r="J1948" s="9" t="s">
        <v>1898</v>
      </c>
      <c r="K1948" s="9" t="s">
        <v>1922</v>
      </c>
      <c r="L1948" s="9" t="s">
        <v>1952</v>
      </c>
      <c r="M1948" s="9" t="s">
        <v>2281</v>
      </c>
      <c r="N1948" s="9"/>
      <c r="O1948" s="9" t="s">
        <v>6528</v>
      </c>
    </row>
    <row r="1949" spans="1:15" ht="18">
      <c r="A1949" s="9">
        <v>690432</v>
      </c>
      <c r="B1949" s="9" t="s">
        <v>6749</v>
      </c>
      <c r="C1949" s="9" t="s">
        <v>6805</v>
      </c>
      <c r="D1949" s="9" t="s">
        <v>6806</v>
      </c>
      <c r="E1949" s="9" t="s">
        <v>1905</v>
      </c>
      <c r="F1949" s="9">
        <v>31</v>
      </c>
      <c r="G1949" s="9" t="s">
        <v>398</v>
      </c>
      <c r="H1949" s="9" t="s">
        <v>5763</v>
      </c>
      <c r="I1949" s="9" t="s">
        <v>1897</v>
      </c>
      <c r="J1949" s="9" t="s">
        <v>1908</v>
      </c>
      <c r="K1949" s="9" t="s">
        <v>1927</v>
      </c>
      <c r="L1949" s="9" t="s">
        <v>2415</v>
      </c>
      <c r="M1949" s="9" t="s">
        <v>2693</v>
      </c>
      <c r="N1949" s="9"/>
      <c r="O1949" s="9" t="s">
        <v>2908</v>
      </c>
    </row>
    <row r="1950" spans="1:15" ht="18">
      <c r="A1950" s="9">
        <v>690346</v>
      </c>
      <c r="B1950" s="9" t="s">
        <v>6749</v>
      </c>
      <c r="C1950" s="9" t="s">
        <v>6807</v>
      </c>
      <c r="D1950" s="9" t="s">
        <v>6808</v>
      </c>
      <c r="E1950" s="9"/>
      <c r="F1950" s="9"/>
      <c r="G1950" s="9" t="s">
        <v>398</v>
      </c>
      <c r="H1950" s="9" t="s">
        <v>5763</v>
      </c>
      <c r="I1950" s="9" t="s">
        <v>1897</v>
      </c>
      <c r="J1950" s="9" t="s">
        <v>1898</v>
      </c>
      <c r="K1950" s="9" t="s">
        <v>1916</v>
      </c>
      <c r="L1950" s="9" t="s">
        <v>1952</v>
      </c>
      <c r="M1950" s="9" t="s">
        <v>6809</v>
      </c>
      <c r="N1950" s="9"/>
      <c r="O1950" s="9" t="s">
        <v>2514</v>
      </c>
    </row>
    <row r="1951" spans="1:15" ht="18">
      <c r="A1951" s="9">
        <v>690254</v>
      </c>
      <c r="B1951" s="9" t="s">
        <v>6749</v>
      </c>
      <c r="C1951" s="9" t="s">
        <v>6810</v>
      </c>
      <c r="D1951" s="9" t="s">
        <v>6811</v>
      </c>
      <c r="E1951" s="9" t="s">
        <v>1905</v>
      </c>
      <c r="F1951" s="9">
        <v>30</v>
      </c>
      <c r="G1951" s="9" t="s">
        <v>1915</v>
      </c>
      <c r="H1951" s="9" t="s">
        <v>1907</v>
      </c>
      <c r="I1951" s="9" t="s">
        <v>1897</v>
      </c>
      <c r="J1951" s="9" t="s">
        <v>1898</v>
      </c>
      <c r="K1951" s="9" t="s">
        <v>1965</v>
      </c>
      <c r="L1951" s="9" t="s">
        <v>1917</v>
      </c>
      <c r="M1951" s="9" t="s">
        <v>2133</v>
      </c>
      <c r="N1951" s="9"/>
      <c r="O1951" s="9" t="s">
        <v>6228</v>
      </c>
    </row>
    <row r="1952" spans="1:15" ht="18">
      <c r="A1952" s="9">
        <v>690164</v>
      </c>
      <c r="B1952" s="9" t="s">
        <v>6749</v>
      </c>
      <c r="C1952" s="9" t="s">
        <v>6812</v>
      </c>
      <c r="D1952" s="9" t="s">
        <v>6813</v>
      </c>
      <c r="E1952" s="9" t="s">
        <v>1905</v>
      </c>
      <c r="F1952" s="9">
        <v>29</v>
      </c>
      <c r="G1952" s="9" t="s">
        <v>398</v>
      </c>
      <c r="H1952" s="9" t="s">
        <v>1907</v>
      </c>
      <c r="I1952" s="9" t="s">
        <v>1897</v>
      </c>
      <c r="J1952" s="9" t="s">
        <v>1898</v>
      </c>
      <c r="K1952" s="9" t="s">
        <v>1987</v>
      </c>
      <c r="L1952" s="9" t="s">
        <v>2415</v>
      </c>
      <c r="M1952" s="9" t="s">
        <v>2693</v>
      </c>
      <c r="N1952" s="9"/>
      <c r="O1952" s="9" t="s">
        <v>1930</v>
      </c>
    </row>
    <row r="1953" spans="1:15" ht="18">
      <c r="A1953" s="9">
        <v>690156</v>
      </c>
      <c r="B1953" s="9" t="s">
        <v>6749</v>
      </c>
      <c r="C1953" s="9" t="s">
        <v>6814</v>
      </c>
      <c r="D1953" s="9" t="s">
        <v>6815</v>
      </c>
      <c r="E1953" s="9"/>
      <c r="F1953" s="9"/>
      <c r="G1953" s="9" t="s">
        <v>748</v>
      </c>
      <c r="H1953" s="9" t="s">
        <v>1660</v>
      </c>
      <c r="I1953" s="9" t="s">
        <v>1897</v>
      </c>
      <c r="J1953" s="9" t="s">
        <v>1898</v>
      </c>
      <c r="K1953" s="9" t="s">
        <v>1922</v>
      </c>
      <c r="L1953" s="9" t="s">
        <v>2527</v>
      </c>
      <c r="M1953" s="9" t="s">
        <v>2801</v>
      </c>
      <c r="N1953" s="9"/>
      <c r="O1953" s="9" t="s">
        <v>5532</v>
      </c>
    </row>
    <row r="1954" spans="1:15" ht="18">
      <c r="A1954" s="9">
        <v>690127</v>
      </c>
      <c r="B1954" s="9" t="s">
        <v>6749</v>
      </c>
      <c r="C1954" s="9" t="s">
        <v>6816</v>
      </c>
      <c r="D1954" s="9" t="s">
        <v>6817</v>
      </c>
      <c r="E1954" s="9"/>
      <c r="F1954" s="9"/>
      <c r="G1954" s="9" t="s">
        <v>398</v>
      </c>
      <c r="H1954" s="9" t="s">
        <v>1295</v>
      </c>
      <c r="I1954" s="9" t="s">
        <v>1897</v>
      </c>
      <c r="J1954" s="9" t="s">
        <v>1898</v>
      </c>
      <c r="K1954" s="9" t="s">
        <v>1899</v>
      </c>
      <c r="L1954" s="9" t="s">
        <v>2415</v>
      </c>
      <c r="M1954" s="9" t="s">
        <v>3489</v>
      </c>
      <c r="N1954" s="9"/>
      <c r="O1954" s="9" t="s">
        <v>6528</v>
      </c>
    </row>
    <row r="1955" spans="1:15" ht="18">
      <c r="A1955" s="9">
        <v>690118</v>
      </c>
      <c r="B1955" s="9" t="s">
        <v>6749</v>
      </c>
      <c r="C1955" s="9" t="s">
        <v>6818</v>
      </c>
      <c r="D1955" s="9" t="s">
        <v>6819</v>
      </c>
      <c r="E1955" s="9"/>
      <c r="F1955" s="9"/>
      <c r="G1955" s="9" t="s">
        <v>398</v>
      </c>
      <c r="H1955" s="9" t="s">
        <v>1907</v>
      </c>
      <c r="I1955" s="9" t="s">
        <v>1897</v>
      </c>
      <c r="J1955" s="9" t="s">
        <v>1898</v>
      </c>
      <c r="K1955" s="9" t="s">
        <v>1922</v>
      </c>
      <c r="L1955" s="9" t="s">
        <v>1952</v>
      </c>
      <c r="M1955" s="9" t="s">
        <v>6820</v>
      </c>
      <c r="N1955" s="9"/>
      <c r="O1955" s="9" t="s">
        <v>6528</v>
      </c>
    </row>
    <row r="1956" spans="1:15" ht="18">
      <c r="A1956" s="9">
        <v>690103</v>
      </c>
      <c r="B1956" s="9" t="s">
        <v>6749</v>
      </c>
      <c r="C1956" s="9" t="s">
        <v>6821</v>
      </c>
      <c r="D1956" s="9" t="s">
        <v>6822</v>
      </c>
      <c r="E1956" s="9" t="s">
        <v>1905</v>
      </c>
      <c r="F1956" s="9">
        <v>33</v>
      </c>
      <c r="G1956" s="9" t="s">
        <v>748</v>
      </c>
      <c r="H1956" s="9" t="s">
        <v>1907</v>
      </c>
      <c r="I1956" s="9" t="s">
        <v>1897</v>
      </c>
      <c r="J1956" s="9" t="s">
        <v>1898</v>
      </c>
      <c r="K1956" s="9" t="s">
        <v>1922</v>
      </c>
      <c r="L1956" s="9" t="s">
        <v>2026</v>
      </c>
      <c r="M1956" s="9" t="s">
        <v>2006</v>
      </c>
      <c r="N1956" s="9"/>
      <c r="O1956" s="9" t="s">
        <v>1902</v>
      </c>
    </row>
    <row r="1957" spans="1:15" ht="18">
      <c r="A1957" s="9">
        <v>690100</v>
      </c>
      <c r="B1957" s="9" t="s">
        <v>6749</v>
      </c>
      <c r="C1957" s="9" t="s">
        <v>6823</v>
      </c>
      <c r="D1957" s="9" t="s">
        <v>6824</v>
      </c>
      <c r="E1957" s="9" t="s">
        <v>1905</v>
      </c>
      <c r="F1957" s="9">
        <v>29</v>
      </c>
      <c r="G1957" s="9" t="s">
        <v>1915</v>
      </c>
      <c r="H1957" s="9" t="s">
        <v>1907</v>
      </c>
      <c r="I1957" s="9" t="s">
        <v>1897</v>
      </c>
      <c r="J1957" s="9" t="s">
        <v>1898</v>
      </c>
      <c r="K1957" s="9" t="s">
        <v>1987</v>
      </c>
      <c r="L1957" s="9" t="s">
        <v>1917</v>
      </c>
      <c r="M1957" s="9" t="s">
        <v>2133</v>
      </c>
      <c r="N1957" s="9"/>
      <c r="O1957" s="9" t="s">
        <v>5198</v>
      </c>
    </row>
    <row r="1958" spans="1:15" ht="18">
      <c r="A1958" s="9">
        <v>690093</v>
      </c>
      <c r="B1958" s="9" t="s">
        <v>6749</v>
      </c>
      <c r="C1958" s="9" t="s">
        <v>6825</v>
      </c>
      <c r="D1958" s="9" t="s">
        <v>6826</v>
      </c>
      <c r="E1958" s="9" t="s">
        <v>1905</v>
      </c>
      <c r="F1958" s="9">
        <v>34</v>
      </c>
      <c r="G1958" s="9" t="s">
        <v>648</v>
      </c>
      <c r="H1958" s="9" t="s">
        <v>1907</v>
      </c>
      <c r="I1958" s="9" t="s">
        <v>1897</v>
      </c>
      <c r="J1958" s="9" t="s">
        <v>1898</v>
      </c>
      <c r="K1958" s="9" t="s">
        <v>2364</v>
      </c>
      <c r="L1958" s="9" t="s">
        <v>1900</v>
      </c>
      <c r="M1958" s="9" t="s">
        <v>2006</v>
      </c>
      <c r="N1958" s="9"/>
      <c r="O1958" s="9" t="s">
        <v>2514</v>
      </c>
    </row>
    <row r="1959" spans="1:15" ht="18">
      <c r="A1959" s="9">
        <v>690084</v>
      </c>
      <c r="B1959" s="9" t="s">
        <v>6749</v>
      </c>
      <c r="C1959" s="9" t="s">
        <v>6827</v>
      </c>
      <c r="D1959" s="9" t="s">
        <v>6828</v>
      </c>
      <c r="E1959" s="9"/>
      <c r="F1959" s="9"/>
      <c r="G1959" s="9" t="s">
        <v>633</v>
      </c>
      <c r="H1959" s="9" t="s">
        <v>634</v>
      </c>
      <c r="I1959" s="9" t="s">
        <v>1897</v>
      </c>
      <c r="J1959" s="9" t="s">
        <v>1898</v>
      </c>
      <c r="K1959" s="9" t="s">
        <v>2299</v>
      </c>
      <c r="L1959" s="9" t="s">
        <v>1900</v>
      </c>
      <c r="M1959" s="9" t="s">
        <v>6829</v>
      </c>
      <c r="N1959" s="9"/>
      <c r="O1959" s="9" t="s">
        <v>6744</v>
      </c>
    </row>
    <row r="1960" spans="1:15" ht="18">
      <c r="A1960" s="9">
        <v>690071</v>
      </c>
      <c r="B1960" s="9" t="s">
        <v>6749</v>
      </c>
      <c r="C1960" s="9" t="s">
        <v>6830</v>
      </c>
      <c r="D1960" s="9" t="s">
        <v>6831</v>
      </c>
      <c r="E1960" s="9" t="s">
        <v>1905</v>
      </c>
      <c r="F1960" s="9">
        <v>25</v>
      </c>
      <c r="G1960" s="9" t="s">
        <v>1915</v>
      </c>
      <c r="H1960" s="9" t="s">
        <v>1907</v>
      </c>
      <c r="I1960" s="9" t="s">
        <v>1897</v>
      </c>
      <c r="J1960" s="9" t="s">
        <v>1898</v>
      </c>
      <c r="K1960" s="9" t="s">
        <v>1965</v>
      </c>
      <c r="L1960" s="9" t="s">
        <v>1917</v>
      </c>
      <c r="M1960" s="9" t="s">
        <v>2133</v>
      </c>
      <c r="N1960" s="9"/>
      <c r="O1960" s="9" t="s">
        <v>6228</v>
      </c>
    </row>
    <row r="1961" spans="1:15" ht="18">
      <c r="A1961" s="9">
        <v>690067</v>
      </c>
      <c r="B1961" s="9" t="s">
        <v>6749</v>
      </c>
      <c r="C1961" s="9" t="s">
        <v>6832</v>
      </c>
      <c r="D1961" s="9" t="s">
        <v>6833</v>
      </c>
      <c r="E1961" s="9"/>
      <c r="F1961" s="9"/>
      <c r="G1961" s="9" t="s">
        <v>398</v>
      </c>
      <c r="H1961" s="9" t="s">
        <v>1907</v>
      </c>
      <c r="I1961" s="9" t="s">
        <v>1897</v>
      </c>
      <c r="J1961" s="9" t="s">
        <v>1898</v>
      </c>
      <c r="K1961" s="9" t="s">
        <v>1927</v>
      </c>
      <c r="L1961" s="9" t="s">
        <v>2415</v>
      </c>
      <c r="M1961" s="9" t="s">
        <v>2693</v>
      </c>
      <c r="N1961" s="9"/>
      <c r="O1961" s="9" t="s">
        <v>5538</v>
      </c>
    </row>
    <row r="1962" spans="1:15" ht="18">
      <c r="A1962" s="9">
        <v>690058</v>
      </c>
      <c r="B1962" s="9" t="s">
        <v>6749</v>
      </c>
      <c r="C1962" s="9" t="s">
        <v>6834</v>
      </c>
      <c r="D1962" s="9" t="s">
        <v>6835</v>
      </c>
      <c r="E1962" s="9"/>
      <c r="F1962" s="9"/>
      <c r="G1962" s="9" t="s">
        <v>1915</v>
      </c>
      <c r="H1962" s="9" t="s">
        <v>634</v>
      </c>
      <c r="I1962" s="9" t="s">
        <v>1897</v>
      </c>
      <c r="J1962" s="9" t="s">
        <v>1898</v>
      </c>
      <c r="K1962" s="9" t="s">
        <v>1995</v>
      </c>
      <c r="L1962" s="9" t="s">
        <v>1996</v>
      </c>
      <c r="M1962" s="9" t="s">
        <v>6836</v>
      </c>
      <c r="N1962" s="9"/>
      <c r="O1962" s="9" t="s">
        <v>6749</v>
      </c>
    </row>
    <row r="1963" spans="1:15" ht="18">
      <c r="A1963" s="9">
        <v>690048</v>
      </c>
      <c r="B1963" s="9" t="s">
        <v>6749</v>
      </c>
      <c r="C1963" s="9" t="s">
        <v>6837</v>
      </c>
      <c r="D1963" s="9" t="s">
        <v>6838</v>
      </c>
      <c r="E1963" s="9"/>
      <c r="F1963" s="9"/>
      <c r="G1963" s="9" t="s">
        <v>748</v>
      </c>
      <c r="H1963" s="9" t="s">
        <v>1907</v>
      </c>
      <c r="I1963" s="9" t="s">
        <v>1897</v>
      </c>
      <c r="J1963" s="9" t="s">
        <v>1898</v>
      </c>
      <c r="K1963" s="9" t="s">
        <v>1922</v>
      </c>
      <c r="L1963" s="9" t="s">
        <v>2527</v>
      </c>
      <c r="M1963" s="9" t="s">
        <v>5433</v>
      </c>
      <c r="N1963" s="9"/>
      <c r="O1963" s="9" t="s">
        <v>5408</v>
      </c>
    </row>
    <row r="1964" spans="1:15" ht="18">
      <c r="A1964" s="9">
        <v>690044</v>
      </c>
      <c r="B1964" s="9" t="s">
        <v>6749</v>
      </c>
      <c r="C1964" s="9" t="s">
        <v>6839</v>
      </c>
      <c r="D1964" s="9" t="s">
        <v>6785</v>
      </c>
      <c r="E1964" s="9"/>
      <c r="F1964" s="9"/>
      <c r="G1964" s="9" t="s">
        <v>648</v>
      </c>
      <c r="H1964" s="9" t="s">
        <v>1907</v>
      </c>
      <c r="I1964" s="9" t="s">
        <v>1897</v>
      </c>
      <c r="J1964" s="9" t="s">
        <v>1898</v>
      </c>
      <c r="K1964" s="9" t="s">
        <v>1899</v>
      </c>
      <c r="L1964" s="9" t="s">
        <v>6747</v>
      </c>
      <c r="M1964" s="9" t="s">
        <v>6840</v>
      </c>
      <c r="N1964" s="9"/>
      <c r="O1964" s="9" t="s">
        <v>6749</v>
      </c>
    </row>
    <row r="1965" spans="1:15" ht="18">
      <c r="A1965" s="9">
        <v>690038</v>
      </c>
      <c r="B1965" s="9" t="s">
        <v>6749</v>
      </c>
      <c r="C1965" s="9" t="s">
        <v>6841</v>
      </c>
      <c r="D1965" s="9" t="s">
        <v>6842</v>
      </c>
      <c r="E1965" s="9"/>
      <c r="F1965" s="9"/>
      <c r="G1965" s="9" t="s">
        <v>1915</v>
      </c>
      <c r="H1965" s="9" t="s">
        <v>1907</v>
      </c>
      <c r="I1965" s="9" t="s">
        <v>1897</v>
      </c>
      <c r="J1965" s="9" t="s">
        <v>1898</v>
      </c>
      <c r="K1965" s="9" t="s">
        <v>1965</v>
      </c>
      <c r="L1965" s="9" t="s">
        <v>1917</v>
      </c>
      <c r="M1965" s="9" t="s">
        <v>2387</v>
      </c>
      <c r="N1965" s="9"/>
      <c r="O1965" s="9" t="s">
        <v>6078</v>
      </c>
    </row>
    <row r="1966" spans="1:15" ht="18">
      <c r="A1966" s="9">
        <v>690031</v>
      </c>
      <c r="B1966" s="9" t="s">
        <v>6749</v>
      </c>
      <c r="C1966" s="9" t="s">
        <v>6843</v>
      </c>
      <c r="D1966" s="9" t="s">
        <v>6844</v>
      </c>
      <c r="E1966" s="9"/>
      <c r="F1966" s="9"/>
      <c r="G1966" s="9" t="s">
        <v>1906</v>
      </c>
      <c r="H1966" s="9" t="s">
        <v>1660</v>
      </c>
      <c r="I1966" s="9" t="s">
        <v>1897</v>
      </c>
      <c r="J1966" s="9" t="s">
        <v>1898</v>
      </c>
      <c r="K1966" s="9" t="s">
        <v>1899</v>
      </c>
      <c r="L1966" s="9" t="s">
        <v>2527</v>
      </c>
      <c r="M1966" s="9" t="s">
        <v>6845</v>
      </c>
      <c r="N1966" s="9"/>
      <c r="O1966" s="9" t="s">
        <v>6228</v>
      </c>
    </row>
    <row r="1967" spans="1:15" ht="18">
      <c r="A1967" s="9">
        <v>690024</v>
      </c>
      <c r="B1967" s="9" t="s">
        <v>6749</v>
      </c>
      <c r="C1967" s="9" t="s">
        <v>6846</v>
      </c>
      <c r="D1967" s="9" t="s">
        <v>2850</v>
      </c>
      <c r="E1967" s="9"/>
      <c r="F1967" s="9"/>
      <c r="G1967" s="9" t="s">
        <v>398</v>
      </c>
      <c r="H1967" s="9" t="s">
        <v>5763</v>
      </c>
      <c r="I1967" s="9" t="s">
        <v>1897</v>
      </c>
      <c r="J1967" s="9" t="s">
        <v>1898</v>
      </c>
      <c r="K1967" s="9" t="s">
        <v>1922</v>
      </c>
      <c r="L1967" s="9" t="s">
        <v>1952</v>
      </c>
      <c r="M1967" s="9" t="s">
        <v>3546</v>
      </c>
      <c r="N1967" s="9"/>
      <c r="O1967" s="9" t="s">
        <v>6744</v>
      </c>
    </row>
    <row r="1968" spans="1:15" ht="18">
      <c r="A1968" s="9">
        <v>690017</v>
      </c>
      <c r="B1968" s="9" t="s">
        <v>6749</v>
      </c>
      <c r="C1968" s="9" t="s">
        <v>6847</v>
      </c>
      <c r="D1968" s="9" t="s">
        <v>6848</v>
      </c>
      <c r="E1968" s="9"/>
      <c r="F1968" s="9"/>
      <c r="G1968" s="9" t="s">
        <v>748</v>
      </c>
      <c r="H1968" s="9" t="s">
        <v>1660</v>
      </c>
      <c r="I1968" s="9" t="s">
        <v>1897</v>
      </c>
      <c r="J1968" s="9" t="s">
        <v>1898</v>
      </c>
      <c r="K1968" s="9" t="s">
        <v>1899</v>
      </c>
      <c r="L1968" s="9" t="s">
        <v>1910</v>
      </c>
      <c r="M1968" s="9" t="s">
        <v>1933</v>
      </c>
      <c r="N1968" s="9"/>
      <c r="O1968" s="9" t="s">
        <v>6749</v>
      </c>
    </row>
    <row r="1969" spans="1:15" ht="18">
      <c r="A1969" s="9">
        <v>690008</v>
      </c>
      <c r="B1969" s="9" t="s">
        <v>6749</v>
      </c>
      <c r="C1969" s="9" t="s">
        <v>6849</v>
      </c>
      <c r="D1969" s="9" t="s">
        <v>6850</v>
      </c>
      <c r="E1969" s="9"/>
      <c r="F1969" s="9"/>
      <c r="G1969" s="9" t="s">
        <v>398</v>
      </c>
      <c r="H1969" s="9" t="s">
        <v>5763</v>
      </c>
      <c r="I1969" s="9" t="s">
        <v>1897</v>
      </c>
      <c r="J1969" s="9" t="s">
        <v>1898</v>
      </c>
      <c r="K1969" s="9" t="s">
        <v>1922</v>
      </c>
      <c r="L1969" s="9" t="s">
        <v>1952</v>
      </c>
      <c r="M1969" s="9" t="s">
        <v>6851</v>
      </c>
      <c r="N1969" s="9"/>
      <c r="O1969" s="9" t="s">
        <v>6528</v>
      </c>
    </row>
    <row r="1970" spans="1:15" ht="18">
      <c r="A1970" s="9">
        <v>690004</v>
      </c>
      <c r="B1970" s="9" t="s">
        <v>6749</v>
      </c>
      <c r="C1970" s="9" t="s">
        <v>6852</v>
      </c>
      <c r="D1970" s="9" t="s">
        <v>6853</v>
      </c>
      <c r="E1970" s="9" t="s">
        <v>1905</v>
      </c>
      <c r="F1970" s="9">
        <v>17</v>
      </c>
      <c r="G1970" s="9" t="s">
        <v>633</v>
      </c>
      <c r="H1970" s="9" t="s">
        <v>1660</v>
      </c>
      <c r="I1970" s="9" t="s">
        <v>1897</v>
      </c>
      <c r="J1970" s="9" t="s">
        <v>1926</v>
      </c>
      <c r="K1970" s="9" t="s">
        <v>2299</v>
      </c>
      <c r="L1970" s="9" t="s">
        <v>3209</v>
      </c>
      <c r="M1970" s="9" t="s">
        <v>6854</v>
      </c>
      <c r="N1970" s="9"/>
      <c r="O1970" s="9" t="s">
        <v>4789</v>
      </c>
    </row>
    <row r="1971" spans="1:15" ht="18">
      <c r="A1971" s="9">
        <v>689994</v>
      </c>
      <c r="B1971" s="9" t="s">
        <v>6749</v>
      </c>
      <c r="C1971" s="9" t="s">
        <v>6855</v>
      </c>
      <c r="D1971" s="9" t="s">
        <v>6853</v>
      </c>
      <c r="E1971" s="9" t="s">
        <v>1905</v>
      </c>
      <c r="F1971" s="9">
        <v>17</v>
      </c>
      <c r="G1971" s="9" t="s">
        <v>633</v>
      </c>
      <c r="H1971" s="9" t="s">
        <v>1660</v>
      </c>
      <c r="I1971" s="9" t="s">
        <v>1897</v>
      </c>
      <c r="J1971" s="9" t="s">
        <v>1898</v>
      </c>
      <c r="K1971" s="9" t="s">
        <v>1995</v>
      </c>
      <c r="L1971" s="9" t="s">
        <v>1996</v>
      </c>
      <c r="M1971" s="9" t="s">
        <v>6856</v>
      </c>
      <c r="N1971" s="9"/>
      <c r="O1971" s="9" t="s">
        <v>6749</v>
      </c>
    </row>
    <row r="1972" spans="1:15" ht="18">
      <c r="A1972" s="9">
        <v>689987</v>
      </c>
      <c r="B1972" s="9" t="s">
        <v>6749</v>
      </c>
      <c r="C1972" s="9" t="s">
        <v>6857</v>
      </c>
      <c r="D1972" s="9" t="s">
        <v>6858</v>
      </c>
      <c r="E1972" s="9"/>
      <c r="F1972" s="9"/>
      <c r="G1972" s="9" t="s">
        <v>648</v>
      </c>
      <c r="H1972" s="9" t="s">
        <v>1907</v>
      </c>
      <c r="I1972" s="9" t="s">
        <v>1897</v>
      </c>
      <c r="J1972" s="9" t="s">
        <v>1898</v>
      </c>
      <c r="K1972" s="9" t="s">
        <v>1922</v>
      </c>
      <c r="L1972" s="9" t="s">
        <v>1952</v>
      </c>
      <c r="M1972" s="9" t="s">
        <v>2002</v>
      </c>
      <c r="N1972" s="9"/>
      <c r="O1972" s="9" t="s">
        <v>6744</v>
      </c>
    </row>
    <row r="1973" spans="1:15" ht="18">
      <c r="A1973" s="9">
        <v>689983</v>
      </c>
      <c r="B1973" s="9" t="s">
        <v>6749</v>
      </c>
      <c r="C1973" s="9" t="s">
        <v>6859</v>
      </c>
      <c r="D1973" s="9" t="s">
        <v>6860</v>
      </c>
      <c r="E1973" s="9" t="s">
        <v>1905</v>
      </c>
      <c r="F1973" s="9">
        <v>33</v>
      </c>
      <c r="G1973" s="9" t="s">
        <v>1915</v>
      </c>
      <c r="H1973" s="9" t="s">
        <v>3443</v>
      </c>
      <c r="I1973" s="9" t="s">
        <v>1897</v>
      </c>
      <c r="J1973" s="9" t="s">
        <v>1898</v>
      </c>
      <c r="K1973" s="9" t="s">
        <v>1916</v>
      </c>
      <c r="L1973" s="9" t="s">
        <v>1917</v>
      </c>
      <c r="M1973" s="9" t="s">
        <v>6861</v>
      </c>
      <c r="N1973" s="9"/>
      <c r="O1973" s="9" t="s">
        <v>6744</v>
      </c>
    </row>
    <row r="1974" spans="1:15" ht="18">
      <c r="A1974" s="9">
        <v>689973</v>
      </c>
      <c r="B1974" s="9" t="s">
        <v>6749</v>
      </c>
      <c r="C1974" s="9" t="s">
        <v>6862</v>
      </c>
      <c r="D1974" s="9" t="s">
        <v>6863</v>
      </c>
      <c r="E1974" s="9"/>
      <c r="F1974" s="9"/>
      <c r="G1974" s="9" t="s">
        <v>748</v>
      </c>
      <c r="H1974" s="9" t="s">
        <v>634</v>
      </c>
      <c r="I1974" s="9" t="s">
        <v>1897</v>
      </c>
      <c r="J1974" s="9" t="s">
        <v>1926</v>
      </c>
      <c r="K1974" s="9" t="s">
        <v>1995</v>
      </c>
      <c r="L1974" s="9" t="s">
        <v>1996</v>
      </c>
      <c r="M1974" s="9" t="s">
        <v>6864</v>
      </c>
      <c r="N1974" s="9"/>
      <c r="O1974" s="9" t="s">
        <v>6749</v>
      </c>
    </row>
    <row r="1975" spans="1:15" ht="18">
      <c r="A1975" s="9">
        <v>689970</v>
      </c>
      <c r="B1975" s="9" t="s">
        <v>6749</v>
      </c>
      <c r="C1975" s="9" t="s">
        <v>6865</v>
      </c>
      <c r="D1975" s="9" t="s">
        <v>6863</v>
      </c>
      <c r="E1975" s="9"/>
      <c r="F1975" s="9"/>
      <c r="G1975" s="9" t="s">
        <v>748</v>
      </c>
      <c r="H1975" s="9" t="s">
        <v>634</v>
      </c>
      <c r="I1975" s="9" t="s">
        <v>1897</v>
      </c>
      <c r="J1975" s="9" t="s">
        <v>1898</v>
      </c>
      <c r="K1975" s="9" t="s">
        <v>2299</v>
      </c>
      <c r="L1975" s="9" t="s">
        <v>1910</v>
      </c>
      <c r="M1975" s="9" t="s">
        <v>6866</v>
      </c>
      <c r="N1975" s="9"/>
      <c r="O1975" s="9" t="s">
        <v>6528</v>
      </c>
    </row>
    <row r="1976" spans="1:15" ht="18">
      <c r="A1976" s="9">
        <v>689962</v>
      </c>
      <c r="B1976" s="9" t="s">
        <v>6749</v>
      </c>
      <c r="C1976" s="9" t="s">
        <v>6867</v>
      </c>
      <c r="D1976" s="9" t="s">
        <v>6868</v>
      </c>
      <c r="E1976" s="9"/>
      <c r="F1976" s="9"/>
      <c r="G1976" s="9" t="s">
        <v>748</v>
      </c>
      <c r="H1976" s="9" t="s">
        <v>634</v>
      </c>
      <c r="I1976" s="9" t="s">
        <v>1897</v>
      </c>
      <c r="J1976" s="9" t="s">
        <v>1898</v>
      </c>
      <c r="K1976" s="9" t="s">
        <v>1916</v>
      </c>
      <c r="L1976" s="9" t="s">
        <v>2527</v>
      </c>
      <c r="M1976" s="9" t="s">
        <v>6367</v>
      </c>
      <c r="N1976" s="9"/>
      <c r="O1976" s="9" t="s">
        <v>5198</v>
      </c>
    </row>
    <row r="1977" spans="1:15" ht="18">
      <c r="A1977" s="9">
        <v>689955</v>
      </c>
      <c r="B1977" s="9" t="s">
        <v>6749</v>
      </c>
      <c r="C1977" s="9" t="s">
        <v>6869</v>
      </c>
      <c r="D1977" s="9" t="s">
        <v>6870</v>
      </c>
      <c r="E1977" s="9"/>
      <c r="F1977" s="9"/>
      <c r="G1977" s="9" t="s">
        <v>748</v>
      </c>
      <c r="H1977" s="9" t="s">
        <v>1907</v>
      </c>
      <c r="I1977" s="9" t="s">
        <v>1897</v>
      </c>
      <c r="J1977" s="9" t="s">
        <v>1898</v>
      </c>
      <c r="K1977" s="9" t="s">
        <v>1922</v>
      </c>
      <c r="L1977" s="9" t="s">
        <v>2026</v>
      </c>
      <c r="M1977" s="9" t="s">
        <v>2381</v>
      </c>
      <c r="N1977" s="9"/>
      <c r="O1977" s="9" t="s">
        <v>1902</v>
      </c>
    </row>
    <row r="1978" spans="1:15" ht="18">
      <c r="A1978" s="9">
        <v>689948</v>
      </c>
      <c r="B1978" s="9" t="s">
        <v>6749</v>
      </c>
      <c r="C1978" s="9" t="s">
        <v>6871</v>
      </c>
      <c r="D1978" s="9" t="s">
        <v>6872</v>
      </c>
      <c r="E1978" s="9"/>
      <c r="F1978" s="9"/>
      <c r="G1978" s="9" t="s">
        <v>1906</v>
      </c>
      <c r="H1978" s="9" t="s">
        <v>1660</v>
      </c>
      <c r="I1978" s="9" t="s">
        <v>1897</v>
      </c>
      <c r="J1978" s="9" t="s">
        <v>1898</v>
      </c>
      <c r="K1978" s="9" t="s">
        <v>1899</v>
      </c>
      <c r="L1978" s="9" t="s">
        <v>1910</v>
      </c>
      <c r="M1978" s="9" t="s">
        <v>1933</v>
      </c>
      <c r="N1978" s="9"/>
      <c r="O1978" s="9" t="s">
        <v>6528</v>
      </c>
    </row>
    <row r="1979" spans="1:15" ht="18">
      <c r="A1979" s="9">
        <v>689941</v>
      </c>
      <c r="B1979" s="9" t="s">
        <v>6749</v>
      </c>
      <c r="C1979" s="9" t="s">
        <v>6873</v>
      </c>
      <c r="D1979" s="9" t="s">
        <v>6874</v>
      </c>
      <c r="E1979" s="9"/>
      <c r="F1979" s="9"/>
      <c r="G1979" s="9" t="s">
        <v>398</v>
      </c>
      <c r="H1979" s="9" t="s">
        <v>5763</v>
      </c>
      <c r="I1979" s="9" t="s">
        <v>1897</v>
      </c>
      <c r="J1979" s="9" t="s">
        <v>1898</v>
      </c>
      <c r="K1979" s="9" t="s">
        <v>1927</v>
      </c>
      <c r="L1979" s="9" t="s">
        <v>2415</v>
      </c>
      <c r="M1979" s="9" t="s">
        <v>2693</v>
      </c>
      <c r="N1979" s="9"/>
      <c r="O1979" s="9" t="s">
        <v>5538</v>
      </c>
    </row>
    <row r="1980" spans="1:15" ht="18">
      <c r="A1980" s="9">
        <v>689933</v>
      </c>
      <c r="B1980" s="9" t="s">
        <v>6749</v>
      </c>
      <c r="C1980" s="9" t="s">
        <v>6875</v>
      </c>
      <c r="D1980" s="9" t="s">
        <v>6876</v>
      </c>
      <c r="E1980" s="9"/>
      <c r="F1980" s="9"/>
      <c r="G1980" s="9" t="s">
        <v>633</v>
      </c>
      <c r="H1980" s="9" t="s">
        <v>1907</v>
      </c>
      <c r="I1980" s="9" t="s">
        <v>1897</v>
      </c>
      <c r="J1980" s="9" t="s">
        <v>1898</v>
      </c>
      <c r="K1980" s="9" t="s">
        <v>2149</v>
      </c>
      <c r="L1980" s="9" t="s">
        <v>1900</v>
      </c>
      <c r="M1980" s="9" t="s">
        <v>2006</v>
      </c>
      <c r="N1980" s="9"/>
      <c r="O1980" s="9" t="s">
        <v>2881</v>
      </c>
    </row>
    <row r="1981" spans="1:15" ht="18">
      <c r="A1981" s="9">
        <v>689926</v>
      </c>
      <c r="B1981" s="9" t="s">
        <v>6749</v>
      </c>
      <c r="C1981" s="9" t="s">
        <v>6877</v>
      </c>
      <c r="D1981" s="9" t="s">
        <v>6878</v>
      </c>
      <c r="E1981" s="9"/>
      <c r="F1981" s="9"/>
      <c r="G1981" s="9" t="s">
        <v>398</v>
      </c>
      <c r="H1981" s="9" t="s">
        <v>5763</v>
      </c>
      <c r="I1981" s="9" t="s">
        <v>1897</v>
      </c>
      <c r="J1981" s="9" t="s">
        <v>1898</v>
      </c>
      <c r="K1981" s="9" t="s">
        <v>1922</v>
      </c>
      <c r="L1981" s="9" t="s">
        <v>1952</v>
      </c>
      <c r="M1981" s="9" t="s">
        <v>2002</v>
      </c>
      <c r="N1981" s="9"/>
      <c r="O1981" s="9" t="s">
        <v>6744</v>
      </c>
    </row>
    <row r="1982" spans="1:15" ht="18">
      <c r="A1982" s="9">
        <v>689919</v>
      </c>
      <c r="B1982" s="9" t="s">
        <v>6749</v>
      </c>
      <c r="C1982" s="9" t="s">
        <v>6879</v>
      </c>
      <c r="D1982" s="9" t="s">
        <v>6880</v>
      </c>
      <c r="E1982" s="9"/>
      <c r="F1982" s="9"/>
      <c r="G1982" s="9" t="s">
        <v>398</v>
      </c>
      <c r="H1982" s="9" t="s">
        <v>5763</v>
      </c>
      <c r="I1982" s="9" t="s">
        <v>1897</v>
      </c>
      <c r="J1982" s="9" t="s">
        <v>1898</v>
      </c>
      <c r="K1982" s="9" t="s">
        <v>1922</v>
      </c>
      <c r="L1982" s="9" t="s">
        <v>1952</v>
      </c>
      <c r="M1982" s="9" t="s">
        <v>2006</v>
      </c>
      <c r="N1982" s="9"/>
      <c r="O1982" s="9" t="s">
        <v>6744</v>
      </c>
    </row>
    <row r="1983" spans="1:15" ht="18">
      <c r="A1983" s="9">
        <v>689912</v>
      </c>
      <c r="B1983" s="9" t="s">
        <v>6749</v>
      </c>
      <c r="C1983" s="9" t="s">
        <v>6881</v>
      </c>
      <c r="D1983" s="9" t="s">
        <v>2358</v>
      </c>
      <c r="E1983" s="9"/>
      <c r="F1983" s="9"/>
      <c r="G1983" s="9" t="s">
        <v>1906</v>
      </c>
      <c r="H1983" s="9" t="s">
        <v>634</v>
      </c>
      <c r="I1983" s="9" t="s">
        <v>1897</v>
      </c>
      <c r="J1983" s="9" t="s">
        <v>1898</v>
      </c>
      <c r="K1983" s="9" t="s">
        <v>1916</v>
      </c>
      <c r="L1983" s="9" t="s">
        <v>1910</v>
      </c>
      <c r="M1983" s="9" t="s">
        <v>6882</v>
      </c>
      <c r="N1983" s="9"/>
      <c r="O1983" s="9" t="s">
        <v>5930</v>
      </c>
    </row>
    <row r="1984" spans="1:15" ht="18">
      <c r="A1984" s="9">
        <v>689901</v>
      </c>
      <c r="B1984" s="9" t="s">
        <v>6749</v>
      </c>
      <c r="C1984" s="9" t="s">
        <v>6883</v>
      </c>
      <c r="D1984" s="9" t="s">
        <v>6884</v>
      </c>
      <c r="E1984" s="9"/>
      <c r="F1984" s="9"/>
      <c r="G1984" s="9" t="s">
        <v>1906</v>
      </c>
      <c r="H1984" s="9" t="s">
        <v>1660</v>
      </c>
      <c r="I1984" s="9" t="s">
        <v>1897</v>
      </c>
      <c r="J1984" s="9" t="s">
        <v>1898</v>
      </c>
      <c r="K1984" s="9" t="s">
        <v>1927</v>
      </c>
      <c r="L1984" s="9" t="s">
        <v>1910</v>
      </c>
      <c r="M1984" s="9" t="s">
        <v>3012</v>
      </c>
      <c r="N1984" s="9"/>
      <c r="O1984" s="9" t="s">
        <v>4344</v>
      </c>
    </row>
    <row r="1985" spans="1:15" ht="18">
      <c r="A1985" s="9">
        <v>689894</v>
      </c>
      <c r="B1985" s="9" t="s">
        <v>6749</v>
      </c>
      <c r="C1985" s="9" t="s">
        <v>6885</v>
      </c>
      <c r="D1985" s="9" t="s">
        <v>6886</v>
      </c>
      <c r="E1985" s="9" t="s">
        <v>1905</v>
      </c>
      <c r="F1985" s="9">
        <v>28</v>
      </c>
      <c r="G1985" s="9" t="s">
        <v>748</v>
      </c>
      <c r="H1985" s="9" t="s">
        <v>1660</v>
      </c>
      <c r="I1985" s="9" t="s">
        <v>1897</v>
      </c>
      <c r="J1985" s="9" t="s">
        <v>1898</v>
      </c>
      <c r="K1985" s="9" t="s">
        <v>2299</v>
      </c>
      <c r="L1985" s="9" t="s">
        <v>2527</v>
      </c>
      <c r="M1985" s="9" t="s">
        <v>6887</v>
      </c>
      <c r="N1985" s="9"/>
      <c r="O1985" s="9" t="s">
        <v>6228</v>
      </c>
    </row>
    <row r="1986" spans="1:15" ht="18">
      <c r="A1986" s="9">
        <v>689890</v>
      </c>
      <c r="B1986" s="9" t="s">
        <v>6749</v>
      </c>
      <c r="C1986" s="9" t="s">
        <v>6888</v>
      </c>
      <c r="D1986" s="9" t="s">
        <v>6889</v>
      </c>
      <c r="E1986" s="9" t="s">
        <v>1905</v>
      </c>
      <c r="F1986" s="9">
        <v>26</v>
      </c>
      <c r="G1986" s="9" t="s">
        <v>1906</v>
      </c>
      <c r="H1986" s="9" t="s">
        <v>1660</v>
      </c>
      <c r="I1986" s="9" t="s">
        <v>1897</v>
      </c>
      <c r="J1986" s="9" t="s">
        <v>1898</v>
      </c>
      <c r="K1986" s="9" t="s">
        <v>2063</v>
      </c>
      <c r="L1986" s="9" t="s">
        <v>1910</v>
      </c>
      <c r="M1986" s="9" t="s">
        <v>2063</v>
      </c>
      <c r="N1986" s="9"/>
      <c r="O1986" s="9" t="s">
        <v>5930</v>
      </c>
    </row>
    <row r="1987" spans="1:15" ht="18">
      <c r="A1987" s="9">
        <v>689880</v>
      </c>
      <c r="B1987" s="9" t="s">
        <v>6749</v>
      </c>
      <c r="C1987" s="9" t="s">
        <v>6890</v>
      </c>
      <c r="D1987" s="9" t="s">
        <v>6891</v>
      </c>
      <c r="E1987" s="9"/>
      <c r="F1987" s="9"/>
      <c r="G1987" s="9" t="s">
        <v>1915</v>
      </c>
      <c r="H1987" s="9" t="s">
        <v>2337</v>
      </c>
      <c r="I1987" s="9" t="s">
        <v>1897</v>
      </c>
      <c r="J1987" s="9" t="s">
        <v>1898</v>
      </c>
      <c r="K1987" s="9" t="s">
        <v>1916</v>
      </c>
      <c r="L1987" s="9" t="s">
        <v>1917</v>
      </c>
      <c r="M1987" s="9" t="s">
        <v>6892</v>
      </c>
      <c r="N1987" s="9"/>
      <c r="O1987" s="9" t="s">
        <v>3844</v>
      </c>
    </row>
    <row r="1988" spans="1:15" ht="18">
      <c r="A1988" s="9">
        <v>689876</v>
      </c>
      <c r="B1988" s="9" t="s">
        <v>6749</v>
      </c>
      <c r="C1988" s="9" t="s">
        <v>6893</v>
      </c>
      <c r="D1988" s="9" t="s">
        <v>6894</v>
      </c>
      <c r="E1988" s="9" t="s">
        <v>1905</v>
      </c>
      <c r="F1988" s="9">
        <v>26</v>
      </c>
      <c r="G1988" s="9" t="s">
        <v>1915</v>
      </c>
      <c r="H1988" s="9" t="s">
        <v>5763</v>
      </c>
      <c r="I1988" s="9" t="s">
        <v>1897</v>
      </c>
      <c r="J1988" s="9" t="s">
        <v>1898</v>
      </c>
      <c r="K1988" s="9" t="s">
        <v>6895</v>
      </c>
      <c r="L1988" s="9" t="s">
        <v>1917</v>
      </c>
      <c r="M1988" s="9" t="s">
        <v>6896</v>
      </c>
      <c r="N1988" s="9"/>
      <c r="O1988" s="9" t="s">
        <v>1930</v>
      </c>
    </row>
    <row r="1989" spans="1:15" ht="18">
      <c r="A1989" s="9">
        <v>689866</v>
      </c>
      <c r="B1989" s="9" t="s">
        <v>6749</v>
      </c>
      <c r="C1989" s="9" t="s">
        <v>6897</v>
      </c>
      <c r="D1989" s="9" t="s">
        <v>6898</v>
      </c>
      <c r="E1989" s="9"/>
      <c r="F1989" s="9"/>
      <c r="G1989" s="9" t="s">
        <v>398</v>
      </c>
      <c r="H1989" s="9" t="s">
        <v>2190</v>
      </c>
      <c r="I1989" s="9" t="s">
        <v>1897</v>
      </c>
      <c r="J1989" s="9" t="s">
        <v>2215</v>
      </c>
      <c r="K1989" s="9" t="s">
        <v>1927</v>
      </c>
      <c r="L1989" s="9" t="s">
        <v>2415</v>
      </c>
      <c r="M1989" s="9" t="s">
        <v>6899</v>
      </c>
      <c r="N1989" s="9"/>
      <c r="O1989" s="9" t="s">
        <v>4789</v>
      </c>
    </row>
    <row r="1990" spans="1:15" ht="18">
      <c r="A1990" s="9">
        <v>689859</v>
      </c>
      <c r="B1990" s="9" t="s">
        <v>6749</v>
      </c>
      <c r="C1990" s="9" t="s">
        <v>6900</v>
      </c>
      <c r="D1990" s="9" t="s">
        <v>3255</v>
      </c>
      <c r="E1990" s="9" t="s">
        <v>1905</v>
      </c>
      <c r="F1990" s="9">
        <v>22</v>
      </c>
      <c r="G1990" s="9" t="s">
        <v>648</v>
      </c>
      <c r="H1990" s="9" t="s">
        <v>1295</v>
      </c>
      <c r="I1990" s="9" t="s">
        <v>1897</v>
      </c>
      <c r="J1990" s="9" t="s">
        <v>1926</v>
      </c>
      <c r="K1990" s="9" t="s">
        <v>1927</v>
      </c>
      <c r="L1990" s="9" t="s">
        <v>2415</v>
      </c>
      <c r="M1990" s="9" t="s">
        <v>6901</v>
      </c>
      <c r="N1990" s="9"/>
      <c r="O1990" s="9" t="s">
        <v>2044</v>
      </c>
    </row>
    <row r="1991" spans="1:15" ht="18">
      <c r="A1991" s="9">
        <v>689849</v>
      </c>
      <c r="B1991" s="9" t="s">
        <v>6749</v>
      </c>
      <c r="C1991" s="9" t="s">
        <v>6902</v>
      </c>
      <c r="D1991" s="9" t="s">
        <v>6903</v>
      </c>
      <c r="E1991" s="9"/>
      <c r="F1991" s="9">
        <v>0</v>
      </c>
      <c r="G1991" s="9" t="s">
        <v>1915</v>
      </c>
      <c r="H1991" s="9" t="s">
        <v>2337</v>
      </c>
      <c r="I1991" s="9" t="s">
        <v>1897</v>
      </c>
      <c r="J1991" s="9" t="s">
        <v>1898</v>
      </c>
      <c r="K1991" s="9" t="s">
        <v>1965</v>
      </c>
      <c r="L1991" s="9" t="s">
        <v>1917</v>
      </c>
      <c r="M1991" s="9" t="s">
        <v>2387</v>
      </c>
      <c r="N1991" s="9"/>
      <c r="O1991" s="9" t="s">
        <v>1930</v>
      </c>
    </row>
    <row r="1992" spans="1:15" ht="18">
      <c r="A1992" s="9">
        <v>689839</v>
      </c>
      <c r="B1992" s="9" t="s">
        <v>6749</v>
      </c>
      <c r="C1992" s="9" t="s">
        <v>6904</v>
      </c>
      <c r="D1992" s="9" t="s">
        <v>6905</v>
      </c>
      <c r="E1992" s="9"/>
      <c r="F1992" s="9"/>
      <c r="G1992" s="9" t="s">
        <v>1906</v>
      </c>
      <c r="H1992" s="9" t="s">
        <v>1660</v>
      </c>
      <c r="I1992" s="9" t="s">
        <v>1897</v>
      </c>
      <c r="J1992" s="9" t="s">
        <v>1898</v>
      </c>
      <c r="K1992" s="9" t="s">
        <v>1899</v>
      </c>
      <c r="L1992" s="9" t="s">
        <v>1910</v>
      </c>
      <c r="M1992" s="9" t="s">
        <v>1979</v>
      </c>
      <c r="N1992" s="9"/>
      <c r="O1992" s="9" t="s">
        <v>6749</v>
      </c>
    </row>
    <row r="1993" spans="1:15" ht="18">
      <c r="A1993" s="9">
        <v>689835</v>
      </c>
      <c r="B1993" s="9" t="s">
        <v>6749</v>
      </c>
      <c r="C1993" s="9" t="s">
        <v>6906</v>
      </c>
      <c r="D1993" s="9" t="s">
        <v>6907</v>
      </c>
      <c r="E1993" s="9"/>
      <c r="F1993" s="9"/>
      <c r="G1993" s="9" t="s">
        <v>633</v>
      </c>
      <c r="H1993" s="9" t="s">
        <v>1660</v>
      </c>
      <c r="I1993" s="9" t="s">
        <v>1897</v>
      </c>
      <c r="J1993" s="9" t="s">
        <v>1898</v>
      </c>
      <c r="K1993" s="9" t="s">
        <v>2299</v>
      </c>
      <c r="L1993" s="9" t="s">
        <v>1900</v>
      </c>
      <c r="M1993" s="9" t="s">
        <v>6534</v>
      </c>
      <c r="N1993" s="9"/>
      <c r="O1993" s="9" t="s">
        <v>3342</v>
      </c>
    </row>
    <row r="1994" spans="1:15" ht="18">
      <c r="A1994" s="9">
        <v>689831</v>
      </c>
      <c r="B1994" s="9" t="s">
        <v>6749</v>
      </c>
      <c r="C1994" s="9" t="s">
        <v>6908</v>
      </c>
      <c r="D1994" s="9" t="s">
        <v>6909</v>
      </c>
      <c r="E1994" s="9"/>
      <c r="F1994" s="9"/>
      <c r="G1994" s="9" t="s">
        <v>1906</v>
      </c>
      <c r="H1994" s="9" t="s">
        <v>1660</v>
      </c>
      <c r="I1994" s="9" t="s">
        <v>1897</v>
      </c>
      <c r="J1994" s="9" t="s">
        <v>1898</v>
      </c>
      <c r="K1994" s="9" t="s">
        <v>1922</v>
      </c>
      <c r="L1994" s="9" t="s">
        <v>2527</v>
      </c>
      <c r="M1994" s="9" t="s">
        <v>6282</v>
      </c>
      <c r="N1994" s="9"/>
      <c r="O1994" s="9" t="s">
        <v>5408</v>
      </c>
    </row>
    <row r="1995" spans="1:15" ht="18">
      <c r="A1995" s="9">
        <v>689828</v>
      </c>
      <c r="B1995" s="9" t="s">
        <v>6749</v>
      </c>
      <c r="C1995" s="9" t="s">
        <v>6910</v>
      </c>
      <c r="D1995" s="9" t="s">
        <v>6911</v>
      </c>
      <c r="E1995" s="9"/>
      <c r="F1995" s="9"/>
      <c r="G1995" s="9" t="s">
        <v>633</v>
      </c>
      <c r="H1995" s="9" t="s">
        <v>1660</v>
      </c>
      <c r="I1995" s="9" t="s">
        <v>1897</v>
      </c>
      <c r="J1995" s="9" t="s">
        <v>1898</v>
      </c>
      <c r="K1995" s="9" t="s">
        <v>2299</v>
      </c>
      <c r="L1995" s="9" t="s">
        <v>1900</v>
      </c>
      <c r="M1995" s="9" t="s">
        <v>3381</v>
      </c>
      <c r="N1995" s="9"/>
      <c r="O1995" s="9" t="s">
        <v>3464</v>
      </c>
    </row>
    <row r="1996" spans="1:15" ht="18">
      <c r="A1996" s="9">
        <v>689824</v>
      </c>
      <c r="B1996" s="9" t="s">
        <v>6749</v>
      </c>
      <c r="C1996" s="9" t="s">
        <v>6912</v>
      </c>
      <c r="D1996" s="9" t="s">
        <v>6913</v>
      </c>
      <c r="E1996" s="9" t="s">
        <v>1905</v>
      </c>
      <c r="F1996" s="9">
        <v>47</v>
      </c>
      <c r="G1996" s="9" t="s">
        <v>633</v>
      </c>
      <c r="H1996" s="9" t="s">
        <v>1907</v>
      </c>
      <c r="I1996" s="9" t="s">
        <v>1897</v>
      </c>
      <c r="J1996" s="9" t="s">
        <v>2009</v>
      </c>
      <c r="K1996" s="9" t="s">
        <v>1965</v>
      </c>
      <c r="L1996" s="9" t="s">
        <v>1974</v>
      </c>
      <c r="M1996" s="9" t="s">
        <v>6914</v>
      </c>
      <c r="N1996" s="9"/>
      <c r="O1996" s="9" t="s">
        <v>3926</v>
      </c>
    </row>
    <row r="1997" spans="1:15" ht="18">
      <c r="A1997" s="9">
        <v>689817</v>
      </c>
      <c r="B1997" s="9" t="s">
        <v>16</v>
      </c>
      <c r="C1997" s="9" t="s">
        <v>6915</v>
      </c>
      <c r="D1997" s="9" t="s">
        <v>6916</v>
      </c>
      <c r="E1997" s="9" t="s">
        <v>1905</v>
      </c>
      <c r="F1997" s="9">
        <v>36</v>
      </c>
      <c r="G1997" s="9" t="s">
        <v>398</v>
      </c>
      <c r="H1997" s="9" t="s">
        <v>1295</v>
      </c>
      <c r="I1997" s="9" t="s">
        <v>1897</v>
      </c>
      <c r="J1997" s="9" t="s">
        <v>1898</v>
      </c>
      <c r="K1997" s="9" t="s">
        <v>3178</v>
      </c>
      <c r="L1997" s="9" t="s">
        <v>2415</v>
      </c>
      <c r="M1997" s="9" t="s">
        <v>3869</v>
      </c>
      <c r="N1997" s="9"/>
      <c r="O1997" s="9" t="s">
        <v>2881</v>
      </c>
    </row>
    <row r="1998" spans="1:15" ht="18">
      <c r="A1998" s="9">
        <v>689804</v>
      </c>
      <c r="B1998" s="9" t="s">
        <v>16</v>
      </c>
      <c r="C1998" s="9" t="s">
        <v>6917</v>
      </c>
      <c r="D1998" s="9" t="s">
        <v>6918</v>
      </c>
      <c r="E1998" s="9"/>
      <c r="F1998" s="9"/>
      <c r="G1998" s="9" t="s">
        <v>1906</v>
      </c>
      <c r="H1998" s="9" t="s">
        <v>1660</v>
      </c>
      <c r="I1998" s="9" t="s">
        <v>1897</v>
      </c>
      <c r="J1998" s="9" t="s">
        <v>1898</v>
      </c>
      <c r="K1998" s="9" t="s">
        <v>1965</v>
      </c>
      <c r="L1998" s="9" t="s">
        <v>1910</v>
      </c>
      <c r="M1998" s="9" t="s">
        <v>4941</v>
      </c>
      <c r="N1998" s="9"/>
      <c r="O1998" s="9" t="s">
        <v>6528</v>
      </c>
    </row>
    <row r="1999" spans="1:15" ht="18">
      <c r="A1999" s="9">
        <v>689800</v>
      </c>
      <c r="B1999" s="9" t="s">
        <v>16</v>
      </c>
      <c r="C1999" s="9" t="s">
        <v>6919</v>
      </c>
      <c r="D1999" s="9" t="s">
        <v>6920</v>
      </c>
      <c r="E1999" s="9"/>
      <c r="F1999" s="9"/>
      <c r="G1999" s="9" t="s">
        <v>748</v>
      </c>
      <c r="H1999" s="9" t="s">
        <v>1295</v>
      </c>
      <c r="I1999" s="9" t="s">
        <v>1897</v>
      </c>
      <c r="J1999" s="9" t="s">
        <v>1898</v>
      </c>
      <c r="K1999" s="9" t="s">
        <v>1922</v>
      </c>
      <c r="L1999" s="9" t="s">
        <v>2026</v>
      </c>
      <c r="M1999" s="9" t="s">
        <v>98</v>
      </c>
      <c r="N1999" s="9"/>
      <c r="O1999" s="9" t="s">
        <v>2080</v>
      </c>
    </row>
    <row r="2000" spans="1:15" ht="18">
      <c r="A2000" s="9">
        <v>689793</v>
      </c>
      <c r="B2000" s="9" t="s">
        <v>16</v>
      </c>
      <c r="C2000" s="9" t="s">
        <v>6921</v>
      </c>
      <c r="D2000" s="9" t="s">
        <v>6922</v>
      </c>
      <c r="E2000" s="9"/>
      <c r="F2000" s="9"/>
      <c r="G2000" s="9" t="s">
        <v>748</v>
      </c>
      <c r="H2000" s="9" t="s">
        <v>634</v>
      </c>
      <c r="I2000" s="9" t="s">
        <v>1897</v>
      </c>
      <c r="J2000" s="9" t="s">
        <v>1898</v>
      </c>
      <c r="K2000" s="9" t="s">
        <v>2299</v>
      </c>
      <c r="L2000" s="9" t="s">
        <v>2527</v>
      </c>
      <c r="M2000" s="9" t="s">
        <v>6923</v>
      </c>
      <c r="N2000" s="9"/>
      <c r="O2000" s="9" t="s">
        <v>6528</v>
      </c>
    </row>
    <row r="2001" spans="1:15" ht="18">
      <c r="A2001" s="9">
        <v>689789</v>
      </c>
      <c r="B2001" s="9" t="s">
        <v>16</v>
      </c>
      <c r="C2001" s="9" t="s">
        <v>6924</v>
      </c>
      <c r="D2001" s="9" t="s">
        <v>6925</v>
      </c>
      <c r="E2001" s="9"/>
      <c r="F2001" s="9"/>
      <c r="G2001" s="9" t="s">
        <v>633</v>
      </c>
      <c r="H2001" s="9" t="s">
        <v>1660</v>
      </c>
      <c r="I2001" s="9" t="s">
        <v>1897</v>
      </c>
      <c r="J2001" s="9" t="s">
        <v>1898</v>
      </c>
      <c r="K2001" s="9" t="s">
        <v>1987</v>
      </c>
      <c r="L2001" s="9" t="s">
        <v>1900</v>
      </c>
      <c r="M2001" s="9" t="s">
        <v>2002</v>
      </c>
      <c r="N2001" s="9"/>
      <c r="O2001" s="9" t="s">
        <v>1954</v>
      </c>
    </row>
    <row r="2002" spans="1:15" ht="18">
      <c r="A2002" s="9">
        <v>689777</v>
      </c>
      <c r="B2002" s="9" t="s">
        <v>16</v>
      </c>
      <c r="C2002" s="9" t="s">
        <v>6926</v>
      </c>
      <c r="D2002" s="9" t="s">
        <v>6927</v>
      </c>
      <c r="E2002" s="9" t="s">
        <v>1905</v>
      </c>
      <c r="F2002" s="9">
        <v>52</v>
      </c>
      <c r="G2002" s="9" t="s">
        <v>1915</v>
      </c>
      <c r="H2002" s="9" t="s">
        <v>3753</v>
      </c>
      <c r="I2002" s="9" t="s">
        <v>1897</v>
      </c>
      <c r="J2002" s="9" t="s">
        <v>1898</v>
      </c>
      <c r="K2002" s="9" t="s">
        <v>2299</v>
      </c>
      <c r="L2002" s="9" t="s">
        <v>1917</v>
      </c>
      <c r="M2002" s="9" t="s">
        <v>6928</v>
      </c>
      <c r="N2002" s="9"/>
      <c r="O2002" s="9" t="s">
        <v>5644</v>
      </c>
    </row>
    <row r="2003" spans="1:15" ht="18">
      <c r="A2003" s="9">
        <v>689766</v>
      </c>
      <c r="B2003" s="9" t="s">
        <v>16</v>
      </c>
      <c r="C2003" s="9" t="s">
        <v>6929</v>
      </c>
      <c r="D2003" s="9" t="s">
        <v>6930</v>
      </c>
      <c r="E2003" s="9" t="s">
        <v>1905</v>
      </c>
      <c r="F2003" s="9">
        <v>23</v>
      </c>
      <c r="G2003" s="9" t="s">
        <v>633</v>
      </c>
      <c r="H2003" s="9" t="s">
        <v>1660</v>
      </c>
      <c r="I2003" s="9" t="s">
        <v>1897</v>
      </c>
      <c r="J2003" s="9" t="s">
        <v>1898</v>
      </c>
      <c r="K2003" s="9" t="s">
        <v>1927</v>
      </c>
      <c r="L2003" s="9" t="s">
        <v>1900</v>
      </c>
      <c r="M2003" s="9" t="s">
        <v>5438</v>
      </c>
      <c r="N2003" s="9"/>
      <c r="O2003" s="9" t="s">
        <v>3844</v>
      </c>
    </row>
    <row r="2004" spans="1:15" ht="18">
      <c r="A2004" s="9">
        <v>689762</v>
      </c>
      <c r="B2004" s="9" t="s">
        <v>16</v>
      </c>
      <c r="C2004" s="9" t="s">
        <v>6931</v>
      </c>
      <c r="D2004" s="9" t="s">
        <v>6932</v>
      </c>
      <c r="E2004" s="9"/>
      <c r="F2004" s="9"/>
      <c r="G2004" s="9" t="s">
        <v>1915</v>
      </c>
      <c r="H2004" s="9" t="s">
        <v>1907</v>
      </c>
      <c r="I2004" s="9" t="s">
        <v>1897</v>
      </c>
      <c r="J2004" s="9" t="s">
        <v>1898</v>
      </c>
      <c r="K2004" s="9" t="s">
        <v>1899</v>
      </c>
      <c r="L2004" s="9" t="s">
        <v>1917</v>
      </c>
      <c r="M2004" s="9" t="s">
        <v>3024</v>
      </c>
      <c r="N2004" s="9"/>
      <c r="O2004" s="9" t="s">
        <v>4789</v>
      </c>
    </row>
    <row r="2005" spans="1:15" ht="18">
      <c r="A2005" s="9">
        <v>689758</v>
      </c>
      <c r="B2005" s="9" t="s">
        <v>16</v>
      </c>
      <c r="C2005" s="9" t="s">
        <v>6933</v>
      </c>
      <c r="D2005" s="9" t="s">
        <v>6934</v>
      </c>
      <c r="E2005" s="9"/>
      <c r="F2005" s="9"/>
      <c r="G2005" s="9" t="s">
        <v>398</v>
      </c>
      <c r="H2005" s="9" t="s">
        <v>5763</v>
      </c>
      <c r="I2005" s="9" t="s">
        <v>1897</v>
      </c>
      <c r="J2005" s="9" t="s">
        <v>1898</v>
      </c>
      <c r="K2005" s="9" t="s">
        <v>1927</v>
      </c>
      <c r="L2005" s="9" t="s">
        <v>2415</v>
      </c>
      <c r="M2005" s="9" t="s">
        <v>2693</v>
      </c>
      <c r="N2005" s="9"/>
      <c r="O2005" s="9" t="s">
        <v>5538</v>
      </c>
    </row>
    <row r="2006" spans="1:15" ht="18">
      <c r="A2006" s="9">
        <v>689747</v>
      </c>
      <c r="B2006" s="9" t="s">
        <v>16</v>
      </c>
      <c r="C2006" s="9" t="s">
        <v>6935</v>
      </c>
      <c r="D2006" s="9" t="s">
        <v>6936</v>
      </c>
      <c r="E2006" s="9"/>
      <c r="F2006" s="9"/>
      <c r="G2006" s="9" t="s">
        <v>1906</v>
      </c>
      <c r="H2006" s="9" t="s">
        <v>1660</v>
      </c>
      <c r="I2006" s="9" t="s">
        <v>1897</v>
      </c>
      <c r="J2006" s="9" t="s">
        <v>1898</v>
      </c>
      <c r="K2006" s="9" t="s">
        <v>1899</v>
      </c>
      <c r="L2006" s="9" t="s">
        <v>2527</v>
      </c>
      <c r="M2006" s="9" t="s">
        <v>6937</v>
      </c>
      <c r="N2006" s="9"/>
      <c r="O2006" s="9" t="s">
        <v>6228</v>
      </c>
    </row>
    <row r="2007" spans="1:15" ht="18">
      <c r="A2007" s="9">
        <v>689737</v>
      </c>
      <c r="B2007" s="9" t="s">
        <v>16</v>
      </c>
      <c r="C2007" s="9" t="s">
        <v>6938</v>
      </c>
      <c r="D2007" s="9" t="s">
        <v>6939</v>
      </c>
      <c r="E2007" s="9"/>
      <c r="F2007" s="9"/>
      <c r="G2007" s="9" t="s">
        <v>748</v>
      </c>
      <c r="H2007" s="9" t="s">
        <v>1907</v>
      </c>
      <c r="I2007" s="9" t="s">
        <v>1897</v>
      </c>
      <c r="J2007" s="9" t="s">
        <v>1926</v>
      </c>
      <c r="K2007" s="9" t="s">
        <v>1995</v>
      </c>
      <c r="L2007" s="9" t="s">
        <v>1996</v>
      </c>
      <c r="M2007" s="9" t="s">
        <v>6940</v>
      </c>
      <c r="N2007" s="9"/>
      <c r="O2007" s="9" t="s">
        <v>6749</v>
      </c>
    </row>
    <row r="2008" spans="1:15" ht="18">
      <c r="A2008" s="9">
        <v>689731</v>
      </c>
      <c r="B2008" s="9" t="s">
        <v>16</v>
      </c>
      <c r="C2008" s="9" t="s">
        <v>6941</v>
      </c>
      <c r="D2008" s="9" t="s">
        <v>6939</v>
      </c>
      <c r="E2008" s="9"/>
      <c r="F2008" s="9"/>
      <c r="G2008" s="9" t="s">
        <v>748</v>
      </c>
      <c r="H2008" s="9" t="s">
        <v>1907</v>
      </c>
      <c r="I2008" s="9" t="s">
        <v>1897</v>
      </c>
      <c r="J2008" s="9" t="s">
        <v>1898</v>
      </c>
      <c r="K2008" s="9" t="s">
        <v>1916</v>
      </c>
      <c r="L2008" s="9" t="s">
        <v>1910</v>
      </c>
      <c r="M2008" s="9" t="s">
        <v>5886</v>
      </c>
      <c r="N2008" s="9"/>
      <c r="O2008" s="9" t="s">
        <v>6228</v>
      </c>
    </row>
    <row r="2009" spans="1:15" ht="18">
      <c r="A2009" s="9">
        <v>689724</v>
      </c>
      <c r="B2009" s="9" t="s">
        <v>16</v>
      </c>
      <c r="C2009" s="9" t="s">
        <v>6942</v>
      </c>
      <c r="D2009" s="9" t="s">
        <v>6943</v>
      </c>
      <c r="E2009" s="9"/>
      <c r="F2009" s="9"/>
      <c r="G2009" s="9" t="s">
        <v>748</v>
      </c>
      <c r="H2009" s="9" t="s">
        <v>1660</v>
      </c>
      <c r="I2009" s="9" t="s">
        <v>1897</v>
      </c>
      <c r="J2009" s="9" t="s">
        <v>1898</v>
      </c>
      <c r="K2009" s="9" t="s">
        <v>1965</v>
      </c>
      <c r="L2009" s="9" t="s">
        <v>1910</v>
      </c>
      <c r="M2009" s="9" t="s">
        <v>2973</v>
      </c>
      <c r="N2009" s="9"/>
      <c r="O2009" s="9" t="s">
        <v>6228</v>
      </c>
    </row>
    <row r="2010" spans="1:15" ht="18">
      <c r="A2010" s="9">
        <v>689715</v>
      </c>
      <c r="B2010" s="9" t="s">
        <v>16</v>
      </c>
      <c r="C2010" s="9" t="s">
        <v>6944</v>
      </c>
      <c r="D2010" s="9" t="s">
        <v>6945</v>
      </c>
      <c r="E2010" s="9" t="s">
        <v>1905</v>
      </c>
      <c r="F2010" s="9">
        <v>25</v>
      </c>
      <c r="G2010" s="9" t="s">
        <v>1915</v>
      </c>
      <c r="H2010" s="9" t="s">
        <v>1907</v>
      </c>
      <c r="I2010" s="9" t="s">
        <v>1897</v>
      </c>
      <c r="J2010" s="9" t="s">
        <v>1898</v>
      </c>
      <c r="K2010" s="9" t="s">
        <v>1965</v>
      </c>
      <c r="L2010" s="9" t="s">
        <v>1917</v>
      </c>
      <c r="M2010" s="9" t="s">
        <v>2428</v>
      </c>
      <c r="N2010" s="9"/>
      <c r="O2010" s="9" t="s">
        <v>1930</v>
      </c>
    </row>
    <row r="2011" spans="1:15" ht="18">
      <c r="A2011" s="9">
        <v>689711</v>
      </c>
      <c r="B2011" s="9" t="s">
        <v>16</v>
      </c>
      <c r="C2011" s="9" t="s">
        <v>6946</v>
      </c>
      <c r="D2011" s="9" t="s">
        <v>6947</v>
      </c>
      <c r="E2011" s="9" t="s">
        <v>1905</v>
      </c>
      <c r="F2011" s="9">
        <v>27</v>
      </c>
      <c r="G2011" s="9" t="s">
        <v>398</v>
      </c>
      <c r="H2011" s="9" t="s">
        <v>5763</v>
      </c>
      <c r="I2011" s="9" t="s">
        <v>1897</v>
      </c>
      <c r="J2011" s="9" t="s">
        <v>1898</v>
      </c>
      <c r="K2011" s="9" t="s">
        <v>1916</v>
      </c>
      <c r="L2011" s="9" t="s">
        <v>1952</v>
      </c>
      <c r="M2011" s="9" t="s">
        <v>6948</v>
      </c>
      <c r="N2011" s="9"/>
      <c r="O2011" s="9" t="s">
        <v>2514</v>
      </c>
    </row>
    <row r="2012" spans="1:15" ht="18">
      <c r="A2012" s="9">
        <v>689707</v>
      </c>
      <c r="B2012" s="9" t="s">
        <v>16</v>
      </c>
      <c r="C2012" s="9" t="s">
        <v>6949</v>
      </c>
      <c r="D2012" s="9" t="s">
        <v>6950</v>
      </c>
      <c r="E2012" s="9" t="s">
        <v>1905</v>
      </c>
      <c r="F2012" s="9">
        <v>25</v>
      </c>
      <c r="G2012" s="9" t="s">
        <v>748</v>
      </c>
      <c r="H2012" s="9" t="s">
        <v>1295</v>
      </c>
      <c r="I2012" s="9" t="s">
        <v>1897</v>
      </c>
      <c r="J2012" s="9" t="s">
        <v>1898</v>
      </c>
      <c r="K2012" s="9" t="s">
        <v>2255</v>
      </c>
      <c r="L2012" s="9" t="s">
        <v>2527</v>
      </c>
      <c r="M2012" s="9" t="s">
        <v>6951</v>
      </c>
      <c r="N2012" s="9"/>
      <c r="O2012" s="9" t="s">
        <v>6228</v>
      </c>
    </row>
    <row r="2013" spans="1:15" ht="18">
      <c r="A2013" s="9">
        <v>689694</v>
      </c>
      <c r="B2013" s="9" t="s">
        <v>16</v>
      </c>
      <c r="C2013" s="9" t="s">
        <v>6952</v>
      </c>
      <c r="D2013" s="9" t="s">
        <v>3339</v>
      </c>
      <c r="E2013" s="9"/>
      <c r="F2013" s="9"/>
      <c r="G2013" s="9" t="s">
        <v>648</v>
      </c>
      <c r="H2013" s="9" t="s">
        <v>1907</v>
      </c>
      <c r="I2013" s="9" t="s">
        <v>1897</v>
      </c>
      <c r="J2013" s="9" t="s">
        <v>1898</v>
      </c>
      <c r="K2013" s="9" t="s">
        <v>1922</v>
      </c>
      <c r="L2013" s="9" t="s">
        <v>1952</v>
      </c>
      <c r="M2013" s="9" t="s">
        <v>2010</v>
      </c>
      <c r="N2013" s="9"/>
      <c r="O2013" s="9" t="s">
        <v>5538</v>
      </c>
    </row>
    <row r="2014" spans="1:15" ht="18">
      <c r="A2014" s="9">
        <v>689684</v>
      </c>
      <c r="B2014" s="9" t="s">
        <v>16</v>
      </c>
      <c r="C2014" s="9" t="s">
        <v>6953</v>
      </c>
      <c r="D2014" s="9" t="s">
        <v>6954</v>
      </c>
      <c r="E2014" s="9"/>
      <c r="F2014" s="9"/>
      <c r="G2014" s="9" t="s">
        <v>1915</v>
      </c>
      <c r="H2014" s="9" t="s">
        <v>1907</v>
      </c>
      <c r="I2014" s="9" t="s">
        <v>1897</v>
      </c>
      <c r="J2014" s="9" t="s">
        <v>1898</v>
      </c>
      <c r="K2014" s="9" t="s">
        <v>1899</v>
      </c>
      <c r="L2014" s="9" t="s">
        <v>1917</v>
      </c>
      <c r="M2014" s="9" t="s">
        <v>6955</v>
      </c>
      <c r="N2014" s="9"/>
      <c r="O2014" s="9" t="s">
        <v>5930</v>
      </c>
    </row>
    <row r="2015" spans="1:15" ht="18">
      <c r="A2015" s="9">
        <v>689678</v>
      </c>
      <c r="B2015" s="9" t="s">
        <v>16</v>
      </c>
      <c r="C2015" s="9" t="s">
        <v>6956</v>
      </c>
      <c r="D2015" s="9" t="s">
        <v>6957</v>
      </c>
      <c r="E2015" s="9" t="s">
        <v>1905</v>
      </c>
      <c r="F2015" s="9">
        <v>32</v>
      </c>
      <c r="G2015" s="9" t="s">
        <v>1915</v>
      </c>
      <c r="H2015" s="9" t="s">
        <v>1907</v>
      </c>
      <c r="I2015" s="9" t="s">
        <v>1897</v>
      </c>
      <c r="J2015" s="9" t="s">
        <v>1898</v>
      </c>
      <c r="K2015" s="9" t="s">
        <v>2149</v>
      </c>
      <c r="L2015" s="9" t="s">
        <v>1917</v>
      </c>
      <c r="M2015" s="9" t="s">
        <v>6958</v>
      </c>
      <c r="N2015" s="9"/>
      <c r="O2015" s="9" t="s">
        <v>6749</v>
      </c>
    </row>
    <row r="2016" spans="1:15" ht="18">
      <c r="A2016" s="9">
        <v>689673</v>
      </c>
      <c r="B2016" s="9" t="s">
        <v>16</v>
      </c>
      <c r="C2016" s="9" t="s">
        <v>6959</v>
      </c>
      <c r="D2016" s="9" t="s">
        <v>6960</v>
      </c>
      <c r="E2016" s="9" t="s">
        <v>1905</v>
      </c>
      <c r="F2016" s="9">
        <v>23</v>
      </c>
      <c r="G2016" s="9" t="s">
        <v>1915</v>
      </c>
      <c r="H2016" s="9" t="s">
        <v>3443</v>
      </c>
      <c r="I2016" s="9" t="s">
        <v>1897</v>
      </c>
      <c r="J2016" s="9" t="s">
        <v>1898</v>
      </c>
      <c r="K2016" s="9" t="s">
        <v>1965</v>
      </c>
      <c r="L2016" s="9" t="s">
        <v>1917</v>
      </c>
      <c r="M2016" s="9" t="s">
        <v>6961</v>
      </c>
      <c r="N2016" s="9"/>
      <c r="O2016" s="9" t="s">
        <v>1930</v>
      </c>
    </row>
    <row r="2017" spans="1:15" ht="18">
      <c r="A2017" s="9">
        <v>689669</v>
      </c>
      <c r="B2017" s="9" t="s">
        <v>16</v>
      </c>
      <c r="C2017" s="9" t="s">
        <v>6962</v>
      </c>
      <c r="D2017" s="9" t="s">
        <v>6963</v>
      </c>
      <c r="E2017" s="9"/>
      <c r="F2017" s="9"/>
      <c r="G2017" s="9" t="s">
        <v>1915</v>
      </c>
      <c r="H2017" s="9" t="s">
        <v>3443</v>
      </c>
      <c r="I2017" s="9" t="s">
        <v>1897</v>
      </c>
      <c r="J2017" s="9" t="s">
        <v>1898</v>
      </c>
      <c r="K2017" s="9" t="s">
        <v>1987</v>
      </c>
      <c r="L2017" s="9" t="s">
        <v>1917</v>
      </c>
      <c r="M2017" s="9" t="s">
        <v>6964</v>
      </c>
      <c r="N2017" s="9"/>
      <c r="O2017" s="9" t="s">
        <v>1930</v>
      </c>
    </row>
    <row r="2018" spans="1:15" ht="18">
      <c r="A2018" s="9">
        <v>689659</v>
      </c>
      <c r="B2018" s="9" t="s">
        <v>16</v>
      </c>
      <c r="C2018" s="9" t="s">
        <v>6965</v>
      </c>
      <c r="D2018" s="9" t="s">
        <v>6966</v>
      </c>
      <c r="E2018" s="9"/>
      <c r="F2018" s="9"/>
      <c r="G2018" s="9" t="s">
        <v>2176</v>
      </c>
      <c r="H2018" s="9" t="s">
        <v>1660</v>
      </c>
      <c r="I2018" s="9" t="s">
        <v>1897</v>
      </c>
      <c r="J2018" s="9" t="s">
        <v>2009</v>
      </c>
      <c r="K2018" s="9" t="s">
        <v>1916</v>
      </c>
      <c r="L2018" s="9" t="s">
        <v>2527</v>
      </c>
      <c r="M2018" s="9" t="s">
        <v>6967</v>
      </c>
      <c r="N2018" s="9"/>
      <c r="O2018" s="9" t="s">
        <v>6749</v>
      </c>
    </row>
    <row r="2019" spans="1:15" ht="18">
      <c r="A2019" s="9">
        <v>689647</v>
      </c>
      <c r="B2019" s="9" t="s">
        <v>16</v>
      </c>
      <c r="C2019" s="9" t="s">
        <v>6968</v>
      </c>
      <c r="D2019" s="9" t="s">
        <v>6969</v>
      </c>
      <c r="E2019" s="9" t="s">
        <v>1905</v>
      </c>
      <c r="F2019" s="9">
        <v>35</v>
      </c>
      <c r="G2019" s="9" t="s">
        <v>1915</v>
      </c>
      <c r="H2019" s="9" t="s">
        <v>1907</v>
      </c>
      <c r="I2019" s="9" t="s">
        <v>1897</v>
      </c>
      <c r="J2019" s="9" t="s">
        <v>1898</v>
      </c>
      <c r="K2019" s="9" t="s">
        <v>2299</v>
      </c>
      <c r="L2019" s="9" t="s">
        <v>1917</v>
      </c>
      <c r="M2019" s="9" t="s">
        <v>6970</v>
      </c>
      <c r="N2019" s="9"/>
      <c r="O2019" s="9" t="s">
        <v>6078</v>
      </c>
    </row>
    <row r="2020" spans="1:15" ht="18">
      <c r="A2020" s="9">
        <v>689637</v>
      </c>
      <c r="B2020" s="9" t="s">
        <v>16</v>
      </c>
      <c r="C2020" s="9" t="s">
        <v>6971</v>
      </c>
      <c r="D2020" s="9" t="s">
        <v>6972</v>
      </c>
      <c r="E2020" s="9" t="s">
        <v>2744</v>
      </c>
      <c r="F2020" s="9">
        <v>30</v>
      </c>
      <c r="G2020" s="9" t="s">
        <v>648</v>
      </c>
      <c r="H2020" s="9" t="s">
        <v>1907</v>
      </c>
      <c r="I2020" s="9" t="s">
        <v>1897</v>
      </c>
      <c r="J2020" s="9" t="s">
        <v>1898</v>
      </c>
      <c r="K2020" s="9" t="s">
        <v>2687</v>
      </c>
      <c r="L2020" s="9" t="s">
        <v>2415</v>
      </c>
      <c r="M2020" s="9" t="s">
        <v>2693</v>
      </c>
      <c r="N2020" s="9"/>
      <c r="O2020" s="9" t="s">
        <v>3464</v>
      </c>
    </row>
    <row r="2021" spans="1:15" ht="18">
      <c r="A2021" s="9">
        <v>689629</v>
      </c>
      <c r="B2021" s="9" t="s">
        <v>16</v>
      </c>
      <c r="C2021" s="9" t="s">
        <v>6973</v>
      </c>
      <c r="D2021" s="9" t="s">
        <v>6974</v>
      </c>
      <c r="E2021" s="9"/>
      <c r="F2021" s="9"/>
      <c r="G2021" s="9" t="s">
        <v>1896</v>
      </c>
      <c r="H2021" s="9" t="s">
        <v>1660</v>
      </c>
      <c r="I2021" s="9" t="s">
        <v>1897</v>
      </c>
      <c r="J2021" s="9" t="s">
        <v>1898</v>
      </c>
      <c r="K2021" s="9" t="s">
        <v>1922</v>
      </c>
      <c r="L2021" s="9" t="s">
        <v>1952</v>
      </c>
      <c r="M2021" s="9" t="s">
        <v>3371</v>
      </c>
      <c r="N2021" s="9"/>
      <c r="O2021" s="9" t="s">
        <v>6749</v>
      </c>
    </row>
    <row r="2022" spans="1:15" ht="18">
      <c r="A2022" s="9">
        <v>689624</v>
      </c>
      <c r="B2022" s="9" t="s">
        <v>16</v>
      </c>
      <c r="C2022" s="9" t="s">
        <v>6975</v>
      </c>
      <c r="D2022" s="9" t="s">
        <v>6976</v>
      </c>
      <c r="E2022" s="9"/>
      <c r="F2022" s="9">
        <v>0</v>
      </c>
      <c r="G2022" s="9" t="s">
        <v>1906</v>
      </c>
      <c r="H2022" s="9" t="s">
        <v>1907</v>
      </c>
      <c r="I2022" s="9" t="s">
        <v>1897</v>
      </c>
      <c r="J2022" s="9" t="s">
        <v>1898</v>
      </c>
      <c r="K2022" s="9" t="s">
        <v>1922</v>
      </c>
      <c r="L2022" s="9" t="s">
        <v>2026</v>
      </c>
      <c r="M2022" s="9" t="s">
        <v>2381</v>
      </c>
      <c r="N2022" s="9"/>
      <c r="O2022" s="9" t="s">
        <v>1902</v>
      </c>
    </row>
    <row r="2023" spans="1:15" ht="18">
      <c r="A2023" s="9">
        <v>689613</v>
      </c>
      <c r="B2023" s="9" t="s">
        <v>16</v>
      </c>
      <c r="C2023" s="9" t="s">
        <v>6977</v>
      </c>
      <c r="D2023" s="9" t="s">
        <v>6978</v>
      </c>
      <c r="E2023" s="9" t="s">
        <v>1905</v>
      </c>
      <c r="F2023" s="9">
        <v>60</v>
      </c>
      <c r="G2023" s="9" t="s">
        <v>1915</v>
      </c>
      <c r="H2023" s="9" t="s">
        <v>1907</v>
      </c>
      <c r="I2023" s="9" t="s">
        <v>1897</v>
      </c>
      <c r="J2023" s="9" t="s">
        <v>1898</v>
      </c>
      <c r="K2023" s="9" t="s">
        <v>1987</v>
      </c>
      <c r="L2023" s="9" t="s">
        <v>1917</v>
      </c>
      <c r="M2023" s="9" t="s">
        <v>2133</v>
      </c>
      <c r="N2023" s="9"/>
      <c r="O2023" s="9" t="s">
        <v>1930</v>
      </c>
    </row>
    <row r="2024" spans="1:15" ht="18">
      <c r="A2024" s="9">
        <v>689607</v>
      </c>
      <c r="B2024" s="9" t="s">
        <v>16</v>
      </c>
      <c r="C2024" s="9" t="s">
        <v>6979</v>
      </c>
      <c r="D2024" s="9" t="s">
        <v>3778</v>
      </c>
      <c r="E2024" s="9" t="s">
        <v>1905</v>
      </c>
      <c r="F2024" s="9">
        <v>37</v>
      </c>
      <c r="G2024" s="9" t="s">
        <v>1915</v>
      </c>
      <c r="H2024" s="9" t="s">
        <v>1907</v>
      </c>
      <c r="I2024" s="9" t="s">
        <v>1897</v>
      </c>
      <c r="J2024" s="9" t="s">
        <v>1898</v>
      </c>
      <c r="K2024" s="9" t="s">
        <v>2687</v>
      </c>
      <c r="L2024" s="9" t="s">
        <v>1917</v>
      </c>
      <c r="M2024" s="9" t="s">
        <v>2133</v>
      </c>
      <c r="N2024" s="9"/>
      <c r="O2024" s="9" t="s">
        <v>2230</v>
      </c>
    </row>
    <row r="2025" spans="1:15" ht="18">
      <c r="A2025" s="9">
        <v>689594</v>
      </c>
      <c r="B2025" s="9" t="s">
        <v>16</v>
      </c>
      <c r="C2025" s="9" t="s">
        <v>6980</v>
      </c>
      <c r="D2025" s="9" t="s">
        <v>6981</v>
      </c>
      <c r="E2025" s="9"/>
      <c r="F2025" s="9"/>
      <c r="G2025" s="9" t="s">
        <v>748</v>
      </c>
      <c r="H2025" s="9" t="s">
        <v>634</v>
      </c>
      <c r="I2025" s="9" t="s">
        <v>1897</v>
      </c>
      <c r="J2025" s="9" t="s">
        <v>1898</v>
      </c>
      <c r="K2025" s="9" t="s">
        <v>1916</v>
      </c>
      <c r="L2025" s="9" t="s">
        <v>2527</v>
      </c>
      <c r="M2025" s="9" t="s">
        <v>6982</v>
      </c>
      <c r="N2025" s="9"/>
      <c r="O2025" s="9" t="s">
        <v>6528</v>
      </c>
    </row>
    <row r="2026" spans="1:15" ht="18">
      <c r="A2026" s="9">
        <v>689590</v>
      </c>
      <c r="B2026" s="9" t="s">
        <v>16</v>
      </c>
      <c r="C2026" s="9" t="s">
        <v>6983</v>
      </c>
      <c r="D2026" s="9" t="s">
        <v>6984</v>
      </c>
      <c r="E2026" s="9" t="s">
        <v>1905</v>
      </c>
      <c r="F2026" s="9">
        <v>3</v>
      </c>
      <c r="G2026" s="9" t="s">
        <v>398</v>
      </c>
      <c r="H2026" s="9" t="s">
        <v>1295</v>
      </c>
      <c r="I2026" s="9" t="s">
        <v>1897</v>
      </c>
      <c r="J2026" s="9" t="s">
        <v>1898</v>
      </c>
      <c r="K2026" s="9" t="s">
        <v>1927</v>
      </c>
      <c r="L2026" s="9" t="s">
        <v>2415</v>
      </c>
      <c r="M2026" s="9" t="s">
        <v>6985</v>
      </c>
      <c r="N2026" s="9"/>
      <c r="O2026" s="9" t="s">
        <v>5198</v>
      </c>
    </row>
    <row r="2027" spans="1:15" ht="18">
      <c r="A2027" s="9">
        <v>689557</v>
      </c>
      <c r="B2027" s="9" t="s">
        <v>16</v>
      </c>
      <c r="C2027" s="9" t="s">
        <v>6986</v>
      </c>
      <c r="D2027" s="9" t="s">
        <v>1917</v>
      </c>
      <c r="E2027" s="9"/>
      <c r="F2027" s="9"/>
      <c r="G2027" s="9" t="s">
        <v>1906</v>
      </c>
      <c r="H2027" s="9" t="s">
        <v>1660</v>
      </c>
      <c r="I2027" s="9" t="s">
        <v>1897</v>
      </c>
      <c r="J2027" s="9" t="s">
        <v>1898</v>
      </c>
      <c r="K2027" s="9" t="s">
        <v>1922</v>
      </c>
      <c r="L2027" s="9" t="s">
        <v>2527</v>
      </c>
      <c r="M2027" s="9" t="s">
        <v>2105</v>
      </c>
      <c r="N2027" s="9"/>
      <c r="O2027" s="9" t="s">
        <v>5408</v>
      </c>
    </row>
    <row r="2028" spans="1:15" ht="18">
      <c r="A2028" s="9">
        <v>689552</v>
      </c>
      <c r="B2028" s="9" t="s">
        <v>16</v>
      </c>
      <c r="C2028" s="9" t="s">
        <v>6987</v>
      </c>
      <c r="D2028" s="9" t="s">
        <v>6988</v>
      </c>
      <c r="E2028" s="9"/>
      <c r="F2028" s="9"/>
      <c r="G2028" s="9" t="s">
        <v>633</v>
      </c>
      <c r="H2028" s="9" t="s">
        <v>1907</v>
      </c>
      <c r="I2028" s="9" t="s">
        <v>1897</v>
      </c>
      <c r="J2028" s="9" t="s">
        <v>1898</v>
      </c>
      <c r="K2028" s="9" t="s">
        <v>1916</v>
      </c>
      <c r="L2028" s="9" t="s">
        <v>1952</v>
      </c>
      <c r="M2028" s="9" t="s">
        <v>6989</v>
      </c>
      <c r="N2028" s="9"/>
      <c r="O2028" s="9" t="s">
        <v>6228</v>
      </c>
    </row>
    <row r="2029" spans="1:15" ht="18">
      <c r="A2029" s="9">
        <v>689544</v>
      </c>
      <c r="B2029" s="9" t="s">
        <v>16</v>
      </c>
      <c r="C2029" s="9" t="s">
        <v>6990</v>
      </c>
      <c r="D2029" s="9" t="s">
        <v>6991</v>
      </c>
      <c r="E2029" s="9"/>
      <c r="F2029" s="9"/>
      <c r="G2029" s="9" t="s">
        <v>1906</v>
      </c>
      <c r="H2029" s="9" t="s">
        <v>1660</v>
      </c>
      <c r="I2029" s="9" t="s">
        <v>1897</v>
      </c>
      <c r="J2029" s="9" t="s">
        <v>1926</v>
      </c>
      <c r="K2029" s="9" t="s">
        <v>1899</v>
      </c>
      <c r="L2029" s="9" t="s">
        <v>1910</v>
      </c>
      <c r="M2029" s="9" t="s">
        <v>1979</v>
      </c>
      <c r="N2029" s="9"/>
      <c r="O2029" s="9" t="s">
        <v>6749</v>
      </c>
    </row>
    <row r="2030" spans="1:15" ht="18">
      <c r="A2030" s="9">
        <v>689532</v>
      </c>
      <c r="B2030" s="9" t="s">
        <v>16</v>
      </c>
      <c r="C2030" s="9" t="s">
        <v>6992</v>
      </c>
      <c r="D2030" s="9" t="s">
        <v>6993</v>
      </c>
      <c r="E2030" s="9"/>
      <c r="F2030" s="9"/>
      <c r="G2030" s="9" t="s">
        <v>1906</v>
      </c>
      <c r="H2030" s="9" t="s">
        <v>1660</v>
      </c>
      <c r="I2030" s="9" t="s">
        <v>1897</v>
      </c>
      <c r="J2030" s="9" t="s">
        <v>1898</v>
      </c>
      <c r="K2030" s="9" t="s">
        <v>1922</v>
      </c>
      <c r="L2030" s="9" t="s">
        <v>2527</v>
      </c>
      <c r="M2030" s="9" t="s">
        <v>6282</v>
      </c>
      <c r="N2030" s="9"/>
      <c r="O2030" s="9" t="s">
        <v>5408</v>
      </c>
    </row>
    <row r="2031" spans="1:15" ht="18">
      <c r="A2031" s="9">
        <v>5399</v>
      </c>
      <c r="B2031" s="9" t="s">
        <v>16</v>
      </c>
      <c r="C2031" s="9" t="s">
        <v>6994</v>
      </c>
      <c r="D2031" s="9" t="s">
        <v>6993</v>
      </c>
      <c r="E2031" s="9"/>
      <c r="F2031" s="9"/>
      <c r="G2031" s="9" t="s">
        <v>1906</v>
      </c>
      <c r="H2031" s="9" t="s">
        <v>1660</v>
      </c>
      <c r="I2031" s="9" t="s">
        <v>1897</v>
      </c>
      <c r="J2031" s="9" t="s">
        <v>1898</v>
      </c>
      <c r="K2031" s="9" t="s">
        <v>1927</v>
      </c>
      <c r="L2031" s="9" t="s">
        <v>1910</v>
      </c>
      <c r="M2031" s="9" t="s">
        <v>6995</v>
      </c>
      <c r="N2031" s="9"/>
      <c r="O2031" s="9" t="s">
        <v>5198</v>
      </c>
    </row>
    <row r="2032" spans="1:15" ht="18">
      <c r="A2032" s="9">
        <v>689519</v>
      </c>
      <c r="B2032" s="9" t="s">
        <v>16</v>
      </c>
      <c r="C2032" s="9" t="s">
        <v>6996</v>
      </c>
      <c r="D2032" s="9" t="s">
        <v>6997</v>
      </c>
      <c r="E2032" s="9"/>
      <c r="F2032" s="9"/>
      <c r="G2032" s="9" t="s">
        <v>633</v>
      </c>
      <c r="H2032" s="9" t="s">
        <v>634</v>
      </c>
      <c r="I2032" s="9" t="s">
        <v>1897</v>
      </c>
      <c r="J2032" s="9" t="s">
        <v>1898</v>
      </c>
      <c r="K2032" s="9" t="s">
        <v>1922</v>
      </c>
      <c r="L2032" s="9" t="s">
        <v>1952</v>
      </c>
      <c r="M2032" s="9" t="s">
        <v>2010</v>
      </c>
      <c r="N2032" s="9"/>
      <c r="O2032" s="9" t="s">
        <v>6749</v>
      </c>
    </row>
    <row r="2033" spans="1:15" ht="18">
      <c r="A2033" s="9">
        <v>689515</v>
      </c>
      <c r="B2033" s="9" t="s">
        <v>16</v>
      </c>
      <c r="C2033" s="9" t="s">
        <v>6998</v>
      </c>
      <c r="D2033" s="9" t="s">
        <v>6999</v>
      </c>
      <c r="E2033" s="9"/>
      <c r="F2033" s="9"/>
      <c r="G2033" s="9" t="s">
        <v>1896</v>
      </c>
      <c r="H2033" s="9" t="s">
        <v>1907</v>
      </c>
      <c r="I2033" s="9" t="s">
        <v>1897</v>
      </c>
      <c r="J2033" s="9" t="s">
        <v>1898</v>
      </c>
      <c r="K2033" s="9" t="s">
        <v>1922</v>
      </c>
      <c r="L2033" s="9" t="s">
        <v>1952</v>
      </c>
      <c r="M2033" s="9" t="s">
        <v>2010</v>
      </c>
      <c r="N2033" s="9"/>
      <c r="O2033" s="9" t="s">
        <v>6749</v>
      </c>
    </row>
    <row r="2034" spans="1:15" ht="18">
      <c r="A2034" s="9">
        <v>689507</v>
      </c>
      <c r="B2034" s="9" t="s">
        <v>16</v>
      </c>
      <c r="C2034" s="9" t="s">
        <v>7000</v>
      </c>
      <c r="D2034" s="9" t="s">
        <v>7001</v>
      </c>
      <c r="E2034" s="9"/>
      <c r="F2034" s="9"/>
      <c r="G2034" s="9" t="s">
        <v>398</v>
      </c>
      <c r="H2034" s="9" t="s">
        <v>5763</v>
      </c>
      <c r="I2034" s="9" t="s">
        <v>1897</v>
      </c>
      <c r="J2034" s="9" t="s">
        <v>1898</v>
      </c>
      <c r="K2034" s="9" t="s">
        <v>1922</v>
      </c>
      <c r="L2034" s="9" t="s">
        <v>1952</v>
      </c>
      <c r="M2034" s="9" t="s">
        <v>2002</v>
      </c>
      <c r="N2034" s="9"/>
      <c r="O2034" s="9" t="s">
        <v>6744</v>
      </c>
    </row>
    <row r="2035" spans="1:15" ht="18">
      <c r="A2035" s="9">
        <v>689501</v>
      </c>
      <c r="B2035" s="9" t="s">
        <v>16</v>
      </c>
      <c r="C2035" s="9" t="s">
        <v>7002</v>
      </c>
      <c r="D2035" s="9" t="s">
        <v>7003</v>
      </c>
      <c r="E2035" s="9"/>
      <c r="F2035" s="9"/>
      <c r="G2035" s="9" t="s">
        <v>398</v>
      </c>
      <c r="H2035" s="9" t="s">
        <v>1295</v>
      </c>
      <c r="I2035" s="9" t="s">
        <v>1897</v>
      </c>
      <c r="J2035" s="9" t="s">
        <v>1898</v>
      </c>
      <c r="K2035" s="9" t="s">
        <v>1995</v>
      </c>
      <c r="L2035" s="9" t="s">
        <v>1996</v>
      </c>
      <c r="M2035" s="9" t="s">
        <v>7004</v>
      </c>
      <c r="N2035" s="9"/>
      <c r="O2035" s="9" t="s">
        <v>6749</v>
      </c>
    </row>
    <row r="2036" spans="1:15" ht="18">
      <c r="A2036" s="9">
        <v>689474</v>
      </c>
      <c r="B2036" s="9" t="s">
        <v>16</v>
      </c>
      <c r="C2036" s="9" t="s">
        <v>7005</v>
      </c>
      <c r="D2036" s="9" t="s">
        <v>7006</v>
      </c>
      <c r="E2036" s="9" t="s">
        <v>1905</v>
      </c>
      <c r="F2036" s="9">
        <v>27</v>
      </c>
      <c r="G2036" s="9" t="s">
        <v>1915</v>
      </c>
      <c r="H2036" s="9" t="s">
        <v>3443</v>
      </c>
      <c r="I2036" s="9" t="s">
        <v>1897</v>
      </c>
      <c r="J2036" s="9" t="s">
        <v>1898</v>
      </c>
      <c r="K2036" s="9" t="s">
        <v>2255</v>
      </c>
      <c r="L2036" s="9" t="s">
        <v>1917</v>
      </c>
      <c r="M2036" s="9" t="s">
        <v>7007</v>
      </c>
      <c r="N2036" s="9"/>
      <c r="O2036" s="9" t="s">
        <v>6744</v>
      </c>
    </row>
    <row r="2037" spans="1:15" ht="18">
      <c r="A2037" s="9">
        <v>689467</v>
      </c>
      <c r="B2037" s="9" t="s">
        <v>16</v>
      </c>
      <c r="C2037" s="9" t="s">
        <v>7008</v>
      </c>
      <c r="D2037" s="9" t="s">
        <v>7009</v>
      </c>
      <c r="E2037" s="9" t="s">
        <v>1905</v>
      </c>
      <c r="F2037" s="9">
        <v>26</v>
      </c>
      <c r="G2037" s="9" t="s">
        <v>1906</v>
      </c>
      <c r="H2037" s="9" t="s">
        <v>1295</v>
      </c>
      <c r="I2037" s="9" t="s">
        <v>1897</v>
      </c>
      <c r="J2037" s="9" t="s">
        <v>1898</v>
      </c>
      <c r="K2037" s="9" t="s">
        <v>4760</v>
      </c>
      <c r="L2037" s="9" t="s">
        <v>1910</v>
      </c>
      <c r="M2037" s="9" t="s">
        <v>2973</v>
      </c>
      <c r="N2037" s="9"/>
      <c r="O2037" s="9" t="s">
        <v>1930</v>
      </c>
    </row>
    <row r="2038" spans="1:15" ht="18">
      <c r="A2038" s="9">
        <v>689456</v>
      </c>
      <c r="B2038" s="9" t="s">
        <v>16</v>
      </c>
      <c r="C2038" s="9" t="s">
        <v>7010</v>
      </c>
      <c r="D2038" s="9" t="s">
        <v>7011</v>
      </c>
      <c r="E2038" s="9"/>
      <c r="F2038" s="9"/>
      <c r="G2038" s="9" t="s">
        <v>633</v>
      </c>
      <c r="H2038" s="9" t="s">
        <v>634</v>
      </c>
      <c r="I2038" s="9" t="s">
        <v>1897</v>
      </c>
      <c r="J2038" s="9" t="s">
        <v>1898</v>
      </c>
      <c r="K2038" s="9" t="s">
        <v>1899</v>
      </c>
      <c r="L2038" s="9" t="s">
        <v>3209</v>
      </c>
      <c r="M2038" s="9" t="s">
        <v>7012</v>
      </c>
      <c r="N2038" s="9"/>
      <c r="O2038" s="9" t="s">
        <v>5644</v>
      </c>
    </row>
    <row r="2039" spans="1:15" ht="18">
      <c r="A2039" s="9">
        <v>689448</v>
      </c>
      <c r="B2039" s="9" t="s">
        <v>16</v>
      </c>
      <c r="C2039" s="9" t="s">
        <v>7013</v>
      </c>
      <c r="D2039" s="9" t="s">
        <v>7014</v>
      </c>
      <c r="E2039" s="9" t="s">
        <v>1905</v>
      </c>
      <c r="F2039" s="9">
        <v>25</v>
      </c>
      <c r="G2039" s="9"/>
      <c r="H2039" s="9"/>
      <c r="I2039" s="9" t="s">
        <v>1897</v>
      </c>
      <c r="J2039" s="9" t="s">
        <v>1908</v>
      </c>
      <c r="K2039" s="9" t="s">
        <v>1899</v>
      </c>
      <c r="L2039" s="9" t="s">
        <v>1910</v>
      </c>
      <c r="M2039" s="9" t="s">
        <v>1933</v>
      </c>
      <c r="N2039" s="9"/>
      <c r="O2039" s="9" t="s">
        <v>6749</v>
      </c>
    </row>
    <row r="2040" spans="1:15" ht="18">
      <c r="A2040" s="9">
        <v>689444</v>
      </c>
      <c r="B2040" s="9" t="s">
        <v>16</v>
      </c>
      <c r="C2040" s="9" t="s">
        <v>7015</v>
      </c>
      <c r="D2040" s="9" t="s">
        <v>7016</v>
      </c>
      <c r="E2040" s="9"/>
      <c r="F2040" s="9"/>
      <c r="G2040" s="9" t="s">
        <v>1915</v>
      </c>
      <c r="H2040" s="9" t="s">
        <v>1295</v>
      </c>
      <c r="I2040" s="9" t="s">
        <v>1897</v>
      </c>
      <c r="J2040" s="9" t="s">
        <v>1898</v>
      </c>
      <c r="K2040" s="9" t="s">
        <v>1899</v>
      </c>
      <c r="L2040" s="9" t="s">
        <v>1928</v>
      </c>
      <c r="M2040" s="9" t="s">
        <v>98</v>
      </c>
      <c r="N2040" s="9"/>
      <c r="O2040" s="9" t="s">
        <v>2514</v>
      </c>
    </row>
    <row r="2041" spans="1:15" ht="18">
      <c r="A2041" s="9">
        <v>689434</v>
      </c>
      <c r="B2041" s="9" t="s">
        <v>16</v>
      </c>
      <c r="C2041" s="9" t="s">
        <v>7017</v>
      </c>
      <c r="D2041" s="9" t="s">
        <v>7018</v>
      </c>
      <c r="E2041" s="9"/>
      <c r="F2041" s="9"/>
      <c r="G2041" s="9" t="s">
        <v>398</v>
      </c>
      <c r="H2041" s="9" t="s">
        <v>1295</v>
      </c>
      <c r="I2041" s="9" t="s">
        <v>1897</v>
      </c>
      <c r="J2041" s="9" t="s">
        <v>1898</v>
      </c>
      <c r="K2041" s="9" t="s">
        <v>1922</v>
      </c>
      <c r="L2041" s="9" t="s">
        <v>1952</v>
      </c>
      <c r="M2041" s="9" t="s">
        <v>2002</v>
      </c>
      <c r="N2041" s="9"/>
      <c r="O2041" s="9" t="s">
        <v>6744</v>
      </c>
    </row>
    <row r="2042" spans="1:15" ht="18">
      <c r="A2042" s="9">
        <v>689426</v>
      </c>
      <c r="B2042" s="9" t="s">
        <v>16</v>
      </c>
      <c r="C2042" s="9" t="s">
        <v>7019</v>
      </c>
      <c r="D2042" s="9" t="s">
        <v>7020</v>
      </c>
      <c r="E2042" s="9"/>
      <c r="F2042" s="9"/>
      <c r="G2042" s="9" t="s">
        <v>748</v>
      </c>
      <c r="H2042" s="9" t="s">
        <v>1907</v>
      </c>
      <c r="I2042" s="9" t="s">
        <v>1897</v>
      </c>
      <c r="J2042" s="9" t="s">
        <v>1898</v>
      </c>
      <c r="K2042" s="9" t="s">
        <v>1916</v>
      </c>
      <c r="L2042" s="9" t="s">
        <v>1910</v>
      </c>
      <c r="M2042" s="9" t="s">
        <v>7021</v>
      </c>
      <c r="N2042" s="9"/>
      <c r="O2042" s="9" t="s">
        <v>6749</v>
      </c>
    </row>
    <row r="2043" spans="1:15" ht="18">
      <c r="A2043" s="9">
        <v>689417</v>
      </c>
      <c r="B2043" s="9" t="s">
        <v>16</v>
      </c>
      <c r="C2043" s="9" t="s">
        <v>7022</v>
      </c>
      <c r="D2043" s="9" t="s">
        <v>7023</v>
      </c>
      <c r="E2043" s="9"/>
      <c r="F2043" s="9"/>
      <c r="G2043" s="9" t="s">
        <v>748</v>
      </c>
      <c r="H2043" s="9" t="s">
        <v>1660</v>
      </c>
      <c r="I2043" s="9" t="s">
        <v>1897</v>
      </c>
      <c r="J2043" s="9" t="s">
        <v>1898</v>
      </c>
      <c r="K2043" s="9" t="s">
        <v>1916</v>
      </c>
      <c r="L2043" s="9" t="s">
        <v>1910</v>
      </c>
      <c r="M2043" s="9" t="s">
        <v>7024</v>
      </c>
      <c r="N2043" s="9"/>
      <c r="O2043" s="9" t="s">
        <v>6749</v>
      </c>
    </row>
    <row r="2044" spans="1:15" ht="18">
      <c r="A2044" s="9">
        <v>689407</v>
      </c>
      <c r="B2044" s="9" t="s">
        <v>16</v>
      </c>
      <c r="C2044" s="9" t="s">
        <v>7025</v>
      </c>
      <c r="D2044" s="9" t="s">
        <v>3794</v>
      </c>
      <c r="E2044" s="9"/>
      <c r="F2044" s="9">
        <v>0</v>
      </c>
      <c r="G2044" s="9" t="s">
        <v>748</v>
      </c>
      <c r="H2044" s="9" t="s">
        <v>634</v>
      </c>
      <c r="I2044" s="9" t="s">
        <v>1897</v>
      </c>
      <c r="J2044" s="9" t="s">
        <v>1898</v>
      </c>
      <c r="K2044" s="9" t="s">
        <v>1899</v>
      </c>
      <c r="L2044" s="9" t="s">
        <v>2527</v>
      </c>
      <c r="M2044" s="9" t="s">
        <v>7026</v>
      </c>
      <c r="N2044" s="9"/>
      <c r="O2044" s="9" t="s">
        <v>6749</v>
      </c>
    </row>
    <row r="2045" spans="1:15" ht="18">
      <c r="A2045" s="9">
        <v>689402</v>
      </c>
      <c r="B2045" s="9" t="s">
        <v>16</v>
      </c>
      <c r="C2045" s="9" t="s">
        <v>7027</v>
      </c>
      <c r="D2045" s="9" t="s">
        <v>7028</v>
      </c>
      <c r="E2045" s="9" t="s">
        <v>1905</v>
      </c>
      <c r="F2045" s="9">
        <v>28</v>
      </c>
      <c r="G2045" s="9" t="s">
        <v>2720</v>
      </c>
      <c r="H2045" s="9" t="s">
        <v>1907</v>
      </c>
      <c r="I2045" s="9" t="s">
        <v>1897</v>
      </c>
      <c r="J2045" s="9" t="s">
        <v>1908</v>
      </c>
      <c r="K2045" s="9" t="s">
        <v>3178</v>
      </c>
      <c r="L2045" s="9" t="s">
        <v>2415</v>
      </c>
      <c r="M2045" s="9" t="s">
        <v>7029</v>
      </c>
      <c r="N2045" s="9"/>
      <c r="O2045" s="9" t="s">
        <v>6749</v>
      </c>
    </row>
    <row r="2046" spans="1:15" ht="18">
      <c r="A2046" s="9">
        <v>689377</v>
      </c>
      <c r="B2046" s="9" t="s">
        <v>16</v>
      </c>
      <c r="C2046" s="9" t="s">
        <v>7030</v>
      </c>
      <c r="D2046" s="9" t="s">
        <v>7031</v>
      </c>
      <c r="E2046" s="9" t="s">
        <v>1905</v>
      </c>
      <c r="F2046" s="9">
        <v>29</v>
      </c>
      <c r="G2046" s="9" t="s">
        <v>1915</v>
      </c>
      <c r="H2046" s="9" t="s">
        <v>1907</v>
      </c>
      <c r="I2046" s="9" t="s">
        <v>1897</v>
      </c>
      <c r="J2046" s="9" t="s">
        <v>1908</v>
      </c>
      <c r="K2046" s="9" t="s">
        <v>2299</v>
      </c>
      <c r="L2046" s="9" t="s">
        <v>1917</v>
      </c>
      <c r="M2046" s="9" t="s">
        <v>7032</v>
      </c>
      <c r="N2046" s="9"/>
      <c r="O2046" s="9" t="s">
        <v>6228</v>
      </c>
    </row>
    <row r="2047" spans="1:15" ht="18">
      <c r="A2047" s="9">
        <v>689369</v>
      </c>
      <c r="B2047" s="9" t="s">
        <v>16</v>
      </c>
      <c r="C2047" s="9" t="s">
        <v>7033</v>
      </c>
      <c r="D2047" s="9" t="s">
        <v>7034</v>
      </c>
      <c r="E2047" s="9"/>
      <c r="F2047" s="9"/>
      <c r="G2047" s="9" t="s">
        <v>398</v>
      </c>
      <c r="H2047" s="9" t="s">
        <v>1295</v>
      </c>
      <c r="I2047" s="9" t="s">
        <v>1897</v>
      </c>
      <c r="J2047" s="9" t="s">
        <v>1898</v>
      </c>
      <c r="K2047" s="9" t="s">
        <v>1899</v>
      </c>
      <c r="L2047" s="9" t="s">
        <v>2415</v>
      </c>
      <c r="M2047" s="9" t="s">
        <v>7035</v>
      </c>
      <c r="N2047" s="9"/>
      <c r="O2047" s="9" t="s">
        <v>6749</v>
      </c>
    </row>
    <row r="2048" spans="1:15" ht="18">
      <c r="A2048" s="9">
        <v>689365</v>
      </c>
      <c r="B2048" s="9" t="s">
        <v>16</v>
      </c>
      <c r="C2048" s="9" t="s">
        <v>7036</v>
      </c>
      <c r="D2048" s="9" t="s">
        <v>7037</v>
      </c>
      <c r="E2048" s="9"/>
      <c r="F2048" s="9"/>
      <c r="G2048" s="9" t="s">
        <v>748</v>
      </c>
      <c r="H2048" s="9" t="s">
        <v>1295</v>
      </c>
      <c r="I2048" s="9" t="s">
        <v>1897</v>
      </c>
      <c r="J2048" s="9" t="s">
        <v>1898</v>
      </c>
      <c r="K2048" s="9" t="s">
        <v>1965</v>
      </c>
      <c r="L2048" s="9" t="s">
        <v>2527</v>
      </c>
      <c r="M2048" s="9" t="s">
        <v>7038</v>
      </c>
      <c r="N2048" s="9"/>
      <c r="O2048" s="9" t="s">
        <v>3350</v>
      </c>
    </row>
    <row r="2049" spans="1:15" ht="18">
      <c r="A2049" s="9">
        <v>689344</v>
      </c>
      <c r="B2049" s="9" t="s">
        <v>16</v>
      </c>
      <c r="C2049" s="9" t="s">
        <v>7039</v>
      </c>
      <c r="D2049" s="9" t="s">
        <v>3314</v>
      </c>
      <c r="E2049" s="9" t="s">
        <v>1905</v>
      </c>
      <c r="F2049" s="9">
        <v>50</v>
      </c>
      <c r="G2049" s="9" t="s">
        <v>1915</v>
      </c>
      <c r="H2049" s="9" t="s">
        <v>3443</v>
      </c>
      <c r="I2049" s="9" t="s">
        <v>1897</v>
      </c>
      <c r="J2049" s="9" t="s">
        <v>1898</v>
      </c>
      <c r="K2049" s="9" t="s">
        <v>2687</v>
      </c>
      <c r="L2049" s="9" t="s">
        <v>1917</v>
      </c>
      <c r="M2049" s="9" t="s">
        <v>2387</v>
      </c>
      <c r="N2049" s="9"/>
      <c r="O2049" s="9" t="s">
        <v>4545</v>
      </c>
    </row>
    <row r="2050" spans="1:15" ht="18">
      <c r="A2050" s="9">
        <v>689325</v>
      </c>
      <c r="B2050" s="9" t="s">
        <v>16</v>
      </c>
      <c r="C2050" s="9" t="s">
        <v>7040</v>
      </c>
      <c r="D2050" s="9" t="s">
        <v>7041</v>
      </c>
      <c r="E2050" s="9" t="s">
        <v>1905</v>
      </c>
      <c r="F2050" s="9">
        <v>36</v>
      </c>
      <c r="G2050" s="9" t="s">
        <v>1906</v>
      </c>
      <c r="H2050" s="9" t="s">
        <v>1660</v>
      </c>
      <c r="I2050" s="9" t="s">
        <v>1897</v>
      </c>
      <c r="J2050" s="9" t="s">
        <v>1898</v>
      </c>
      <c r="K2050" s="9" t="s">
        <v>2063</v>
      </c>
      <c r="L2050" s="9" t="s">
        <v>1910</v>
      </c>
      <c r="M2050" s="9" t="s">
        <v>7042</v>
      </c>
      <c r="N2050" s="9"/>
      <c r="O2050" s="9" t="s">
        <v>5538</v>
      </c>
    </row>
    <row r="2051" spans="1:15" ht="18">
      <c r="A2051" s="9">
        <v>689298</v>
      </c>
      <c r="B2051" s="9" t="s">
        <v>16</v>
      </c>
      <c r="C2051" s="9" t="s">
        <v>7043</v>
      </c>
      <c r="D2051" s="9" t="s">
        <v>6991</v>
      </c>
      <c r="E2051" s="9" t="s">
        <v>1905</v>
      </c>
      <c r="F2051" s="9">
        <v>32</v>
      </c>
      <c r="G2051" s="9" t="s">
        <v>398</v>
      </c>
      <c r="H2051" s="9" t="s">
        <v>1295</v>
      </c>
      <c r="I2051" s="9" t="s">
        <v>1897</v>
      </c>
      <c r="J2051" s="9" t="s">
        <v>1898</v>
      </c>
      <c r="K2051" s="9" t="s">
        <v>1927</v>
      </c>
      <c r="L2051" s="9" t="s">
        <v>2415</v>
      </c>
      <c r="M2051" s="9" t="s">
        <v>7044</v>
      </c>
      <c r="N2051" s="9"/>
      <c r="O2051" s="9" t="s">
        <v>2230</v>
      </c>
    </row>
    <row r="2052" spans="1:15" ht="18">
      <c r="A2052" s="9">
        <v>689291</v>
      </c>
      <c r="B2052" s="9" t="s">
        <v>16</v>
      </c>
      <c r="C2052" s="9" t="s">
        <v>7045</v>
      </c>
      <c r="D2052" s="9" t="s">
        <v>7046</v>
      </c>
      <c r="E2052" s="9"/>
      <c r="F2052" s="9"/>
      <c r="G2052" s="9" t="s">
        <v>398</v>
      </c>
      <c r="H2052" s="9" t="s">
        <v>5763</v>
      </c>
      <c r="I2052" s="9" t="s">
        <v>1897</v>
      </c>
      <c r="J2052" s="9" t="s">
        <v>1898</v>
      </c>
      <c r="K2052" s="9" t="s">
        <v>1899</v>
      </c>
      <c r="L2052" s="9" t="s">
        <v>2415</v>
      </c>
      <c r="M2052" s="9" t="s">
        <v>3489</v>
      </c>
      <c r="N2052" s="9"/>
      <c r="O2052" s="9" t="s">
        <v>16</v>
      </c>
    </row>
    <row r="2053" spans="1:15" ht="18">
      <c r="A2053" s="9">
        <v>689284</v>
      </c>
      <c r="B2053" s="9" t="s">
        <v>16</v>
      </c>
      <c r="C2053" s="9" t="s">
        <v>7047</v>
      </c>
      <c r="D2053" s="9" t="s">
        <v>7048</v>
      </c>
      <c r="E2053" s="9" t="s">
        <v>1905</v>
      </c>
      <c r="F2053" s="9">
        <v>30</v>
      </c>
      <c r="G2053" s="9" t="s">
        <v>398</v>
      </c>
      <c r="H2053" s="9" t="s">
        <v>1907</v>
      </c>
      <c r="I2053" s="9" t="s">
        <v>1897</v>
      </c>
      <c r="J2053" s="9" t="s">
        <v>1898</v>
      </c>
      <c r="K2053" s="9" t="s">
        <v>1987</v>
      </c>
      <c r="L2053" s="9" t="s">
        <v>2415</v>
      </c>
      <c r="M2053" s="9" t="s">
        <v>7049</v>
      </c>
      <c r="N2053" s="9"/>
      <c r="O2053" s="9" t="s">
        <v>2059</v>
      </c>
    </row>
    <row r="2054" spans="1:15" ht="18">
      <c r="A2054" s="9">
        <v>689269</v>
      </c>
      <c r="B2054" s="9" t="s">
        <v>16</v>
      </c>
      <c r="C2054" s="9" t="s">
        <v>7050</v>
      </c>
      <c r="D2054" s="9" t="s">
        <v>7051</v>
      </c>
      <c r="E2054" s="9"/>
      <c r="F2054" s="9"/>
      <c r="G2054" s="9" t="s">
        <v>633</v>
      </c>
      <c r="H2054" s="9" t="s">
        <v>7052</v>
      </c>
      <c r="I2054" s="9" t="s">
        <v>1897</v>
      </c>
      <c r="J2054" s="9" t="s">
        <v>1926</v>
      </c>
      <c r="K2054" s="9" t="s">
        <v>1927</v>
      </c>
      <c r="L2054" s="9" t="s">
        <v>1900</v>
      </c>
      <c r="M2054" s="9" t="s">
        <v>6118</v>
      </c>
      <c r="N2054" s="9"/>
      <c r="O2054" s="9" t="s">
        <v>4950</v>
      </c>
    </row>
    <row r="2055" spans="1:15" ht="18">
      <c r="A2055" s="9">
        <v>689262</v>
      </c>
      <c r="B2055" s="9" t="s">
        <v>16</v>
      </c>
      <c r="C2055" s="9" t="s">
        <v>7053</v>
      </c>
      <c r="D2055" s="9" t="s">
        <v>7054</v>
      </c>
      <c r="E2055" s="9" t="s">
        <v>1905</v>
      </c>
      <c r="F2055" s="9">
        <v>43</v>
      </c>
      <c r="G2055" s="9" t="s">
        <v>398</v>
      </c>
      <c r="H2055" s="9" t="s">
        <v>5763</v>
      </c>
      <c r="I2055" s="9" t="s">
        <v>1897</v>
      </c>
      <c r="J2055" s="9" t="s">
        <v>1898</v>
      </c>
      <c r="K2055" s="9" t="s">
        <v>1995</v>
      </c>
      <c r="L2055" s="9" t="s">
        <v>1996</v>
      </c>
      <c r="M2055" s="9" t="s">
        <v>7055</v>
      </c>
      <c r="N2055" s="9"/>
      <c r="O2055" s="9" t="s">
        <v>16</v>
      </c>
    </row>
    <row r="2056" spans="1:15" ht="18">
      <c r="A2056" s="9">
        <v>689252</v>
      </c>
      <c r="B2056" s="9" t="s">
        <v>16</v>
      </c>
      <c r="C2056" s="9" t="s">
        <v>7056</v>
      </c>
      <c r="D2056" s="9" t="s">
        <v>7057</v>
      </c>
      <c r="E2056" s="9" t="s">
        <v>1905</v>
      </c>
      <c r="F2056" s="9">
        <v>21</v>
      </c>
      <c r="G2056" s="9" t="s">
        <v>1915</v>
      </c>
      <c r="H2056" s="9" t="s">
        <v>3443</v>
      </c>
      <c r="I2056" s="9" t="s">
        <v>1897</v>
      </c>
      <c r="J2056" s="9" t="s">
        <v>1898</v>
      </c>
      <c r="K2056" s="9" t="s">
        <v>2687</v>
      </c>
      <c r="L2056" s="9" t="s">
        <v>1917</v>
      </c>
      <c r="M2056" s="9" t="s">
        <v>2387</v>
      </c>
      <c r="N2056" s="9"/>
      <c r="O2056" s="9" t="s">
        <v>2514</v>
      </c>
    </row>
    <row r="2057" spans="1:15" ht="18">
      <c r="A2057" s="9">
        <v>689230</v>
      </c>
      <c r="B2057" s="9" t="s">
        <v>16</v>
      </c>
      <c r="C2057" s="9" t="s">
        <v>7058</v>
      </c>
      <c r="D2057" s="9" t="s">
        <v>7059</v>
      </c>
      <c r="E2057" s="9"/>
      <c r="F2057" s="9"/>
      <c r="G2057" s="9" t="s">
        <v>1915</v>
      </c>
      <c r="H2057" s="9" t="s">
        <v>1295</v>
      </c>
      <c r="I2057" s="9" t="s">
        <v>1897</v>
      </c>
      <c r="J2057" s="9" t="s">
        <v>1898</v>
      </c>
      <c r="K2057" s="9" t="s">
        <v>1899</v>
      </c>
      <c r="L2057" s="9" t="s">
        <v>1917</v>
      </c>
      <c r="M2057" s="9" t="s">
        <v>3024</v>
      </c>
      <c r="N2057" s="9"/>
      <c r="O2057" s="9" t="s">
        <v>3926</v>
      </c>
    </row>
    <row r="2058" spans="1:15" ht="18">
      <c r="A2058" s="9">
        <v>689187</v>
      </c>
      <c r="B2058" s="9" t="s">
        <v>16</v>
      </c>
      <c r="C2058" s="9" t="s">
        <v>7060</v>
      </c>
      <c r="D2058" s="9" t="s">
        <v>4346</v>
      </c>
      <c r="E2058" s="9" t="s">
        <v>1905</v>
      </c>
      <c r="F2058" s="9"/>
      <c r="G2058" s="9" t="s">
        <v>633</v>
      </c>
      <c r="H2058" s="9" t="s">
        <v>1660</v>
      </c>
      <c r="I2058" s="9" t="s">
        <v>1897</v>
      </c>
      <c r="J2058" s="9" t="s">
        <v>1908</v>
      </c>
      <c r="K2058" s="9" t="s">
        <v>1987</v>
      </c>
      <c r="L2058" s="9" t="s">
        <v>1900</v>
      </c>
      <c r="M2058" s="9" t="s">
        <v>2002</v>
      </c>
      <c r="N2058" s="9"/>
      <c r="O2058" s="9" t="s">
        <v>3342</v>
      </c>
    </row>
    <row r="2059" spans="1:15" ht="18">
      <c r="A2059" s="9">
        <v>5246</v>
      </c>
      <c r="B2059" s="9" t="s">
        <v>16</v>
      </c>
      <c r="C2059" s="9" t="s">
        <v>7061</v>
      </c>
      <c r="D2059" s="9" t="s">
        <v>7062</v>
      </c>
      <c r="E2059" s="9" t="s">
        <v>1905</v>
      </c>
      <c r="F2059" s="9">
        <v>35</v>
      </c>
      <c r="G2059" s="9" t="s">
        <v>398</v>
      </c>
      <c r="H2059" s="9" t="s">
        <v>1907</v>
      </c>
      <c r="I2059" s="9" t="s">
        <v>1897</v>
      </c>
      <c r="J2059" s="9" t="s">
        <v>1898</v>
      </c>
      <c r="K2059" s="9" t="s">
        <v>1995</v>
      </c>
      <c r="L2059" s="9" t="s">
        <v>1996</v>
      </c>
      <c r="M2059" s="9" t="s">
        <v>7063</v>
      </c>
      <c r="N2059" s="9"/>
      <c r="O2059" s="9" t="s">
        <v>6528</v>
      </c>
    </row>
    <row r="2060" spans="1:15" ht="18">
      <c r="A2060" s="9">
        <v>5387</v>
      </c>
      <c r="B2060" s="9" t="s">
        <v>16</v>
      </c>
      <c r="C2060" s="9" t="s">
        <v>7064</v>
      </c>
      <c r="D2060" s="9" t="s">
        <v>3399</v>
      </c>
      <c r="E2060" s="9"/>
      <c r="F2060" s="9"/>
      <c r="G2060" s="9" t="s">
        <v>648</v>
      </c>
      <c r="H2060" s="9" t="s">
        <v>1295</v>
      </c>
      <c r="I2060" s="9" t="s">
        <v>1897</v>
      </c>
      <c r="J2060" s="9" t="s">
        <v>1898</v>
      </c>
      <c r="K2060" s="9" t="s">
        <v>1927</v>
      </c>
      <c r="L2060" s="9" t="s">
        <v>2415</v>
      </c>
      <c r="M2060" s="9" t="s">
        <v>2693</v>
      </c>
      <c r="N2060" s="9"/>
      <c r="O2060" s="9" t="s">
        <v>5408</v>
      </c>
    </row>
    <row r="2061" spans="1:15" ht="18">
      <c r="A2061" s="9">
        <v>5390</v>
      </c>
      <c r="B2061" s="9" t="s">
        <v>16</v>
      </c>
      <c r="C2061" s="9" t="s">
        <v>7065</v>
      </c>
      <c r="D2061" s="9" t="s">
        <v>7066</v>
      </c>
      <c r="E2061" s="9"/>
      <c r="F2061" s="9"/>
      <c r="G2061" s="9" t="s">
        <v>648</v>
      </c>
      <c r="H2061" s="9" t="s">
        <v>1295</v>
      </c>
      <c r="I2061" s="9" t="s">
        <v>1897</v>
      </c>
      <c r="J2061" s="9" t="s">
        <v>1898</v>
      </c>
      <c r="K2061" s="9" t="s">
        <v>1899</v>
      </c>
      <c r="L2061" s="9" t="s">
        <v>2415</v>
      </c>
      <c r="M2061" s="9" t="s">
        <v>7067</v>
      </c>
      <c r="N2061" s="9"/>
      <c r="O2061" s="9" t="s">
        <v>6228</v>
      </c>
    </row>
    <row r="2062" spans="1:15" ht="18">
      <c r="A2062" s="9">
        <v>5254</v>
      </c>
      <c r="B2062" s="9" t="s">
        <v>16</v>
      </c>
      <c r="C2062" s="9" t="s">
        <v>7068</v>
      </c>
      <c r="D2062" s="9" t="s">
        <v>7069</v>
      </c>
      <c r="E2062" s="9" t="s">
        <v>1905</v>
      </c>
      <c r="F2062" s="9">
        <v>2318</v>
      </c>
      <c r="G2062" s="9" t="s">
        <v>398</v>
      </c>
      <c r="H2062" s="9" t="s">
        <v>1295</v>
      </c>
      <c r="I2062" s="9" t="s">
        <v>1897</v>
      </c>
      <c r="J2062" s="9" t="s">
        <v>1898</v>
      </c>
      <c r="K2062" s="9" t="s">
        <v>1927</v>
      </c>
      <c r="L2062" s="9" t="s">
        <v>2415</v>
      </c>
      <c r="M2062" s="9" t="s">
        <v>7070</v>
      </c>
      <c r="N2062" s="9"/>
      <c r="O2062" s="9" t="s">
        <v>4789</v>
      </c>
    </row>
    <row r="2063" spans="1:15" ht="18">
      <c r="A2063" s="9">
        <v>5461</v>
      </c>
      <c r="B2063" s="9" t="s">
        <v>16</v>
      </c>
      <c r="C2063" s="9" t="s">
        <v>7071</v>
      </c>
      <c r="D2063" s="9" t="s">
        <v>7072</v>
      </c>
      <c r="E2063" s="9"/>
      <c r="F2063" s="9"/>
      <c r="G2063" s="9" t="s">
        <v>633</v>
      </c>
      <c r="H2063" s="9" t="s">
        <v>1907</v>
      </c>
      <c r="I2063" s="9" t="s">
        <v>1897</v>
      </c>
      <c r="J2063" s="9" t="s">
        <v>1898</v>
      </c>
      <c r="K2063" s="9" t="s">
        <v>2540</v>
      </c>
      <c r="L2063" s="9" t="s">
        <v>1974</v>
      </c>
      <c r="M2063" s="9" t="s">
        <v>2006</v>
      </c>
      <c r="N2063" s="9"/>
      <c r="O2063" s="9" t="s">
        <v>3926</v>
      </c>
    </row>
    <row r="2064" spans="1:15" ht="18">
      <c r="A2064" s="9">
        <v>5402</v>
      </c>
      <c r="B2064" s="9" t="s">
        <v>16</v>
      </c>
      <c r="C2064" s="9" t="s">
        <v>7073</v>
      </c>
      <c r="D2064" s="9" t="s">
        <v>7074</v>
      </c>
      <c r="E2064" s="9"/>
      <c r="F2064" s="9"/>
      <c r="G2064" s="9" t="s">
        <v>1906</v>
      </c>
      <c r="H2064" s="9" t="s">
        <v>1660</v>
      </c>
      <c r="I2064" s="9" t="s">
        <v>1897</v>
      </c>
      <c r="J2064" s="9" t="s">
        <v>1898</v>
      </c>
      <c r="K2064" s="9" t="s">
        <v>1922</v>
      </c>
      <c r="L2064" s="9" t="s">
        <v>2527</v>
      </c>
      <c r="M2064" s="9" t="s">
        <v>2528</v>
      </c>
      <c r="N2064" s="9"/>
      <c r="O2064" s="9" t="s">
        <v>5408</v>
      </c>
    </row>
    <row r="2065" spans="1:15" ht="18">
      <c r="A2065" s="9">
        <v>5451</v>
      </c>
      <c r="B2065" s="9" t="s">
        <v>16</v>
      </c>
      <c r="C2065" s="9" t="s">
        <v>7075</v>
      </c>
      <c r="D2065" s="9" t="s">
        <v>7076</v>
      </c>
      <c r="E2065" s="9"/>
      <c r="F2065" s="9"/>
      <c r="G2065" s="9" t="s">
        <v>633</v>
      </c>
      <c r="H2065" s="9" t="s">
        <v>1660</v>
      </c>
      <c r="I2065" s="9" t="s">
        <v>1897</v>
      </c>
      <c r="J2065" s="9" t="s">
        <v>1898</v>
      </c>
      <c r="K2065" s="9" t="s">
        <v>1899</v>
      </c>
      <c r="L2065" s="9" t="s">
        <v>1974</v>
      </c>
      <c r="M2065" s="9" t="s">
        <v>1999</v>
      </c>
      <c r="N2065" s="9"/>
      <c r="O2065" s="9" t="s">
        <v>6078</v>
      </c>
    </row>
    <row r="2066" spans="1:15" ht="18">
      <c r="A2066" s="9">
        <v>5447</v>
      </c>
      <c r="B2066" s="9" t="s">
        <v>16</v>
      </c>
      <c r="C2066" s="9" t="s">
        <v>7077</v>
      </c>
      <c r="D2066" s="9" t="s">
        <v>7078</v>
      </c>
      <c r="E2066" s="9"/>
      <c r="F2066" s="9"/>
      <c r="G2066" s="9" t="s">
        <v>1906</v>
      </c>
      <c r="H2066" s="9" t="s">
        <v>1295</v>
      </c>
      <c r="I2066" s="9" t="s">
        <v>1897</v>
      </c>
      <c r="J2066" s="9" t="s">
        <v>1898</v>
      </c>
      <c r="K2066" s="9" t="s">
        <v>1899</v>
      </c>
      <c r="L2066" s="9" t="s">
        <v>1910</v>
      </c>
      <c r="M2066" s="9" t="s">
        <v>2462</v>
      </c>
      <c r="N2066" s="9"/>
      <c r="O2066" s="9" t="s">
        <v>6228</v>
      </c>
    </row>
    <row r="2067" spans="1:15" ht="18">
      <c r="A2067" s="9">
        <v>5643</v>
      </c>
      <c r="B2067" s="9" t="s">
        <v>16</v>
      </c>
      <c r="C2067" s="9" t="s">
        <v>7079</v>
      </c>
      <c r="D2067" s="9" t="s">
        <v>7080</v>
      </c>
      <c r="E2067" s="9" t="s">
        <v>1905</v>
      </c>
      <c r="F2067" s="9">
        <v>40</v>
      </c>
      <c r="G2067" s="9" t="s">
        <v>748</v>
      </c>
      <c r="H2067" s="9" t="s">
        <v>2337</v>
      </c>
      <c r="I2067" s="9" t="s">
        <v>1897</v>
      </c>
      <c r="J2067" s="9" t="s">
        <v>1898</v>
      </c>
      <c r="K2067" s="9" t="s">
        <v>7081</v>
      </c>
      <c r="L2067" s="9" t="s">
        <v>2527</v>
      </c>
      <c r="M2067" s="9" t="s">
        <v>7082</v>
      </c>
      <c r="N2067" s="9"/>
      <c r="O2067" s="9"/>
    </row>
    <row r="2068" spans="1:15" ht="18">
      <c r="A2068" s="9">
        <v>689036</v>
      </c>
      <c r="B2068" s="9" t="s">
        <v>16</v>
      </c>
      <c r="C2068" s="9" t="s">
        <v>7083</v>
      </c>
      <c r="D2068" s="9" t="s">
        <v>98</v>
      </c>
      <c r="E2068" s="9"/>
      <c r="F2068" s="9"/>
      <c r="G2068" s="9" t="s">
        <v>1906</v>
      </c>
      <c r="H2068" s="9" t="s">
        <v>1907</v>
      </c>
      <c r="I2068" s="9" t="s">
        <v>1897</v>
      </c>
      <c r="J2068" s="9" t="s">
        <v>1908</v>
      </c>
      <c r="K2068" s="9" t="s">
        <v>1916</v>
      </c>
      <c r="L2068" s="9" t="s">
        <v>1910</v>
      </c>
      <c r="M2068" s="9" t="s">
        <v>7084</v>
      </c>
      <c r="N2068" s="9"/>
      <c r="O2068" s="9" t="s">
        <v>6749</v>
      </c>
    </row>
    <row r="2069" spans="1:15" ht="18">
      <c r="A2069" s="9">
        <v>5396</v>
      </c>
      <c r="B2069" s="9" t="s">
        <v>16</v>
      </c>
      <c r="C2069" s="9" t="s">
        <v>7085</v>
      </c>
      <c r="D2069" s="9" t="s">
        <v>7086</v>
      </c>
      <c r="E2069" s="9"/>
      <c r="F2069" s="9"/>
      <c r="G2069" s="9" t="s">
        <v>1906</v>
      </c>
      <c r="H2069" s="9" t="s">
        <v>634</v>
      </c>
      <c r="I2069" s="9" t="s">
        <v>1897</v>
      </c>
      <c r="J2069" s="9" t="s">
        <v>1898</v>
      </c>
      <c r="K2069" s="9" t="s">
        <v>1899</v>
      </c>
      <c r="L2069" s="9" t="s">
        <v>2164</v>
      </c>
      <c r="M2069" s="9" t="s">
        <v>7087</v>
      </c>
      <c r="N2069" s="9"/>
      <c r="O2069" s="9" t="s">
        <v>6228</v>
      </c>
    </row>
    <row r="2070" spans="1:15" ht="18">
      <c r="A2070" s="9">
        <v>688960</v>
      </c>
      <c r="B2070" s="9" t="s">
        <v>16</v>
      </c>
      <c r="C2070" s="9" t="s">
        <v>7088</v>
      </c>
      <c r="D2070" s="9" t="s">
        <v>7089</v>
      </c>
      <c r="E2070" s="9" t="s">
        <v>1905</v>
      </c>
      <c r="F2070" s="9"/>
      <c r="G2070" s="9"/>
      <c r="H2070" s="9"/>
      <c r="I2070" s="9" t="s">
        <v>1897</v>
      </c>
      <c r="J2070" s="9" t="s">
        <v>1908</v>
      </c>
      <c r="K2070" s="9" t="s">
        <v>1899</v>
      </c>
      <c r="L2070" s="9" t="s">
        <v>2415</v>
      </c>
      <c r="M2070" s="9" t="s">
        <v>7090</v>
      </c>
      <c r="N2070" s="9"/>
      <c r="O2070" s="9" t="s">
        <v>16</v>
      </c>
    </row>
    <row r="2071" spans="1:15" ht="18">
      <c r="A2071" s="9">
        <v>5250</v>
      </c>
      <c r="B2071" s="9" t="s">
        <v>16</v>
      </c>
      <c r="C2071" s="9" t="s">
        <v>7091</v>
      </c>
      <c r="D2071" s="9" t="s">
        <v>7092</v>
      </c>
      <c r="E2071" s="9"/>
      <c r="F2071" s="9"/>
      <c r="G2071" s="9" t="s">
        <v>398</v>
      </c>
      <c r="H2071" s="9" t="s">
        <v>1295</v>
      </c>
      <c r="I2071" s="9" t="s">
        <v>1897</v>
      </c>
      <c r="J2071" s="9" t="s">
        <v>1898</v>
      </c>
      <c r="K2071" s="9" t="s">
        <v>1899</v>
      </c>
      <c r="L2071" s="9" t="s">
        <v>2415</v>
      </c>
      <c r="M2071" s="9" t="s">
        <v>7093</v>
      </c>
      <c r="N2071" s="9"/>
      <c r="O2071" s="9" t="s">
        <v>6228</v>
      </c>
    </row>
    <row r="2072" spans="1:15" ht="18">
      <c r="A2072" s="9">
        <v>5441</v>
      </c>
      <c r="B2072" s="9" t="s">
        <v>16</v>
      </c>
      <c r="C2072" s="9" t="s">
        <v>7094</v>
      </c>
      <c r="D2072" s="9" t="s">
        <v>7095</v>
      </c>
      <c r="E2072" s="9" t="s">
        <v>1905</v>
      </c>
      <c r="F2072" s="9">
        <v>25</v>
      </c>
      <c r="G2072" s="9" t="s">
        <v>1906</v>
      </c>
      <c r="H2072" s="9" t="s">
        <v>1660</v>
      </c>
      <c r="I2072" s="9" t="s">
        <v>1897</v>
      </c>
      <c r="J2072" s="9" t="s">
        <v>1898</v>
      </c>
      <c r="K2072" s="9" t="s">
        <v>1916</v>
      </c>
      <c r="L2072" s="9" t="s">
        <v>1910</v>
      </c>
      <c r="M2072" s="9" t="s">
        <v>7096</v>
      </c>
      <c r="N2072" s="9"/>
      <c r="O2072" s="9" t="s">
        <v>5408</v>
      </c>
    </row>
    <row r="2073" spans="1:15" ht="18">
      <c r="A2073" s="9">
        <v>5393</v>
      </c>
      <c r="B2073" s="9" t="s">
        <v>16</v>
      </c>
      <c r="C2073" s="9" t="s">
        <v>7097</v>
      </c>
      <c r="D2073" s="9" t="s">
        <v>2819</v>
      </c>
      <c r="E2073" s="9"/>
      <c r="F2073" s="9"/>
      <c r="G2073" s="9" t="s">
        <v>648</v>
      </c>
      <c r="H2073" s="9" t="s">
        <v>1907</v>
      </c>
      <c r="I2073" s="9" t="s">
        <v>1897</v>
      </c>
      <c r="J2073" s="9" t="s">
        <v>1898</v>
      </c>
      <c r="K2073" s="9" t="s">
        <v>1927</v>
      </c>
      <c r="L2073" s="9" t="s">
        <v>2415</v>
      </c>
      <c r="M2073" s="9" t="s">
        <v>2693</v>
      </c>
      <c r="N2073" s="9"/>
      <c r="O2073" s="9" t="s">
        <v>5408</v>
      </c>
    </row>
    <row r="2074" spans="1:15" ht="18">
      <c r="A2074" s="9">
        <v>5628</v>
      </c>
      <c r="B2074" s="9" t="s">
        <v>16</v>
      </c>
      <c r="C2074" s="9" t="s">
        <v>7098</v>
      </c>
      <c r="D2074" s="9" t="s">
        <v>7099</v>
      </c>
      <c r="E2074" s="9"/>
      <c r="F2074" s="9"/>
      <c r="G2074" s="9" t="s">
        <v>748</v>
      </c>
      <c r="H2074" s="9" t="s">
        <v>1295</v>
      </c>
      <c r="I2074" s="9" t="s">
        <v>1897</v>
      </c>
      <c r="J2074" s="9" t="s">
        <v>1898</v>
      </c>
      <c r="K2074" s="9" t="s">
        <v>1916</v>
      </c>
      <c r="L2074" s="9" t="s">
        <v>2527</v>
      </c>
      <c r="M2074" s="9" t="s">
        <v>7100</v>
      </c>
      <c r="N2074" s="9"/>
      <c r="O2074" s="9" t="s">
        <v>5408</v>
      </c>
    </row>
    <row r="2075" spans="1:15" ht="18">
      <c r="A2075" s="9">
        <v>5369</v>
      </c>
      <c r="B2075" s="9" t="s">
        <v>16</v>
      </c>
      <c r="C2075" s="9" t="s">
        <v>7101</v>
      </c>
      <c r="D2075" s="9" t="s">
        <v>7102</v>
      </c>
      <c r="E2075" s="9"/>
      <c r="F2075" s="9"/>
      <c r="G2075" s="9" t="s">
        <v>398</v>
      </c>
      <c r="H2075" s="9" t="s">
        <v>5763</v>
      </c>
      <c r="I2075" s="9" t="s">
        <v>1897</v>
      </c>
      <c r="J2075" s="9" t="s">
        <v>1898</v>
      </c>
      <c r="K2075" s="9" t="s">
        <v>1927</v>
      </c>
      <c r="L2075" s="9" t="s">
        <v>2415</v>
      </c>
      <c r="M2075" s="9" t="s">
        <v>2387</v>
      </c>
      <c r="N2075" s="9"/>
      <c r="O2075" s="9" t="s">
        <v>3464</v>
      </c>
    </row>
    <row r="2076" spans="1:15" ht="18">
      <c r="A2076" s="9">
        <v>5242</v>
      </c>
      <c r="B2076" s="9" t="s">
        <v>16</v>
      </c>
      <c r="C2076" s="9" t="s">
        <v>7103</v>
      </c>
      <c r="D2076" s="9" t="s">
        <v>7104</v>
      </c>
      <c r="E2076" s="9"/>
      <c r="F2076" s="9"/>
      <c r="G2076" s="9" t="s">
        <v>1915</v>
      </c>
      <c r="H2076" s="9" t="s">
        <v>1907</v>
      </c>
      <c r="I2076" s="9" t="s">
        <v>1897</v>
      </c>
      <c r="J2076" s="9" t="s">
        <v>1898</v>
      </c>
      <c r="K2076" s="9" t="s">
        <v>1899</v>
      </c>
      <c r="L2076" s="9" t="s">
        <v>1917</v>
      </c>
      <c r="M2076" s="9" t="s">
        <v>3024</v>
      </c>
      <c r="N2076" s="9"/>
      <c r="O2076" s="9" t="s">
        <v>6228</v>
      </c>
    </row>
    <row r="2077" spans="1:15" ht="18">
      <c r="A2077" s="9">
        <v>5405</v>
      </c>
      <c r="B2077" s="9" t="s">
        <v>16</v>
      </c>
      <c r="C2077" s="9" t="s">
        <v>7105</v>
      </c>
      <c r="D2077" s="9" t="s">
        <v>3794</v>
      </c>
      <c r="E2077" s="9"/>
      <c r="F2077" s="9">
        <v>0</v>
      </c>
      <c r="G2077" s="9" t="s">
        <v>1906</v>
      </c>
      <c r="H2077" s="9" t="s">
        <v>1660</v>
      </c>
      <c r="I2077" s="9" t="s">
        <v>1897</v>
      </c>
      <c r="J2077" s="9" t="s">
        <v>1898</v>
      </c>
      <c r="K2077" s="9" t="s">
        <v>1970</v>
      </c>
      <c r="L2077" s="9" t="s">
        <v>1910</v>
      </c>
      <c r="M2077" s="9" t="s">
        <v>2173</v>
      </c>
      <c r="N2077" s="9"/>
      <c r="O2077" s="9" t="s">
        <v>2059</v>
      </c>
    </row>
    <row r="2078" spans="1:15" ht="18">
      <c r="A2078" s="9">
        <v>5449</v>
      </c>
      <c r="B2078" s="9" t="s">
        <v>16</v>
      </c>
      <c r="C2078" s="9" t="s">
        <v>7106</v>
      </c>
      <c r="D2078" s="9" t="s">
        <v>7107</v>
      </c>
      <c r="E2078" s="9"/>
      <c r="F2078" s="9"/>
      <c r="G2078" s="9" t="s">
        <v>633</v>
      </c>
      <c r="H2078" s="9" t="s">
        <v>1660</v>
      </c>
      <c r="I2078" s="9" t="s">
        <v>1897</v>
      </c>
      <c r="J2078" s="9" t="s">
        <v>1898</v>
      </c>
      <c r="K2078" s="9" t="s">
        <v>1927</v>
      </c>
      <c r="L2078" s="9" t="s">
        <v>1900</v>
      </c>
      <c r="M2078" s="9" t="s">
        <v>6604</v>
      </c>
      <c r="N2078" s="9"/>
      <c r="O2078" s="9" t="s">
        <v>4950</v>
      </c>
    </row>
    <row r="2079" spans="1:15" ht="18">
      <c r="A2079" s="9">
        <v>5252</v>
      </c>
      <c r="B2079" s="9" t="s">
        <v>16</v>
      </c>
      <c r="C2079" s="9" t="s">
        <v>7108</v>
      </c>
      <c r="D2079" s="9" t="s">
        <v>7109</v>
      </c>
      <c r="E2079" s="9"/>
      <c r="F2079" s="9"/>
      <c r="G2079" s="9" t="s">
        <v>398</v>
      </c>
      <c r="H2079" s="9" t="s">
        <v>1295</v>
      </c>
      <c r="I2079" s="9" t="s">
        <v>1897</v>
      </c>
      <c r="J2079" s="9" t="s">
        <v>1898</v>
      </c>
      <c r="K2079" s="9" t="s">
        <v>1899</v>
      </c>
      <c r="L2079" s="9" t="s">
        <v>2415</v>
      </c>
      <c r="M2079" s="9" t="s">
        <v>3489</v>
      </c>
      <c r="N2079" s="9"/>
      <c r="O2079" s="9" t="s">
        <v>6228</v>
      </c>
    </row>
    <row r="2080" spans="1:15" ht="18">
      <c r="A2080" s="9">
        <v>5256</v>
      </c>
      <c r="B2080" s="9" t="s">
        <v>16</v>
      </c>
      <c r="C2080" s="9" t="s">
        <v>7110</v>
      </c>
      <c r="D2080" s="9" t="s">
        <v>6350</v>
      </c>
      <c r="E2080" s="9"/>
      <c r="F2080" s="9"/>
      <c r="G2080" s="9" t="s">
        <v>398</v>
      </c>
      <c r="H2080" s="9" t="s">
        <v>1295</v>
      </c>
      <c r="I2080" s="9" t="s">
        <v>1897</v>
      </c>
      <c r="J2080" s="9" t="s">
        <v>1898</v>
      </c>
      <c r="K2080" s="9" t="s">
        <v>1995</v>
      </c>
      <c r="L2080" s="9" t="s">
        <v>1996</v>
      </c>
      <c r="M2080" s="9" t="s">
        <v>7111</v>
      </c>
      <c r="N2080" s="9"/>
      <c r="O2080" s="9" t="s">
        <v>6528</v>
      </c>
    </row>
    <row r="2081" spans="1:15" ht="18">
      <c r="A2081" s="9">
        <v>5258</v>
      </c>
      <c r="B2081" s="9" t="s">
        <v>16</v>
      </c>
      <c r="C2081" s="9" t="s">
        <v>7112</v>
      </c>
      <c r="D2081" s="9" t="s">
        <v>7113</v>
      </c>
      <c r="E2081" s="9" t="s">
        <v>1905</v>
      </c>
      <c r="F2081" s="9">
        <v>32</v>
      </c>
      <c r="G2081" s="9" t="s">
        <v>398</v>
      </c>
      <c r="H2081" s="9" t="s">
        <v>1295</v>
      </c>
      <c r="I2081" s="9" t="s">
        <v>1897</v>
      </c>
      <c r="J2081" s="9" t="s">
        <v>1898</v>
      </c>
      <c r="K2081" s="9" t="s">
        <v>1995</v>
      </c>
      <c r="L2081" s="9" t="s">
        <v>1996</v>
      </c>
      <c r="M2081" s="9" t="s">
        <v>7114</v>
      </c>
      <c r="N2081" s="9"/>
      <c r="O2081" s="9" t="s">
        <v>6528</v>
      </c>
    </row>
    <row r="2082" spans="1:15" ht="18">
      <c r="A2082" s="9">
        <v>5435</v>
      </c>
      <c r="B2082" s="9" t="s">
        <v>16</v>
      </c>
      <c r="C2082" s="9" t="s">
        <v>7115</v>
      </c>
      <c r="D2082" s="9" t="s">
        <v>7116</v>
      </c>
      <c r="E2082" s="9"/>
      <c r="F2082" s="9"/>
      <c r="G2082" s="9" t="s">
        <v>1906</v>
      </c>
      <c r="H2082" s="9" t="s">
        <v>1660</v>
      </c>
      <c r="I2082" s="9" t="s">
        <v>1897</v>
      </c>
      <c r="J2082" s="9" t="s">
        <v>1898</v>
      </c>
      <c r="K2082" s="9" t="s">
        <v>1927</v>
      </c>
      <c r="L2082" s="9" t="s">
        <v>1910</v>
      </c>
      <c r="M2082" s="9" t="s">
        <v>3012</v>
      </c>
      <c r="N2082" s="9"/>
      <c r="O2082" s="9" t="s">
        <v>4141</v>
      </c>
    </row>
    <row r="2083" spans="1:15" ht="18">
      <c r="A2083" s="9">
        <v>5372</v>
      </c>
      <c r="B2083" s="9" t="s">
        <v>16</v>
      </c>
      <c r="C2083" s="9" t="s">
        <v>7117</v>
      </c>
      <c r="D2083" s="9" t="s">
        <v>7118</v>
      </c>
      <c r="E2083" s="9" t="s">
        <v>1905</v>
      </c>
      <c r="F2083" s="9">
        <v>37</v>
      </c>
      <c r="G2083" s="9" t="s">
        <v>398</v>
      </c>
      <c r="H2083" s="9" t="s">
        <v>5763</v>
      </c>
      <c r="I2083" s="9" t="s">
        <v>1897</v>
      </c>
      <c r="J2083" s="9" t="s">
        <v>1898</v>
      </c>
      <c r="K2083" s="9" t="s">
        <v>1927</v>
      </c>
      <c r="L2083" s="9" t="s">
        <v>2415</v>
      </c>
      <c r="M2083" s="9" t="s">
        <v>2387</v>
      </c>
      <c r="N2083" s="9"/>
      <c r="O2083" s="9" t="s">
        <v>5198</v>
      </c>
    </row>
    <row r="2084" spans="1:15" ht="18">
      <c r="A2084" s="9">
        <v>5453</v>
      </c>
      <c r="B2084" s="9" t="s">
        <v>16</v>
      </c>
      <c r="C2084" s="9" t="s">
        <v>7119</v>
      </c>
      <c r="D2084" s="9" t="s">
        <v>5575</v>
      </c>
      <c r="E2084" s="9"/>
      <c r="F2084" s="9"/>
      <c r="G2084" s="9" t="s">
        <v>633</v>
      </c>
      <c r="H2084" s="9" t="s">
        <v>1660</v>
      </c>
      <c r="I2084" s="9" t="s">
        <v>1897</v>
      </c>
      <c r="J2084" s="9" t="s">
        <v>1898</v>
      </c>
      <c r="K2084" s="9" t="s">
        <v>1916</v>
      </c>
      <c r="L2084" s="9" t="s">
        <v>1952</v>
      </c>
      <c r="M2084" s="9" t="s">
        <v>7120</v>
      </c>
      <c r="N2084" s="9"/>
      <c r="O2084" s="9" t="s">
        <v>4545</v>
      </c>
    </row>
    <row r="2085" spans="1:15" ht="18">
      <c r="A2085" s="9">
        <v>5437</v>
      </c>
      <c r="B2085" s="9" t="s">
        <v>16</v>
      </c>
      <c r="C2085" s="9" t="s">
        <v>7121</v>
      </c>
      <c r="D2085" s="9" t="s">
        <v>3778</v>
      </c>
      <c r="E2085" s="9" t="s">
        <v>1905</v>
      </c>
      <c r="F2085" s="9">
        <v>30</v>
      </c>
      <c r="G2085" s="9" t="s">
        <v>1906</v>
      </c>
      <c r="H2085" s="9" t="s">
        <v>1660</v>
      </c>
      <c r="I2085" s="9" t="s">
        <v>1897</v>
      </c>
      <c r="J2085" s="9" t="s">
        <v>1898</v>
      </c>
      <c r="K2085" s="9" t="s">
        <v>1916</v>
      </c>
      <c r="L2085" s="9" t="s">
        <v>2527</v>
      </c>
      <c r="M2085" s="9" t="s">
        <v>7122</v>
      </c>
      <c r="N2085" s="9"/>
      <c r="O2085" s="9" t="s">
        <v>5408</v>
      </c>
    </row>
    <row r="2086" spans="1:15" ht="18">
      <c r="A2086" s="9">
        <v>5375</v>
      </c>
      <c r="B2086" s="9" t="s">
        <v>16</v>
      </c>
      <c r="C2086" s="9" t="s">
        <v>7123</v>
      </c>
      <c r="D2086" s="9" t="s">
        <v>7124</v>
      </c>
      <c r="E2086" s="9"/>
      <c r="F2086" s="9"/>
      <c r="G2086" s="9" t="s">
        <v>398</v>
      </c>
      <c r="H2086" s="9" t="s">
        <v>5763</v>
      </c>
      <c r="I2086" s="9" t="s">
        <v>1897</v>
      </c>
      <c r="J2086" s="9" t="s">
        <v>1898</v>
      </c>
      <c r="K2086" s="9" t="s">
        <v>1899</v>
      </c>
      <c r="L2086" s="9" t="s">
        <v>2415</v>
      </c>
      <c r="M2086" s="9" t="s">
        <v>7125</v>
      </c>
      <c r="N2086" s="9"/>
      <c r="O2086" s="9" t="s">
        <v>5198</v>
      </c>
    </row>
    <row r="2087" spans="1:15" ht="18">
      <c r="A2087" s="9">
        <v>688548</v>
      </c>
      <c r="B2087" s="9" t="s">
        <v>16</v>
      </c>
      <c r="C2087" s="9" t="s">
        <v>7126</v>
      </c>
      <c r="D2087" s="9" t="s">
        <v>7127</v>
      </c>
      <c r="E2087" s="9" t="s">
        <v>1905</v>
      </c>
      <c r="F2087" s="9">
        <v>27</v>
      </c>
      <c r="G2087" s="9" t="s">
        <v>1915</v>
      </c>
      <c r="H2087" s="9" t="s">
        <v>1295</v>
      </c>
      <c r="I2087" s="9" t="s">
        <v>1897</v>
      </c>
      <c r="J2087" s="9" t="s">
        <v>1898</v>
      </c>
      <c r="K2087" s="9" t="s">
        <v>2299</v>
      </c>
      <c r="L2087" s="9" t="s">
        <v>1917</v>
      </c>
      <c r="M2087" s="9" t="s">
        <v>7128</v>
      </c>
      <c r="N2087" s="9"/>
      <c r="O2087" s="9" t="s">
        <v>3926</v>
      </c>
    </row>
    <row r="2088" spans="1:15" ht="18">
      <c r="A2088" s="9">
        <v>688293</v>
      </c>
      <c r="B2088" s="9" t="s">
        <v>16</v>
      </c>
      <c r="C2088" s="9" t="s">
        <v>7129</v>
      </c>
      <c r="D2088" s="9" t="s">
        <v>98</v>
      </c>
      <c r="E2088" s="9"/>
      <c r="F2088" s="9"/>
      <c r="G2088" s="9"/>
      <c r="H2088" s="9"/>
      <c r="I2088" s="9" t="s">
        <v>1897</v>
      </c>
      <c r="J2088" s="9" t="s">
        <v>1908</v>
      </c>
      <c r="K2088" s="9" t="s">
        <v>2299</v>
      </c>
      <c r="L2088" s="9" t="s">
        <v>1910</v>
      </c>
      <c r="M2088" s="9" t="s">
        <v>7130</v>
      </c>
      <c r="N2088" s="9"/>
      <c r="O2088" s="9" t="s">
        <v>16</v>
      </c>
    </row>
    <row r="2089" spans="1:15" ht="18">
      <c r="A2089" s="9">
        <v>688159</v>
      </c>
      <c r="B2089" s="9" t="s">
        <v>16</v>
      </c>
      <c r="C2089" s="9" t="s">
        <v>7131</v>
      </c>
      <c r="D2089" s="9" t="s">
        <v>7132</v>
      </c>
      <c r="E2089" s="9" t="s">
        <v>1905</v>
      </c>
      <c r="F2089" s="9">
        <v>43</v>
      </c>
      <c r="G2089" s="9" t="s">
        <v>398</v>
      </c>
      <c r="H2089" s="9" t="s">
        <v>5763</v>
      </c>
      <c r="I2089" s="9" t="s">
        <v>1897</v>
      </c>
      <c r="J2089" s="9" t="s">
        <v>1908</v>
      </c>
      <c r="K2089" s="9" t="s">
        <v>1909</v>
      </c>
      <c r="L2089" s="9" t="s">
        <v>2415</v>
      </c>
      <c r="M2089" s="9" t="s">
        <v>7133</v>
      </c>
      <c r="N2089" s="9"/>
      <c r="O2089" s="9" t="s">
        <v>7134</v>
      </c>
    </row>
    <row r="2090" spans="1:15" ht="18">
      <c r="A2090" s="9">
        <v>5248</v>
      </c>
      <c r="B2090" s="9" t="s">
        <v>16</v>
      </c>
      <c r="C2090" s="9" t="s">
        <v>7135</v>
      </c>
      <c r="D2090" s="9" t="s">
        <v>7136</v>
      </c>
      <c r="E2090" s="9" t="s">
        <v>1905</v>
      </c>
      <c r="F2090" s="9"/>
      <c r="G2090" s="9" t="s">
        <v>398</v>
      </c>
      <c r="H2090" s="9" t="s">
        <v>1907</v>
      </c>
      <c r="I2090" s="9" t="s">
        <v>1897</v>
      </c>
      <c r="J2090" s="9" t="s">
        <v>1898</v>
      </c>
      <c r="K2090" s="9" t="s">
        <v>1927</v>
      </c>
      <c r="L2090" s="9" t="s">
        <v>2415</v>
      </c>
      <c r="M2090" s="9" t="s">
        <v>2381</v>
      </c>
      <c r="N2090" s="9"/>
      <c r="O2090" s="9" t="s">
        <v>5198</v>
      </c>
    </row>
    <row r="2091" spans="1:15" ht="18">
      <c r="A2091" s="9">
        <v>5630</v>
      </c>
      <c r="B2091" s="9" t="s">
        <v>16</v>
      </c>
      <c r="C2091" s="9" t="s">
        <v>7137</v>
      </c>
      <c r="D2091" s="9" t="s">
        <v>7138</v>
      </c>
      <c r="E2091" s="9"/>
      <c r="F2091" s="9"/>
      <c r="G2091" s="9" t="s">
        <v>748</v>
      </c>
      <c r="H2091" s="9" t="s">
        <v>1660</v>
      </c>
      <c r="I2091" s="9" t="s">
        <v>1897</v>
      </c>
      <c r="J2091" s="9" t="s">
        <v>1898</v>
      </c>
      <c r="K2091" s="9" t="s">
        <v>1995</v>
      </c>
      <c r="L2091" s="9" t="s">
        <v>1996</v>
      </c>
      <c r="M2091" s="9" t="s">
        <v>7139</v>
      </c>
      <c r="N2091" s="9"/>
      <c r="O2091" s="9" t="s">
        <v>6228</v>
      </c>
    </row>
    <row r="2092" spans="1:15" ht="18">
      <c r="A2092" s="9">
        <v>5463</v>
      </c>
      <c r="B2092" s="9" t="s">
        <v>16</v>
      </c>
      <c r="C2092" s="9" t="s">
        <v>7140</v>
      </c>
      <c r="D2092" s="9" t="s">
        <v>7141</v>
      </c>
      <c r="E2092" s="9"/>
      <c r="F2092" s="9"/>
      <c r="G2092" s="9" t="s">
        <v>1896</v>
      </c>
      <c r="H2092" s="9" t="s">
        <v>1660</v>
      </c>
      <c r="I2092" s="9" t="s">
        <v>1897</v>
      </c>
      <c r="J2092" s="9" t="s">
        <v>1898</v>
      </c>
      <c r="K2092" s="9" t="s">
        <v>1995</v>
      </c>
      <c r="L2092" s="9" t="s">
        <v>1996</v>
      </c>
      <c r="M2092" s="9" t="s">
        <v>7142</v>
      </c>
      <c r="N2092" s="9"/>
      <c r="O2092" s="9" t="s">
        <v>6528</v>
      </c>
    </row>
    <row r="2093" spans="1:15" ht="18">
      <c r="A2093" s="9">
        <v>5455</v>
      </c>
      <c r="B2093" s="9" t="s">
        <v>16</v>
      </c>
      <c r="C2093" s="9" t="s">
        <v>7143</v>
      </c>
      <c r="D2093" s="9" t="s">
        <v>7144</v>
      </c>
      <c r="E2093" s="9"/>
      <c r="F2093" s="9"/>
      <c r="G2093" s="9" t="s">
        <v>633</v>
      </c>
      <c r="H2093" s="9" t="s">
        <v>1660</v>
      </c>
      <c r="I2093" s="9" t="s">
        <v>1897</v>
      </c>
      <c r="J2093" s="9" t="s">
        <v>1898</v>
      </c>
      <c r="K2093" s="9" t="s">
        <v>2149</v>
      </c>
      <c r="L2093" s="9" t="s">
        <v>1900</v>
      </c>
      <c r="M2093" s="9" t="s">
        <v>7145</v>
      </c>
      <c r="N2093" s="9"/>
      <c r="O2093" s="9" t="s">
        <v>5408</v>
      </c>
    </row>
    <row r="2094" spans="1:15" ht="18">
      <c r="A2094" s="9">
        <v>5443</v>
      </c>
      <c r="B2094" s="9" t="s">
        <v>16</v>
      </c>
      <c r="C2094" s="9" t="s">
        <v>7146</v>
      </c>
      <c r="D2094" s="9" t="s">
        <v>7147</v>
      </c>
      <c r="E2094" s="9"/>
      <c r="F2094" s="9"/>
      <c r="G2094" s="9" t="s">
        <v>1906</v>
      </c>
      <c r="H2094" s="9" t="s">
        <v>1660</v>
      </c>
      <c r="I2094" s="9" t="s">
        <v>1897</v>
      </c>
      <c r="J2094" s="9" t="s">
        <v>1898</v>
      </c>
      <c r="K2094" s="9" t="s">
        <v>1916</v>
      </c>
      <c r="L2094" s="9" t="s">
        <v>2527</v>
      </c>
      <c r="M2094" s="9" t="s">
        <v>7148</v>
      </c>
      <c r="N2094" s="9"/>
      <c r="O2094" s="9" t="s">
        <v>4950</v>
      </c>
    </row>
    <row r="2095" spans="1:15" ht="18">
      <c r="A2095" s="9">
        <v>5378</v>
      </c>
      <c r="B2095" s="9" t="s">
        <v>16</v>
      </c>
      <c r="C2095" s="9" t="s">
        <v>7149</v>
      </c>
      <c r="D2095" s="9" t="s">
        <v>7150</v>
      </c>
      <c r="E2095" s="9" t="s">
        <v>1905</v>
      </c>
      <c r="F2095" s="9">
        <v>41</v>
      </c>
      <c r="G2095" s="9" t="s">
        <v>398</v>
      </c>
      <c r="H2095" s="9" t="s">
        <v>5763</v>
      </c>
      <c r="I2095" s="9" t="s">
        <v>1897</v>
      </c>
      <c r="J2095" s="9" t="s">
        <v>1898</v>
      </c>
      <c r="K2095" s="9" t="s">
        <v>3178</v>
      </c>
      <c r="L2095" s="9" t="s">
        <v>2415</v>
      </c>
      <c r="M2095" s="9" t="s">
        <v>2693</v>
      </c>
      <c r="N2095" s="9"/>
      <c r="O2095" s="9" t="s">
        <v>2080</v>
      </c>
    </row>
    <row r="2096" spans="1:15" ht="18">
      <c r="A2096" s="9">
        <v>688002</v>
      </c>
      <c r="B2096" s="9" t="s">
        <v>16</v>
      </c>
      <c r="C2096" s="9" t="s">
        <v>7151</v>
      </c>
      <c r="D2096" s="9" t="s">
        <v>7152</v>
      </c>
      <c r="E2096" s="9"/>
      <c r="F2096" s="9"/>
      <c r="G2096" s="9" t="s">
        <v>633</v>
      </c>
      <c r="H2096" s="9" t="s">
        <v>2206</v>
      </c>
      <c r="I2096" s="9" t="s">
        <v>1897</v>
      </c>
      <c r="J2096" s="9" t="s">
        <v>2215</v>
      </c>
      <c r="K2096" s="9" t="s">
        <v>3178</v>
      </c>
      <c r="L2096" s="9" t="s">
        <v>1974</v>
      </c>
      <c r="M2096" s="9" t="s">
        <v>7153</v>
      </c>
      <c r="N2096" s="9"/>
      <c r="O2096" s="9" t="s">
        <v>17</v>
      </c>
    </row>
    <row r="2097" spans="1:15" ht="18">
      <c r="A2097" s="9">
        <v>687801</v>
      </c>
      <c r="B2097" s="9" t="s">
        <v>16</v>
      </c>
      <c r="C2097" s="9" t="s">
        <v>7154</v>
      </c>
      <c r="D2097" s="9" t="s">
        <v>98</v>
      </c>
      <c r="E2097" s="9"/>
      <c r="F2097" s="9"/>
      <c r="G2097" s="9"/>
      <c r="H2097" s="9"/>
      <c r="I2097" s="9" t="s">
        <v>1897</v>
      </c>
      <c r="J2097" s="9" t="s">
        <v>1908</v>
      </c>
      <c r="K2097" s="9" t="s">
        <v>1899</v>
      </c>
      <c r="L2097" s="9" t="s">
        <v>2415</v>
      </c>
      <c r="M2097" s="9" t="s">
        <v>7155</v>
      </c>
      <c r="N2097" s="9"/>
      <c r="O2097" s="9" t="s">
        <v>16</v>
      </c>
    </row>
    <row r="2098" spans="1:15" ht="18">
      <c r="A2098" s="9">
        <v>5633</v>
      </c>
      <c r="B2098" s="9" t="s">
        <v>16</v>
      </c>
      <c r="C2098" s="9" t="s">
        <v>7156</v>
      </c>
      <c r="D2098" s="9" t="s">
        <v>7157</v>
      </c>
      <c r="E2098" s="9"/>
      <c r="F2098" s="9"/>
      <c r="G2098" s="9" t="s">
        <v>1896</v>
      </c>
      <c r="H2098" s="9" t="s">
        <v>1660</v>
      </c>
      <c r="I2098" s="9" t="s">
        <v>1897</v>
      </c>
      <c r="J2098" s="9" t="s">
        <v>1898</v>
      </c>
      <c r="K2098" s="9" t="s">
        <v>2149</v>
      </c>
      <c r="L2098" s="9" t="s">
        <v>1900</v>
      </c>
      <c r="M2098" s="9" t="s">
        <v>98</v>
      </c>
      <c r="N2098" s="9"/>
      <c r="O2098" s="9" t="s">
        <v>3350</v>
      </c>
    </row>
    <row r="2099" spans="1:15" ht="18">
      <c r="A2099" s="9">
        <v>5465</v>
      </c>
      <c r="B2099" s="9" t="s">
        <v>16</v>
      </c>
      <c r="C2099" s="9" t="s">
        <v>7158</v>
      </c>
      <c r="D2099" s="9" t="s">
        <v>7159</v>
      </c>
      <c r="E2099" s="9" t="s">
        <v>1905</v>
      </c>
      <c r="F2099" s="9">
        <v>36</v>
      </c>
      <c r="G2099" s="9" t="s">
        <v>1896</v>
      </c>
      <c r="H2099" s="9" t="s">
        <v>1660</v>
      </c>
      <c r="I2099" s="9" t="s">
        <v>1897</v>
      </c>
      <c r="J2099" s="9" t="s">
        <v>1898</v>
      </c>
      <c r="K2099" s="9" t="s">
        <v>1987</v>
      </c>
      <c r="L2099" s="9" t="s">
        <v>1974</v>
      </c>
      <c r="M2099" s="9" t="s">
        <v>2006</v>
      </c>
      <c r="N2099" s="9"/>
      <c r="O2099" s="9" t="s">
        <v>2102</v>
      </c>
    </row>
    <row r="2100" spans="1:15" ht="18">
      <c r="A2100" s="9">
        <v>5457</v>
      </c>
      <c r="B2100" s="9" t="s">
        <v>16</v>
      </c>
      <c r="C2100" s="9" t="s">
        <v>7160</v>
      </c>
      <c r="D2100" s="9" t="s">
        <v>7161</v>
      </c>
      <c r="E2100" s="9"/>
      <c r="F2100" s="9"/>
      <c r="G2100" s="9" t="s">
        <v>633</v>
      </c>
      <c r="H2100" s="9" t="s">
        <v>1660</v>
      </c>
      <c r="I2100" s="9" t="s">
        <v>1897</v>
      </c>
      <c r="J2100" s="9" t="s">
        <v>1898</v>
      </c>
      <c r="K2100" s="9" t="s">
        <v>1916</v>
      </c>
      <c r="L2100" s="9" t="s">
        <v>1974</v>
      </c>
      <c r="M2100" s="9" t="s">
        <v>7162</v>
      </c>
      <c r="N2100" s="9"/>
      <c r="O2100" s="9" t="s">
        <v>2003</v>
      </c>
    </row>
    <row r="2101" spans="1:15" ht="18">
      <c r="A2101" s="9">
        <v>687738</v>
      </c>
      <c r="B2101" s="9" t="s">
        <v>16</v>
      </c>
      <c r="C2101" s="9" t="s">
        <v>7163</v>
      </c>
      <c r="D2101" s="9" t="s">
        <v>3997</v>
      </c>
      <c r="E2101" s="9" t="s">
        <v>1905</v>
      </c>
      <c r="F2101" s="9">
        <v>49</v>
      </c>
      <c r="G2101" s="9" t="s">
        <v>398</v>
      </c>
      <c r="H2101" s="9" t="s">
        <v>2176</v>
      </c>
      <c r="I2101" s="9" t="s">
        <v>1897</v>
      </c>
      <c r="J2101" s="9" t="s">
        <v>1908</v>
      </c>
      <c r="K2101" s="9" t="s">
        <v>3178</v>
      </c>
      <c r="L2101" s="9" t="s">
        <v>6747</v>
      </c>
      <c r="M2101" s="9" t="s">
        <v>7164</v>
      </c>
      <c r="N2101" s="9"/>
      <c r="O2101" s="9" t="s">
        <v>16</v>
      </c>
    </row>
    <row r="2102" spans="1:15" ht="18">
      <c r="A2102" s="9">
        <v>5384</v>
      </c>
      <c r="B2102" s="9" t="s">
        <v>16</v>
      </c>
      <c r="C2102" s="9" t="s">
        <v>7165</v>
      </c>
      <c r="D2102" s="9" t="s">
        <v>2819</v>
      </c>
      <c r="E2102" s="9"/>
      <c r="F2102" s="9"/>
      <c r="G2102" s="9" t="s">
        <v>648</v>
      </c>
      <c r="H2102" s="9" t="s">
        <v>1907</v>
      </c>
      <c r="I2102" s="9" t="s">
        <v>1897</v>
      </c>
      <c r="J2102" s="9" t="s">
        <v>1898</v>
      </c>
      <c r="K2102" s="9" t="s">
        <v>1995</v>
      </c>
      <c r="L2102" s="9" t="s">
        <v>1996</v>
      </c>
      <c r="M2102" s="9" t="s">
        <v>7166</v>
      </c>
      <c r="N2102" s="9"/>
      <c r="O2102" s="9" t="s">
        <v>6528</v>
      </c>
    </row>
    <row r="2103" spans="1:15" ht="18">
      <c r="A2103" s="9">
        <v>5445</v>
      </c>
      <c r="B2103" s="9" t="s">
        <v>16</v>
      </c>
      <c r="C2103" s="9" t="s">
        <v>7167</v>
      </c>
      <c r="D2103" s="9" t="s">
        <v>7168</v>
      </c>
      <c r="E2103" s="9"/>
      <c r="F2103" s="9"/>
      <c r="G2103" s="9" t="s">
        <v>1906</v>
      </c>
      <c r="H2103" s="9" t="s">
        <v>1660</v>
      </c>
      <c r="I2103" s="9" t="s">
        <v>1897</v>
      </c>
      <c r="J2103" s="9" t="s">
        <v>1898</v>
      </c>
      <c r="K2103" s="9" t="s">
        <v>1899</v>
      </c>
      <c r="L2103" s="9" t="s">
        <v>1910</v>
      </c>
      <c r="M2103" s="9" t="s">
        <v>1933</v>
      </c>
      <c r="N2103" s="9"/>
      <c r="O2103" s="9" t="s">
        <v>2301</v>
      </c>
    </row>
    <row r="2104" spans="1:15" ht="18">
      <c r="A2104" s="9">
        <v>5467</v>
      </c>
      <c r="B2104" s="9" t="s">
        <v>16</v>
      </c>
      <c r="C2104" s="9" t="s">
        <v>7169</v>
      </c>
      <c r="D2104" s="9" t="s">
        <v>7170</v>
      </c>
      <c r="E2104" s="9"/>
      <c r="F2104" s="9"/>
      <c r="G2104" s="9" t="s">
        <v>1896</v>
      </c>
      <c r="H2104" s="9" t="s">
        <v>1660</v>
      </c>
      <c r="I2104" s="9" t="s">
        <v>1897</v>
      </c>
      <c r="J2104" s="9" t="s">
        <v>1898</v>
      </c>
      <c r="K2104" s="9" t="s">
        <v>1922</v>
      </c>
      <c r="L2104" s="9" t="s">
        <v>1952</v>
      </c>
      <c r="M2104" s="9" t="s">
        <v>2281</v>
      </c>
      <c r="N2104" s="9"/>
      <c r="O2104" s="9" t="s">
        <v>6528</v>
      </c>
    </row>
    <row r="2105" spans="1:15" ht="18">
      <c r="A2105" s="9">
        <v>5625</v>
      </c>
      <c r="B2105" s="9" t="s">
        <v>16</v>
      </c>
      <c r="C2105" s="9" t="s">
        <v>7171</v>
      </c>
      <c r="D2105" s="9" t="s">
        <v>7172</v>
      </c>
      <c r="E2105" s="9"/>
      <c r="F2105" s="9"/>
      <c r="G2105" s="9" t="s">
        <v>1896</v>
      </c>
      <c r="H2105" s="9" t="s">
        <v>634</v>
      </c>
      <c r="I2105" s="9" t="s">
        <v>1897</v>
      </c>
      <c r="J2105" s="9" t="s">
        <v>1898</v>
      </c>
      <c r="K2105" s="9" t="s">
        <v>1922</v>
      </c>
      <c r="L2105" s="9" t="s">
        <v>1952</v>
      </c>
      <c r="M2105" s="9" t="s">
        <v>2281</v>
      </c>
      <c r="N2105" s="9"/>
      <c r="O2105" s="9" t="s">
        <v>6528</v>
      </c>
    </row>
    <row r="2106" spans="1:15" ht="18">
      <c r="A2106" s="9">
        <v>5459</v>
      </c>
      <c r="B2106" s="9" t="s">
        <v>16</v>
      </c>
      <c r="C2106" s="9" t="s">
        <v>7173</v>
      </c>
      <c r="D2106" s="9" t="s">
        <v>7174</v>
      </c>
      <c r="E2106" s="9"/>
      <c r="F2106" s="9"/>
      <c r="G2106" s="9" t="s">
        <v>633</v>
      </c>
      <c r="H2106" s="9" t="s">
        <v>1660</v>
      </c>
      <c r="I2106" s="9" t="s">
        <v>1897</v>
      </c>
      <c r="J2106" s="9" t="s">
        <v>1898</v>
      </c>
      <c r="K2106" s="9" t="s">
        <v>1916</v>
      </c>
      <c r="L2106" s="9" t="s">
        <v>1952</v>
      </c>
      <c r="M2106" s="9" t="s">
        <v>7175</v>
      </c>
      <c r="N2106" s="9"/>
      <c r="O2106" s="9" t="s">
        <v>4344</v>
      </c>
    </row>
    <row r="2107" spans="1:15" ht="18">
      <c r="A2107" s="9">
        <v>5381</v>
      </c>
      <c r="B2107" s="9" t="s">
        <v>16</v>
      </c>
      <c r="C2107" s="9" t="s">
        <v>7176</v>
      </c>
      <c r="D2107" s="9" t="s">
        <v>7177</v>
      </c>
      <c r="E2107" s="9"/>
      <c r="F2107" s="9"/>
      <c r="G2107" s="9" t="s">
        <v>398</v>
      </c>
      <c r="H2107" s="9" t="s">
        <v>5763</v>
      </c>
      <c r="I2107" s="9" t="s">
        <v>1897</v>
      </c>
      <c r="J2107" s="9" t="s">
        <v>1898</v>
      </c>
      <c r="K2107" s="9" t="s">
        <v>1927</v>
      </c>
      <c r="L2107" s="9" t="s">
        <v>2415</v>
      </c>
      <c r="M2107" s="9" t="s">
        <v>2693</v>
      </c>
      <c r="N2107" s="9"/>
      <c r="O2107" s="9" t="s">
        <v>5198</v>
      </c>
    </row>
    <row r="2108" spans="1:15" ht="18">
      <c r="A2108" s="9">
        <v>687585</v>
      </c>
      <c r="B2108" s="9" t="s">
        <v>16</v>
      </c>
      <c r="C2108" s="9" t="s">
        <v>7178</v>
      </c>
      <c r="D2108" s="9" t="s">
        <v>7179</v>
      </c>
      <c r="E2108" s="9" t="s">
        <v>1905</v>
      </c>
      <c r="F2108" s="9">
        <v>50</v>
      </c>
      <c r="G2108" s="9" t="s">
        <v>398</v>
      </c>
      <c r="H2108" s="9" t="s">
        <v>1295</v>
      </c>
      <c r="I2108" s="9" t="s">
        <v>1897</v>
      </c>
      <c r="J2108" s="9" t="s">
        <v>1926</v>
      </c>
      <c r="K2108" s="9" t="s">
        <v>1927</v>
      </c>
      <c r="L2108" s="9" t="s">
        <v>1900</v>
      </c>
      <c r="M2108" s="9" t="s">
        <v>5438</v>
      </c>
      <c r="N2108" s="9"/>
      <c r="O2108" s="9" t="s">
        <v>3464</v>
      </c>
    </row>
    <row r="2109" spans="1:15" ht="18">
      <c r="A2109" s="9">
        <v>5439</v>
      </c>
      <c r="B2109" s="9" t="s">
        <v>16</v>
      </c>
      <c r="C2109" s="9" t="s">
        <v>7180</v>
      </c>
      <c r="D2109" s="9" t="s">
        <v>7181</v>
      </c>
      <c r="E2109" s="9"/>
      <c r="F2109" s="9">
        <v>0</v>
      </c>
      <c r="G2109" s="9" t="s">
        <v>1906</v>
      </c>
      <c r="H2109" s="9" t="s">
        <v>1660</v>
      </c>
      <c r="I2109" s="9" t="s">
        <v>1897</v>
      </c>
      <c r="J2109" s="9" t="s">
        <v>1898</v>
      </c>
      <c r="K2109" s="9" t="s">
        <v>1899</v>
      </c>
      <c r="L2109" s="9" t="s">
        <v>1910</v>
      </c>
      <c r="M2109" s="9" t="s">
        <v>1933</v>
      </c>
      <c r="N2109" s="9"/>
      <c r="O2109" s="9" t="s">
        <v>5930</v>
      </c>
    </row>
    <row r="2110" spans="1:15" ht="18">
      <c r="A2110" s="9">
        <v>687361</v>
      </c>
      <c r="B2110" s="9" t="s">
        <v>16</v>
      </c>
      <c r="C2110" s="9" t="s">
        <v>7182</v>
      </c>
      <c r="D2110" s="9" t="s">
        <v>7183</v>
      </c>
      <c r="E2110" s="9"/>
      <c r="F2110" s="9"/>
      <c r="G2110" s="9" t="s">
        <v>398</v>
      </c>
      <c r="H2110" s="9" t="s">
        <v>2176</v>
      </c>
      <c r="I2110" s="9" t="s">
        <v>1950</v>
      </c>
      <c r="J2110" s="9" t="s">
        <v>1951</v>
      </c>
      <c r="K2110" s="9" t="s">
        <v>1981</v>
      </c>
      <c r="L2110" s="9" t="s">
        <v>1952</v>
      </c>
      <c r="M2110" s="9" t="s">
        <v>2701</v>
      </c>
      <c r="N2110" s="9"/>
      <c r="O2110" s="9"/>
    </row>
    <row r="2111" spans="1:15" ht="18">
      <c r="A2111" s="9">
        <v>687354</v>
      </c>
      <c r="B2111" s="9" t="s">
        <v>16</v>
      </c>
      <c r="C2111" s="9" t="s">
        <v>7184</v>
      </c>
      <c r="D2111" s="9" t="s">
        <v>7185</v>
      </c>
      <c r="E2111" s="9" t="s">
        <v>1905</v>
      </c>
      <c r="F2111" s="9">
        <v>35</v>
      </c>
      <c r="G2111" s="9" t="s">
        <v>398</v>
      </c>
      <c r="H2111" s="9" t="s">
        <v>2176</v>
      </c>
      <c r="I2111" s="9" t="s">
        <v>1950</v>
      </c>
      <c r="J2111" s="9" t="s">
        <v>1951</v>
      </c>
      <c r="K2111" s="9" t="s">
        <v>1981</v>
      </c>
      <c r="L2111" s="9" t="s">
        <v>1952</v>
      </c>
      <c r="M2111" s="9" t="s">
        <v>2701</v>
      </c>
      <c r="N2111" s="9"/>
      <c r="O2111" s="9"/>
    </row>
    <row r="2112" spans="1:15" ht="18">
      <c r="A2112" s="9">
        <v>687349</v>
      </c>
      <c r="B2112" s="9" t="s">
        <v>16</v>
      </c>
      <c r="C2112" s="9" t="s">
        <v>7186</v>
      </c>
      <c r="D2112" s="9" t="s">
        <v>7187</v>
      </c>
      <c r="E2112" s="9"/>
      <c r="F2112" s="9"/>
      <c r="G2112" s="9" t="s">
        <v>2720</v>
      </c>
      <c r="H2112" s="9" t="s">
        <v>2901</v>
      </c>
      <c r="I2112" s="9" t="s">
        <v>1897</v>
      </c>
      <c r="J2112" s="9" t="s">
        <v>1926</v>
      </c>
      <c r="K2112" s="9" t="s">
        <v>1995</v>
      </c>
      <c r="L2112" s="9" t="s">
        <v>1996</v>
      </c>
      <c r="M2112" s="9" t="s">
        <v>7188</v>
      </c>
      <c r="N2112" s="9"/>
      <c r="O2112" s="9" t="s">
        <v>16</v>
      </c>
    </row>
    <row r="2113" spans="1:15" ht="18">
      <c r="A2113" s="9">
        <v>687344</v>
      </c>
      <c r="B2113" s="9" t="s">
        <v>16</v>
      </c>
      <c r="C2113" s="9" t="s">
        <v>7189</v>
      </c>
      <c r="D2113" s="9" t="s">
        <v>7187</v>
      </c>
      <c r="E2113" s="9"/>
      <c r="F2113" s="9"/>
      <c r="G2113" s="9" t="s">
        <v>1915</v>
      </c>
      <c r="H2113" s="9" t="s">
        <v>5464</v>
      </c>
      <c r="I2113" s="9" t="s">
        <v>1897</v>
      </c>
      <c r="J2113" s="9" t="s">
        <v>1926</v>
      </c>
      <c r="K2113" s="9" t="s">
        <v>1995</v>
      </c>
      <c r="L2113" s="9" t="s">
        <v>1996</v>
      </c>
      <c r="M2113" s="9" t="s">
        <v>7188</v>
      </c>
      <c r="N2113" s="9"/>
      <c r="O2113" s="9" t="s">
        <v>16</v>
      </c>
    </row>
    <row r="2114" spans="1:15" ht="18">
      <c r="A2114" s="9">
        <v>687340</v>
      </c>
      <c r="B2114" s="9" t="s">
        <v>16</v>
      </c>
      <c r="C2114" s="9" t="s">
        <v>7190</v>
      </c>
      <c r="D2114" s="9" t="s">
        <v>7187</v>
      </c>
      <c r="E2114" s="9"/>
      <c r="F2114" s="9"/>
      <c r="G2114" s="9" t="s">
        <v>812</v>
      </c>
      <c r="H2114" s="9" t="s">
        <v>7052</v>
      </c>
      <c r="I2114" s="9" t="s">
        <v>1897</v>
      </c>
      <c r="J2114" s="9" t="s">
        <v>1926</v>
      </c>
      <c r="K2114" s="9" t="s">
        <v>1995</v>
      </c>
      <c r="L2114" s="9" t="s">
        <v>1996</v>
      </c>
      <c r="M2114" s="9" t="s">
        <v>7188</v>
      </c>
      <c r="N2114" s="9"/>
      <c r="O2114" s="9" t="s">
        <v>16</v>
      </c>
    </row>
    <row r="2115" spans="1:15" ht="18">
      <c r="A2115" s="9">
        <v>687333</v>
      </c>
      <c r="B2115" s="9" t="s">
        <v>16</v>
      </c>
      <c r="C2115" s="9" t="s">
        <v>7191</v>
      </c>
      <c r="D2115" s="9" t="s">
        <v>7187</v>
      </c>
      <c r="E2115" s="9"/>
      <c r="F2115" s="9"/>
      <c r="G2115" s="9" t="s">
        <v>1896</v>
      </c>
      <c r="H2115" s="9" t="s">
        <v>7192</v>
      </c>
      <c r="I2115" s="9" t="s">
        <v>1897</v>
      </c>
      <c r="J2115" s="9" t="s">
        <v>1926</v>
      </c>
      <c r="K2115" s="9" t="s">
        <v>1995</v>
      </c>
      <c r="L2115" s="9" t="s">
        <v>1996</v>
      </c>
      <c r="M2115" s="9" t="s">
        <v>7188</v>
      </c>
      <c r="N2115" s="9"/>
      <c r="O2115" s="9" t="s">
        <v>16</v>
      </c>
    </row>
    <row r="2116" spans="1:15" ht="18">
      <c r="A2116" s="9">
        <v>687330</v>
      </c>
      <c r="B2116" s="9" t="s">
        <v>16</v>
      </c>
      <c r="C2116" s="9" t="s">
        <v>7193</v>
      </c>
      <c r="D2116" s="9" t="s">
        <v>7187</v>
      </c>
      <c r="E2116" s="9"/>
      <c r="F2116" s="9"/>
      <c r="G2116" s="9" t="s">
        <v>748</v>
      </c>
      <c r="H2116" s="9" t="s">
        <v>7194</v>
      </c>
      <c r="I2116" s="9" t="s">
        <v>1897</v>
      </c>
      <c r="J2116" s="9" t="s">
        <v>1926</v>
      </c>
      <c r="K2116" s="9" t="s">
        <v>1995</v>
      </c>
      <c r="L2116" s="9" t="s">
        <v>1996</v>
      </c>
      <c r="M2116" s="9" t="s">
        <v>7188</v>
      </c>
      <c r="N2116" s="9"/>
      <c r="O2116" s="9" t="s">
        <v>16</v>
      </c>
    </row>
    <row r="2117" spans="1:15" ht="18">
      <c r="A2117" s="9">
        <v>687324</v>
      </c>
      <c r="B2117" s="9" t="s">
        <v>16</v>
      </c>
      <c r="C2117" s="9" t="s">
        <v>7195</v>
      </c>
      <c r="D2117" s="9" t="s">
        <v>7187</v>
      </c>
      <c r="E2117" s="9"/>
      <c r="F2117" s="9"/>
      <c r="G2117" s="9" t="s">
        <v>398</v>
      </c>
      <c r="H2117" s="9" t="s">
        <v>2521</v>
      </c>
      <c r="I2117" s="9" t="s">
        <v>1897</v>
      </c>
      <c r="J2117" s="9" t="s">
        <v>1926</v>
      </c>
      <c r="K2117" s="9" t="s">
        <v>1995</v>
      </c>
      <c r="L2117" s="9" t="s">
        <v>1996</v>
      </c>
      <c r="M2117" s="9" t="s">
        <v>7188</v>
      </c>
      <c r="N2117" s="9"/>
      <c r="O2117" s="9" t="s">
        <v>16</v>
      </c>
    </row>
    <row r="2118" spans="1:15" ht="18">
      <c r="A2118" s="9">
        <v>687321</v>
      </c>
      <c r="B2118" s="9" t="s">
        <v>16</v>
      </c>
      <c r="C2118" s="9" t="s">
        <v>7196</v>
      </c>
      <c r="D2118" s="9" t="s">
        <v>7187</v>
      </c>
      <c r="E2118" s="9"/>
      <c r="F2118" s="9"/>
      <c r="G2118" s="9" t="s">
        <v>1906</v>
      </c>
      <c r="H2118" s="9" t="s">
        <v>2521</v>
      </c>
      <c r="I2118" s="9" t="s">
        <v>1897</v>
      </c>
      <c r="J2118" s="9" t="s">
        <v>1926</v>
      </c>
      <c r="K2118" s="9" t="s">
        <v>1995</v>
      </c>
      <c r="L2118" s="9" t="s">
        <v>1996</v>
      </c>
      <c r="M2118" s="9" t="s">
        <v>7197</v>
      </c>
      <c r="N2118" s="9"/>
      <c r="O2118" s="9" t="s">
        <v>16</v>
      </c>
    </row>
    <row r="2119" spans="1:15" ht="18">
      <c r="A2119" s="9">
        <v>5240</v>
      </c>
      <c r="B2119" s="9" t="s">
        <v>16</v>
      </c>
      <c r="C2119" s="9" t="s">
        <v>7198</v>
      </c>
      <c r="D2119" s="9" t="s">
        <v>7199</v>
      </c>
      <c r="E2119" s="9"/>
      <c r="F2119" s="9"/>
      <c r="G2119" s="9" t="s">
        <v>1915</v>
      </c>
      <c r="H2119" s="9" t="s">
        <v>2337</v>
      </c>
      <c r="I2119" s="9" t="s">
        <v>1897</v>
      </c>
      <c r="J2119" s="9" t="s">
        <v>1898</v>
      </c>
      <c r="K2119" s="9" t="s">
        <v>1899</v>
      </c>
      <c r="L2119" s="9" t="s">
        <v>1917</v>
      </c>
      <c r="M2119" s="9" t="s">
        <v>2431</v>
      </c>
      <c r="N2119" s="9"/>
      <c r="O2119" s="9" t="s">
        <v>6528</v>
      </c>
    </row>
    <row r="2120" spans="1:15" ht="18">
      <c r="A2120" s="9">
        <v>5244</v>
      </c>
      <c r="B2120" s="9" t="s">
        <v>16</v>
      </c>
      <c r="C2120" s="9" t="s">
        <v>7200</v>
      </c>
      <c r="D2120" s="9" t="s">
        <v>7201</v>
      </c>
      <c r="E2120" s="9" t="s">
        <v>1905</v>
      </c>
      <c r="F2120" s="9">
        <v>28</v>
      </c>
      <c r="G2120" s="9" t="s">
        <v>1915</v>
      </c>
      <c r="H2120" s="9" t="s">
        <v>1907</v>
      </c>
      <c r="I2120" s="9" t="s">
        <v>1897</v>
      </c>
      <c r="J2120" s="9" t="s">
        <v>1898</v>
      </c>
      <c r="K2120" s="9" t="s">
        <v>2687</v>
      </c>
      <c r="L2120" s="9" t="s">
        <v>1917</v>
      </c>
      <c r="M2120" s="9" t="s">
        <v>2387</v>
      </c>
      <c r="N2120" s="9"/>
      <c r="O2120" s="9" t="s">
        <v>3047</v>
      </c>
    </row>
    <row r="2121" spans="1:15" ht="18">
      <c r="A2121" s="9">
        <v>687045</v>
      </c>
      <c r="B2121" s="9" t="s">
        <v>16</v>
      </c>
      <c r="C2121" s="9" t="s">
        <v>7202</v>
      </c>
      <c r="D2121" s="9" t="s">
        <v>7203</v>
      </c>
      <c r="E2121" s="9"/>
      <c r="F2121" s="9"/>
      <c r="G2121" s="9" t="s">
        <v>748</v>
      </c>
      <c r="H2121" s="9" t="s">
        <v>634</v>
      </c>
      <c r="I2121" s="9" t="s">
        <v>1897</v>
      </c>
      <c r="J2121" s="9" t="s">
        <v>1898</v>
      </c>
      <c r="K2121" s="9" t="s">
        <v>1927</v>
      </c>
      <c r="L2121" s="9" t="s">
        <v>1910</v>
      </c>
      <c r="M2121" s="9" t="s">
        <v>3012</v>
      </c>
      <c r="N2121" s="9"/>
      <c r="O2121" s="9" t="s">
        <v>5198</v>
      </c>
    </row>
    <row r="2122" spans="1:15" ht="18">
      <c r="A2122" s="9">
        <v>687015</v>
      </c>
      <c r="B2122" s="9" t="s">
        <v>16</v>
      </c>
      <c r="C2122" s="9" t="s">
        <v>7204</v>
      </c>
      <c r="D2122" s="9" t="s">
        <v>7205</v>
      </c>
      <c r="E2122" s="9" t="s">
        <v>1905</v>
      </c>
      <c r="F2122" s="9">
        <v>50</v>
      </c>
      <c r="G2122" s="9" t="s">
        <v>1915</v>
      </c>
      <c r="H2122" s="9" t="s">
        <v>1295</v>
      </c>
      <c r="I2122" s="9" t="s">
        <v>1897</v>
      </c>
      <c r="J2122" s="9" t="s">
        <v>1898</v>
      </c>
      <c r="K2122" s="9" t="s">
        <v>2299</v>
      </c>
      <c r="L2122" s="9" t="s">
        <v>1917</v>
      </c>
      <c r="M2122" s="9" t="s">
        <v>7206</v>
      </c>
      <c r="N2122" s="9"/>
      <c r="O2122" s="9" t="s">
        <v>6528</v>
      </c>
    </row>
    <row r="2123" spans="1:15" ht="18">
      <c r="A2123" s="9">
        <v>687005</v>
      </c>
      <c r="B2123" s="9" t="s">
        <v>16</v>
      </c>
      <c r="C2123" s="9" t="s">
        <v>7207</v>
      </c>
      <c r="D2123" s="9" t="s">
        <v>7208</v>
      </c>
      <c r="E2123" s="9"/>
      <c r="F2123" s="9">
        <v>0</v>
      </c>
      <c r="G2123" s="9" t="s">
        <v>398</v>
      </c>
      <c r="H2123" s="9" t="s">
        <v>1295</v>
      </c>
      <c r="I2123" s="9" t="s">
        <v>1897</v>
      </c>
      <c r="J2123" s="9" t="s">
        <v>1898</v>
      </c>
      <c r="K2123" s="9" t="s">
        <v>1922</v>
      </c>
      <c r="L2123" s="9" t="s">
        <v>1952</v>
      </c>
      <c r="M2123" s="9" t="s">
        <v>7209</v>
      </c>
      <c r="N2123" s="9"/>
      <c r="O2123" s="9" t="s">
        <v>6749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D8164-756A-451E-B382-79E76594E8F1}">
  <dimension ref="A1:O2721"/>
  <sheetViews>
    <sheetView workbookViewId="0"/>
  </sheetViews>
  <sheetFormatPr defaultColWidth="12.6640625" defaultRowHeight="14.4"/>
  <cols>
    <col min="1" max="1" width="34.88671875" style="2" customWidth="1"/>
    <col min="2" max="2" width="66.44140625" style="2" bestFit="1" customWidth="1"/>
    <col min="3" max="3" width="31" style="2" bestFit="1" customWidth="1" collapsed="1"/>
    <col min="4" max="4" width="7.44140625" style="2" bestFit="1" customWidth="1" collapsed="1"/>
    <col min="5" max="5" width="7" style="2" bestFit="1" customWidth="1" collapsed="1"/>
    <col min="6" max="6" width="11.6640625" style="2" bestFit="1" customWidth="1" collapsed="1"/>
    <col min="7" max="7" width="14" style="2" bestFit="1" customWidth="1" collapsed="1"/>
    <col min="8" max="8" width="18.88671875" style="2" bestFit="1" customWidth="1" collapsed="1"/>
    <col min="9" max="9" width="10" style="2" bestFit="1" customWidth="1" collapsed="1"/>
    <col min="10" max="10" width="11" style="2" bestFit="1" customWidth="1" collapsed="1"/>
    <col min="11" max="11" width="12" style="2" bestFit="1" customWidth="1" collapsed="1"/>
    <col min="12" max="12" width="15.109375" style="2" bestFit="1" customWidth="1" collapsed="1"/>
    <col min="13" max="13" width="14.5546875" style="2" bestFit="1" customWidth="1" collapsed="1"/>
    <col min="14" max="14" width="12.6640625" style="2" collapsed="1"/>
    <col min="15" max="15" width="12.6640625" style="2"/>
    <col min="16" max="16384" width="12.6640625" style="2" collapsed="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3" t="s">
        <v>13</v>
      </c>
      <c r="B2" s="3" t="s">
        <v>14</v>
      </c>
      <c r="C2" s="4" t="s">
        <v>15</v>
      </c>
      <c r="D2" s="4">
        <v>70</v>
      </c>
      <c r="E2" s="5">
        <v>235498</v>
      </c>
      <c r="F2" s="5">
        <v>482468</v>
      </c>
      <c r="G2" s="6">
        <v>624.20685714000001</v>
      </c>
      <c r="H2" s="6">
        <v>43694.48</v>
      </c>
      <c r="I2" s="4">
        <v>2747</v>
      </c>
      <c r="J2" s="4">
        <v>0.56936419000000005</v>
      </c>
      <c r="K2" s="4">
        <v>15.9062541</v>
      </c>
      <c r="L2" s="7" t="s">
        <v>16</v>
      </c>
      <c r="M2" s="7" t="s">
        <v>17</v>
      </c>
    </row>
    <row r="3" spans="1:13">
      <c r="A3" s="3" t="s">
        <v>18</v>
      </c>
      <c r="B3" s="3" t="s">
        <v>19</v>
      </c>
      <c r="C3" s="4" t="s">
        <v>15</v>
      </c>
      <c r="D3" s="4">
        <v>80</v>
      </c>
      <c r="E3" s="5">
        <v>247162</v>
      </c>
      <c r="F3" s="5">
        <v>446255</v>
      </c>
      <c r="G3" s="6">
        <v>412.80349999999999</v>
      </c>
      <c r="H3" s="6">
        <v>33024.28</v>
      </c>
      <c r="I3" s="4">
        <v>1760</v>
      </c>
      <c r="J3" s="4">
        <v>0.39439333999999998</v>
      </c>
      <c r="K3" s="4">
        <v>18.76379545</v>
      </c>
      <c r="L3" s="7" t="s">
        <v>16</v>
      </c>
      <c r="M3" s="7" t="s">
        <v>17</v>
      </c>
    </row>
    <row r="4" spans="1:13">
      <c r="A4" s="3" t="s">
        <v>20</v>
      </c>
      <c r="B4" s="3" t="s">
        <v>21</v>
      </c>
      <c r="C4" s="4" t="s">
        <v>15</v>
      </c>
      <c r="D4" s="4">
        <v>72</v>
      </c>
      <c r="E4" s="5">
        <v>158168</v>
      </c>
      <c r="F4" s="5">
        <v>323034</v>
      </c>
      <c r="G4" s="6">
        <v>297.51083333000003</v>
      </c>
      <c r="H4" s="6">
        <v>21420.78</v>
      </c>
      <c r="I4" s="4">
        <v>2450</v>
      </c>
      <c r="J4" s="4">
        <v>0.7584341</v>
      </c>
      <c r="K4" s="4">
        <v>8.7431755100000004</v>
      </c>
      <c r="L4" s="7" t="s">
        <v>16</v>
      </c>
      <c r="M4" s="7" t="s">
        <v>17</v>
      </c>
    </row>
    <row r="5" spans="1:13">
      <c r="A5" s="3" t="s">
        <v>22</v>
      </c>
      <c r="B5" s="3" t="s">
        <v>23</v>
      </c>
      <c r="C5" s="4" t="s">
        <v>15</v>
      </c>
      <c r="D5" s="4">
        <v>44</v>
      </c>
      <c r="E5" s="5">
        <v>135510</v>
      </c>
      <c r="F5" s="5">
        <v>278108</v>
      </c>
      <c r="G5" s="6">
        <v>462.78931818000001</v>
      </c>
      <c r="H5" s="6">
        <v>20362.73</v>
      </c>
      <c r="I5" s="4">
        <v>1586</v>
      </c>
      <c r="J5" s="4">
        <v>0.57028204999999998</v>
      </c>
      <c r="K5" s="4">
        <v>12.839047920000001</v>
      </c>
      <c r="L5" s="7" t="s">
        <v>16</v>
      </c>
      <c r="M5" s="7" t="s">
        <v>17</v>
      </c>
    </row>
    <row r="6" spans="1:13">
      <c r="A6" s="3" t="s">
        <v>24</v>
      </c>
      <c r="B6" s="3" t="s">
        <v>25</v>
      </c>
      <c r="C6" s="4" t="s">
        <v>15</v>
      </c>
      <c r="D6" s="4">
        <v>71</v>
      </c>
      <c r="E6" s="5">
        <v>106238</v>
      </c>
      <c r="F6" s="5">
        <v>193100</v>
      </c>
      <c r="G6" s="6">
        <v>277.30845069999998</v>
      </c>
      <c r="H6" s="6">
        <v>19688.900000000001</v>
      </c>
      <c r="I6" s="4">
        <v>1498</v>
      </c>
      <c r="J6" s="4">
        <v>0.77576385000000003</v>
      </c>
      <c r="K6" s="4">
        <v>13.143457939999999</v>
      </c>
      <c r="L6" s="7" t="s">
        <v>16</v>
      </c>
      <c r="M6" s="7" t="s">
        <v>17</v>
      </c>
    </row>
    <row r="7" spans="1:13">
      <c r="A7" s="3" t="s">
        <v>26</v>
      </c>
      <c r="B7" s="3" t="s">
        <v>27</v>
      </c>
      <c r="C7" s="4" t="s">
        <v>15</v>
      </c>
      <c r="D7" s="4">
        <v>66</v>
      </c>
      <c r="E7" s="5">
        <v>126013</v>
      </c>
      <c r="F7" s="5">
        <v>204360</v>
      </c>
      <c r="G7" s="6">
        <v>211.70272727</v>
      </c>
      <c r="H7" s="6">
        <v>13972.38</v>
      </c>
      <c r="I7" s="4">
        <v>1069</v>
      </c>
      <c r="J7" s="4">
        <v>0.52309649999999996</v>
      </c>
      <c r="K7" s="4">
        <v>13.0705145</v>
      </c>
      <c r="L7" s="7" t="s">
        <v>16</v>
      </c>
      <c r="M7" s="7" t="s">
        <v>17</v>
      </c>
    </row>
    <row r="8" spans="1:13">
      <c r="A8" s="3" t="s">
        <v>28</v>
      </c>
      <c r="B8" s="3" t="s">
        <v>29</v>
      </c>
      <c r="C8" s="4" t="s">
        <v>15</v>
      </c>
      <c r="D8" s="4">
        <v>15</v>
      </c>
      <c r="E8" s="5">
        <v>44397</v>
      </c>
      <c r="F8" s="5">
        <v>71171</v>
      </c>
      <c r="G8" s="6">
        <v>856.49599999999998</v>
      </c>
      <c r="H8" s="6">
        <v>12847.44</v>
      </c>
      <c r="I8" s="4">
        <v>363</v>
      </c>
      <c r="J8" s="4">
        <v>0.51003920000000003</v>
      </c>
      <c r="K8" s="4">
        <v>35.392396689999998</v>
      </c>
      <c r="L8" s="7" t="s">
        <v>16</v>
      </c>
      <c r="M8" s="7" t="s">
        <v>17</v>
      </c>
    </row>
    <row r="9" spans="1:13">
      <c r="A9" s="3" t="s">
        <v>28</v>
      </c>
      <c r="B9" s="3" t="s">
        <v>30</v>
      </c>
      <c r="C9" s="4" t="s">
        <v>15</v>
      </c>
      <c r="D9" s="4">
        <v>14</v>
      </c>
      <c r="E9" s="5">
        <v>44661</v>
      </c>
      <c r="F9" s="5">
        <v>70293</v>
      </c>
      <c r="G9" s="6">
        <v>915.495</v>
      </c>
      <c r="H9" s="6">
        <v>12816.93</v>
      </c>
      <c r="I9" s="4">
        <v>468</v>
      </c>
      <c r="J9" s="4">
        <v>0.66578464000000004</v>
      </c>
      <c r="K9" s="4">
        <v>27.38660256</v>
      </c>
      <c r="L9" s="7" t="s">
        <v>16</v>
      </c>
      <c r="M9" s="7" t="s">
        <v>17</v>
      </c>
    </row>
    <row r="10" spans="1:13">
      <c r="A10" s="3" t="s">
        <v>31</v>
      </c>
      <c r="B10" s="3" t="s">
        <v>32</v>
      </c>
      <c r="C10" s="4" t="s">
        <v>15</v>
      </c>
      <c r="D10" s="4">
        <v>29</v>
      </c>
      <c r="E10" s="5">
        <v>116602</v>
      </c>
      <c r="F10" s="5">
        <v>202269</v>
      </c>
      <c r="G10" s="6">
        <v>441.76068966000003</v>
      </c>
      <c r="H10" s="6">
        <v>12811.06</v>
      </c>
      <c r="I10" s="4">
        <v>1162</v>
      </c>
      <c r="J10" s="4">
        <v>0.57448250000000001</v>
      </c>
      <c r="K10" s="4">
        <v>11.02500861</v>
      </c>
      <c r="L10" s="7" t="s">
        <v>16</v>
      </c>
      <c r="M10" s="7" t="s">
        <v>17</v>
      </c>
    </row>
    <row r="11" spans="1:13">
      <c r="A11" s="3" t="s">
        <v>33</v>
      </c>
      <c r="B11" s="3" t="s">
        <v>34</v>
      </c>
      <c r="C11" s="4" t="s">
        <v>15</v>
      </c>
      <c r="D11" s="4">
        <v>83</v>
      </c>
      <c r="E11" s="5">
        <v>98459</v>
      </c>
      <c r="F11" s="5">
        <v>148058</v>
      </c>
      <c r="G11" s="6">
        <v>147.22554217000001</v>
      </c>
      <c r="H11" s="6">
        <v>12219.72</v>
      </c>
      <c r="I11" s="4">
        <v>1150</v>
      </c>
      <c r="J11" s="4">
        <v>0.77672264000000002</v>
      </c>
      <c r="K11" s="4">
        <v>10.62584348</v>
      </c>
      <c r="L11" s="7" t="s">
        <v>16</v>
      </c>
      <c r="M11" s="7" t="s">
        <v>17</v>
      </c>
    </row>
    <row r="12" spans="1:13">
      <c r="A12" s="3" t="s">
        <v>35</v>
      </c>
      <c r="B12" s="3" t="s">
        <v>36</v>
      </c>
      <c r="C12" s="4" t="s">
        <v>15</v>
      </c>
      <c r="D12" s="4">
        <v>55</v>
      </c>
      <c r="E12" s="5">
        <v>91375</v>
      </c>
      <c r="F12" s="5">
        <v>130470</v>
      </c>
      <c r="G12" s="6">
        <v>200.33763636</v>
      </c>
      <c r="H12" s="6">
        <v>11018.57</v>
      </c>
      <c r="I12" s="4">
        <v>856</v>
      </c>
      <c r="J12" s="4">
        <v>0.65608951999999998</v>
      </c>
      <c r="K12" s="4">
        <v>12.87216121</v>
      </c>
      <c r="L12" s="7" t="s">
        <v>16</v>
      </c>
      <c r="M12" s="7" t="s">
        <v>17</v>
      </c>
    </row>
    <row r="13" spans="1:13">
      <c r="A13" s="3" t="s">
        <v>37</v>
      </c>
      <c r="B13" s="3" t="s">
        <v>38</v>
      </c>
      <c r="C13" s="4" t="s">
        <v>15</v>
      </c>
      <c r="D13" s="4">
        <v>30</v>
      </c>
      <c r="E13" s="5">
        <v>62730</v>
      </c>
      <c r="F13" s="5">
        <v>109450</v>
      </c>
      <c r="G13" s="6">
        <v>363.93099999999998</v>
      </c>
      <c r="H13" s="6">
        <v>10917.93</v>
      </c>
      <c r="I13" s="4">
        <v>811</v>
      </c>
      <c r="J13" s="4">
        <v>0.74097762</v>
      </c>
      <c r="K13" s="4">
        <v>13.462305799999999</v>
      </c>
      <c r="L13" s="7" t="s">
        <v>16</v>
      </c>
      <c r="M13" s="7" t="s">
        <v>17</v>
      </c>
    </row>
    <row r="14" spans="1:13">
      <c r="A14" s="3" t="s">
        <v>39</v>
      </c>
      <c r="B14" s="3" t="s">
        <v>40</v>
      </c>
      <c r="C14" s="4" t="s">
        <v>15</v>
      </c>
      <c r="D14" s="4">
        <v>22</v>
      </c>
      <c r="E14" s="5">
        <v>117330</v>
      </c>
      <c r="F14" s="5">
        <v>168140</v>
      </c>
      <c r="G14" s="6">
        <v>476.69499999999999</v>
      </c>
      <c r="H14" s="6">
        <v>10487.29</v>
      </c>
      <c r="I14" s="4">
        <v>626</v>
      </c>
      <c r="J14" s="4">
        <v>0.37230879</v>
      </c>
      <c r="K14" s="4">
        <v>16.75285942</v>
      </c>
      <c r="L14" s="7" t="s">
        <v>16</v>
      </c>
      <c r="M14" s="7" t="s">
        <v>17</v>
      </c>
    </row>
    <row r="15" spans="1:13">
      <c r="A15" s="3" t="s">
        <v>41</v>
      </c>
      <c r="B15" s="3" t="s">
        <v>42</v>
      </c>
      <c r="C15" s="4" t="s">
        <v>15</v>
      </c>
      <c r="D15" s="4">
        <v>52</v>
      </c>
      <c r="E15" s="5">
        <v>101883</v>
      </c>
      <c r="F15" s="5">
        <v>155819</v>
      </c>
      <c r="G15" s="6">
        <v>198.16826922999999</v>
      </c>
      <c r="H15" s="6">
        <v>10304.75</v>
      </c>
      <c r="I15" s="4">
        <v>711</v>
      </c>
      <c r="J15" s="4">
        <v>0.45629864999999997</v>
      </c>
      <c r="K15" s="4">
        <v>14.493319270000001</v>
      </c>
      <c r="L15" s="7" t="s">
        <v>16</v>
      </c>
      <c r="M15" s="7" t="s">
        <v>17</v>
      </c>
    </row>
    <row r="16" spans="1:13">
      <c r="A16" s="3" t="s">
        <v>43</v>
      </c>
      <c r="B16" s="3" t="s">
        <v>44</v>
      </c>
      <c r="C16" s="4" t="s">
        <v>15</v>
      </c>
      <c r="D16" s="4">
        <v>44</v>
      </c>
      <c r="E16" s="5">
        <v>59259</v>
      </c>
      <c r="F16" s="5">
        <v>85892</v>
      </c>
      <c r="G16" s="6">
        <v>173.62704545</v>
      </c>
      <c r="H16" s="6">
        <v>7639.59</v>
      </c>
      <c r="I16" s="4">
        <v>743</v>
      </c>
      <c r="J16" s="4">
        <v>0.86503982000000001</v>
      </c>
      <c r="K16" s="4">
        <v>10.282086140000001</v>
      </c>
      <c r="L16" s="7" t="s">
        <v>16</v>
      </c>
      <c r="M16" s="7" t="s">
        <v>17</v>
      </c>
    </row>
    <row r="17" spans="1:13">
      <c r="A17" s="3" t="s">
        <v>45</v>
      </c>
      <c r="B17" s="3" t="s">
        <v>46</v>
      </c>
      <c r="C17" s="4" t="s">
        <v>15</v>
      </c>
      <c r="D17" s="4">
        <v>13</v>
      </c>
      <c r="E17" s="5">
        <v>32093</v>
      </c>
      <c r="F17" s="5">
        <v>45313</v>
      </c>
      <c r="G17" s="6">
        <v>583.61461538000003</v>
      </c>
      <c r="H17" s="6">
        <v>7586.99</v>
      </c>
      <c r="I17" s="4">
        <v>324</v>
      </c>
      <c r="J17" s="4">
        <v>0.71502659000000002</v>
      </c>
      <c r="K17" s="4">
        <v>23.416635800000002</v>
      </c>
      <c r="L17" s="7" t="s">
        <v>16</v>
      </c>
      <c r="M17" s="7" t="s">
        <v>17</v>
      </c>
    </row>
    <row r="18" spans="1:13">
      <c r="A18" s="3" t="s">
        <v>47</v>
      </c>
      <c r="B18" s="3" t="s">
        <v>48</v>
      </c>
      <c r="C18" s="4" t="s">
        <v>15</v>
      </c>
      <c r="D18" s="4">
        <v>11</v>
      </c>
      <c r="E18" s="5">
        <v>45030</v>
      </c>
      <c r="F18" s="5">
        <v>76573</v>
      </c>
      <c r="G18" s="6">
        <v>665.75545454999997</v>
      </c>
      <c r="H18" s="6">
        <v>7323.31</v>
      </c>
      <c r="I18" s="4">
        <v>599</v>
      </c>
      <c r="J18" s="4">
        <v>0.78226006999999997</v>
      </c>
      <c r="K18" s="4">
        <v>12.22589316</v>
      </c>
      <c r="L18" s="7" t="s">
        <v>16</v>
      </c>
      <c r="M18" s="7" t="s">
        <v>17</v>
      </c>
    </row>
    <row r="19" spans="1:13">
      <c r="A19" s="3" t="s">
        <v>49</v>
      </c>
      <c r="B19" s="3" t="s">
        <v>30</v>
      </c>
      <c r="C19" s="4" t="s">
        <v>15</v>
      </c>
      <c r="D19" s="4">
        <v>16</v>
      </c>
      <c r="E19" s="5">
        <v>32035</v>
      </c>
      <c r="F19" s="5">
        <v>48834</v>
      </c>
      <c r="G19" s="6">
        <v>440.41250000000002</v>
      </c>
      <c r="H19" s="6">
        <v>7046.6</v>
      </c>
      <c r="I19" s="4">
        <v>275</v>
      </c>
      <c r="J19" s="4">
        <v>0.56313223999999995</v>
      </c>
      <c r="K19" s="4">
        <v>25.623999999999999</v>
      </c>
      <c r="L19" s="7" t="s">
        <v>16</v>
      </c>
      <c r="M19" s="7" t="s">
        <v>17</v>
      </c>
    </row>
    <row r="20" spans="1:13">
      <c r="A20" s="3" t="s">
        <v>50</v>
      </c>
      <c r="B20" s="3" t="s">
        <v>51</v>
      </c>
      <c r="C20" s="4" t="s">
        <v>15</v>
      </c>
      <c r="D20" s="4">
        <v>14</v>
      </c>
      <c r="E20" s="5">
        <v>24691</v>
      </c>
      <c r="F20" s="5">
        <v>44212</v>
      </c>
      <c r="G20" s="6">
        <v>492.24428570999999</v>
      </c>
      <c r="H20" s="6">
        <v>6891.42</v>
      </c>
      <c r="I20" s="4">
        <v>504</v>
      </c>
      <c r="J20" s="4">
        <v>1.1399619999999999</v>
      </c>
      <c r="K20" s="4">
        <v>13.673452380000001</v>
      </c>
      <c r="L20" s="7" t="s">
        <v>16</v>
      </c>
      <c r="M20" s="7" t="s">
        <v>17</v>
      </c>
    </row>
    <row r="21" spans="1:13">
      <c r="A21" s="3" t="s">
        <v>26</v>
      </c>
      <c r="B21" s="3" t="s">
        <v>52</v>
      </c>
      <c r="C21" s="4" t="s">
        <v>15</v>
      </c>
      <c r="D21" s="4">
        <v>30</v>
      </c>
      <c r="E21" s="5">
        <v>51007</v>
      </c>
      <c r="F21" s="5">
        <v>82533</v>
      </c>
      <c r="G21" s="6">
        <v>218.78533332999999</v>
      </c>
      <c r="H21" s="6">
        <v>6563.56</v>
      </c>
      <c r="I21" s="4">
        <v>541</v>
      </c>
      <c r="J21" s="4">
        <v>0.65549537999999996</v>
      </c>
      <c r="K21" s="4">
        <v>12.132273570000001</v>
      </c>
      <c r="L21" s="7" t="s">
        <v>16</v>
      </c>
      <c r="M21" s="7" t="s">
        <v>17</v>
      </c>
    </row>
    <row r="22" spans="1:13">
      <c r="A22" s="3" t="s">
        <v>53</v>
      </c>
      <c r="B22" s="3" t="s">
        <v>54</v>
      </c>
      <c r="C22" s="4" t="s">
        <v>15</v>
      </c>
      <c r="D22" s="4">
        <v>8</v>
      </c>
      <c r="E22" s="5">
        <v>20100</v>
      </c>
      <c r="F22" s="5">
        <v>30527</v>
      </c>
      <c r="G22" s="6">
        <v>744.51</v>
      </c>
      <c r="H22" s="6">
        <v>5956.08</v>
      </c>
      <c r="I22" s="4">
        <v>435</v>
      </c>
      <c r="J22" s="4">
        <v>1.4249680600000001</v>
      </c>
      <c r="K22" s="4">
        <v>13.692137929999999</v>
      </c>
      <c r="L22" s="7" t="s">
        <v>16</v>
      </c>
      <c r="M22" s="7" t="s">
        <v>17</v>
      </c>
    </row>
    <row r="23" spans="1:13">
      <c r="A23" s="3" t="s">
        <v>55</v>
      </c>
      <c r="B23" s="3" t="s">
        <v>56</v>
      </c>
      <c r="C23" s="4" t="s">
        <v>15</v>
      </c>
      <c r="D23" s="4">
        <v>9</v>
      </c>
      <c r="E23" s="5">
        <v>19464</v>
      </c>
      <c r="F23" s="5">
        <v>31870</v>
      </c>
      <c r="G23" s="6">
        <v>646.69000000000005</v>
      </c>
      <c r="H23" s="6">
        <v>5820.21</v>
      </c>
      <c r="I23" s="4">
        <v>326</v>
      </c>
      <c r="J23" s="4">
        <v>1.0229055499999999</v>
      </c>
      <c r="K23" s="4">
        <v>17.853404909999998</v>
      </c>
      <c r="L23" s="7" t="s">
        <v>16</v>
      </c>
      <c r="M23" s="7" t="s">
        <v>17</v>
      </c>
    </row>
    <row r="24" spans="1:13">
      <c r="A24" s="3" t="s">
        <v>41</v>
      </c>
      <c r="B24" s="3" t="s">
        <v>57</v>
      </c>
      <c r="C24" s="4" t="s">
        <v>15</v>
      </c>
      <c r="D24" s="4">
        <v>20</v>
      </c>
      <c r="E24" s="5">
        <v>41744</v>
      </c>
      <c r="F24" s="5">
        <v>62164</v>
      </c>
      <c r="G24" s="6">
        <v>276.7285</v>
      </c>
      <c r="H24" s="6">
        <v>5534.57</v>
      </c>
      <c r="I24" s="4">
        <v>323</v>
      </c>
      <c r="J24" s="4">
        <v>0.51959332999999996</v>
      </c>
      <c r="K24" s="4">
        <v>17.134891639999999</v>
      </c>
      <c r="L24" s="7" t="s">
        <v>16</v>
      </c>
      <c r="M24" s="7" t="s">
        <v>17</v>
      </c>
    </row>
    <row r="25" spans="1:13">
      <c r="A25" s="3" t="s">
        <v>58</v>
      </c>
      <c r="B25" s="3" t="s">
        <v>56</v>
      </c>
      <c r="C25" s="4" t="s">
        <v>15</v>
      </c>
      <c r="D25" s="4">
        <v>1</v>
      </c>
      <c r="E25" s="5">
        <v>27411</v>
      </c>
      <c r="F25" s="5">
        <v>39757</v>
      </c>
      <c r="G25" s="6">
        <v>4892.6000000000004</v>
      </c>
      <c r="H25" s="6">
        <v>4892.6000000000004</v>
      </c>
      <c r="I25" s="4">
        <v>273</v>
      </c>
      <c r="J25" s="4">
        <v>0.68667153000000003</v>
      </c>
      <c r="K25" s="4">
        <v>17.921611720000001</v>
      </c>
      <c r="L25" s="7" t="s">
        <v>16</v>
      </c>
      <c r="M25" s="7" t="s">
        <v>17</v>
      </c>
    </row>
    <row r="26" spans="1:13">
      <c r="A26" s="3" t="s">
        <v>59</v>
      </c>
      <c r="B26" s="3" t="s">
        <v>60</v>
      </c>
      <c r="C26" s="4" t="s">
        <v>15</v>
      </c>
      <c r="D26" s="4">
        <v>5</v>
      </c>
      <c r="E26" s="5">
        <v>39688</v>
      </c>
      <c r="F26" s="5">
        <v>53584</v>
      </c>
      <c r="G26" s="6">
        <v>975.78200000000004</v>
      </c>
      <c r="H26" s="6">
        <v>4878.91</v>
      </c>
      <c r="I26" s="4">
        <v>249</v>
      </c>
      <c r="J26" s="4">
        <v>0.46469094999999999</v>
      </c>
      <c r="K26" s="4">
        <v>19.594016060000001</v>
      </c>
      <c r="L26" s="7" t="s">
        <v>16</v>
      </c>
      <c r="M26" s="7" t="s">
        <v>17</v>
      </c>
    </row>
    <row r="27" spans="1:13">
      <c r="A27" s="3" t="s">
        <v>61</v>
      </c>
      <c r="B27" s="3" t="s">
        <v>62</v>
      </c>
      <c r="C27" s="4" t="s">
        <v>15</v>
      </c>
      <c r="D27" s="4">
        <v>10</v>
      </c>
      <c r="E27" s="5">
        <v>17528</v>
      </c>
      <c r="F27" s="5">
        <v>24411</v>
      </c>
      <c r="G27" s="6">
        <v>473.66800000000001</v>
      </c>
      <c r="H27" s="6">
        <v>4736.68</v>
      </c>
      <c r="I27" s="4">
        <v>311</v>
      </c>
      <c r="J27" s="4">
        <v>1.2740158100000001</v>
      </c>
      <c r="K27" s="4">
        <v>15.23048232</v>
      </c>
      <c r="L27" s="7" t="s">
        <v>16</v>
      </c>
      <c r="M27" s="7" t="s">
        <v>17</v>
      </c>
    </row>
    <row r="28" spans="1:13">
      <c r="A28" s="3" t="s">
        <v>63</v>
      </c>
      <c r="B28" s="3" t="s">
        <v>64</v>
      </c>
      <c r="C28" s="4" t="s">
        <v>15</v>
      </c>
      <c r="D28" s="4">
        <v>4</v>
      </c>
      <c r="E28" s="5">
        <v>25236</v>
      </c>
      <c r="F28" s="5">
        <v>39442</v>
      </c>
      <c r="G28" s="6">
        <v>1168.19</v>
      </c>
      <c r="H28" s="6">
        <v>4672.76</v>
      </c>
      <c r="I28" s="4">
        <v>277</v>
      </c>
      <c r="J28" s="4">
        <v>0.70229704000000004</v>
      </c>
      <c r="K28" s="4">
        <v>16.869169679999999</v>
      </c>
      <c r="L28" s="7" t="s">
        <v>16</v>
      </c>
      <c r="M28" s="7" t="s">
        <v>17</v>
      </c>
    </row>
    <row r="29" spans="1:13">
      <c r="A29" s="3" t="s">
        <v>18</v>
      </c>
      <c r="B29" s="3" t="s">
        <v>19</v>
      </c>
      <c r="C29" s="4" t="s">
        <v>15</v>
      </c>
      <c r="D29" s="4">
        <v>6</v>
      </c>
      <c r="E29" s="5">
        <v>74396</v>
      </c>
      <c r="F29" s="5">
        <v>88594</v>
      </c>
      <c r="G29" s="6">
        <v>770.08166667</v>
      </c>
      <c r="H29" s="6">
        <v>4620.49</v>
      </c>
      <c r="I29" s="4">
        <v>168</v>
      </c>
      <c r="J29" s="4">
        <v>0.18962909</v>
      </c>
      <c r="K29" s="4">
        <v>27.502916670000001</v>
      </c>
      <c r="L29" s="7" t="s">
        <v>16</v>
      </c>
      <c r="M29" s="7" t="s">
        <v>17</v>
      </c>
    </row>
    <row r="30" spans="1:13">
      <c r="A30" s="3" t="s">
        <v>43</v>
      </c>
      <c r="B30" s="3" t="s">
        <v>65</v>
      </c>
      <c r="C30" s="4" t="s">
        <v>15</v>
      </c>
      <c r="D30" s="4">
        <v>20</v>
      </c>
      <c r="E30" s="5">
        <v>48432</v>
      </c>
      <c r="F30" s="5">
        <v>61004</v>
      </c>
      <c r="G30" s="6">
        <v>228.6275</v>
      </c>
      <c r="H30" s="6">
        <v>4572.55</v>
      </c>
      <c r="I30" s="4">
        <v>225</v>
      </c>
      <c r="J30" s="4">
        <v>0.36882827000000001</v>
      </c>
      <c r="K30" s="4">
        <v>20.322444440000002</v>
      </c>
      <c r="L30" s="7" t="s">
        <v>16</v>
      </c>
      <c r="M30" s="7" t="s">
        <v>17</v>
      </c>
    </row>
    <row r="31" spans="1:13">
      <c r="A31" s="3" t="s">
        <v>49</v>
      </c>
      <c r="B31" s="3" t="s">
        <v>29</v>
      </c>
      <c r="C31" s="4" t="s">
        <v>15</v>
      </c>
      <c r="D31" s="4">
        <v>5</v>
      </c>
      <c r="E31" s="5">
        <v>15655</v>
      </c>
      <c r="F31" s="5">
        <v>23302</v>
      </c>
      <c r="G31" s="6">
        <v>870.01</v>
      </c>
      <c r="H31" s="6">
        <v>4350.05</v>
      </c>
      <c r="I31" s="4">
        <v>98</v>
      </c>
      <c r="J31" s="4">
        <v>0.42056475999999998</v>
      </c>
      <c r="K31" s="4">
        <v>44.388265310000001</v>
      </c>
      <c r="L31" s="7" t="s">
        <v>16</v>
      </c>
      <c r="M31" s="7" t="s">
        <v>17</v>
      </c>
    </row>
    <row r="32" spans="1:13">
      <c r="A32" s="3" t="s">
        <v>55</v>
      </c>
      <c r="B32" s="3" t="s">
        <v>66</v>
      </c>
      <c r="C32" s="4" t="s">
        <v>15</v>
      </c>
      <c r="D32" s="4">
        <v>5</v>
      </c>
      <c r="E32" s="5">
        <v>15441</v>
      </c>
      <c r="F32" s="5">
        <v>23086</v>
      </c>
      <c r="G32" s="6">
        <v>861.47</v>
      </c>
      <c r="H32" s="6">
        <v>4307.3500000000004</v>
      </c>
      <c r="I32" s="4">
        <v>138</v>
      </c>
      <c r="J32" s="4">
        <v>0.59776488000000005</v>
      </c>
      <c r="K32" s="4">
        <v>31.212681159999999</v>
      </c>
      <c r="L32" s="7" t="s">
        <v>16</v>
      </c>
      <c r="M32" s="7" t="s">
        <v>17</v>
      </c>
    </row>
    <row r="33" spans="1:13">
      <c r="A33" s="3" t="s">
        <v>13</v>
      </c>
      <c r="B33" s="3" t="s">
        <v>67</v>
      </c>
      <c r="C33" s="4" t="s">
        <v>15</v>
      </c>
      <c r="D33" s="4">
        <v>9</v>
      </c>
      <c r="E33" s="5">
        <v>29209</v>
      </c>
      <c r="F33" s="5">
        <v>47972</v>
      </c>
      <c r="G33" s="6">
        <v>475.80666667000003</v>
      </c>
      <c r="H33" s="6">
        <v>4282.26</v>
      </c>
      <c r="I33" s="4">
        <v>301</v>
      </c>
      <c r="J33" s="4">
        <v>0.62744935000000002</v>
      </c>
      <c r="K33" s="4">
        <v>14.22677741</v>
      </c>
      <c r="L33" s="7" t="s">
        <v>16</v>
      </c>
      <c r="M33" s="7" t="s">
        <v>17</v>
      </c>
    </row>
    <row r="34" spans="1:13">
      <c r="A34" s="3" t="s">
        <v>68</v>
      </c>
      <c r="B34" s="3" t="s">
        <v>69</v>
      </c>
      <c r="C34" s="4" t="s">
        <v>15</v>
      </c>
      <c r="D34" s="4">
        <v>11</v>
      </c>
      <c r="E34" s="5">
        <v>14994</v>
      </c>
      <c r="F34" s="5">
        <v>21888</v>
      </c>
      <c r="G34" s="6">
        <v>385.95363636000002</v>
      </c>
      <c r="H34" s="6">
        <v>4245.49</v>
      </c>
      <c r="I34" s="4">
        <v>129</v>
      </c>
      <c r="J34" s="4">
        <v>0.58936403999999998</v>
      </c>
      <c r="K34" s="4">
        <v>32.910775190000003</v>
      </c>
      <c r="L34" s="7" t="s">
        <v>16</v>
      </c>
      <c r="M34" s="7" t="s">
        <v>17</v>
      </c>
    </row>
    <row r="35" spans="1:13">
      <c r="A35" s="3" t="s">
        <v>70</v>
      </c>
      <c r="B35" s="3" t="s">
        <v>71</v>
      </c>
      <c r="C35" s="4" t="s">
        <v>15</v>
      </c>
      <c r="D35" s="4">
        <v>11</v>
      </c>
      <c r="E35" s="5">
        <v>25911</v>
      </c>
      <c r="F35" s="5">
        <v>35768</v>
      </c>
      <c r="G35" s="6">
        <v>383.59090909000003</v>
      </c>
      <c r="H35" s="6">
        <v>4219.5</v>
      </c>
      <c r="I35" s="4">
        <v>179</v>
      </c>
      <c r="J35" s="4">
        <v>0.50044732999999997</v>
      </c>
      <c r="K35" s="4">
        <v>23.5726257</v>
      </c>
      <c r="L35" s="7" t="s">
        <v>16</v>
      </c>
      <c r="M35" s="7" t="s">
        <v>17</v>
      </c>
    </row>
    <row r="36" spans="1:13">
      <c r="A36" s="3" t="s">
        <v>72</v>
      </c>
      <c r="B36" s="3" t="s">
        <v>73</v>
      </c>
      <c r="C36" s="4" t="s">
        <v>15</v>
      </c>
      <c r="D36" s="4">
        <v>13</v>
      </c>
      <c r="E36" s="5">
        <v>18195</v>
      </c>
      <c r="F36" s="5">
        <v>29100</v>
      </c>
      <c r="G36" s="6">
        <v>322.62769230999999</v>
      </c>
      <c r="H36" s="6">
        <v>4194.16</v>
      </c>
      <c r="I36" s="4">
        <v>346</v>
      </c>
      <c r="J36" s="4">
        <v>1.18900344</v>
      </c>
      <c r="K36" s="4">
        <v>12.121849709999999</v>
      </c>
      <c r="L36" s="7" t="s">
        <v>16</v>
      </c>
      <c r="M36" s="7" t="s">
        <v>17</v>
      </c>
    </row>
    <row r="37" spans="1:13">
      <c r="A37" s="3" t="s">
        <v>74</v>
      </c>
      <c r="B37" s="3" t="s">
        <v>75</v>
      </c>
      <c r="C37" s="4" t="s">
        <v>15</v>
      </c>
      <c r="D37" s="4">
        <v>6</v>
      </c>
      <c r="E37" s="5">
        <v>20782</v>
      </c>
      <c r="F37" s="5">
        <v>30899</v>
      </c>
      <c r="G37" s="6">
        <v>682.28</v>
      </c>
      <c r="H37" s="6">
        <v>4093.68</v>
      </c>
      <c r="I37" s="4">
        <v>177</v>
      </c>
      <c r="J37" s="4">
        <v>0.57283406999999997</v>
      </c>
      <c r="K37" s="4">
        <v>23.128135589999999</v>
      </c>
      <c r="L37" s="7" t="s">
        <v>16</v>
      </c>
      <c r="M37" s="7" t="s">
        <v>17</v>
      </c>
    </row>
    <row r="38" spans="1:13">
      <c r="A38" s="3" t="s">
        <v>22</v>
      </c>
      <c r="B38" s="3" t="s">
        <v>23</v>
      </c>
      <c r="C38" s="4" t="s">
        <v>15</v>
      </c>
      <c r="D38" s="4">
        <v>1</v>
      </c>
      <c r="E38" s="5">
        <v>46016</v>
      </c>
      <c r="F38" s="5">
        <v>55047</v>
      </c>
      <c r="G38" s="6">
        <v>4087.01</v>
      </c>
      <c r="H38" s="6">
        <v>4087.01</v>
      </c>
      <c r="I38" s="4">
        <v>217</v>
      </c>
      <c r="J38" s="4">
        <v>0.39420859000000003</v>
      </c>
      <c r="K38" s="4">
        <v>18.834147470000001</v>
      </c>
      <c r="L38" s="7" t="s">
        <v>16</v>
      </c>
      <c r="M38" s="7" t="s">
        <v>17</v>
      </c>
    </row>
    <row r="39" spans="1:13">
      <c r="A39" s="3" t="s">
        <v>39</v>
      </c>
      <c r="B39" s="3" t="s">
        <v>76</v>
      </c>
      <c r="C39" s="4" t="s">
        <v>15</v>
      </c>
      <c r="D39" s="4">
        <v>13</v>
      </c>
      <c r="E39" s="5">
        <v>18007</v>
      </c>
      <c r="F39" s="5">
        <v>33754</v>
      </c>
      <c r="G39" s="6">
        <v>307.74</v>
      </c>
      <c r="H39" s="6">
        <v>4000.62</v>
      </c>
      <c r="I39" s="4">
        <v>463</v>
      </c>
      <c r="J39" s="4">
        <v>1.37168928</v>
      </c>
      <c r="K39" s="4">
        <v>8.64064795</v>
      </c>
      <c r="L39" s="7" t="s">
        <v>16</v>
      </c>
      <c r="M39" s="7" t="s">
        <v>17</v>
      </c>
    </row>
    <row r="40" spans="1:13">
      <c r="A40" s="3" t="s">
        <v>77</v>
      </c>
      <c r="B40" s="3" t="s">
        <v>78</v>
      </c>
      <c r="C40" s="4" t="s">
        <v>15</v>
      </c>
      <c r="D40" s="4">
        <v>4</v>
      </c>
      <c r="E40" s="5">
        <v>22403</v>
      </c>
      <c r="F40" s="5">
        <v>32562</v>
      </c>
      <c r="G40" s="6">
        <v>939.66</v>
      </c>
      <c r="H40" s="6">
        <v>3758.64</v>
      </c>
      <c r="I40" s="4">
        <v>216</v>
      </c>
      <c r="J40" s="4">
        <v>0.66334992000000004</v>
      </c>
      <c r="K40" s="4">
        <v>17.401111109999999</v>
      </c>
      <c r="L40" s="7" t="s">
        <v>16</v>
      </c>
      <c r="M40" s="7" t="s">
        <v>17</v>
      </c>
    </row>
    <row r="41" spans="1:13">
      <c r="A41" s="3" t="s">
        <v>50</v>
      </c>
      <c r="B41" s="3" t="s">
        <v>51</v>
      </c>
      <c r="C41" s="4" t="s">
        <v>15</v>
      </c>
      <c r="D41" s="4">
        <v>5</v>
      </c>
      <c r="E41" s="5">
        <v>19003</v>
      </c>
      <c r="F41" s="5">
        <v>27963</v>
      </c>
      <c r="G41" s="6">
        <v>722.77599999999995</v>
      </c>
      <c r="H41" s="6">
        <v>3613.88</v>
      </c>
      <c r="I41" s="4">
        <v>222</v>
      </c>
      <c r="J41" s="4">
        <v>0.79390623000000005</v>
      </c>
      <c r="K41" s="4">
        <v>16.278738740000001</v>
      </c>
      <c r="L41" s="7" t="s">
        <v>16</v>
      </c>
      <c r="M41" s="7" t="s">
        <v>17</v>
      </c>
    </row>
    <row r="42" spans="1:13">
      <c r="A42" s="3" t="s">
        <v>79</v>
      </c>
      <c r="B42" s="3" t="s">
        <v>80</v>
      </c>
      <c r="C42" s="4" t="s">
        <v>15</v>
      </c>
      <c r="D42" s="4">
        <v>8</v>
      </c>
      <c r="E42" s="5">
        <v>19634</v>
      </c>
      <c r="F42" s="5">
        <v>25803</v>
      </c>
      <c r="G42" s="6">
        <v>450.12875000000003</v>
      </c>
      <c r="H42" s="6">
        <v>3601.03</v>
      </c>
      <c r="I42" s="4">
        <v>192</v>
      </c>
      <c r="J42" s="4">
        <v>0.74409952000000001</v>
      </c>
      <c r="K42" s="4">
        <v>18.755364579999998</v>
      </c>
      <c r="L42" s="7" t="s">
        <v>16</v>
      </c>
      <c r="M42" s="7" t="s">
        <v>17</v>
      </c>
    </row>
    <row r="43" spans="1:13">
      <c r="A43" s="3" t="s">
        <v>13</v>
      </c>
      <c r="B43" s="3" t="s">
        <v>14</v>
      </c>
      <c r="C43" s="4" t="s">
        <v>15</v>
      </c>
      <c r="D43" s="4">
        <v>6</v>
      </c>
      <c r="E43" s="5">
        <v>48732</v>
      </c>
      <c r="F43" s="5">
        <v>55091</v>
      </c>
      <c r="G43" s="6">
        <v>599.57166667000001</v>
      </c>
      <c r="H43" s="6">
        <v>3597.43</v>
      </c>
      <c r="I43" s="4">
        <v>172</v>
      </c>
      <c r="J43" s="4">
        <v>0.31221071</v>
      </c>
      <c r="K43" s="4">
        <v>20.9152907</v>
      </c>
      <c r="L43" s="7" t="s">
        <v>16</v>
      </c>
      <c r="M43" s="7" t="s">
        <v>17</v>
      </c>
    </row>
    <row r="44" spans="1:13">
      <c r="A44" s="3" t="s">
        <v>81</v>
      </c>
      <c r="B44" s="3" t="s">
        <v>82</v>
      </c>
      <c r="C44" s="4" t="s">
        <v>15</v>
      </c>
      <c r="D44" s="4">
        <v>9</v>
      </c>
      <c r="E44" s="5">
        <v>31055</v>
      </c>
      <c r="F44" s="5">
        <v>38893</v>
      </c>
      <c r="G44" s="6">
        <v>396.80222221999998</v>
      </c>
      <c r="H44" s="6">
        <v>3571.22</v>
      </c>
      <c r="I44" s="4">
        <v>153</v>
      </c>
      <c r="J44" s="4">
        <v>0.39338698</v>
      </c>
      <c r="K44" s="4">
        <v>23.341307189999998</v>
      </c>
      <c r="L44" s="7" t="s">
        <v>16</v>
      </c>
      <c r="M44" s="7" t="s">
        <v>17</v>
      </c>
    </row>
    <row r="45" spans="1:13">
      <c r="A45" s="3" t="s">
        <v>81</v>
      </c>
      <c r="B45" s="3" t="s">
        <v>82</v>
      </c>
      <c r="C45" s="4" t="s">
        <v>15</v>
      </c>
      <c r="D45" s="4">
        <v>12</v>
      </c>
      <c r="E45" s="5">
        <v>35213</v>
      </c>
      <c r="F45" s="5">
        <v>44848</v>
      </c>
      <c r="G45" s="6">
        <v>294.6825</v>
      </c>
      <c r="H45" s="6">
        <v>3536.19</v>
      </c>
      <c r="I45" s="4">
        <v>165</v>
      </c>
      <c r="J45" s="4">
        <v>0.36790938000000001</v>
      </c>
      <c r="K45" s="4">
        <v>21.431454550000002</v>
      </c>
      <c r="L45" s="7" t="s">
        <v>16</v>
      </c>
      <c r="M45" s="7" t="s">
        <v>17</v>
      </c>
    </row>
    <row r="46" spans="1:13">
      <c r="A46" s="3" t="s">
        <v>83</v>
      </c>
      <c r="B46" s="3" t="s">
        <v>84</v>
      </c>
      <c r="C46" s="4" t="s">
        <v>15</v>
      </c>
      <c r="D46" s="4">
        <v>5</v>
      </c>
      <c r="E46" s="5">
        <v>21102</v>
      </c>
      <c r="F46" s="5">
        <v>30658</v>
      </c>
      <c r="G46" s="6">
        <v>700.99</v>
      </c>
      <c r="H46" s="6">
        <v>3504.95</v>
      </c>
      <c r="I46" s="4">
        <v>300</v>
      </c>
      <c r="J46" s="4">
        <v>0.97853741000000005</v>
      </c>
      <c r="K46" s="4">
        <v>11.68316667</v>
      </c>
      <c r="L46" s="7" t="s">
        <v>16</v>
      </c>
      <c r="M46" s="7" t="s">
        <v>17</v>
      </c>
    </row>
    <row r="47" spans="1:13">
      <c r="A47" s="3" t="s">
        <v>43</v>
      </c>
      <c r="B47" s="3" t="s">
        <v>65</v>
      </c>
      <c r="C47" s="4" t="s">
        <v>15</v>
      </c>
      <c r="D47" s="4">
        <v>27</v>
      </c>
      <c r="E47" s="5">
        <v>51326</v>
      </c>
      <c r="F47" s="5">
        <v>67732</v>
      </c>
      <c r="G47" s="6">
        <v>125.85925926</v>
      </c>
      <c r="H47" s="6">
        <v>3398.2</v>
      </c>
      <c r="I47" s="4">
        <v>235</v>
      </c>
      <c r="J47" s="4">
        <v>0.34695565</v>
      </c>
      <c r="K47" s="4">
        <v>14.46042553</v>
      </c>
      <c r="L47" s="7" t="s">
        <v>16</v>
      </c>
      <c r="M47" s="7" t="s">
        <v>17</v>
      </c>
    </row>
    <row r="48" spans="1:13">
      <c r="A48" s="3" t="s">
        <v>68</v>
      </c>
      <c r="B48" s="3" t="s">
        <v>85</v>
      </c>
      <c r="C48" s="4" t="s">
        <v>15</v>
      </c>
      <c r="D48" s="4">
        <v>9</v>
      </c>
      <c r="E48" s="5">
        <v>19674</v>
      </c>
      <c r="F48" s="5">
        <v>25171</v>
      </c>
      <c r="G48" s="6">
        <v>376.36777777999998</v>
      </c>
      <c r="H48" s="6">
        <v>3387.31</v>
      </c>
      <c r="I48" s="4">
        <v>110</v>
      </c>
      <c r="J48" s="4">
        <v>0.43701085000000001</v>
      </c>
      <c r="K48" s="4">
        <v>30.793727270000002</v>
      </c>
      <c r="L48" s="7" t="s">
        <v>16</v>
      </c>
      <c r="M48" s="7" t="s">
        <v>17</v>
      </c>
    </row>
    <row r="49" spans="1:13">
      <c r="A49" s="3" t="s">
        <v>55</v>
      </c>
      <c r="B49" s="3" t="s">
        <v>86</v>
      </c>
      <c r="C49" s="4" t="s">
        <v>15</v>
      </c>
      <c r="D49" s="4">
        <v>2</v>
      </c>
      <c r="E49" s="5">
        <v>18293</v>
      </c>
      <c r="F49" s="5">
        <v>25939</v>
      </c>
      <c r="G49" s="6">
        <v>1688.45</v>
      </c>
      <c r="H49" s="6">
        <v>3376.9</v>
      </c>
      <c r="I49" s="4">
        <v>106</v>
      </c>
      <c r="J49" s="4">
        <v>0.40865107000000001</v>
      </c>
      <c r="K49" s="4">
        <v>31.85754717</v>
      </c>
      <c r="L49" s="7" t="s">
        <v>16</v>
      </c>
      <c r="M49" s="7" t="s">
        <v>17</v>
      </c>
    </row>
    <row r="50" spans="1:13">
      <c r="A50" s="3" t="s">
        <v>61</v>
      </c>
      <c r="B50" s="3" t="s">
        <v>62</v>
      </c>
      <c r="C50" s="4" t="s">
        <v>15</v>
      </c>
      <c r="D50" s="4">
        <v>11</v>
      </c>
      <c r="E50" s="5">
        <v>15846</v>
      </c>
      <c r="F50" s="5">
        <v>21846</v>
      </c>
      <c r="G50" s="6">
        <v>302.47000000000003</v>
      </c>
      <c r="H50" s="6">
        <v>3327.17</v>
      </c>
      <c r="I50" s="4">
        <v>246</v>
      </c>
      <c r="J50" s="4">
        <v>1.1260642700000001</v>
      </c>
      <c r="K50" s="4">
        <v>13.5250813</v>
      </c>
      <c r="L50" s="7" t="s">
        <v>16</v>
      </c>
      <c r="M50" s="7" t="s">
        <v>17</v>
      </c>
    </row>
    <row r="51" spans="1:13">
      <c r="A51" s="3" t="s">
        <v>31</v>
      </c>
      <c r="B51" s="3" t="s">
        <v>87</v>
      </c>
      <c r="C51" s="4" t="s">
        <v>15</v>
      </c>
      <c r="D51" s="4">
        <v>6</v>
      </c>
      <c r="E51" s="5">
        <v>38975</v>
      </c>
      <c r="F51" s="5">
        <v>49836</v>
      </c>
      <c r="G51" s="6">
        <v>539.65499999999997</v>
      </c>
      <c r="H51" s="6">
        <v>3237.93</v>
      </c>
      <c r="I51" s="4">
        <v>157</v>
      </c>
      <c r="J51" s="4">
        <v>0.31503331000000001</v>
      </c>
      <c r="K51" s="4">
        <v>20.623757959999999</v>
      </c>
      <c r="L51" s="7" t="s">
        <v>16</v>
      </c>
      <c r="M51" s="7" t="s">
        <v>17</v>
      </c>
    </row>
    <row r="52" spans="1:13">
      <c r="A52" s="3" t="s">
        <v>88</v>
      </c>
      <c r="B52" s="3" t="s">
        <v>71</v>
      </c>
      <c r="C52" s="4" t="s">
        <v>15</v>
      </c>
      <c r="D52" s="4">
        <v>8</v>
      </c>
      <c r="E52" s="5">
        <v>17043</v>
      </c>
      <c r="F52" s="5">
        <v>23224</v>
      </c>
      <c r="G52" s="6">
        <v>392.23374999999999</v>
      </c>
      <c r="H52" s="6">
        <v>3137.87</v>
      </c>
      <c r="I52" s="4">
        <v>119</v>
      </c>
      <c r="J52" s="4">
        <v>0.51240096000000002</v>
      </c>
      <c r="K52" s="4">
        <v>26.368655459999999</v>
      </c>
      <c r="L52" s="7" t="s">
        <v>16</v>
      </c>
      <c r="M52" s="7" t="s">
        <v>17</v>
      </c>
    </row>
    <row r="53" spans="1:13">
      <c r="A53" s="3" t="s">
        <v>77</v>
      </c>
      <c r="B53" s="3" t="s">
        <v>78</v>
      </c>
      <c r="C53" s="4" t="s">
        <v>15</v>
      </c>
      <c r="D53" s="4">
        <v>3</v>
      </c>
      <c r="E53" s="5">
        <v>20736</v>
      </c>
      <c r="F53" s="5">
        <v>28215</v>
      </c>
      <c r="G53" s="6">
        <v>1029.0266666699999</v>
      </c>
      <c r="H53" s="6">
        <v>3087.08</v>
      </c>
      <c r="I53" s="4">
        <v>142</v>
      </c>
      <c r="J53" s="4">
        <v>0.50327840000000001</v>
      </c>
      <c r="K53" s="4">
        <v>21.74</v>
      </c>
      <c r="L53" s="7" t="s">
        <v>16</v>
      </c>
      <c r="M53" s="7" t="s">
        <v>17</v>
      </c>
    </row>
    <row r="54" spans="1:13">
      <c r="A54" s="3" t="s">
        <v>70</v>
      </c>
      <c r="B54" s="3" t="s">
        <v>89</v>
      </c>
      <c r="C54" s="4" t="s">
        <v>15</v>
      </c>
      <c r="D54" s="4">
        <v>8</v>
      </c>
      <c r="E54" s="5">
        <v>23638</v>
      </c>
      <c r="F54" s="5">
        <v>28806</v>
      </c>
      <c r="G54" s="6">
        <v>365.42</v>
      </c>
      <c r="H54" s="6">
        <v>2923.36</v>
      </c>
      <c r="I54" s="4">
        <v>59</v>
      </c>
      <c r="J54" s="4">
        <v>0.20481843999999999</v>
      </c>
      <c r="K54" s="4">
        <v>49.548474579999997</v>
      </c>
      <c r="L54" s="7" t="s">
        <v>16</v>
      </c>
      <c r="M54" s="7" t="s">
        <v>17</v>
      </c>
    </row>
    <row r="55" spans="1:13">
      <c r="A55" s="3" t="s">
        <v>88</v>
      </c>
      <c r="B55" s="3" t="s">
        <v>89</v>
      </c>
      <c r="C55" s="4" t="s">
        <v>15</v>
      </c>
      <c r="D55" s="4">
        <v>4</v>
      </c>
      <c r="E55" s="5">
        <v>15698</v>
      </c>
      <c r="F55" s="5">
        <v>19979</v>
      </c>
      <c r="G55" s="6">
        <v>706.04250000000002</v>
      </c>
      <c r="H55" s="6">
        <v>2824.17</v>
      </c>
      <c r="I55" s="4">
        <v>84</v>
      </c>
      <c r="J55" s="4">
        <v>0.42044145999999999</v>
      </c>
      <c r="K55" s="4">
        <v>33.621071430000001</v>
      </c>
      <c r="L55" s="7" t="s">
        <v>16</v>
      </c>
      <c r="M55" s="7" t="s">
        <v>17</v>
      </c>
    </row>
    <row r="56" spans="1:13">
      <c r="A56" s="3" t="s">
        <v>90</v>
      </c>
      <c r="B56" s="3" t="s">
        <v>91</v>
      </c>
      <c r="C56" s="4" t="s">
        <v>15</v>
      </c>
      <c r="D56" s="4">
        <v>14</v>
      </c>
      <c r="E56" s="5">
        <v>21060</v>
      </c>
      <c r="F56" s="5">
        <v>28289</v>
      </c>
      <c r="G56" s="6">
        <v>200.53714285999999</v>
      </c>
      <c r="H56" s="6">
        <v>2807.52</v>
      </c>
      <c r="I56" s="4">
        <v>166</v>
      </c>
      <c r="J56" s="4">
        <v>0.58680052000000005</v>
      </c>
      <c r="K56" s="4">
        <v>16.912771079999999</v>
      </c>
      <c r="L56" s="7" t="s">
        <v>16</v>
      </c>
      <c r="M56" s="7" t="s">
        <v>17</v>
      </c>
    </row>
    <row r="57" spans="1:13">
      <c r="A57" s="3" t="s">
        <v>43</v>
      </c>
      <c r="B57" s="3" t="s">
        <v>92</v>
      </c>
      <c r="C57" s="4" t="s">
        <v>15</v>
      </c>
      <c r="D57" s="4">
        <v>17</v>
      </c>
      <c r="E57" s="5">
        <v>31655</v>
      </c>
      <c r="F57" s="5">
        <v>37006</v>
      </c>
      <c r="G57" s="6">
        <v>163.88</v>
      </c>
      <c r="H57" s="6">
        <v>2785.96</v>
      </c>
      <c r="I57" s="4">
        <v>198</v>
      </c>
      <c r="J57" s="4">
        <v>0.53504837000000005</v>
      </c>
      <c r="K57" s="4">
        <v>14.07050505</v>
      </c>
      <c r="L57" s="7" t="s">
        <v>16</v>
      </c>
      <c r="M57" s="7" t="s">
        <v>17</v>
      </c>
    </row>
    <row r="58" spans="1:13">
      <c r="A58" s="3" t="s">
        <v>93</v>
      </c>
      <c r="B58" s="3" t="s">
        <v>94</v>
      </c>
      <c r="C58" s="4" t="s">
        <v>15</v>
      </c>
      <c r="D58" s="4">
        <v>18</v>
      </c>
      <c r="E58" s="5">
        <v>12432</v>
      </c>
      <c r="F58" s="5">
        <v>16409</v>
      </c>
      <c r="G58" s="6">
        <v>152.37611111000001</v>
      </c>
      <c r="H58" s="6">
        <v>2742.77</v>
      </c>
      <c r="I58" s="4">
        <v>209</v>
      </c>
      <c r="J58" s="4">
        <v>1.27369127</v>
      </c>
      <c r="K58" s="4">
        <v>13.123301440000001</v>
      </c>
      <c r="L58" s="7" t="s">
        <v>16</v>
      </c>
      <c r="M58" s="7" t="s">
        <v>17</v>
      </c>
    </row>
    <row r="59" spans="1:13">
      <c r="A59" s="3" t="s">
        <v>90</v>
      </c>
      <c r="B59" s="3" t="s">
        <v>95</v>
      </c>
      <c r="C59" s="4" t="s">
        <v>15</v>
      </c>
      <c r="D59" s="4">
        <v>11</v>
      </c>
      <c r="E59" s="5">
        <v>13696</v>
      </c>
      <c r="F59" s="5">
        <v>20161</v>
      </c>
      <c r="G59" s="6">
        <v>239.53272727000001</v>
      </c>
      <c r="H59" s="6">
        <v>2634.86</v>
      </c>
      <c r="I59" s="4">
        <v>141</v>
      </c>
      <c r="J59" s="4">
        <v>0.69937006999999995</v>
      </c>
      <c r="K59" s="4">
        <v>18.68695035</v>
      </c>
      <c r="L59" s="7" t="s">
        <v>16</v>
      </c>
      <c r="M59" s="7" t="s">
        <v>17</v>
      </c>
    </row>
    <row r="60" spans="1:13">
      <c r="A60" s="3" t="s">
        <v>55</v>
      </c>
      <c r="B60" s="3" t="s">
        <v>86</v>
      </c>
      <c r="C60" s="4" t="s">
        <v>15</v>
      </c>
      <c r="D60" s="4">
        <v>2</v>
      </c>
      <c r="E60" s="5">
        <v>16382</v>
      </c>
      <c r="F60" s="5">
        <v>21766</v>
      </c>
      <c r="G60" s="6">
        <v>1312.635</v>
      </c>
      <c r="H60" s="6">
        <v>2625.27</v>
      </c>
      <c r="I60" s="4">
        <v>96</v>
      </c>
      <c r="J60" s="4">
        <v>0.44105485999999999</v>
      </c>
      <c r="K60" s="4">
        <v>27.346562500000001</v>
      </c>
      <c r="L60" s="7" t="s">
        <v>16</v>
      </c>
      <c r="M60" s="7" t="s">
        <v>17</v>
      </c>
    </row>
    <row r="61" spans="1:13">
      <c r="A61" s="3" t="s">
        <v>58</v>
      </c>
      <c r="B61" s="3" t="s">
        <v>86</v>
      </c>
      <c r="C61" s="4" t="s">
        <v>15</v>
      </c>
      <c r="D61" s="4">
        <v>1</v>
      </c>
      <c r="E61" s="5">
        <v>17630</v>
      </c>
      <c r="F61" s="5">
        <v>21875</v>
      </c>
      <c r="G61" s="6">
        <v>2525</v>
      </c>
      <c r="H61" s="6">
        <v>2525</v>
      </c>
      <c r="I61" s="4">
        <v>51</v>
      </c>
      <c r="J61" s="4">
        <v>0.23314286000000001</v>
      </c>
      <c r="K61" s="4">
        <v>49.509803920000003</v>
      </c>
      <c r="L61" s="7" t="s">
        <v>16</v>
      </c>
      <c r="M61" s="7" t="s">
        <v>17</v>
      </c>
    </row>
    <row r="62" spans="1:13">
      <c r="A62" s="3" t="s">
        <v>41</v>
      </c>
      <c r="B62" s="3" t="s">
        <v>96</v>
      </c>
      <c r="C62" s="4" t="s">
        <v>15</v>
      </c>
      <c r="D62" s="4">
        <v>12</v>
      </c>
      <c r="E62" s="5">
        <v>23295</v>
      </c>
      <c r="F62" s="5">
        <v>31718</v>
      </c>
      <c r="G62" s="6">
        <v>208.63249999999999</v>
      </c>
      <c r="H62" s="6">
        <v>2503.59</v>
      </c>
      <c r="I62" s="4">
        <v>158</v>
      </c>
      <c r="J62" s="4">
        <v>0.49813985999999999</v>
      </c>
      <c r="K62" s="4">
        <v>15.845506329999999</v>
      </c>
      <c r="L62" s="7" t="s">
        <v>16</v>
      </c>
      <c r="M62" s="7" t="s">
        <v>17</v>
      </c>
    </row>
    <row r="63" spans="1:13">
      <c r="A63" s="3" t="s">
        <v>63</v>
      </c>
      <c r="B63" s="3" t="s">
        <v>97</v>
      </c>
      <c r="C63" s="4" t="s">
        <v>15</v>
      </c>
      <c r="D63" s="4" t="s">
        <v>98</v>
      </c>
      <c r="E63" s="5">
        <v>13204</v>
      </c>
      <c r="F63" s="5">
        <v>19036</v>
      </c>
      <c r="G63" s="6" t="s">
        <v>98</v>
      </c>
      <c r="H63" s="6">
        <v>2485</v>
      </c>
      <c r="I63" s="4">
        <v>145</v>
      </c>
      <c r="J63" s="4">
        <v>0.76171465000000005</v>
      </c>
      <c r="K63" s="4">
        <v>17.137931030000001</v>
      </c>
      <c r="L63" s="7" t="s">
        <v>16</v>
      </c>
      <c r="M63" s="7" t="s">
        <v>17</v>
      </c>
    </row>
    <row r="64" spans="1:13">
      <c r="A64" s="3" t="s">
        <v>53</v>
      </c>
      <c r="B64" s="3" t="s">
        <v>99</v>
      </c>
      <c r="C64" s="4" t="s">
        <v>15</v>
      </c>
      <c r="D64" s="4">
        <v>4</v>
      </c>
      <c r="E64" s="5">
        <v>13176</v>
      </c>
      <c r="F64" s="5">
        <v>17178</v>
      </c>
      <c r="G64" s="6">
        <v>606.99249999999995</v>
      </c>
      <c r="H64" s="6">
        <v>2427.9699999999998</v>
      </c>
      <c r="I64" s="4">
        <v>112</v>
      </c>
      <c r="J64" s="4">
        <v>0.65199673999999996</v>
      </c>
      <c r="K64" s="4">
        <v>21.678303570000001</v>
      </c>
      <c r="L64" s="7" t="s">
        <v>16</v>
      </c>
      <c r="M64" s="7" t="s">
        <v>17</v>
      </c>
    </row>
    <row r="65" spans="1:13">
      <c r="A65" s="3" t="s">
        <v>26</v>
      </c>
      <c r="B65" s="3" t="s">
        <v>100</v>
      </c>
      <c r="C65" s="4" t="s">
        <v>15</v>
      </c>
      <c r="D65" s="4">
        <v>12</v>
      </c>
      <c r="E65" s="5">
        <v>18725</v>
      </c>
      <c r="F65" s="5">
        <v>28528</v>
      </c>
      <c r="G65" s="6">
        <v>199.55666667</v>
      </c>
      <c r="H65" s="6">
        <v>2394.6799999999998</v>
      </c>
      <c r="I65" s="4">
        <v>306</v>
      </c>
      <c r="J65" s="4">
        <v>1.0726304</v>
      </c>
      <c r="K65" s="4">
        <v>7.8257516300000001</v>
      </c>
      <c r="L65" s="7" t="s">
        <v>16</v>
      </c>
      <c r="M65" s="7" t="s">
        <v>17</v>
      </c>
    </row>
    <row r="66" spans="1:13">
      <c r="A66" s="3" t="s">
        <v>63</v>
      </c>
      <c r="B66" s="3" t="s">
        <v>101</v>
      </c>
      <c r="C66" s="4" t="s">
        <v>15</v>
      </c>
      <c r="D66" s="4">
        <v>1</v>
      </c>
      <c r="E66" s="5">
        <v>23037</v>
      </c>
      <c r="F66" s="5">
        <v>30079</v>
      </c>
      <c r="G66" s="6">
        <v>2355.63</v>
      </c>
      <c r="H66" s="6">
        <v>2355.63</v>
      </c>
      <c r="I66" s="4">
        <v>96</v>
      </c>
      <c r="J66" s="4">
        <v>0.31915955000000001</v>
      </c>
      <c r="K66" s="4">
        <v>24.537812500000001</v>
      </c>
      <c r="L66" s="7" t="s">
        <v>16</v>
      </c>
      <c r="M66" s="7" t="s">
        <v>17</v>
      </c>
    </row>
    <row r="67" spans="1:13">
      <c r="A67" s="3" t="s">
        <v>47</v>
      </c>
      <c r="B67" s="3" t="s">
        <v>102</v>
      </c>
      <c r="C67" s="4" t="s">
        <v>15</v>
      </c>
      <c r="D67" s="4">
        <v>3</v>
      </c>
      <c r="E67" s="5">
        <v>10537</v>
      </c>
      <c r="F67" s="5">
        <v>15248</v>
      </c>
      <c r="G67" s="6">
        <v>779.91333333</v>
      </c>
      <c r="H67" s="6">
        <v>2339.7399999999998</v>
      </c>
      <c r="I67" s="4">
        <v>158</v>
      </c>
      <c r="J67" s="4">
        <v>1.03620147</v>
      </c>
      <c r="K67" s="4">
        <v>14.80848101</v>
      </c>
      <c r="L67" s="7" t="s">
        <v>16</v>
      </c>
      <c r="M67" s="7" t="s">
        <v>17</v>
      </c>
    </row>
    <row r="68" spans="1:13">
      <c r="A68" s="3" t="s">
        <v>103</v>
      </c>
      <c r="B68" s="3" t="s">
        <v>104</v>
      </c>
      <c r="C68" s="4" t="s">
        <v>15</v>
      </c>
      <c r="D68" s="4">
        <v>5</v>
      </c>
      <c r="E68" s="5">
        <v>12650</v>
      </c>
      <c r="F68" s="5">
        <v>16528</v>
      </c>
      <c r="G68" s="6">
        <v>431.28800000000001</v>
      </c>
      <c r="H68" s="6">
        <v>2156.44</v>
      </c>
      <c r="I68" s="4">
        <v>139</v>
      </c>
      <c r="J68" s="4">
        <v>0.84099710000000005</v>
      </c>
      <c r="K68" s="4">
        <v>15.51395683</v>
      </c>
      <c r="L68" s="7" t="s">
        <v>16</v>
      </c>
      <c r="M68" s="7" t="s">
        <v>17</v>
      </c>
    </row>
    <row r="69" spans="1:13">
      <c r="A69" s="3" t="s">
        <v>63</v>
      </c>
      <c r="B69" s="3" t="s">
        <v>105</v>
      </c>
      <c r="C69" s="4" t="s">
        <v>15</v>
      </c>
      <c r="D69" s="4">
        <v>3</v>
      </c>
      <c r="E69" s="5">
        <v>15530</v>
      </c>
      <c r="F69" s="5">
        <v>20730</v>
      </c>
      <c r="G69" s="6">
        <v>718.46333332999995</v>
      </c>
      <c r="H69" s="6">
        <v>2155.39</v>
      </c>
      <c r="I69" s="4">
        <v>76</v>
      </c>
      <c r="J69" s="4">
        <v>0.36661843</v>
      </c>
      <c r="K69" s="4">
        <v>28.36039474</v>
      </c>
      <c r="L69" s="7" t="s">
        <v>16</v>
      </c>
      <c r="M69" s="7" t="s">
        <v>17</v>
      </c>
    </row>
    <row r="70" spans="1:13">
      <c r="A70" s="3" t="s">
        <v>106</v>
      </c>
      <c r="B70" s="3" t="s">
        <v>107</v>
      </c>
      <c r="C70" s="4" t="s">
        <v>15</v>
      </c>
      <c r="D70" s="4">
        <v>9</v>
      </c>
      <c r="E70" s="5">
        <v>5797</v>
      </c>
      <c r="F70" s="5">
        <v>8249</v>
      </c>
      <c r="G70" s="6">
        <v>236.82888889</v>
      </c>
      <c r="H70" s="6">
        <v>2131.46</v>
      </c>
      <c r="I70" s="4">
        <v>81</v>
      </c>
      <c r="J70" s="4">
        <v>0.98193719999999995</v>
      </c>
      <c r="K70" s="4">
        <v>26.314320989999999</v>
      </c>
      <c r="L70" s="7" t="s">
        <v>16</v>
      </c>
      <c r="M70" s="7" t="s">
        <v>17</v>
      </c>
    </row>
    <row r="71" spans="1:13">
      <c r="A71" s="3" t="s">
        <v>59</v>
      </c>
      <c r="B71" s="3" t="s">
        <v>108</v>
      </c>
      <c r="C71" s="4" t="s">
        <v>15</v>
      </c>
      <c r="D71" s="4">
        <v>2</v>
      </c>
      <c r="E71" s="5">
        <v>16864</v>
      </c>
      <c r="F71" s="5">
        <v>23100</v>
      </c>
      <c r="G71" s="6">
        <v>1045.2550000000001</v>
      </c>
      <c r="H71" s="6">
        <v>2090.5100000000002</v>
      </c>
      <c r="I71" s="4">
        <v>79</v>
      </c>
      <c r="J71" s="4">
        <v>0.34199133999999998</v>
      </c>
      <c r="K71" s="4">
        <v>26.462151899999999</v>
      </c>
      <c r="L71" s="7" t="s">
        <v>16</v>
      </c>
      <c r="M71" s="7" t="s">
        <v>17</v>
      </c>
    </row>
    <row r="72" spans="1:13">
      <c r="A72" s="3" t="s">
        <v>43</v>
      </c>
      <c r="B72" s="3" t="s">
        <v>92</v>
      </c>
      <c r="C72" s="4" t="s">
        <v>15</v>
      </c>
      <c r="D72" s="4">
        <v>9</v>
      </c>
      <c r="E72" s="5">
        <v>23030</v>
      </c>
      <c r="F72" s="5">
        <v>27690</v>
      </c>
      <c r="G72" s="6">
        <v>218.3</v>
      </c>
      <c r="H72" s="6">
        <v>1964.7</v>
      </c>
      <c r="I72" s="4">
        <v>125</v>
      </c>
      <c r="J72" s="4">
        <v>0.45142651</v>
      </c>
      <c r="K72" s="4">
        <v>15.717599999999999</v>
      </c>
      <c r="L72" s="7" t="s">
        <v>16</v>
      </c>
      <c r="M72" s="7" t="s">
        <v>17</v>
      </c>
    </row>
    <row r="73" spans="1:13">
      <c r="A73" s="3" t="s">
        <v>47</v>
      </c>
      <c r="B73" s="3" t="s">
        <v>87</v>
      </c>
      <c r="C73" s="4" t="s">
        <v>15</v>
      </c>
      <c r="D73" s="4">
        <v>1</v>
      </c>
      <c r="E73" s="5">
        <v>20436</v>
      </c>
      <c r="F73" s="5">
        <v>26150</v>
      </c>
      <c r="G73" s="6">
        <v>1946.92</v>
      </c>
      <c r="H73" s="6">
        <v>1946.92</v>
      </c>
      <c r="I73" s="4">
        <v>89</v>
      </c>
      <c r="J73" s="4">
        <v>0.34034417</v>
      </c>
      <c r="K73" s="4">
        <v>21.875505619999998</v>
      </c>
      <c r="L73" s="7" t="s">
        <v>16</v>
      </c>
      <c r="M73" s="7" t="s">
        <v>17</v>
      </c>
    </row>
    <row r="74" spans="1:13">
      <c r="A74" s="3" t="s">
        <v>90</v>
      </c>
      <c r="B74" s="3" t="s">
        <v>109</v>
      </c>
      <c r="C74" s="4" t="s">
        <v>15</v>
      </c>
      <c r="D74" s="4">
        <v>5</v>
      </c>
      <c r="E74" s="5">
        <v>10450</v>
      </c>
      <c r="F74" s="5">
        <v>14648</v>
      </c>
      <c r="G74" s="6">
        <v>362.94799999999998</v>
      </c>
      <c r="H74" s="6">
        <v>1814.74</v>
      </c>
      <c r="I74" s="4">
        <v>97</v>
      </c>
      <c r="J74" s="4">
        <v>0.66220643999999995</v>
      </c>
      <c r="K74" s="4">
        <v>18.708659789999999</v>
      </c>
      <c r="L74" s="7" t="s">
        <v>16</v>
      </c>
      <c r="M74" s="7" t="s">
        <v>17</v>
      </c>
    </row>
    <row r="75" spans="1:13">
      <c r="A75" s="3" t="s">
        <v>68</v>
      </c>
      <c r="B75" s="3" t="s">
        <v>85</v>
      </c>
      <c r="C75" s="4" t="s">
        <v>15</v>
      </c>
      <c r="D75" s="4">
        <v>2</v>
      </c>
      <c r="E75" s="5">
        <v>10290</v>
      </c>
      <c r="F75" s="5">
        <v>12387</v>
      </c>
      <c r="G75" s="6">
        <v>906.7</v>
      </c>
      <c r="H75" s="6">
        <v>1813.4</v>
      </c>
      <c r="I75" s="4">
        <v>54</v>
      </c>
      <c r="J75" s="4">
        <v>0.43594091000000001</v>
      </c>
      <c r="K75" s="4">
        <v>33.581481480000001</v>
      </c>
      <c r="L75" s="7" t="s">
        <v>16</v>
      </c>
      <c r="M75" s="7" t="s">
        <v>17</v>
      </c>
    </row>
    <row r="76" spans="1:13">
      <c r="A76" s="3" t="s">
        <v>70</v>
      </c>
      <c r="B76" s="3" t="s">
        <v>110</v>
      </c>
      <c r="C76" s="4" t="s">
        <v>15</v>
      </c>
      <c r="D76" s="4">
        <v>2</v>
      </c>
      <c r="E76" s="5">
        <v>12486</v>
      </c>
      <c r="F76" s="5">
        <v>15807</v>
      </c>
      <c r="G76" s="6">
        <v>875.52499999999998</v>
      </c>
      <c r="H76" s="6">
        <v>1751.05</v>
      </c>
      <c r="I76" s="4">
        <v>65</v>
      </c>
      <c r="J76" s="4">
        <v>0.41121022000000002</v>
      </c>
      <c r="K76" s="4">
        <v>26.939230770000002</v>
      </c>
      <c r="L76" s="7" t="s">
        <v>16</v>
      </c>
      <c r="M76" s="7" t="s">
        <v>17</v>
      </c>
    </row>
    <row r="77" spans="1:13">
      <c r="A77" s="3" t="s">
        <v>55</v>
      </c>
      <c r="B77" s="3" t="s">
        <v>56</v>
      </c>
      <c r="C77" s="4" t="s">
        <v>15</v>
      </c>
      <c r="D77" s="4">
        <v>1</v>
      </c>
      <c r="E77" s="5">
        <v>11337</v>
      </c>
      <c r="F77" s="5">
        <v>13930</v>
      </c>
      <c r="G77" s="6">
        <v>1736.19</v>
      </c>
      <c r="H77" s="6">
        <v>1736.19</v>
      </c>
      <c r="I77" s="4">
        <v>82</v>
      </c>
      <c r="J77" s="4">
        <v>0.58865756999999996</v>
      </c>
      <c r="K77" s="4">
        <v>21.173048779999998</v>
      </c>
      <c r="L77" s="7" t="s">
        <v>16</v>
      </c>
      <c r="M77" s="7" t="s">
        <v>17</v>
      </c>
    </row>
    <row r="78" spans="1:13">
      <c r="A78" s="3" t="s">
        <v>72</v>
      </c>
      <c r="B78" s="3" t="s">
        <v>73</v>
      </c>
      <c r="C78" s="4" t="s">
        <v>15</v>
      </c>
      <c r="D78" s="4">
        <v>7</v>
      </c>
      <c r="E78" s="5">
        <v>5108</v>
      </c>
      <c r="F78" s="5">
        <v>7556</v>
      </c>
      <c r="G78" s="6">
        <v>245.93714285999999</v>
      </c>
      <c r="H78" s="6">
        <v>1721.56</v>
      </c>
      <c r="I78" s="4">
        <v>84</v>
      </c>
      <c r="J78" s="4">
        <v>1.1116993100000001</v>
      </c>
      <c r="K78" s="4">
        <v>20.4947619</v>
      </c>
      <c r="L78" s="7" t="s">
        <v>16</v>
      </c>
      <c r="M78" s="7" t="s">
        <v>17</v>
      </c>
    </row>
    <row r="79" spans="1:13">
      <c r="A79" s="3" t="s">
        <v>33</v>
      </c>
      <c r="B79" s="3" t="s">
        <v>34</v>
      </c>
      <c r="C79" s="4" t="s">
        <v>15</v>
      </c>
      <c r="D79" s="4">
        <v>5</v>
      </c>
      <c r="E79" s="5">
        <v>15524</v>
      </c>
      <c r="F79" s="5">
        <v>17539</v>
      </c>
      <c r="G79" s="6">
        <v>320.59800000000001</v>
      </c>
      <c r="H79" s="6">
        <v>1602.99</v>
      </c>
      <c r="I79" s="4">
        <v>96</v>
      </c>
      <c r="J79" s="4">
        <v>0.54735162000000004</v>
      </c>
      <c r="K79" s="4">
        <v>16.697812500000001</v>
      </c>
      <c r="L79" s="7" t="s">
        <v>16</v>
      </c>
      <c r="M79" s="7" t="s">
        <v>17</v>
      </c>
    </row>
    <row r="80" spans="1:13">
      <c r="A80" s="3" t="s">
        <v>47</v>
      </c>
      <c r="B80" s="3" t="s">
        <v>111</v>
      </c>
      <c r="C80" s="4" t="s">
        <v>15</v>
      </c>
      <c r="D80" s="4">
        <v>1</v>
      </c>
      <c r="E80" s="5">
        <v>17784</v>
      </c>
      <c r="F80" s="5">
        <v>21916</v>
      </c>
      <c r="G80" s="6">
        <v>1560.56</v>
      </c>
      <c r="H80" s="6">
        <v>1560.56</v>
      </c>
      <c r="I80" s="4">
        <v>76</v>
      </c>
      <c r="J80" s="4">
        <v>0.34677860999999999</v>
      </c>
      <c r="K80" s="4">
        <v>20.533684210000001</v>
      </c>
      <c r="L80" s="7" t="s">
        <v>16</v>
      </c>
      <c r="M80" s="7" t="s">
        <v>17</v>
      </c>
    </row>
    <row r="81" spans="1:13">
      <c r="A81" s="3" t="s">
        <v>112</v>
      </c>
      <c r="B81" s="3" t="s">
        <v>113</v>
      </c>
      <c r="C81" s="4" t="s">
        <v>15</v>
      </c>
      <c r="D81" s="4">
        <v>2</v>
      </c>
      <c r="E81" s="5">
        <v>7642</v>
      </c>
      <c r="F81" s="5">
        <v>11061</v>
      </c>
      <c r="G81" s="6">
        <v>762.03499999999997</v>
      </c>
      <c r="H81" s="6">
        <v>1524.07</v>
      </c>
      <c r="I81" s="4">
        <v>116</v>
      </c>
      <c r="J81" s="4">
        <v>1.04872977</v>
      </c>
      <c r="K81" s="4">
        <v>13.138534480000001</v>
      </c>
      <c r="L81" s="7" t="s">
        <v>16</v>
      </c>
      <c r="M81" s="7" t="s">
        <v>17</v>
      </c>
    </row>
    <row r="82" spans="1:13">
      <c r="A82" s="3" t="s">
        <v>28</v>
      </c>
      <c r="B82" s="3" t="s">
        <v>114</v>
      </c>
      <c r="C82" s="4" t="s">
        <v>15</v>
      </c>
      <c r="D82" s="4">
        <v>2</v>
      </c>
      <c r="E82" s="5">
        <v>6393</v>
      </c>
      <c r="F82" s="5">
        <v>7865</v>
      </c>
      <c r="G82" s="6">
        <v>734.15</v>
      </c>
      <c r="H82" s="6">
        <v>1468.3</v>
      </c>
      <c r="I82" s="4">
        <v>53</v>
      </c>
      <c r="J82" s="4">
        <v>0.67387158000000003</v>
      </c>
      <c r="K82" s="4">
        <v>27.70377358</v>
      </c>
      <c r="L82" s="7" t="s">
        <v>16</v>
      </c>
      <c r="M82" s="7" t="s">
        <v>17</v>
      </c>
    </row>
    <row r="83" spans="1:13">
      <c r="A83" s="3" t="s">
        <v>115</v>
      </c>
      <c r="B83" s="3" t="s">
        <v>116</v>
      </c>
      <c r="C83" s="4" t="s">
        <v>15</v>
      </c>
      <c r="D83" s="4">
        <v>4</v>
      </c>
      <c r="E83" s="5">
        <v>5256</v>
      </c>
      <c r="F83" s="5">
        <v>6753</v>
      </c>
      <c r="G83" s="6">
        <v>366.71749999999997</v>
      </c>
      <c r="H83" s="6">
        <v>1466.87</v>
      </c>
      <c r="I83" s="4">
        <v>60</v>
      </c>
      <c r="J83" s="4">
        <v>0.88849400000000001</v>
      </c>
      <c r="K83" s="4">
        <v>24.447833330000002</v>
      </c>
      <c r="L83" s="7" t="s">
        <v>16</v>
      </c>
      <c r="M83" s="7" t="s">
        <v>17</v>
      </c>
    </row>
    <row r="84" spans="1:13">
      <c r="A84" s="3" t="s">
        <v>49</v>
      </c>
      <c r="B84" s="3" t="s">
        <v>117</v>
      </c>
      <c r="C84" s="4" t="s">
        <v>15</v>
      </c>
      <c r="D84" s="4" t="s">
        <v>98</v>
      </c>
      <c r="E84" s="5">
        <v>6199</v>
      </c>
      <c r="F84" s="5">
        <v>8145</v>
      </c>
      <c r="G84" s="6" t="s">
        <v>98</v>
      </c>
      <c r="H84" s="6">
        <v>1355.39</v>
      </c>
      <c r="I84" s="4">
        <v>39</v>
      </c>
      <c r="J84" s="4">
        <v>0.47882135999999997</v>
      </c>
      <c r="K84" s="4">
        <v>34.753589740000002</v>
      </c>
      <c r="L84" s="7" t="s">
        <v>16</v>
      </c>
      <c r="M84" s="7" t="s">
        <v>17</v>
      </c>
    </row>
    <row r="85" spans="1:13">
      <c r="A85" s="3" t="s">
        <v>49</v>
      </c>
      <c r="B85" s="3" t="s">
        <v>118</v>
      </c>
      <c r="C85" s="4" t="s">
        <v>15</v>
      </c>
      <c r="D85" s="4">
        <v>1</v>
      </c>
      <c r="E85" s="5">
        <v>6637</v>
      </c>
      <c r="F85" s="5">
        <v>9022</v>
      </c>
      <c r="G85" s="6">
        <v>1345.87</v>
      </c>
      <c r="H85" s="6">
        <v>1345.87</v>
      </c>
      <c r="I85" s="4">
        <v>43</v>
      </c>
      <c r="J85" s="4">
        <v>0.47661271999999999</v>
      </c>
      <c r="K85" s="4">
        <v>31.29930233</v>
      </c>
      <c r="L85" s="7" t="s">
        <v>16</v>
      </c>
      <c r="M85" s="7" t="s">
        <v>17</v>
      </c>
    </row>
    <row r="86" spans="1:13">
      <c r="A86" s="3" t="s">
        <v>39</v>
      </c>
      <c r="B86" s="3" t="s">
        <v>119</v>
      </c>
      <c r="C86" s="4" t="s">
        <v>15</v>
      </c>
      <c r="D86" s="4">
        <v>3</v>
      </c>
      <c r="E86" s="5">
        <v>17871</v>
      </c>
      <c r="F86" s="5">
        <v>21556</v>
      </c>
      <c r="G86" s="6">
        <v>438.09666666999999</v>
      </c>
      <c r="H86" s="6">
        <v>1314.29</v>
      </c>
      <c r="I86" s="4">
        <v>42</v>
      </c>
      <c r="J86" s="4">
        <v>0.19484134</v>
      </c>
      <c r="K86" s="4">
        <v>31.292619049999999</v>
      </c>
      <c r="L86" s="7" t="s">
        <v>16</v>
      </c>
      <c r="M86" s="7" t="s">
        <v>17</v>
      </c>
    </row>
    <row r="87" spans="1:13">
      <c r="A87" s="3" t="s">
        <v>103</v>
      </c>
      <c r="B87" s="3" t="s">
        <v>120</v>
      </c>
      <c r="C87" s="4" t="s">
        <v>15</v>
      </c>
      <c r="D87" s="4">
        <v>9</v>
      </c>
      <c r="E87" s="5">
        <v>8329</v>
      </c>
      <c r="F87" s="5">
        <v>10822</v>
      </c>
      <c r="G87" s="6">
        <v>143.82555556</v>
      </c>
      <c r="H87" s="6">
        <v>1294.43</v>
      </c>
      <c r="I87" s="4">
        <v>108</v>
      </c>
      <c r="J87" s="4">
        <v>0.9979671</v>
      </c>
      <c r="K87" s="4">
        <v>11.98546296</v>
      </c>
      <c r="L87" s="7" t="s">
        <v>16</v>
      </c>
      <c r="M87" s="7" t="s">
        <v>17</v>
      </c>
    </row>
    <row r="88" spans="1:13">
      <c r="A88" s="3" t="s">
        <v>20</v>
      </c>
      <c r="B88" s="3" t="s">
        <v>97</v>
      </c>
      <c r="C88" s="4" t="s">
        <v>15</v>
      </c>
      <c r="D88" s="4">
        <v>3</v>
      </c>
      <c r="E88" s="5">
        <v>6948</v>
      </c>
      <c r="F88" s="5">
        <v>10091</v>
      </c>
      <c r="G88" s="6">
        <v>428.05666667000003</v>
      </c>
      <c r="H88" s="6">
        <v>1284.17</v>
      </c>
      <c r="I88" s="4">
        <v>83</v>
      </c>
      <c r="J88" s="4">
        <v>0.82251510999999999</v>
      </c>
      <c r="K88" s="4">
        <v>15.471927709999999</v>
      </c>
      <c r="L88" s="7" t="s">
        <v>16</v>
      </c>
      <c r="M88" s="7" t="s">
        <v>17</v>
      </c>
    </row>
    <row r="89" spans="1:13">
      <c r="A89" s="3" t="s">
        <v>35</v>
      </c>
      <c r="B89" s="3" t="s">
        <v>36</v>
      </c>
      <c r="C89" s="4" t="s">
        <v>15</v>
      </c>
      <c r="D89" s="4">
        <v>7</v>
      </c>
      <c r="E89" s="5">
        <v>14631</v>
      </c>
      <c r="F89" s="5">
        <v>16105</v>
      </c>
      <c r="G89" s="6">
        <v>183.34285714000001</v>
      </c>
      <c r="H89" s="6">
        <v>1283.4000000000001</v>
      </c>
      <c r="I89" s="4">
        <v>73</v>
      </c>
      <c r="J89" s="4">
        <v>0.45327538000000001</v>
      </c>
      <c r="K89" s="4">
        <v>17.580821920000002</v>
      </c>
      <c r="L89" s="7" t="s">
        <v>16</v>
      </c>
      <c r="M89" s="7" t="s">
        <v>17</v>
      </c>
    </row>
    <row r="90" spans="1:13">
      <c r="A90" s="3" t="s">
        <v>18</v>
      </c>
      <c r="B90" s="3" t="s">
        <v>121</v>
      </c>
      <c r="C90" s="4" t="s">
        <v>15</v>
      </c>
      <c r="D90" s="4">
        <v>4</v>
      </c>
      <c r="E90" s="5">
        <v>7355</v>
      </c>
      <c r="F90" s="5">
        <v>13006</v>
      </c>
      <c r="G90" s="6">
        <v>318.82249999999999</v>
      </c>
      <c r="H90" s="6">
        <v>1275.29</v>
      </c>
      <c r="I90" s="4">
        <v>134</v>
      </c>
      <c r="J90" s="4">
        <v>1.03029371</v>
      </c>
      <c r="K90" s="4">
        <v>9.5170895499999997</v>
      </c>
      <c r="L90" s="7" t="s">
        <v>16</v>
      </c>
      <c r="M90" s="7" t="s">
        <v>17</v>
      </c>
    </row>
    <row r="91" spans="1:13">
      <c r="A91" s="3" t="s">
        <v>122</v>
      </c>
      <c r="B91" s="3" t="s">
        <v>123</v>
      </c>
      <c r="C91" s="4" t="s">
        <v>15</v>
      </c>
      <c r="D91" s="4">
        <v>2</v>
      </c>
      <c r="E91" s="5">
        <v>9622</v>
      </c>
      <c r="F91" s="5">
        <v>11033</v>
      </c>
      <c r="G91" s="6">
        <v>635.745</v>
      </c>
      <c r="H91" s="6">
        <v>1271.49</v>
      </c>
      <c r="I91" s="4">
        <v>67</v>
      </c>
      <c r="J91" s="4">
        <v>0.60726910000000001</v>
      </c>
      <c r="K91" s="4">
        <v>18.977462689999999</v>
      </c>
      <c r="L91" s="7" t="s">
        <v>16</v>
      </c>
      <c r="M91" s="7" t="s">
        <v>17</v>
      </c>
    </row>
    <row r="92" spans="1:13">
      <c r="A92" s="3" t="s">
        <v>124</v>
      </c>
      <c r="B92" s="3" t="s">
        <v>125</v>
      </c>
      <c r="C92" s="4" t="s">
        <v>15</v>
      </c>
      <c r="D92" s="4">
        <v>5</v>
      </c>
      <c r="E92" s="5">
        <v>4142</v>
      </c>
      <c r="F92" s="5">
        <v>5221</v>
      </c>
      <c r="G92" s="6">
        <v>254.00200000000001</v>
      </c>
      <c r="H92" s="6">
        <v>1270.01</v>
      </c>
      <c r="I92" s="4">
        <v>83</v>
      </c>
      <c r="J92" s="4">
        <v>1.58973377</v>
      </c>
      <c r="K92" s="4">
        <v>15.3013253</v>
      </c>
      <c r="L92" s="7" t="s">
        <v>16</v>
      </c>
      <c r="M92" s="7" t="s">
        <v>17</v>
      </c>
    </row>
    <row r="93" spans="1:13">
      <c r="A93" s="3" t="s">
        <v>39</v>
      </c>
      <c r="B93" s="3" t="s">
        <v>126</v>
      </c>
      <c r="C93" s="4" t="s">
        <v>15</v>
      </c>
      <c r="D93" s="4">
        <v>2</v>
      </c>
      <c r="E93" s="5">
        <v>11808</v>
      </c>
      <c r="F93" s="5">
        <v>16537</v>
      </c>
      <c r="G93" s="6">
        <v>624.77499999999998</v>
      </c>
      <c r="H93" s="6">
        <v>1249.55</v>
      </c>
      <c r="I93" s="4">
        <v>84</v>
      </c>
      <c r="J93" s="4">
        <v>0.50795186999999997</v>
      </c>
      <c r="K93" s="4">
        <v>14.875595240000001</v>
      </c>
      <c r="L93" s="7" t="s">
        <v>16</v>
      </c>
      <c r="M93" s="7" t="s">
        <v>17</v>
      </c>
    </row>
    <row r="94" spans="1:13">
      <c r="A94" s="3" t="s">
        <v>22</v>
      </c>
      <c r="B94" s="3" t="s">
        <v>127</v>
      </c>
      <c r="C94" s="4" t="s">
        <v>15</v>
      </c>
      <c r="D94" s="4">
        <v>2</v>
      </c>
      <c r="E94" s="5">
        <v>15337</v>
      </c>
      <c r="F94" s="5">
        <v>19525</v>
      </c>
      <c r="G94" s="6">
        <v>624.12</v>
      </c>
      <c r="H94" s="6">
        <v>1248.24</v>
      </c>
      <c r="I94" s="4">
        <v>91</v>
      </c>
      <c r="J94" s="4">
        <v>0.46606913999999999</v>
      </c>
      <c r="K94" s="4">
        <v>13.716923080000001</v>
      </c>
      <c r="L94" s="7" t="s">
        <v>16</v>
      </c>
      <c r="M94" s="7" t="s">
        <v>17</v>
      </c>
    </row>
    <row r="95" spans="1:13">
      <c r="A95" s="3" t="s">
        <v>49</v>
      </c>
      <c r="B95" s="3" t="s">
        <v>128</v>
      </c>
      <c r="C95" s="4" t="s">
        <v>15</v>
      </c>
      <c r="D95" s="4" t="s">
        <v>98</v>
      </c>
      <c r="E95" s="5">
        <v>4754</v>
      </c>
      <c r="F95" s="5">
        <v>6501</v>
      </c>
      <c r="G95" s="6" t="s">
        <v>98</v>
      </c>
      <c r="H95" s="6">
        <v>1223.5999999999999</v>
      </c>
      <c r="I95" s="4">
        <v>39</v>
      </c>
      <c r="J95" s="4">
        <v>0.59990770999999998</v>
      </c>
      <c r="K95" s="4">
        <v>31.374358969999999</v>
      </c>
      <c r="L95" s="7" t="s">
        <v>16</v>
      </c>
      <c r="M95" s="7" t="s">
        <v>17</v>
      </c>
    </row>
    <row r="96" spans="1:13">
      <c r="A96" s="3" t="s">
        <v>50</v>
      </c>
      <c r="B96" s="3" t="s">
        <v>129</v>
      </c>
      <c r="C96" s="4" t="s">
        <v>15</v>
      </c>
      <c r="D96" s="4">
        <v>3</v>
      </c>
      <c r="E96" s="5">
        <v>5787</v>
      </c>
      <c r="F96" s="5">
        <v>8267</v>
      </c>
      <c r="G96" s="6">
        <v>392.64</v>
      </c>
      <c r="H96" s="6">
        <v>1177.92</v>
      </c>
      <c r="I96" s="4">
        <v>33</v>
      </c>
      <c r="J96" s="4">
        <v>0.39917744999999999</v>
      </c>
      <c r="K96" s="4">
        <v>35.69454545</v>
      </c>
      <c r="L96" s="7" t="s">
        <v>16</v>
      </c>
      <c r="M96" s="7" t="s">
        <v>17</v>
      </c>
    </row>
    <row r="97" spans="1:13">
      <c r="A97" s="3" t="s">
        <v>13</v>
      </c>
      <c r="B97" s="3" t="s">
        <v>130</v>
      </c>
      <c r="C97" s="4" t="s">
        <v>15</v>
      </c>
      <c r="D97" s="4" t="s">
        <v>98</v>
      </c>
      <c r="E97" s="5">
        <v>8289</v>
      </c>
      <c r="F97" s="5">
        <v>10912</v>
      </c>
      <c r="G97" s="6" t="s">
        <v>98</v>
      </c>
      <c r="H97" s="6">
        <v>1158.07</v>
      </c>
      <c r="I97" s="4">
        <v>50</v>
      </c>
      <c r="J97" s="4">
        <v>0.45821114000000002</v>
      </c>
      <c r="K97" s="4">
        <v>23.1614</v>
      </c>
      <c r="L97" s="7" t="s">
        <v>16</v>
      </c>
      <c r="M97" s="7" t="s">
        <v>17</v>
      </c>
    </row>
    <row r="98" spans="1:13">
      <c r="A98" s="3" t="s">
        <v>31</v>
      </c>
      <c r="B98" s="3" t="s">
        <v>102</v>
      </c>
      <c r="C98" s="4" t="s">
        <v>15</v>
      </c>
      <c r="D98" s="4">
        <v>1</v>
      </c>
      <c r="E98" s="5">
        <v>5505</v>
      </c>
      <c r="F98" s="5">
        <v>8182</v>
      </c>
      <c r="G98" s="6">
        <v>1147.58</v>
      </c>
      <c r="H98" s="6">
        <v>1147.58</v>
      </c>
      <c r="I98" s="4">
        <v>105</v>
      </c>
      <c r="J98" s="4">
        <v>1.2833048199999999</v>
      </c>
      <c r="K98" s="4">
        <v>10.92933333</v>
      </c>
      <c r="L98" s="7" t="s">
        <v>16</v>
      </c>
      <c r="M98" s="7" t="s">
        <v>17</v>
      </c>
    </row>
    <row r="99" spans="1:13">
      <c r="A99" s="3" t="s">
        <v>103</v>
      </c>
      <c r="B99" s="3" t="s">
        <v>104</v>
      </c>
      <c r="C99" s="4" t="s">
        <v>15</v>
      </c>
      <c r="D99" s="4">
        <v>5</v>
      </c>
      <c r="E99" s="5">
        <v>4904</v>
      </c>
      <c r="F99" s="5">
        <v>6643</v>
      </c>
      <c r="G99" s="6">
        <v>228.84399999999999</v>
      </c>
      <c r="H99" s="6">
        <v>1144.22</v>
      </c>
      <c r="I99" s="4">
        <v>66</v>
      </c>
      <c r="J99" s="4">
        <v>0.99352702000000004</v>
      </c>
      <c r="K99" s="4">
        <v>17.33666667</v>
      </c>
      <c r="L99" s="7" t="s">
        <v>16</v>
      </c>
      <c r="M99" s="7" t="s">
        <v>17</v>
      </c>
    </row>
    <row r="100" spans="1:13">
      <c r="A100" s="3" t="s">
        <v>63</v>
      </c>
      <c r="B100" s="3" t="s">
        <v>131</v>
      </c>
      <c r="C100" s="4" t="s">
        <v>15</v>
      </c>
      <c r="D100" s="4" t="s">
        <v>98</v>
      </c>
      <c r="E100" s="5">
        <v>8171</v>
      </c>
      <c r="F100" s="5">
        <v>10163</v>
      </c>
      <c r="G100" s="6" t="s">
        <v>98</v>
      </c>
      <c r="H100" s="6">
        <v>1130.43</v>
      </c>
      <c r="I100" s="4">
        <v>44</v>
      </c>
      <c r="J100" s="4">
        <v>0.43294303000000001</v>
      </c>
      <c r="K100" s="4">
        <v>25.691590909999999</v>
      </c>
      <c r="L100" s="7" t="s">
        <v>16</v>
      </c>
      <c r="M100" s="7" t="s">
        <v>17</v>
      </c>
    </row>
    <row r="101" spans="1:13">
      <c r="A101" s="3" t="s">
        <v>68</v>
      </c>
      <c r="B101" s="3" t="s">
        <v>132</v>
      </c>
      <c r="C101" s="4" t="s">
        <v>15</v>
      </c>
      <c r="D101" s="4">
        <v>1</v>
      </c>
      <c r="E101" s="5">
        <v>4944</v>
      </c>
      <c r="F101" s="5">
        <v>6146</v>
      </c>
      <c r="G101" s="6">
        <v>1082.82</v>
      </c>
      <c r="H101" s="6">
        <v>1082.82</v>
      </c>
      <c r="I101" s="4">
        <v>27</v>
      </c>
      <c r="J101" s="4">
        <v>0.43931012000000003</v>
      </c>
      <c r="K101" s="4">
        <v>40.104444440000002</v>
      </c>
      <c r="L101" s="7" t="s">
        <v>16</v>
      </c>
      <c r="M101" s="7" t="s">
        <v>17</v>
      </c>
    </row>
    <row r="102" spans="1:13">
      <c r="A102" s="3" t="s">
        <v>77</v>
      </c>
      <c r="B102" s="3" t="s">
        <v>133</v>
      </c>
      <c r="C102" s="4" t="s">
        <v>15</v>
      </c>
      <c r="D102" s="4">
        <v>4</v>
      </c>
      <c r="E102" s="5">
        <v>3333</v>
      </c>
      <c r="F102" s="5">
        <v>4436</v>
      </c>
      <c r="G102" s="6">
        <v>268.2475</v>
      </c>
      <c r="H102" s="6">
        <v>1072.99</v>
      </c>
      <c r="I102" s="4">
        <v>43</v>
      </c>
      <c r="J102" s="4">
        <v>0.96934175</v>
      </c>
      <c r="K102" s="4">
        <v>24.953255810000002</v>
      </c>
      <c r="L102" s="7" t="s">
        <v>16</v>
      </c>
      <c r="M102" s="7" t="s">
        <v>17</v>
      </c>
    </row>
    <row r="103" spans="1:13">
      <c r="A103" s="3" t="s">
        <v>83</v>
      </c>
      <c r="B103" s="3" t="s">
        <v>134</v>
      </c>
      <c r="C103" s="4" t="s">
        <v>15</v>
      </c>
      <c r="D103" s="4">
        <v>3</v>
      </c>
      <c r="E103" s="5">
        <v>9606</v>
      </c>
      <c r="F103" s="5">
        <v>11662</v>
      </c>
      <c r="G103" s="6">
        <v>356.64</v>
      </c>
      <c r="H103" s="6">
        <v>1069.92</v>
      </c>
      <c r="I103" s="4">
        <v>40</v>
      </c>
      <c r="J103" s="4">
        <v>0.34299434000000001</v>
      </c>
      <c r="K103" s="4">
        <v>26.748000000000001</v>
      </c>
      <c r="L103" s="7" t="s">
        <v>16</v>
      </c>
      <c r="M103" s="7" t="s">
        <v>17</v>
      </c>
    </row>
    <row r="104" spans="1:13">
      <c r="A104" s="3" t="s">
        <v>59</v>
      </c>
      <c r="B104" s="3" t="s">
        <v>135</v>
      </c>
      <c r="C104" s="4" t="s">
        <v>15</v>
      </c>
      <c r="D104" s="4">
        <v>2</v>
      </c>
      <c r="E104" s="5">
        <v>10469</v>
      </c>
      <c r="F104" s="5">
        <v>12097</v>
      </c>
      <c r="G104" s="6">
        <v>530.6</v>
      </c>
      <c r="H104" s="6">
        <v>1061.2</v>
      </c>
      <c r="I104" s="4">
        <v>30</v>
      </c>
      <c r="J104" s="4">
        <v>0.24799536999999999</v>
      </c>
      <c r="K104" s="4">
        <v>35.373333330000001</v>
      </c>
      <c r="L104" s="7" t="s">
        <v>16</v>
      </c>
      <c r="M104" s="7" t="s">
        <v>17</v>
      </c>
    </row>
    <row r="105" spans="1:13">
      <c r="A105" s="3" t="s">
        <v>39</v>
      </c>
      <c r="B105" s="3" t="s">
        <v>136</v>
      </c>
      <c r="C105" s="4" t="s">
        <v>15</v>
      </c>
      <c r="D105" s="4">
        <v>2</v>
      </c>
      <c r="E105" s="5">
        <v>8908</v>
      </c>
      <c r="F105" s="5">
        <v>11509</v>
      </c>
      <c r="G105" s="6">
        <v>525.6</v>
      </c>
      <c r="H105" s="6">
        <v>1051.2</v>
      </c>
      <c r="I105" s="4">
        <v>37</v>
      </c>
      <c r="J105" s="4">
        <v>0.32148753000000002</v>
      </c>
      <c r="K105" s="4">
        <v>28.410810810000001</v>
      </c>
      <c r="L105" s="7" t="s">
        <v>16</v>
      </c>
      <c r="M105" s="7" t="s">
        <v>17</v>
      </c>
    </row>
    <row r="106" spans="1:13">
      <c r="A106" s="3" t="s">
        <v>28</v>
      </c>
      <c r="B106" s="3" t="s">
        <v>118</v>
      </c>
      <c r="C106" s="4" t="s">
        <v>15</v>
      </c>
      <c r="D106" s="4">
        <v>1</v>
      </c>
      <c r="E106" s="5">
        <v>5668</v>
      </c>
      <c r="F106" s="5">
        <v>6649</v>
      </c>
      <c r="G106" s="6">
        <v>1019.24</v>
      </c>
      <c r="H106" s="6">
        <v>1019.24</v>
      </c>
      <c r="I106" s="4">
        <v>18</v>
      </c>
      <c r="J106" s="4">
        <v>0.2707174</v>
      </c>
      <c r="K106" s="4">
        <v>56.624444439999998</v>
      </c>
      <c r="L106" s="7" t="s">
        <v>16</v>
      </c>
      <c r="M106" s="7" t="s">
        <v>17</v>
      </c>
    </row>
    <row r="107" spans="1:13">
      <c r="A107" s="3" t="s">
        <v>137</v>
      </c>
      <c r="B107" s="3" t="s">
        <v>138</v>
      </c>
      <c r="C107" s="4" t="s">
        <v>15</v>
      </c>
      <c r="D107" s="4">
        <v>2</v>
      </c>
      <c r="E107" s="5">
        <v>1843</v>
      </c>
      <c r="F107" s="5">
        <v>2153</v>
      </c>
      <c r="G107" s="6">
        <v>504.52499999999998</v>
      </c>
      <c r="H107" s="6">
        <v>1009.05</v>
      </c>
      <c r="I107" s="4">
        <v>20</v>
      </c>
      <c r="J107" s="4">
        <v>0.92893636999999996</v>
      </c>
      <c r="K107" s="4">
        <v>50.452500000000001</v>
      </c>
      <c r="L107" s="7" t="s">
        <v>16</v>
      </c>
      <c r="M107" s="7" t="s">
        <v>17</v>
      </c>
    </row>
    <row r="108" spans="1:13">
      <c r="A108" s="3" t="s">
        <v>139</v>
      </c>
      <c r="B108" s="3" t="s">
        <v>140</v>
      </c>
      <c r="C108" s="4" t="s">
        <v>15</v>
      </c>
      <c r="D108" s="4">
        <v>2</v>
      </c>
      <c r="E108" s="5">
        <v>10406</v>
      </c>
      <c r="F108" s="5">
        <v>11930</v>
      </c>
      <c r="G108" s="6">
        <v>502.935</v>
      </c>
      <c r="H108" s="6">
        <v>1005.87</v>
      </c>
      <c r="I108" s="4">
        <v>44</v>
      </c>
      <c r="J108" s="4">
        <v>0.36881810999999998</v>
      </c>
      <c r="K108" s="4">
        <v>22.86068182</v>
      </c>
      <c r="L108" s="7" t="s">
        <v>16</v>
      </c>
      <c r="M108" s="7" t="s">
        <v>17</v>
      </c>
    </row>
    <row r="109" spans="1:13">
      <c r="A109" s="3" t="s">
        <v>55</v>
      </c>
      <c r="B109" s="3" t="s">
        <v>66</v>
      </c>
      <c r="C109" s="4" t="s">
        <v>15</v>
      </c>
      <c r="D109" s="4">
        <v>2</v>
      </c>
      <c r="E109" s="5">
        <v>6589</v>
      </c>
      <c r="F109" s="5">
        <v>8052</v>
      </c>
      <c r="G109" s="6">
        <v>493.08499999999998</v>
      </c>
      <c r="H109" s="6">
        <v>986.17</v>
      </c>
      <c r="I109" s="4">
        <v>35</v>
      </c>
      <c r="J109" s="4">
        <v>0.43467462000000001</v>
      </c>
      <c r="K109" s="4">
        <v>28.176285709999998</v>
      </c>
      <c r="L109" s="7" t="s">
        <v>16</v>
      </c>
      <c r="M109" s="7" t="s">
        <v>17</v>
      </c>
    </row>
    <row r="110" spans="1:13">
      <c r="A110" s="3" t="s">
        <v>83</v>
      </c>
      <c r="B110" s="3" t="s">
        <v>141</v>
      </c>
      <c r="C110" s="4" t="s">
        <v>15</v>
      </c>
      <c r="D110" s="4">
        <v>2</v>
      </c>
      <c r="E110" s="5">
        <v>10025</v>
      </c>
      <c r="F110" s="5">
        <v>12398</v>
      </c>
      <c r="G110" s="6">
        <v>492.69499999999999</v>
      </c>
      <c r="H110" s="6">
        <v>985.39</v>
      </c>
      <c r="I110" s="4">
        <v>46</v>
      </c>
      <c r="J110" s="4">
        <v>0.37102759000000002</v>
      </c>
      <c r="K110" s="4">
        <v>21.421521739999999</v>
      </c>
      <c r="L110" s="7" t="s">
        <v>16</v>
      </c>
      <c r="M110" s="7" t="s">
        <v>17</v>
      </c>
    </row>
    <row r="111" spans="1:13">
      <c r="A111" s="3" t="s">
        <v>142</v>
      </c>
      <c r="B111" s="3" t="s">
        <v>143</v>
      </c>
      <c r="C111" s="4" t="s">
        <v>15</v>
      </c>
      <c r="D111" s="4">
        <v>3</v>
      </c>
      <c r="E111" s="5">
        <v>3601</v>
      </c>
      <c r="F111" s="5">
        <v>4148</v>
      </c>
      <c r="G111" s="6">
        <v>320.50666667000002</v>
      </c>
      <c r="H111" s="6">
        <v>961.52</v>
      </c>
      <c r="I111" s="4">
        <v>32</v>
      </c>
      <c r="J111" s="4">
        <v>0.77145611999999997</v>
      </c>
      <c r="K111" s="4">
        <v>30.047499999999999</v>
      </c>
      <c r="L111" s="7" t="s">
        <v>16</v>
      </c>
      <c r="M111" s="7" t="s">
        <v>17</v>
      </c>
    </row>
    <row r="112" spans="1:13">
      <c r="A112" s="3" t="s">
        <v>53</v>
      </c>
      <c r="B112" s="3" t="s">
        <v>144</v>
      </c>
      <c r="C112" s="4" t="s">
        <v>15</v>
      </c>
      <c r="D112" s="4" t="s">
        <v>98</v>
      </c>
      <c r="E112" s="5">
        <v>3719</v>
      </c>
      <c r="F112" s="5">
        <v>5043</v>
      </c>
      <c r="G112" s="6" t="s">
        <v>98</v>
      </c>
      <c r="H112" s="6">
        <v>955.2</v>
      </c>
      <c r="I112" s="4">
        <v>45</v>
      </c>
      <c r="J112" s="4">
        <v>0.89232599999999995</v>
      </c>
      <c r="K112" s="4">
        <v>21.22666667</v>
      </c>
      <c r="L112" s="7" t="s">
        <v>16</v>
      </c>
      <c r="M112" s="7" t="s">
        <v>17</v>
      </c>
    </row>
    <row r="113" spans="1:13">
      <c r="A113" s="3" t="s">
        <v>81</v>
      </c>
      <c r="B113" s="3" t="s">
        <v>145</v>
      </c>
      <c r="C113" s="4" t="s">
        <v>15</v>
      </c>
      <c r="D113" s="4">
        <v>5</v>
      </c>
      <c r="E113" s="5">
        <v>6130</v>
      </c>
      <c r="F113" s="5">
        <v>8033</v>
      </c>
      <c r="G113" s="6">
        <v>190.37799999999999</v>
      </c>
      <c r="H113" s="6">
        <v>951.89</v>
      </c>
      <c r="I113" s="4">
        <v>45</v>
      </c>
      <c r="J113" s="4">
        <v>0.56018922000000004</v>
      </c>
      <c r="K113" s="4">
        <v>21.153111110000001</v>
      </c>
      <c r="L113" s="7" t="s">
        <v>16</v>
      </c>
      <c r="M113" s="7" t="s">
        <v>17</v>
      </c>
    </row>
    <row r="114" spans="1:13">
      <c r="A114" s="3" t="s">
        <v>72</v>
      </c>
      <c r="B114" s="3" t="s">
        <v>146</v>
      </c>
      <c r="C114" s="4" t="s">
        <v>15</v>
      </c>
      <c r="D114" s="4">
        <v>2</v>
      </c>
      <c r="E114" s="5">
        <v>9818</v>
      </c>
      <c r="F114" s="5">
        <v>11317</v>
      </c>
      <c r="G114" s="6">
        <v>469.91</v>
      </c>
      <c r="H114" s="6">
        <v>939.82</v>
      </c>
      <c r="I114" s="4">
        <v>25</v>
      </c>
      <c r="J114" s="4">
        <v>0.22090660000000001</v>
      </c>
      <c r="K114" s="4">
        <v>37.592799999999997</v>
      </c>
      <c r="L114" s="7" t="s">
        <v>16</v>
      </c>
      <c r="M114" s="7" t="s">
        <v>17</v>
      </c>
    </row>
    <row r="115" spans="1:13">
      <c r="A115" s="3" t="s">
        <v>59</v>
      </c>
      <c r="B115" s="3" t="s">
        <v>147</v>
      </c>
      <c r="C115" s="4" t="s">
        <v>15</v>
      </c>
      <c r="D115" s="4">
        <v>2</v>
      </c>
      <c r="E115" s="5">
        <v>8727</v>
      </c>
      <c r="F115" s="5">
        <v>10318</v>
      </c>
      <c r="G115" s="6">
        <v>467.61</v>
      </c>
      <c r="H115" s="6">
        <v>935.22</v>
      </c>
      <c r="I115" s="4">
        <v>41</v>
      </c>
      <c r="J115" s="4">
        <v>0.39736382999999997</v>
      </c>
      <c r="K115" s="4">
        <v>22.8102439</v>
      </c>
      <c r="L115" s="7" t="s">
        <v>16</v>
      </c>
      <c r="M115" s="7" t="s">
        <v>17</v>
      </c>
    </row>
    <row r="116" spans="1:13">
      <c r="A116" s="3" t="s">
        <v>58</v>
      </c>
      <c r="B116" s="3" t="s">
        <v>148</v>
      </c>
      <c r="C116" s="4" t="s">
        <v>15</v>
      </c>
      <c r="D116" s="4">
        <v>1</v>
      </c>
      <c r="E116" s="5">
        <v>5648</v>
      </c>
      <c r="F116" s="5">
        <v>6777</v>
      </c>
      <c r="G116" s="6">
        <v>930.15</v>
      </c>
      <c r="H116" s="6">
        <v>930.15</v>
      </c>
      <c r="I116" s="4">
        <v>50</v>
      </c>
      <c r="J116" s="4">
        <v>0.73778957999999994</v>
      </c>
      <c r="K116" s="4">
        <v>18.603000000000002</v>
      </c>
      <c r="L116" s="7" t="s">
        <v>16</v>
      </c>
      <c r="M116" s="7" t="s">
        <v>17</v>
      </c>
    </row>
    <row r="117" spans="1:13">
      <c r="A117" s="3" t="s">
        <v>74</v>
      </c>
      <c r="B117" s="3" t="s">
        <v>149</v>
      </c>
      <c r="C117" s="4" t="s">
        <v>15</v>
      </c>
      <c r="D117" s="4">
        <v>3</v>
      </c>
      <c r="E117" s="5">
        <v>3899</v>
      </c>
      <c r="F117" s="5">
        <v>5399</v>
      </c>
      <c r="G117" s="6">
        <v>298.99666667000002</v>
      </c>
      <c r="H117" s="6">
        <v>896.99</v>
      </c>
      <c r="I117" s="4">
        <v>46</v>
      </c>
      <c r="J117" s="4">
        <v>0.85200962999999996</v>
      </c>
      <c r="K117" s="4">
        <v>19.49978261</v>
      </c>
      <c r="L117" s="7" t="s">
        <v>16</v>
      </c>
      <c r="M117" s="7" t="s">
        <v>17</v>
      </c>
    </row>
    <row r="118" spans="1:13">
      <c r="A118" s="3" t="s">
        <v>88</v>
      </c>
      <c r="B118" s="3" t="s">
        <v>71</v>
      </c>
      <c r="C118" s="4" t="s">
        <v>15</v>
      </c>
      <c r="D118" s="4">
        <v>7</v>
      </c>
      <c r="E118" s="5">
        <v>3843</v>
      </c>
      <c r="F118" s="5">
        <v>5235</v>
      </c>
      <c r="G118" s="6">
        <v>127.65142856999999</v>
      </c>
      <c r="H118" s="6">
        <v>893.56</v>
      </c>
      <c r="I118" s="4">
        <v>60</v>
      </c>
      <c r="J118" s="4">
        <v>1.14613181</v>
      </c>
      <c r="K118" s="4">
        <v>14.892666670000001</v>
      </c>
      <c r="L118" s="7" t="s">
        <v>16</v>
      </c>
      <c r="M118" s="7" t="s">
        <v>17</v>
      </c>
    </row>
    <row r="119" spans="1:13">
      <c r="A119" s="3" t="s">
        <v>68</v>
      </c>
      <c r="B119" s="3" t="s">
        <v>150</v>
      </c>
      <c r="C119" s="4" t="s">
        <v>15</v>
      </c>
      <c r="D119" s="4">
        <v>1</v>
      </c>
      <c r="E119" s="5">
        <v>4935</v>
      </c>
      <c r="F119" s="5">
        <v>5984</v>
      </c>
      <c r="G119" s="6">
        <v>887.88</v>
      </c>
      <c r="H119" s="6">
        <v>887.88</v>
      </c>
      <c r="I119" s="4">
        <v>19</v>
      </c>
      <c r="J119" s="4">
        <v>0.31751337000000002</v>
      </c>
      <c r="K119" s="4">
        <v>46.730526320000003</v>
      </c>
      <c r="L119" s="7" t="s">
        <v>16</v>
      </c>
      <c r="M119" s="7" t="s">
        <v>17</v>
      </c>
    </row>
    <row r="120" spans="1:13">
      <c r="A120" s="3" t="s">
        <v>45</v>
      </c>
      <c r="B120" s="3" t="s">
        <v>151</v>
      </c>
      <c r="C120" s="4" t="s">
        <v>15</v>
      </c>
      <c r="D120" s="4" t="s">
        <v>98</v>
      </c>
      <c r="E120" s="5">
        <v>3417</v>
      </c>
      <c r="F120" s="5">
        <v>4407</v>
      </c>
      <c r="G120" s="6" t="s">
        <v>98</v>
      </c>
      <c r="H120" s="6">
        <v>869.72</v>
      </c>
      <c r="I120" s="4">
        <v>15</v>
      </c>
      <c r="J120" s="4">
        <v>0.34036759999999999</v>
      </c>
      <c r="K120" s="4">
        <v>57.981333329999998</v>
      </c>
      <c r="L120" s="7" t="s">
        <v>16</v>
      </c>
      <c r="M120" s="7" t="s">
        <v>17</v>
      </c>
    </row>
    <row r="121" spans="1:13">
      <c r="A121" s="3" t="s">
        <v>31</v>
      </c>
      <c r="B121" s="3" t="s">
        <v>111</v>
      </c>
      <c r="C121" s="4" t="s">
        <v>15</v>
      </c>
      <c r="D121" s="4" t="s">
        <v>98</v>
      </c>
      <c r="E121" s="5">
        <v>10066</v>
      </c>
      <c r="F121" s="5">
        <v>12181</v>
      </c>
      <c r="G121" s="6" t="s">
        <v>98</v>
      </c>
      <c r="H121" s="6">
        <v>866.08</v>
      </c>
      <c r="I121" s="4">
        <v>43</v>
      </c>
      <c r="J121" s="4">
        <v>0.35300878000000002</v>
      </c>
      <c r="K121" s="4">
        <v>20.14139535</v>
      </c>
      <c r="L121" s="7" t="s">
        <v>16</v>
      </c>
      <c r="M121" s="7" t="s">
        <v>17</v>
      </c>
    </row>
    <row r="122" spans="1:13">
      <c r="A122" s="3" t="s">
        <v>45</v>
      </c>
      <c r="B122" s="3" t="s">
        <v>152</v>
      </c>
      <c r="C122" s="4" t="s">
        <v>15</v>
      </c>
      <c r="D122" s="4">
        <v>1</v>
      </c>
      <c r="E122" s="5">
        <v>1806</v>
      </c>
      <c r="F122" s="5">
        <v>2355</v>
      </c>
      <c r="G122" s="6">
        <v>834.69</v>
      </c>
      <c r="H122" s="6">
        <v>834.69</v>
      </c>
      <c r="I122" s="4">
        <v>11</v>
      </c>
      <c r="J122" s="4">
        <v>0.46709129999999999</v>
      </c>
      <c r="K122" s="4">
        <v>75.880909090000003</v>
      </c>
      <c r="L122" s="7" t="s">
        <v>16</v>
      </c>
      <c r="M122" s="7" t="s">
        <v>17</v>
      </c>
    </row>
    <row r="123" spans="1:13">
      <c r="A123" s="3" t="s">
        <v>39</v>
      </c>
      <c r="B123" s="3" t="s">
        <v>40</v>
      </c>
      <c r="C123" s="4" t="s">
        <v>15</v>
      </c>
      <c r="D123" s="4">
        <v>1</v>
      </c>
      <c r="E123" s="5">
        <v>12559</v>
      </c>
      <c r="F123" s="5">
        <v>13046</v>
      </c>
      <c r="G123" s="6">
        <v>831.44</v>
      </c>
      <c r="H123" s="6">
        <v>831.44</v>
      </c>
      <c r="I123" s="4">
        <v>22</v>
      </c>
      <c r="J123" s="4">
        <v>0.16863406</v>
      </c>
      <c r="K123" s="4">
        <v>37.79272727</v>
      </c>
      <c r="L123" s="7" t="s">
        <v>16</v>
      </c>
      <c r="M123" s="7" t="s">
        <v>17</v>
      </c>
    </row>
    <row r="124" spans="1:13">
      <c r="A124" s="3" t="s">
        <v>77</v>
      </c>
      <c r="B124" s="3" t="s">
        <v>133</v>
      </c>
      <c r="C124" s="4" t="s">
        <v>15</v>
      </c>
      <c r="D124" s="4" t="s">
        <v>98</v>
      </c>
      <c r="E124" s="5">
        <v>4076</v>
      </c>
      <c r="F124" s="5">
        <v>6006</v>
      </c>
      <c r="G124" s="6" t="s">
        <v>98</v>
      </c>
      <c r="H124" s="6">
        <v>821.56</v>
      </c>
      <c r="I124" s="4">
        <v>39</v>
      </c>
      <c r="J124" s="4">
        <v>0.64935065000000003</v>
      </c>
      <c r="K124" s="4">
        <v>21.065641029999998</v>
      </c>
      <c r="L124" s="7" t="s">
        <v>16</v>
      </c>
      <c r="M124" s="7" t="s">
        <v>17</v>
      </c>
    </row>
    <row r="125" spans="1:13">
      <c r="A125" s="3" t="s">
        <v>90</v>
      </c>
      <c r="B125" s="3" t="s">
        <v>153</v>
      </c>
      <c r="C125" s="4" t="s">
        <v>15</v>
      </c>
      <c r="D125" s="4">
        <v>1</v>
      </c>
      <c r="E125" s="5">
        <v>5408</v>
      </c>
      <c r="F125" s="5">
        <v>7010</v>
      </c>
      <c r="G125" s="6">
        <v>793.86</v>
      </c>
      <c r="H125" s="6">
        <v>793.86</v>
      </c>
      <c r="I125" s="4">
        <v>37</v>
      </c>
      <c r="J125" s="4">
        <v>0.52781739999999999</v>
      </c>
      <c r="K125" s="4">
        <v>21.455675679999999</v>
      </c>
      <c r="L125" s="7" t="s">
        <v>16</v>
      </c>
      <c r="M125" s="7" t="s">
        <v>17</v>
      </c>
    </row>
    <row r="126" spans="1:13">
      <c r="A126" s="3" t="s">
        <v>45</v>
      </c>
      <c r="B126" s="3" t="s">
        <v>154</v>
      </c>
      <c r="C126" s="4" t="s">
        <v>15</v>
      </c>
      <c r="D126" s="4">
        <v>3</v>
      </c>
      <c r="E126" s="5">
        <v>1692</v>
      </c>
      <c r="F126" s="5">
        <v>2210</v>
      </c>
      <c r="G126" s="6">
        <v>263.25666667000002</v>
      </c>
      <c r="H126" s="6">
        <v>789.77</v>
      </c>
      <c r="I126" s="4">
        <v>13</v>
      </c>
      <c r="J126" s="4">
        <v>0.58823528999999997</v>
      </c>
      <c r="K126" s="4">
        <v>60.751538459999999</v>
      </c>
      <c r="L126" s="7" t="s">
        <v>16</v>
      </c>
      <c r="M126" s="7" t="s">
        <v>17</v>
      </c>
    </row>
    <row r="127" spans="1:13">
      <c r="A127" s="3" t="s">
        <v>13</v>
      </c>
      <c r="B127" s="3" t="s">
        <v>155</v>
      </c>
      <c r="C127" s="4" t="s">
        <v>15</v>
      </c>
      <c r="D127" s="4">
        <v>1</v>
      </c>
      <c r="E127" s="5">
        <v>3437</v>
      </c>
      <c r="F127" s="5">
        <v>4625</v>
      </c>
      <c r="G127" s="6">
        <v>770.52</v>
      </c>
      <c r="H127" s="6">
        <v>770.52</v>
      </c>
      <c r="I127" s="4">
        <v>39</v>
      </c>
      <c r="J127" s="4">
        <v>0.84324323999999995</v>
      </c>
      <c r="K127" s="4">
        <v>19.75692308</v>
      </c>
      <c r="L127" s="7" t="s">
        <v>16</v>
      </c>
      <c r="M127" s="7" t="s">
        <v>17</v>
      </c>
    </row>
    <row r="128" spans="1:13">
      <c r="A128" s="3" t="s">
        <v>37</v>
      </c>
      <c r="B128" s="3" t="s">
        <v>156</v>
      </c>
      <c r="C128" s="4" t="s">
        <v>15</v>
      </c>
      <c r="D128" s="4">
        <v>2</v>
      </c>
      <c r="E128" s="5">
        <v>5152</v>
      </c>
      <c r="F128" s="5">
        <v>6287</v>
      </c>
      <c r="G128" s="6">
        <v>385.22500000000002</v>
      </c>
      <c r="H128" s="6">
        <v>770.45</v>
      </c>
      <c r="I128" s="4">
        <v>42</v>
      </c>
      <c r="J128" s="4">
        <v>0.66804516999999997</v>
      </c>
      <c r="K128" s="4">
        <v>18.344047620000001</v>
      </c>
      <c r="L128" s="7" t="s">
        <v>16</v>
      </c>
      <c r="M128" s="7" t="s">
        <v>17</v>
      </c>
    </row>
    <row r="129" spans="1:13">
      <c r="A129" s="3" t="s">
        <v>47</v>
      </c>
      <c r="B129" s="3" t="s">
        <v>157</v>
      </c>
      <c r="C129" s="4" t="s">
        <v>15</v>
      </c>
      <c r="D129" s="4">
        <v>3</v>
      </c>
      <c r="E129" s="5">
        <v>5981</v>
      </c>
      <c r="F129" s="5">
        <v>7517</v>
      </c>
      <c r="G129" s="6">
        <v>256.11</v>
      </c>
      <c r="H129" s="6">
        <v>768.33</v>
      </c>
      <c r="I129" s="4">
        <v>40</v>
      </c>
      <c r="J129" s="4">
        <v>0.53212718000000003</v>
      </c>
      <c r="K129" s="4">
        <v>19.20825</v>
      </c>
      <c r="L129" s="7" t="s">
        <v>16</v>
      </c>
      <c r="M129" s="7" t="s">
        <v>17</v>
      </c>
    </row>
    <row r="130" spans="1:13">
      <c r="A130" s="3" t="s">
        <v>68</v>
      </c>
      <c r="B130" s="3" t="s">
        <v>158</v>
      </c>
      <c r="C130" s="4" t="s">
        <v>15</v>
      </c>
      <c r="D130" s="4">
        <v>1</v>
      </c>
      <c r="E130" s="5">
        <v>4691</v>
      </c>
      <c r="F130" s="5">
        <v>5562</v>
      </c>
      <c r="G130" s="6">
        <v>762.79</v>
      </c>
      <c r="H130" s="6">
        <v>762.79</v>
      </c>
      <c r="I130" s="4">
        <v>17</v>
      </c>
      <c r="J130" s="4">
        <v>0.30564544999999999</v>
      </c>
      <c r="K130" s="4">
        <v>44.87</v>
      </c>
      <c r="L130" s="7" t="s">
        <v>16</v>
      </c>
      <c r="M130" s="7" t="s">
        <v>17</v>
      </c>
    </row>
    <row r="131" spans="1:13">
      <c r="A131" s="3" t="s">
        <v>112</v>
      </c>
      <c r="B131" s="3" t="s">
        <v>159</v>
      </c>
      <c r="C131" s="4" t="s">
        <v>15</v>
      </c>
      <c r="D131" s="4" t="s">
        <v>98</v>
      </c>
      <c r="E131" s="5">
        <v>6567</v>
      </c>
      <c r="F131" s="5">
        <v>8461</v>
      </c>
      <c r="G131" s="6" t="s">
        <v>98</v>
      </c>
      <c r="H131" s="6">
        <v>757.34</v>
      </c>
      <c r="I131" s="4">
        <v>42</v>
      </c>
      <c r="J131" s="4">
        <v>0.49639523000000002</v>
      </c>
      <c r="K131" s="4">
        <v>18.03190476</v>
      </c>
      <c r="L131" s="7" t="s">
        <v>16</v>
      </c>
      <c r="M131" s="7" t="s">
        <v>17</v>
      </c>
    </row>
    <row r="132" spans="1:13">
      <c r="A132" s="3" t="s">
        <v>139</v>
      </c>
      <c r="B132" s="3" t="s">
        <v>160</v>
      </c>
      <c r="C132" s="4" t="s">
        <v>15</v>
      </c>
      <c r="D132" s="4">
        <v>1</v>
      </c>
      <c r="E132" s="5">
        <v>3410</v>
      </c>
      <c r="F132" s="5">
        <v>5664</v>
      </c>
      <c r="G132" s="6">
        <v>748.28</v>
      </c>
      <c r="H132" s="6">
        <v>748.28</v>
      </c>
      <c r="I132" s="4">
        <v>92</v>
      </c>
      <c r="J132" s="4">
        <v>1.6242937900000001</v>
      </c>
      <c r="K132" s="4">
        <v>8.1334782600000004</v>
      </c>
      <c r="L132" s="7" t="s">
        <v>16</v>
      </c>
      <c r="M132" s="7" t="s">
        <v>17</v>
      </c>
    </row>
    <row r="133" spans="1:13">
      <c r="A133" s="3" t="s">
        <v>122</v>
      </c>
      <c r="B133" s="3" t="s">
        <v>161</v>
      </c>
      <c r="C133" s="4" t="s">
        <v>15</v>
      </c>
      <c r="D133" s="4">
        <v>3</v>
      </c>
      <c r="E133" s="5">
        <v>5344</v>
      </c>
      <c r="F133" s="5">
        <v>6134</v>
      </c>
      <c r="G133" s="6">
        <v>245.91</v>
      </c>
      <c r="H133" s="6">
        <v>737.73</v>
      </c>
      <c r="I133" s="4">
        <v>69</v>
      </c>
      <c r="J133" s="4">
        <v>1.1248777299999999</v>
      </c>
      <c r="K133" s="4">
        <v>10.69173913</v>
      </c>
      <c r="L133" s="7" t="s">
        <v>16</v>
      </c>
      <c r="M133" s="7" t="s">
        <v>17</v>
      </c>
    </row>
    <row r="134" spans="1:13">
      <c r="A134" s="3" t="s">
        <v>79</v>
      </c>
      <c r="B134" s="3" t="s">
        <v>162</v>
      </c>
      <c r="C134" s="4" t="s">
        <v>15</v>
      </c>
      <c r="D134" s="4">
        <v>3</v>
      </c>
      <c r="E134" s="5">
        <v>5072</v>
      </c>
      <c r="F134" s="5">
        <v>5815</v>
      </c>
      <c r="G134" s="6">
        <v>245.03333333</v>
      </c>
      <c r="H134" s="6">
        <v>735.1</v>
      </c>
      <c r="I134" s="4">
        <v>19</v>
      </c>
      <c r="J134" s="4">
        <v>0.32674119000000001</v>
      </c>
      <c r="K134" s="4">
        <v>38.689473679999999</v>
      </c>
      <c r="L134" s="7" t="s">
        <v>16</v>
      </c>
      <c r="M134" s="7" t="s">
        <v>17</v>
      </c>
    </row>
    <row r="135" spans="1:13">
      <c r="A135" s="3" t="s">
        <v>103</v>
      </c>
      <c r="B135" s="3" t="s">
        <v>120</v>
      </c>
      <c r="C135" s="4" t="s">
        <v>15</v>
      </c>
      <c r="D135" s="4">
        <v>2</v>
      </c>
      <c r="E135" s="5">
        <v>2893</v>
      </c>
      <c r="F135" s="5">
        <v>3393</v>
      </c>
      <c r="G135" s="6">
        <v>365.63</v>
      </c>
      <c r="H135" s="6">
        <v>731.26</v>
      </c>
      <c r="I135" s="4">
        <v>22</v>
      </c>
      <c r="J135" s="4">
        <v>0.64839374999999999</v>
      </c>
      <c r="K135" s="4">
        <v>33.239090910000002</v>
      </c>
      <c r="L135" s="7" t="s">
        <v>16</v>
      </c>
      <c r="M135" s="7" t="s">
        <v>17</v>
      </c>
    </row>
    <row r="136" spans="1:13">
      <c r="A136" s="3" t="s">
        <v>31</v>
      </c>
      <c r="B136" s="3" t="s">
        <v>111</v>
      </c>
      <c r="C136" s="4" t="s">
        <v>15</v>
      </c>
      <c r="D136" s="4">
        <v>1</v>
      </c>
      <c r="E136" s="5">
        <v>4977</v>
      </c>
      <c r="F136" s="5">
        <v>6336</v>
      </c>
      <c r="G136" s="6">
        <v>730.89</v>
      </c>
      <c r="H136" s="6">
        <v>730.89</v>
      </c>
      <c r="I136" s="4">
        <v>47</v>
      </c>
      <c r="J136" s="4">
        <v>0.74179293000000002</v>
      </c>
      <c r="K136" s="4">
        <v>15.550851059999999</v>
      </c>
      <c r="L136" s="7" t="s">
        <v>16</v>
      </c>
      <c r="M136" s="7" t="s">
        <v>17</v>
      </c>
    </row>
    <row r="137" spans="1:13">
      <c r="A137" s="3" t="s">
        <v>68</v>
      </c>
      <c r="B137" s="3" t="s">
        <v>69</v>
      </c>
      <c r="C137" s="4" t="s">
        <v>15</v>
      </c>
      <c r="D137" s="4">
        <v>1</v>
      </c>
      <c r="E137" s="5">
        <v>3367</v>
      </c>
      <c r="F137" s="5">
        <v>3922</v>
      </c>
      <c r="G137" s="6">
        <v>719.04</v>
      </c>
      <c r="H137" s="6">
        <v>719.04</v>
      </c>
      <c r="I137" s="4">
        <v>11</v>
      </c>
      <c r="J137" s="4">
        <v>0.28046915</v>
      </c>
      <c r="K137" s="4">
        <v>65.367272729999996</v>
      </c>
      <c r="L137" s="7" t="s">
        <v>16</v>
      </c>
      <c r="M137" s="7" t="s">
        <v>17</v>
      </c>
    </row>
    <row r="138" spans="1:13">
      <c r="A138" s="3" t="s">
        <v>45</v>
      </c>
      <c r="B138" s="3" t="s">
        <v>46</v>
      </c>
      <c r="C138" s="4" t="s">
        <v>15</v>
      </c>
      <c r="D138" s="4" t="s">
        <v>98</v>
      </c>
      <c r="E138" s="5">
        <v>2894</v>
      </c>
      <c r="F138" s="5">
        <v>3460</v>
      </c>
      <c r="G138" s="6" t="s">
        <v>98</v>
      </c>
      <c r="H138" s="6">
        <v>715.1</v>
      </c>
      <c r="I138" s="4">
        <v>20</v>
      </c>
      <c r="J138" s="4">
        <v>0.57803468000000002</v>
      </c>
      <c r="K138" s="4">
        <v>35.755000000000003</v>
      </c>
      <c r="L138" s="7" t="s">
        <v>16</v>
      </c>
      <c r="M138" s="7" t="s">
        <v>17</v>
      </c>
    </row>
    <row r="139" spans="1:13">
      <c r="A139" s="3" t="s">
        <v>22</v>
      </c>
      <c r="B139" s="3" t="s">
        <v>163</v>
      </c>
      <c r="C139" s="4" t="s">
        <v>15</v>
      </c>
      <c r="D139" s="4">
        <v>1</v>
      </c>
      <c r="E139" s="5">
        <v>7537</v>
      </c>
      <c r="F139" s="5">
        <v>10201</v>
      </c>
      <c r="G139" s="6">
        <v>689.6</v>
      </c>
      <c r="H139" s="6">
        <v>689.6</v>
      </c>
      <c r="I139" s="4">
        <v>71</v>
      </c>
      <c r="J139" s="4">
        <v>0.69601020000000002</v>
      </c>
      <c r="K139" s="4">
        <v>9.7126760599999997</v>
      </c>
      <c r="L139" s="7" t="s">
        <v>16</v>
      </c>
      <c r="M139" s="7" t="s">
        <v>17</v>
      </c>
    </row>
    <row r="140" spans="1:13">
      <c r="A140" s="3" t="s">
        <v>103</v>
      </c>
      <c r="B140" s="3" t="s">
        <v>164</v>
      </c>
      <c r="C140" s="4" t="s">
        <v>15</v>
      </c>
      <c r="D140" s="4">
        <v>2</v>
      </c>
      <c r="E140" s="5">
        <v>3432</v>
      </c>
      <c r="F140" s="5">
        <v>4174</v>
      </c>
      <c r="G140" s="6">
        <v>328.94499999999999</v>
      </c>
      <c r="H140" s="6">
        <v>657.89</v>
      </c>
      <c r="I140" s="4">
        <v>33</v>
      </c>
      <c r="J140" s="4">
        <v>0.79060852999999998</v>
      </c>
      <c r="K140" s="4">
        <v>19.936060609999998</v>
      </c>
      <c r="L140" s="7" t="s">
        <v>16</v>
      </c>
      <c r="M140" s="7" t="s">
        <v>17</v>
      </c>
    </row>
    <row r="141" spans="1:13">
      <c r="A141" s="3" t="s">
        <v>68</v>
      </c>
      <c r="B141" s="3" t="s">
        <v>85</v>
      </c>
      <c r="C141" s="4" t="s">
        <v>15</v>
      </c>
      <c r="D141" s="4">
        <v>1</v>
      </c>
      <c r="E141" s="5">
        <v>2690</v>
      </c>
      <c r="F141" s="5">
        <v>3430</v>
      </c>
      <c r="G141" s="6">
        <v>653.92999999999995</v>
      </c>
      <c r="H141" s="6">
        <v>653.92999999999995</v>
      </c>
      <c r="I141" s="4">
        <v>19</v>
      </c>
      <c r="J141" s="4">
        <v>0.55393585999999995</v>
      </c>
      <c r="K141" s="4">
        <v>34.417368420000003</v>
      </c>
      <c r="L141" s="7" t="s">
        <v>16</v>
      </c>
      <c r="M141" s="7" t="s">
        <v>17</v>
      </c>
    </row>
    <row r="142" spans="1:13">
      <c r="A142" s="3" t="s">
        <v>20</v>
      </c>
      <c r="B142" s="3" t="s">
        <v>101</v>
      </c>
      <c r="C142" s="4" t="s">
        <v>15</v>
      </c>
      <c r="D142" s="4" t="s">
        <v>98</v>
      </c>
      <c r="E142" s="5">
        <v>9887</v>
      </c>
      <c r="F142" s="5">
        <v>10527</v>
      </c>
      <c r="G142" s="6" t="s">
        <v>98</v>
      </c>
      <c r="H142" s="6">
        <v>642.85</v>
      </c>
      <c r="I142" s="4">
        <v>22</v>
      </c>
      <c r="J142" s="4">
        <v>0.20898642000000001</v>
      </c>
      <c r="K142" s="4">
        <v>29.220454549999999</v>
      </c>
      <c r="L142" s="7" t="s">
        <v>16</v>
      </c>
      <c r="M142" s="7" t="s">
        <v>17</v>
      </c>
    </row>
    <row r="143" spans="1:13">
      <c r="A143" s="3" t="s">
        <v>53</v>
      </c>
      <c r="B143" s="3" t="s">
        <v>165</v>
      </c>
      <c r="C143" s="4" t="s">
        <v>15</v>
      </c>
      <c r="D143" s="4">
        <v>2</v>
      </c>
      <c r="E143" s="5">
        <v>2588</v>
      </c>
      <c r="F143" s="5">
        <v>3643</v>
      </c>
      <c r="G143" s="6">
        <v>318.09500000000003</v>
      </c>
      <c r="H143" s="6">
        <v>636.19000000000005</v>
      </c>
      <c r="I143" s="4">
        <v>28</v>
      </c>
      <c r="J143" s="4">
        <v>0.76859730999999998</v>
      </c>
      <c r="K143" s="4">
        <v>22.721071429999999</v>
      </c>
      <c r="L143" s="7" t="s">
        <v>16</v>
      </c>
      <c r="M143" s="7" t="s">
        <v>17</v>
      </c>
    </row>
    <row r="144" spans="1:13">
      <c r="A144" s="3" t="s">
        <v>166</v>
      </c>
      <c r="B144" s="3" t="s">
        <v>167</v>
      </c>
      <c r="C144" s="4" t="s">
        <v>15</v>
      </c>
      <c r="D144" s="4">
        <v>2</v>
      </c>
      <c r="E144" s="5">
        <v>2565</v>
      </c>
      <c r="F144" s="5">
        <v>3146</v>
      </c>
      <c r="G144" s="6">
        <v>317.33</v>
      </c>
      <c r="H144" s="6">
        <v>634.66</v>
      </c>
      <c r="I144" s="4">
        <v>49</v>
      </c>
      <c r="J144" s="4">
        <v>1.55753338</v>
      </c>
      <c r="K144" s="4">
        <v>12.9522449</v>
      </c>
      <c r="L144" s="7" t="s">
        <v>16</v>
      </c>
      <c r="M144" s="7" t="s">
        <v>17</v>
      </c>
    </row>
    <row r="145" spans="1:13">
      <c r="A145" s="3" t="s">
        <v>20</v>
      </c>
      <c r="B145" s="3" t="s">
        <v>97</v>
      </c>
      <c r="C145" s="4" t="s">
        <v>15</v>
      </c>
      <c r="D145" s="4" t="s">
        <v>98</v>
      </c>
      <c r="E145" s="5">
        <v>4840</v>
      </c>
      <c r="F145" s="5">
        <v>5447</v>
      </c>
      <c r="G145" s="6" t="s">
        <v>98</v>
      </c>
      <c r="H145" s="6">
        <v>621.92999999999995</v>
      </c>
      <c r="I145" s="4">
        <v>39</v>
      </c>
      <c r="J145" s="4">
        <v>0.71599044999999994</v>
      </c>
      <c r="K145" s="4">
        <v>15.946923079999999</v>
      </c>
      <c r="L145" s="7" t="s">
        <v>16</v>
      </c>
      <c r="M145" s="7" t="s">
        <v>17</v>
      </c>
    </row>
    <row r="146" spans="1:13">
      <c r="A146" s="3" t="s">
        <v>39</v>
      </c>
      <c r="B146" s="3" t="s">
        <v>119</v>
      </c>
      <c r="C146" s="4" t="s">
        <v>15</v>
      </c>
      <c r="D146" s="4">
        <v>1</v>
      </c>
      <c r="E146" s="5">
        <v>10923</v>
      </c>
      <c r="F146" s="5">
        <v>11218</v>
      </c>
      <c r="G146" s="6">
        <v>619.32000000000005</v>
      </c>
      <c r="H146" s="6">
        <v>619.32000000000005</v>
      </c>
      <c r="I146" s="4">
        <v>39</v>
      </c>
      <c r="J146" s="4">
        <v>0.34765554999999998</v>
      </c>
      <c r="K146" s="4">
        <v>15.88</v>
      </c>
      <c r="L146" s="7" t="s">
        <v>16</v>
      </c>
      <c r="M146" s="7" t="s">
        <v>17</v>
      </c>
    </row>
    <row r="147" spans="1:13">
      <c r="A147" s="3" t="s">
        <v>39</v>
      </c>
      <c r="B147" s="3" t="s">
        <v>76</v>
      </c>
      <c r="C147" s="4" t="s">
        <v>15</v>
      </c>
      <c r="D147" s="4" t="s">
        <v>98</v>
      </c>
      <c r="E147" s="5">
        <v>6359</v>
      </c>
      <c r="F147" s="5">
        <v>6949</v>
      </c>
      <c r="G147" s="6" t="s">
        <v>98</v>
      </c>
      <c r="H147" s="6">
        <v>610.25</v>
      </c>
      <c r="I147" s="4">
        <v>49</v>
      </c>
      <c r="J147" s="4">
        <v>0.70513742999999995</v>
      </c>
      <c r="K147" s="4">
        <v>12.454081629999999</v>
      </c>
      <c r="L147" s="7" t="s">
        <v>16</v>
      </c>
      <c r="M147" s="7" t="s">
        <v>17</v>
      </c>
    </row>
    <row r="148" spans="1:13">
      <c r="A148" s="3" t="s">
        <v>18</v>
      </c>
      <c r="B148" s="3" t="s">
        <v>168</v>
      </c>
      <c r="C148" s="4" t="s">
        <v>15</v>
      </c>
      <c r="D148" s="4">
        <v>4</v>
      </c>
      <c r="E148" s="5">
        <v>4835</v>
      </c>
      <c r="F148" s="5">
        <v>6634</v>
      </c>
      <c r="G148" s="6">
        <v>145.81</v>
      </c>
      <c r="H148" s="6">
        <v>583.24</v>
      </c>
      <c r="I148" s="4">
        <v>37</v>
      </c>
      <c r="J148" s="4">
        <v>0.55773289000000004</v>
      </c>
      <c r="K148" s="4">
        <v>15.76324324</v>
      </c>
      <c r="L148" s="7" t="s">
        <v>16</v>
      </c>
      <c r="M148" s="7" t="s">
        <v>17</v>
      </c>
    </row>
    <row r="149" spans="1:13">
      <c r="A149" s="3" t="s">
        <v>22</v>
      </c>
      <c r="B149" s="3" t="s">
        <v>169</v>
      </c>
      <c r="C149" s="4" t="s">
        <v>15</v>
      </c>
      <c r="D149" s="4" t="s">
        <v>98</v>
      </c>
      <c r="E149" s="5">
        <v>3587</v>
      </c>
      <c r="F149" s="5">
        <v>5035</v>
      </c>
      <c r="G149" s="6" t="s">
        <v>98</v>
      </c>
      <c r="H149" s="6">
        <v>578.95000000000005</v>
      </c>
      <c r="I149" s="4">
        <v>41</v>
      </c>
      <c r="J149" s="4">
        <v>0.81429989999999997</v>
      </c>
      <c r="K149" s="4">
        <v>14.120731709999999</v>
      </c>
      <c r="L149" s="7" t="s">
        <v>16</v>
      </c>
      <c r="M149" s="7" t="s">
        <v>17</v>
      </c>
    </row>
    <row r="150" spans="1:13">
      <c r="A150" s="3" t="s">
        <v>81</v>
      </c>
      <c r="B150" s="3" t="s">
        <v>170</v>
      </c>
      <c r="C150" s="4" t="s">
        <v>15</v>
      </c>
      <c r="D150" s="4">
        <v>2</v>
      </c>
      <c r="E150" s="5">
        <v>2262</v>
      </c>
      <c r="F150" s="5">
        <v>2978</v>
      </c>
      <c r="G150" s="6">
        <v>275.22500000000002</v>
      </c>
      <c r="H150" s="6">
        <v>550.45000000000005</v>
      </c>
      <c r="I150" s="4">
        <v>23</v>
      </c>
      <c r="J150" s="4">
        <v>0.77233041999999996</v>
      </c>
      <c r="K150" s="4">
        <v>23.932608699999999</v>
      </c>
      <c r="L150" s="7" t="s">
        <v>16</v>
      </c>
      <c r="M150" s="7" t="s">
        <v>17</v>
      </c>
    </row>
    <row r="151" spans="1:13">
      <c r="A151" s="3" t="s">
        <v>59</v>
      </c>
      <c r="B151" s="3" t="s">
        <v>171</v>
      </c>
      <c r="C151" s="4" t="s">
        <v>15</v>
      </c>
      <c r="D151" s="4" t="s">
        <v>98</v>
      </c>
      <c r="E151" s="5">
        <v>3719</v>
      </c>
      <c r="F151" s="5">
        <v>4398</v>
      </c>
      <c r="G151" s="6" t="s">
        <v>98</v>
      </c>
      <c r="H151" s="6">
        <v>543.98</v>
      </c>
      <c r="I151" s="4">
        <v>21</v>
      </c>
      <c r="J151" s="4">
        <v>0.47748976999999998</v>
      </c>
      <c r="K151" s="4">
        <v>25.903809519999999</v>
      </c>
      <c r="L151" s="7" t="s">
        <v>16</v>
      </c>
      <c r="M151" s="7" t="s">
        <v>17</v>
      </c>
    </row>
    <row r="152" spans="1:13">
      <c r="A152" s="3" t="s">
        <v>106</v>
      </c>
      <c r="B152" s="3" t="s">
        <v>172</v>
      </c>
      <c r="C152" s="4" t="s">
        <v>15</v>
      </c>
      <c r="D152" s="4" t="s">
        <v>98</v>
      </c>
      <c r="E152" s="5">
        <v>2126</v>
      </c>
      <c r="F152" s="5">
        <v>2886</v>
      </c>
      <c r="G152" s="6" t="s">
        <v>98</v>
      </c>
      <c r="H152" s="6">
        <v>540.38</v>
      </c>
      <c r="I152" s="4">
        <v>32</v>
      </c>
      <c r="J152" s="4">
        <v>1.1088011099999999</v>
      </c>
      <c r="K152" s="4">
        <v>16.886875</v>
      </c>
      <c r="L152" s="7" t="s">
        <v>16</v>
      </c>
      <c r="M152" s="7" t="s">
        <v>17</v>
      </c>
    </row>
    <row r="153" spans="1:13">
      <c r="A153" s="3" t="s">
        <v>22</v>
      </c>
      <c r="B153" s="3" t="s">
        <v>127</v>
      </c>
      <c r="C153" s="4" t="s">
        <v>15</v>
      </c>
      <c r="D153" s="4" t="s">
        <v>98</v>
      </c>
      <c r="E153" s="5">
        <v>5253</v>
      </c>
      <c r="F153" s="5">
        <v>6328</v>
      </c>
      <c r="G153" s="6" t="s">
        <v>98</v>
      </c>
      <c r="H153" s="6">
        <v>526.75</v>
      </c>
      <c r="I153" s="4">
        <v>27</v>
      </c>
      <c r="J153" s="4">
        <v>0.42667508999999998</v>
      </c>
      <c r="K153" s="4">
        <v>19.50925926</v>
      </c>
      <c r="L153" s="7" t="s">
        <v>16</v>
      </c>
      <c r="M153" s="7" t="s">
        <v>17</v>
      </c>
    </row>
    <row r="154" spans="1:13">
      <c r="A154" s="3" t="s">
        <v>26</v>
      </c>
      <c r="B154" s="3" t="s">
        <v>173</v>
      </c>
      <c r="C154" s="4" t="s">
        <v>15</v>
      </c>
      <c r="D154" s="4">
        <v>1</v>
      </c>
      <c r="E154" s="5">
        <v>6454</v>
      </c>
      <c r="F154" s="5">
        <v>7730</v>
      </c>
      <c r="G154" s="6">
        <v>517.37</v>
      </c>
      <c r="H154" s="6">
        <v>517.37</v>
      </c>
      <c r="I154" s="4">
        <v>36</v>
      </c>
      <c r="J154" s="4">
        <v>0.46571797999999998</v>
      </c>
      <c r="K154" s="4">
        <v>14.37138889</v>
      </c>
      <c r="L154" s="7" t="s">
        <v>16</v>
      </c>
      <c r="M154" s="7" t="s">
        <v>17</v>
      </c>
    </row>
    <row r="155" spans="1:13">
      <c r="A155" s="3" t="s">
        <v>28</v>
      </c>
      <c r="B155" s="3" t="s">
        <v>128</v>
      </c>
      <c r="C155" s="4" t="s">
        <v>15</v>
      </c>
      <c r="D155" s="4" t="s">
        <v>98</v>
      </c>
      <c r="E155" s="5">
        <v>2127</v>
      </c>
      <c r="F155" s="5">
        <v>2485</v>
      </c>
      <c r="G155" s="6" t="s">
        <v>98</v>
      </c>
      <c r="H155" s="6">
        <v>513.51</v>
      </c>
      <c r="I155" s="4">
        <v>9</v>
      </c>
      <c r="J155" s="4">
        <v>0.36217304</v>
      </c>
      <c r="K155" s="4">
        <v>57.056666669999998</v>
      </c>
      <c r="L155" s="7" t="s">
        <v>16</v>
      </c>
      <c r="M155" s="7" t="s">
        <v>17</v>
      </c>
    </row>
    <row r="156" spans="1:13">
      <c r="A156" s="3" t="s">
        <v>139</v>
      </c>
      <c r="B156" s="3" t="s">
        <v>174</v>
      </c>
      <c r="C156" s="4" t="s">
        <v>15</v>
      </c>
      <c r="D156" s="4" t="s">
        <v>98</v>
      </c>
      <c r="E156" s="5">
        <v>3508</v>
      </c>
      <c r="F156" s="5">
        <v>4112</v>
      </c>
      <c r="G156" s="6" t="s">
        <v>98</v>
      </c>
      <c r="H156" s="6">
        <v>512.96</v>
      </c>
      <c r="I156" s="4">
        <v>8</v>
      </c>
      <c r="J156" s="4">
        <v>0.19455253</v>
      </c>
      <c r="K156" s="4">
        <v>64.12</v>
      </c>
      <c r="L156" s="7" t="s">
        <v>16</v>
      </c>
      <c r="M156" s="7" t="s">
        <v>17</v>
      </c>
    </row>
    <row r="157" spans="1:13">
      <c r="A157" s="3" t="s">
        <v>37</v>
      </c>
      <c r="B157" s="3" t="s">
        <v>175</v>
      </c>
      <c r="C157" s="4" t="s">
        <v>15</v>
      </c>
      <c r="D157" s="4">
        <v>1</v>
      </c>
      <c r="E157" s="5">
        <v>3326</v>
      </c>
      <c r="F157" s="5">
        <v>4580</v>
      </c>
      <c r="G157" s="6">
        <v>511.45</v>
      </c>
      <c r="H157" s="6">
        <v>511.45</v>
      </c>
      <c r="I157" s="4">
        <v>37</v>
      </c>
      <c r="J157" s="4">
        <v>0.80786026</v>
      </c>
      <c r="K157" s="4">
        <v>13.82297297</v>
      </c>
      <c r="L157" s="7" t="s">
        <v>16</v>
      </c>
      <c r="M157" s="7" t="s">
        <v>17</v>
      </c>
    </row>
    <row r="158" spans="1:13">
      <c r="A158" s="3" t="s">
        <v>31</v>
      </c>
      <c r="B158" s="3" t="s">
        <v>102</v>
      </c>
      <c r="C158" s="4" t="s">
        <v>15</v>
      </c>
      <c r="D158" s="4">
        <v>1</v>
      </c>
      <c r="E158" s="5">
        <v>2602</v>
      </c>
      <c r="F158" s="5">
        <v>3264</v>
      </c>
      <c r="G158" s="6">
        <v>507.4</v>
      </c>
      <c r="H158" s="6">
        <v>507.4</v>
      </c>
      <c r="I158" s="4">
        <v>32</v>
      </c>
      <c r="J158" s="4">
        <v>0.98039215999999996</v>
      </c>
      <c r="K158" s="4">
        <v>15.856249999999999</v>
      </c>
      <c r="L158" s="7" t="s">
        <v>16</v>
      </c>
      <c r="M158" s="7" t="s">
        <v>17</v>
      </c>
    </row>
    <row r="159" spans="1:13">
      <c r="A159" s="3" t="s">
        <v>50</v>
      </c>
      <c r="B159" s="3" t="s">
        <v>129</v>
      </c>
      <c r="C159" s="4" t="s">
        <v>15</v>
      </c>
      <c r="D159" s="4">
        <v>3</v>
      </c>
      <c r="E159" s="5">
        <v>2495</v>
      </c>
      <c r="F159" s="5">
        <v>3315</v>
      </c>
      <c r="G159" s="6">
        <v>165.36666667</v>
      </c>
      <c r="H159" s="6">
        <v>496.1</v>
      </c>
      <c r="I159" s="4">
        <v>33</v>
      </c>
      <c r="J159" s="4">
        <v>0.99547511</v>
      </c>
      <c r="K159" s="4">
        <v>15.03333333</v>
      </c>
      <c r="L159" s="7" t="s">
        <v>16</v>
      </c>
      <c r="M159" s="7" t="s">
        <v>17</v>
      </c>
    </row>
    <row r="160" spans="1:13">
      <c r="A160" s="3" t="s">
        <v>70</v>
      </c>
      <c r="B160" s="3" t="s">
        <v>176</v>
      </c>
      <c r="C160" s="4" t="s">
        <v>15</v>
      </c>
      <c r="D160" s="4" t="s">
        <v>98</v>
      </c>
      <c r="E160" s="5">
        <v>4036</v>
      </c>
      <c r="F160" s="5">
        <v>4463</v>
      </c>
      <c r="G160" s="6" t="s">
        <v>98</v>
      </c>
      <c r="H160" s="6">
        <v>491.39</v>
      </c>
      <c r="I160" s="4">
        <v>4</v>
      </c>
      <c r="J160" s="4">
        <v>8.962581E-2</v>
      </c>
      <c r="K160" s="4">
        <v>122.8475</v>
      </c>
      <c r="L160" s="7" t="s">
        <v>16</v>
      </c>
      <c r="M160" s="7" t="s">
        <v>17</v>
      </c>
    </row>
    <row r="161" spans="1:13">
      <c r="A161" s="3" t="s">
        <v>106</v>
      </c>
      <c r="B161" s="3" t="s">
        <v>177</v>
      </c>
      <c r="C161" s="4" t="s">
        <v>15</v>
      </c>
      <c r="D161" s="4">
        <v>1</v>
      </c>
      <c r="E161" s="5">
        <v>1383</v>
      </c>
      <c r="F161" s="5">
        <v>1754</v>
      </c>
      <c r="G161" s="6">
        <v>467.69</v>
      </c>
      <c r="H161" s="6">
        <v>467.69</v>
      </c>
      <c r="I161" s="4">
        <v>17</v>
      </c>
      <c r="J161" s="4">
        <v>0.96921323000000004</v>
      </c>
      <c r="K161" s="4">
        <v>27.511176469999999</v>
      </c>
      <c r="L161" s="7" t="s">
        <v>16</v>
      </c>
      <c r="M161" s="7" t="s">
        <v>17</v>
      </c>
    </row>
    <row r="162" spans="1:13">
      <c r="A162" s="3" t="s">
        <v>79</v>
      </c>
      <c r="B162" s="3" t="s">
        <v>178</v>
      </c>
      <c r="C162" s="4" t="s">
        <v>15</v>
      </c>
      <c r="D162" s="4">
        <v>1</v>
      </c>
      <c r="E162" s="5">
        <v>1738</v>
      </c>
      <c r="F162" s="5">
        <v>2196</v>
      </c>
      <c r="G162" s="6">
        <v>465.76</v>
      </c>
      <c r="H162" s="6">
        <v>465.76</v>
      </c>
      <c r="I162" s="4">
        <v>20</v>
      </c>
      <c r="J162" s="4">
        <v>0.91074681000000002</v>
      </c>
      <c r="K162" s="4">
        <v>23.288</v>
      </c>
      <c r="L162" s="7" t="s">
        <v>16</v>
      </c>
      <c r="M162" s="7" t="s">
        <v>17</v>
      </c>
    </row>
    <row r="163" spans="1:13">
      <c r="A163" s="3" t="s">
        <v>81</v>
      </c>
      <c r="B163" s="3" t="s">
        <v>170</v>
      </c>
      <c r="C163" s="4" t="s">
        <v>15</v>
      </c>
      <c r="D163" s="4" t="s">
        <v>98</v>
      </c>
      <c r="E163" s="5">
        <v>1607</v>
      </c>
      <c r="F163" s="5">
        <v>2384</v>
      </c>
      <c r="G163" s="6" t="s">
        <v>98</v>
      </c>
      <c r="H163" s="6">
        <v>453.24</v>
      </c>
      <c r="I163" s="4">
        <v>19</v>
      </c>
      <c r="J163" s="4">
        <v>0.79697987000000003</v>
      </c>
      <c r="K163" s="4">
        <v>23.854736840000001</v>
      </c>
      <c r="L163" s="7" t="s">
        <v>16</v>
      </c>
      <c r="M163" s="7" t="s">
        <v>17</v>
      </c>
    </row>
    <row r="164" spans="1:13">
      <c r="A164" s="3" t="s">
        <v>142</v>
      </c>
      <c r="B164" s="3" t="s">
        <v>179</v>
      </c>
      <c r="C164" s="4" t="s">
        <v>15</v>
      </c>
      <c r="D164" s="4">
        <v>1</v>
      </c>
      <c r="E164" s="5">
        <v>2228</v>
      </c>
      <c r="F164" s="5">
        <v>2484</v>
      </c>
      <c r="G164" s="6">
        <v>447.2</v>
      </c>
      <c r="H164" s="6">
        <v>447.2</v>
      </c>
      <c r="I164" s="4">
        <v>9</v>
      </c>
      <c r="J164" s="4">
        <v>0.36231883999999998</v>
      </c>
      <c r="K164" s="4">
        <v>49.688888890000001</v>
      </c>
      <c r="L164" s="7" t="s">
        <v>16</v>
      </c>
      <c r="M164" s="7" t="s">
        <v>17</v>
      </c>
    </row>
    <row r="165" spans="1:13">
      <c r="A165" s="3" t="s">
        <v>13</v>
      </c>
      <c r="B165" s="3" t="s">
        <v>180</v>
      </c>
      <c r="C165" s="4" t="s">
        <v>15</v>
      </c>
      <c r="D165" s="4" t="s">
        <v>98</v>
      </c>
      <c r="E165" s="5">
        <v>1434</v>
      </c>
      <c r="F165" s="5">
        <v>1854</v>
      </c>
      <c r="G165" s="6" t="s">
        <v>98</v>
      </c>
      <c r="H165" s="6">
        <v>446.39</v>
      </c>
      <c r="I165" s="4">
        <v>11</v>
      </c>
      <c r="J165" s="4">
        <v>0.59331175999999997</v>
      </c>
      <c r="K165" s="4">
        <v>40.580909089999999</v>
      </c>
      <c r="L165" s="7" t="s">
        <v>16</v>
      </c>
      <c r="M165" s="7" t="s">
        <v>17</v>
      </c>
    </row>
    <row r="166" spans="1:13">
      <c r="A166" s="3" t="s">
        <v>72</v>
      </c>
      <c r="B166" s="3" t="s">
        <v>181</v>
      </c>
      <c r="C166" s="4" t="s">
        <v>15</v>
      </c>
      <c r="D166" s="4" t="s">
        <v>98</v>
      </c>
      <c r="E166" s="5">
        <v>1346</v>
      </c>
      <c r="F166" s="5">
        <v>1557</v>
      </c>
      <c r="G166" s="6" t="s">
        <v>98</v>
      </c>
      <c r="H166" s="6">
        <v>430.74</v>
      </c>
      <c r="I166" s="4">
        <v>5</v>
      </c>
      <c r="J166" s="4">
        <v>0.32113037999999999</v>
      </c>
      <c r="K166" s="4">
        <v>86.147999999999996</v>
      </c>
      <c r="L166" s="7" t="s">
        <v>16</v>
      </c>
      <c r="M166" s="7" t="s">
        <v>17</v>
      </c>
    </row>
    <row r="167" spans="1:13">
      <c r="A167" s="3" t="s">
        <v>28</v>
      </c>
      <c r="B167" s="3" t="s">
        <v>30</v>
      </c>
      <c r="C167" s="4" t="s">
        <v>15</v>
      </c>
      <c r="D167" s="4" t="s">
        <v>98</v>
      </c>
      <c r="E167" s="5">
        <v>2703</v>
      </c>
      <c r="F167" s="5">
        <v>2985</v>
      </c>
      <c r="G167" s="6" t="s">
        <v>98</v>
      </c>
      <c r="H167" s="6">
        <v>425.05</v>
      </c>
      <c r="I167" s="4">
        <v>7</v>
      </c>
      <c r="J167" s="4">
        <v>0.23450586000000001</v>
      </c>
      <c r="K167" s="4">
        <v>60.72142857</v>
      </c>
      <c r="L167" s="7" t="s">
        <v>16</v>
      </c>
      <c r="M167" s="7" t="s">
        <v>17</v>
      </c>
    </row>
    <row r="168" spans="1:13">
      <c r="A168" s="3" t="s">
        <v>13</v>
      </c>
      <c r="B168" s="3" t="s">
        <v>67</v>
      </c>
      <c r="C168" s="4" t="s">
        <v>15</v>
      </c>
      <c r="D168" s="4" t="s">
        <v>98</v>
      </c>
      <c r="E168" s="5">
        <v>2015</v>
      </c>
      <c r="F168" s="5">
        <v>2693</v>
      </c>
      <c r="G168" s="6" t="s">
        <v>98</v>
      </c>
      <c r="H168" s="6">
        <v>416.51</v>
      </c>
      <c r="I168" s="4">
        <v>20</v>
      </c>
      <c r="J168" s="4">
        <v>0.74266617000000001</v>
      </c>
      <c r="K168" s="4">
        <v>20.825500000000002</v>
      </c>
      <c r="L168" s="7" t="s">
        <v>16</v>
      </c>
      <c r="M168" s="7" t="s">
        <v>17</v>
      </c>
    </row>
    <row r="169" spans="1:13">
      <c r="A169" s="3" t="s">
        <v>81</v>
      </c>
      <c r="B169" s="3" t="s">
        <v>182</v>
      </c>
      <c r="C169" s="4" t="s">
        <v>15</v>
      </c>
      <c r="D169" s="4">
        <v>1</v>
      </c>
      <c r="E169" s="5">
        <v>1968</v>
      </c>
      <c r="F169" s="5">
        <v>2455</v>
      </c>
      <c r="G169" s="6">
        <v>412.06</v>
      </c>
      <c r="H169" s="6">
        <v>412.06</v>
      </c>
      <c r="I169" s="4">
        <v>18</v>
      </c>
      <c r="J169" s="4">
        <v>0.73319756000000003</v>
      </c>
      <c r="K169" s="4">
        <v>22.892222220000001</v>
      </c>
      <c r="L169" s="7" t="s">
        <v>16</v>
      </c>
      <c r="M169" s="7" t="s">
        <v>17</v>
      </c>
    </row>
    <row r="170" spans="1:13">
      <c r="A170" s="3" t="s">
        <v>31</v>
      </c>
      <c r="B170" s="3" t="s">
        <v>32</v>
      </c>
      <c r="C170" s="4" t="s">
        <v>15</v>
      </c>
      <c r="D170" s="4" t="s">
        <v>98</v>
      </c>
      <c r="E170" s="5">
        <v>4185</v>
      </c>
      <c r="F170" s="5">
        <v>4683</v>
      </c>
      <c r="G170" s="6" t="s">
        <v>98</v>
      </c>
      <c r="H170" s="6">
        <v>390.7</v>
      </c>
      <c r="I170" s="4">
        <v>10</v>
      </c>
      <c r="J170" s="4">
        <v>0.21353833</v>
      </c>
      <c r="K170" s="4">
        <v>39.07</v>
      </c>
      <c r="L170" s="7" t="s">
        <v>16</v>
      </c>
      <c r="M170" s="7" t="s">
        <v>17</v>
      </c>
    </row>
    <row r="171" spans="1:13">
      <c r="A171" s="3" t="s">
        <v>39</v>
      </c>
      <c r="B171" s="3" t="s">
        <v>126</v>
      </c>
      <c r="C171" s="4" t="s">
        <v>15</v>
      </c>
      <c r="D171" s="4" t="s">
        <v>98</v>
      </c>
      <c r="E171" s="5">
        <v>5635</v>
      </c>
      <c r="F171" s="5">
        <v>5774</v>
      </c>
      <c r="G171" s="6" t="s">
        <v>98</v>
      </c>
      <c r="H171" s="6">
        <v>385.55</v>
      </c>
      <c r="I171" s="4">
        <v>11</v>
      </c>
      <c r="J171" s="4">
        <v>0.19050918</v>
      </c>
      <c r="K171" s="4">
        <v>35.049999999999997</v>
      </c>
      <c r="L171" s="7" t="s">
        <v>16</v>
      </c>
      <c r="M171" s="7" t="s">
        <v>17</v>
      </c>
    </row>
    <row r="172" spans="1:13">
      <c r="A172" s="3" t="s">
        <v>115</v>
      </c>
      <c r="B172" s="3" t="s">
        <v>183</v>
      </c>
      <c r="C172" s="4" t="s">
        <v>15</v>
      </c>
      <c r="D172" s="4" t="s">
        <v>98</v>
      </c>
      <c r="E172" s="5">
        <v>572</v>
      </c>
      <c r="F172" s="5">
        <v>659</v>
      </c>
      <c r="G172" s="6" t="s">
        <v>98</v>
      </c>
      <c r="H172" s="6">
        <v>381.58</v>
      </c>
      <c r="I172" s="4">
        <v>2</v>
      </c>
      <c r="J172" s="4">
        <v>0.30349014000000002</v>
      </c>
      <c r="K172" s="4">
        <v>190.79</v>
      </c>
      <c r="L172" s="7" t="s">
        <v>16</v>
      </c>
      <c r="M172" s="7" t="s">
        <v>17</v>
      </c>
    </row>
    <row r="173" spans="1:13">
      <c r="A173" s="3" t="s">
        <v>50</v>
      </c>
      <c r="B173" s="3" t="s">
        <v>184</v>
      </c>
      <c r="C173" s="4" t="s">
        <v>15</v>
      </c>
      <c r="D173" s="4">
        <v>1</v>
      </c>
      <c r="E173" s="5">
        <v>2632</v>
      </c>
      <c r="F173" s="5">
        <v>3283</v>
      </c>
      <c r="G173" s="6">
        <v>376.24</v>
      </c>
      <c r="H173" s="6">
        <v>376.24</v>
      </c>
      <c r="I173" s="4">
        <v>20</v>
      </c>
      <c r="J173" s="4">
        <v>0.60919889999999999</v>
      </c>
      <c r="K173" s="4">
        <v>18.812000000000001</v>
      </c>
      <c r="L173" s="7" t="s">
        <v>16</v>
      </c>
      <c r="M173" s="7" t="s">
        <v>17</v>
      </c>
    </row>
    <row r="174" spans="1:13">
      <c r="A174" s="3" t="s">
        <v>20</v>
      </c>
      <c r="B174" s="3" t="s">
        <v>105</v>
      </c>
      <c r="C174" s="4" t="s">
        <v>15</v>
      </c>
      <c r="D174" s="4" t="s">
        <v>98</v>
      </c>
      <c r="E174" s="5">
        <v>4022</v>
      </c>
      <c r="F174" s="5">
        <v>4461</v>
      </c>
      <c r="G174" s="6" t="s">
        <v>98</v>
      </c>
      <c r="H174" s="6">
        <v>375.61</v>
      </c>
      <c r="I174" s="4">
        <v>15</v>
      </c>
      <c r="J174" s="4">
        <v>0.33624747999999999</v>
      </c>
      <c r="K174" s="4">
        <v>25.04066667</v>
      </c>
      <c r="L174" s="7" t="s">
        <v>16</v>
      </c>
      <c r="M174" s="7" t="s">
        <v>17</v>
      </c>
    </row>
    <row r="175" spans="1:13">
      <c r="A175" s="3" t="s">
        <v>50</v>
      </c>
      <c r="B175" s="3" t="s">
        <v>185</v>
      </c>
      <c r="C175" s="4" t="s">
        <v>15</v>
      </c>
      <c r="D175" s="4" t="s">
        <v>98</v>
      </c>
      <c r="E175" s="5">
        <v>1271</v>
      </c>
      <c r="F175" s="5">
        <v>1745</v>
      </c>
      <c r="G175" s="6" t="s">
        <v>98</v>
      </c>
      <c r="H175" s="6">
        <v>374.94</v>
      </c>
      <c r="I175" s="4">
        <v>10</v>
      </c>
      <c r="J175" s="4">
        <v>0.57306590000000002</v>
      </c>
      <c r="K175" s="4">
        <v>37.494</v>
      </c>
      <c r="L175" s="7" t="s">
        <v>16</v>
      </c>
      <c r="M175" s="7" t="s">
        <v>17</v>
      </c>
    </row>
    <row r="176" spans="1:13">
      <c r="A176" s="3" t="s">
        <v>20</v>
      </c>
      <c r="B176" s="3" t="s">
        <v>101</v>
      </c>
      <c r="C176" s="4" t="s">
        <v>15</v>
      </c>
      <c r="D176" s="4" t="s">
        <v>98</v>
      </c>
      <c r="E176" s="5">
        <v>2649</v>
      </c>
      <c r="F176" s="5">
        <v>3543</v>
      </c>
      <c r="G176" s="6" t="s">
        <v>98</v>
      </c>
      <c r="H176" s="6">
        <v>373.45</v>
      </c>
      <c r="I176" s="4">
        <v>14</v>
      </c>
      <c r="J176" s="4">
        <v>0.39514536</v>
      </c>
      <c r="K176" s="4">
        <v>26.675000000000001</v>
      </c>
      <c r="L176" s="7" t="s">
        <v>16</v>
      </c>
      <c r="M176" s="7" t="s">
        <v>17</v>
      </c>
    </row>
    <row r="177" spans="1:13">
      <c r="A177" s="3" t="s">
        <v>83</v>
      </c>
      <c r="B177" s="3" t="s">
        <v>186</v>
      </c>
      <c r="C177" s="4" t="s">
        <v>15</v>
      </c>
      <c r="D177" s="4" t="s">
        <v>98</v>
      </c>
      <c r="E177" s="5">
        <v>2784</v>
      </c>
      <c r="F177" s="5">
        <v>3187</v>
      </c>
      <c r="G177" s="6" t="s">
        <v>98</v>
      </c>
      <c r="H177" s="6">
        <v>369.78</v>
      </c>
      <c r="I177" s="4">
        <v>7</v>
      </c>
      <c r="J177" s="4">
        <v>0.21964230000000001</v>
      </c>
      <c r="K177" s="4">
        <v>52.825714290000001</v>
      </c>
      <c r="L177" s="7" t="s">
        <v>16</v>
      </c>
      <c r="M177" s="7" t="s">
        <v>17</v>
      </c>
    </row>
    <row r="178" spans="1:13">
      <c r="A178" s="3" t="s">
        <v>187</v>
      </c>
      <c r="B178" s="3" t="s">
        <v>188</v>
      </c>
      <c r="C178" s="4" t="s">
        <v>15</v>
      </c>
      <c r="D178" s="4" t="s">
        <v>98</v>
      </c>
      <c r="E178" s="5">
        <v>1644</v>
      </c>
      <c r="F178" s="5">
        <v>2275</v>
      </c>
      <c r="G178" s="6" t="s">
        <v>98</v>
      </c>
      <c r="H178" s="6">
        <v>365.46</v>
      </c>
      <c r="I178" s="4">
        <v>30</v>
      </c>
      <c r="J178" s="4">
        <v>1.31868132</v>
      </c>
      <c r="K178" s="4">
        <v>12.182</v>
      </c>
      <c r="L178" s="7" t="s">
        <v>16</v>
      </c>
      <c r="M178" s="7" t="s">
        <v>17</v>
      </c>
    </row>
    <row r="179" spans="1:13">
      <c r="A179" s="3" t="s">
        <v>187</v>
      </c>
      <c r="B179" s="3" t="s">
        <v>189</v>
      </c>
      <c r="C179" s="4" t="s">
        <v>15</v>
      </c>
      <c r="D179" s="4">
        <v>3</v>
      </c>
      <c r="E179" s="5">
        <v>3226</v>
      </c>
      <c r="F179" s="5">
        <v>3529</v>
      </c>
      <c r="G179" s="6">
        <v>120.38666667</v>
      </c>
      <c r="H179" s="6">
        <v>361.16</v>
      </c>
      <c r="I179" s="4">
        <v>27</v>
      </c>
      <c r="J179" s="4">
        <v>0.76508925999999999</v>
      </c>
      <c r="K179" s="4">
        <v>13.3762963</v>
      </c>
      <c r="L179" s="7" t="s">
        <v>16</v>
      </c>
      <c r="M179" s="7" t="s">
        <v>17</v>
      </c>
    </row>
    <row r="180" spans="1:13">
      <c r="A180" s="3" t="s">
        <v>50</v>
      </c>
      <c r="B180" s="3" t="s">
        <v>190</v>
      </c>
      <c r="C180" s="4" t="s">
        <v>15</v>
      </c>
      <c r="D180" s="4" t="s">
        <v>98</v>
      </c>
      <c r="E180" s="5">
        <v>1565</v>
      </c>
      <c r="F180" s="5">
        <v>2384</v>
      </c>
      <c r="G180" s="6" t="s">
        <v>98</v>
      </c>
      <c r="H180" s="6">
        <v>357.68</v>
      </c>
      <c r="I180" s="4">
        <v>23</v>
      </c>
      <c r="J180" s="4">
        <v>0.96476510000000004</v>
      </c>
      <c r="K180" s="4">
        <v>15.551304350000001</v>
      </c>
      <c r="L180" s="7" t="s">
        <v>16</v>
      </c>
      <c r="M180" s="7" t="s">
        <v>17</v>
      </c>
    </row>
    <row r="181" spans="1:13">
      <c r="A181" s="3" t="s">
        <v>88</v>
      </c>
      <c r="B181" s="3" t="s">
        <v>89</v>
      </c>
      <c r="C181" s="4" t="s">
        <v>15</v>
      </c>
      <c r="D181" s="4">
        <v>3</v>
      </c>
      <c r="E181" s="5">
        <v>1812</v>
      </c>
      <c r="F181" s="5">
        <v>1998</v>
      </c>
      <c r="G181" s="6">
        <v>117.85333333</v>
      </c>
      <c r="H181" s="6">
        <v>353.56</v>
      </c>
      <c r="I181" s="4">
        <v>7</v>
      </c>
      <c r="J181" s="4">
        <v>0.35035034999999998</v>
      </c>
      <c r="K181" s="4">
        <v>50.508571430000003</v>
      </c>
      <c r="L181" s="7" t="s">
        <v>16</v>
      </c>
      <c r="M181" s="7" t="s">
        <v>17</v>
      </c>
    </row>
    <row r="182" spans="1:13">
      <c r="A182" s="3" t="s">
        <v>187</v>
      </c>
      <c r="B182" s="3" t="s">
        <v>191</v>
      </c>
      <c r="C182" s="4" t="s">
        <v>15</v>
      </c>
      <c r="D182" s="4">
        <v>1</v>
      </c>
      <c r="E182" s="5">
        <v>2452</v>
      </c>
      <c r="F182" s="5">
        <v>2734</v>
      </c>
      <c r="G182" s="6">
        <v>352.76</v>
      </c>
      <c r="H182" s="6">
        <v>352.76</v>
      </c>
      <c r="I182" s="4">
        <v>13</v>
      </c>
      <c r="J182" s="4">
        <v>0.47549377999999998</v>
      </c>
      <c r="K182" s="4">
        <v>27.13538462</v>
      </c>
      <c r="L182" s="7" t="s">
        <v>16</v>
      </c>
      <c r="M182" s="7" t="s">
        <v>17</v>
      </c>
    </row>
    <row r="183" spans="1:13">
      <c r="A183" s="3" t="s">
        <v>50</v>
      </c>
      <c r="B183" s="3" t="s">
        <v>192</v>
      </c>
      <c r="C183" s="4" t="s">
        <v>15</v>
      </c>
      <c r="D183" s="4" t="s">
        <v>98</v>
      </c>
      <c r="E183" s="5">
        <v>937</v>
      </c>
      <c r="F183" s="5">
        <v>1379</v>
      </c>
      <c r="G183" s="6" t="s">
        <v>98</v>
      </c>
      <c r="H183" s="6">
        <v>346.52</v>
      </c>
      <c r="I183" s="4">
        <v>9</v>
      </c>
      <c r="J183" s="4">
        <v>0.65264685</v>
      </c>
      <c r="K183" s="4">
        <v>38.50222222</v>
      </c>
      <c r="L183" s="7" t="s">
        <v>16</v>
      </c>
      <c r="M183" s="7" t="s">
        <v>17</v>
      </c>
    </row>
    <row r="184" spans="1:13">
      <c r="A184" s="3" t="s">
        <v>50</v>
      </c>
      <c r="B184" s="3" t="s">
        <v>184</v>
      </c>
      <c r="C184" s="4" t="s">
        <v>15</v>
      </c>
      <c r="D184" s="4">
        <v>1</v>
      </c>
      <c r="E184" s="5">
        <v>1621</v>
      </c>
      <c r="F184" s="5">
        <v>2380</v>
      </c>
      <c r="G184" s="6">
        <v>340.73</v>
      </c>
      <c r="H184" s="6">
        <v>340.73</v>
      </c>
      <c r="I184" s="4">
        <v>12</v>
      </c>
      <c r="J184" s="4">
        <v>0.50420167999999999</v>
      </c>
      <c r="K184" s="4">
        <v>28.394166670000001</v>
      </c>
      <c r="L184" s="7" t="s">
        <v>16</v>
      </c>
      <c r="M184" s="7" t="s">
        <v>17</v>
      </c>
    </row>
    <row r="185" spans="1:13">
      <c r="A185" s="3" t="s">
        <v>22</v>
      </c>
      <c r="B185" s="3" t="s">
        <v>163</v>
      </c>
      <c r="C185" s="4" t="s">
        <v>15</v>
      </c>
      <c r="D185" s="4">
        <v>1</v>
      </c>
      <c r="E185" s="5">
        <v>3208</v>
      </c>
      <c r="F185" s="5">
        <v>3860</v>
      </c>
      <c r="G185" s="6">
        <v>333.24</v>
      </c>
      <c r="H185" s="6">
        <v>333.24</v>
      </c>
      <c r="I185" s="4">
        <v>18</v>
      </c>
      <c r="J185" s="4">
        <v>0.46632124000000003</v>
      </c>
      <c r="K185" s="4">
        <v>18.513333329999998</v>
      </c>
      <c r="L185" s="7" t="s">
        <v>16</v>
      </c>
      <c r="M185" s="7" t="s">
        <v>17</v>
      </c>
    </row>
    <row r="186" spans="1:13">
      <c r="A186" s="3" t="s">
        <v>122</v>
      </c>
      <c r="B186" s="3" t="s">
        <v>193</v>
      </c>
      <c r="C186" s="4" t="s">
        <v>15</v>
      </c>
      <c r="D186" s="4" t="s">
        <v>98</v>
      </c>
      <c r="E186" s="5">
        <v>1763</v>
      </c>
      <c r="F186" s="5">
        <v>2135</v>
      </c>
      <c r="G186" s="6" t="s">
        <v>98</v>
      </c>
      <c r="H186" s="6">
        <v>329.13</v>
      </c>
      <c r="I186" s="4">
        <v>24</v>
      </c>
      <c r="J186" s="4">
        <v>1.1241217800000001</v>
      </c>
      <c r="K186" s="4">
        <v>13.713749999999999</v>
      </c>
      <c r="L186" s="7" t="s">
        <v>16</v>
      </c>
      <c r="M186" s="7" t="s">
        <v>17</v>
      </c>
    </row>
    <row r="187" spans="1:13">
      <c r="A187" s="3" t="s">
        <v>61</v>
      </c>
      <c r="B187" s="3" t="s">
        <v>194</v>
      </c>
      <c r="C187" s="4" t="s">
        <v>15</v>
      </c>
      <c r="D187" s="4" t="s">
        <v>98</v>
      </c>
      <c r="E187" s="5">
        <v>1295</v>
      </c>
      <c r="F187" s="5">
        <v>1622</v>
      </c>
      <c r="G187" s="6" t="s">
        <v>98</v>
      </c>
      <c r="H187" s="6">
        <v>322.47000000000003</v>
      </c>
      <c r="I187" s="4">
        <v>9</v>
      </c>
      <c r="J187" s="4">
        <v>0.55487052999999997</v>
      </c>
      <c r="K187" s="4">
        <v>35.83</v>
      </c>
      <c r="L187" s="7" t="s">
        <v>16</v>
      </c>
      <c r="M187" s="7" t="s">
        <v>17</v>
      </c>
    </row>
    <row r="188" spans="1:13">
      <c r="A188" s="3" t="s">
        <v>37</v>
      </c>
      <c r="B188" s="3" t="s">
        <v>38</v>
      </c>
      <c r="C188" s="4" t="s">
        <v>15</v>
      </c>
      <c r="D188" s="4" t="s">
        <v>98</v>
      </c>
      <c r="E188" s="5">
        <v>2103</v>
      </c>
      <c r="F188" s="5">
        <v>2200</v>
      </c>
      <c r="G188" s="6" t="s">
        <v>98</v>
      </c>
      <c r="H188" s="6">
        <v>320.61</v>
      </c>
      <c r="I188" s="4">
        <v>19</v>
      </c>
      <c r="J188" s="4">
        <v>0.86363635999999999</v>
      </c>
      <c r="K188" s="4">
        <v>16.874210529999999</v>
      </c>
      <c r="L188" s="7" t="s">
        <v>16</v>
      </c>
      <c r="M188" s="7" t="s">
        <v>17</v>
      </c>
    </row>
    <row r="189" spans="1:13">
      <c r="A189" s="3" t="s">
        <v>68</v>
      </c>
      <c r="B189" s="3" t="s">
        <v>132</v>
      </c>
      <c r="C189" s="4" t="s">
        <v>15</v>
      </c>
      <c r="D189" s="4" t="s">
        <v>98</v>
      </c>
      <c r="E189" s="5">
        <v>1022</v>
      </c>
      <c r="F189" s="5">
        <v>1260</v>
      </c>
      <c r="G189" s="6" t="s">
        <v>98</v>
      </c>
      <c r="H189" s="6">
        <v>313.98</v>
      </c>
      <c r="I189" s="4">
        <v>5</v>
      </c>
      <c r="J189" s="4">
        <v>0.39682539999999999</v>
      </c>
      <c r="K189" s="4">
        <v>62.795999999999999</v>
      </c>
      <c r="L189" s="7" t="s">
        <v>16</v>
      </c>
      <c r="M189" s="7" t="s">
        <v>17</v>
      </c>
    </row>
    <row r="190" spans="1:13">
      <c r="A190" s="3" t="s">
        <v>22</v>
      </c>
      <c r="B190" s="3" t="s">
        <v>195</v>
      </c>
      <c r="C190" s="4" t="s">
        <v>15</v>
      </c>
      <c r="D190" s="4" t="s">
        <v>98</v>
      </c>
      <c r="E190" s="5">
        <v>2573</v>
      </c>
      <c r="F190" s="5">
        <v>3196</v>
      </c>
      <c r="G190" s="6" t="s">
        <v>98</v>
      </c>
      <c r="H190" s="6">
        <v>311.63</v>
      </c>
      <c r="I190" s="4">
        <v>18</v>
      </c>
      <c r="J190" s="4">
        <v>0.56320400999999998</v>
      </c>
      <c r="K190" s="4">
        <v>17.312777780000001</v>
      </c>
      <c r="L190" s="7" t="s">
        <v>16</v>
      </c>
      <c r="M190" s="7" t="s">
        <v>17</v>
      </c>
    </row>
    <row r="191" spans="1:13">
      <c r="A191" s="3" t="s">
        <v>58</v>
      </c>
      <c r="B191" s="3" t="s">
        <v>196</v>
      </c>
      <c r="C191" s="4" t="s">
        <v>15</v>
      </c>
      <c r="D191" s="4" t="s">
        <v>98</v>
      </c>
      <c r="E191" s="5">
        <v>2007</v>
      </c>
      <c r="F191" s="5">
        <v>2258</v>
      </c>
      <c r="G191" s="6" t="s">
        <v>98</v>
      </c>
      <c r="H191" s="6">
        <v>305.08</v>
      </c>
      <c r="I191" s="4">
        <v>6</v>
      </c>
      <c r="J191" s="4">
        <v>0.26572188000000002</v>
      </c>
      <c r="K191" s="4">
        <v>50.846666669999998</v>
      </c>
      <c r="L191" s="7" t="s">
        <v>16</v>
      </c>
      <c r="M191" s="7" t="s">
        <v>17</v>
      </c>
    </row>
    <row r="192" spans="1:13">
      <c r="A192" s="3" t="s">
        <v>79</v>
      </c>
      <c r="B192" s="3" t="s">
        <v>197</v>
      </c>
      <c r="C192" s="4" t="s">
        <v>15</v>
      </c>
      <c r="D192" s="4" t="s">
        <v>98</v>
      </c>
      <c r="E192" s="5">
        <v>1307</v>
      </c>
      <c r="F192" s="5">
        <v>1578</v>
      </c>
      <c r="G192" s="6" t="s">
        <v>98</v>
      </c>
      <c r="H192" s="6">
        <v>299.43</v>
      </c>
      <c r="I192" s="4">
        <v>10</v>
      </c>
      <c r="J192" s="4">
        <v>0.63371356000000001</v>
      </c>
      <c r="K192" s="4">
        <v>29.943000000000001</v>
      </c>
      <c r="L192" s="7" t="s">
        <v>16</v>
      </c>
      <c r="M192" s="7" t="s">
        <v>17</v>
      </c>
    </row>
    <row r="193" spans="1:13">
      <c r="A193" s="3" t="s">
        <v>20</v>
      </c>
      <c r="B193" s="3" t="s">
        <v>105</v>
      </c>
      <c r="C193" s="4" t="s">
        <v>15</v>
      </c>
      <c r="D193" s="4">
        <v>1</v>
      </c>
      <c r="E193" s="5">
        <v>2341</v>
      </c>
      <c r="F193" s="5">
        <v>2877</v>
      </c>
      <c r="G193" s="6">
        <v>299.13</v>
      </c>
      <c r="H193" s="6">
        <v>299.13</v>
      </c>
      <c r="I193" s="4">
        <v>19</v>
      </c>
      <c r="J193" s="4">
        <v>0.66041015000000003</v>
      </c>
      <c r="K193" s="4">
        <v>15.74368421</v>
      </c>
      <c r="L193" s="7" t="s">
        <v>16</v>
      </c>
      <c r="M193" s="7" t="s">
        <v>17</v>
      </c>
    </row>
    <row r="194" spans="1:13">
      <c r="A194" s="3" t="s">
        <v>198</v>
      </c>
      <c r="B194" s="3" t="s">
        <v>199</v>
      </c>
      <c r="C194" s="4" t="s">
        <v>15</v>
      </c>
      <c r="D194" s="4">
        <v>3</v>
      </c>
      <c r="E194" s="5">
        <v>2050</v>
      </c>
      <c r="F194" s="5">
        <v>2185</v>
      </c>
      <c r="G194" s="6">
        <v>95.85</v>
      </c>
      <c r="H194" s="6">
        <v>287.55</v>
      </c>
      <c r="I194" s="4">
        <v>13</v>
      </c>
      <c r="J194" s="4">
        <v>0.59496568000000005</v>
      </c>
      <c r="K194" s="4">
        <v>22.119230770000001</v>
      </c>
      <c r="L194" s="7" t="s">
        <v>16</v>
      </c>
      <c r="M194" s="7" t="s">
        <v>17</v>
      </c>
    </row>
    <row r="195" spans="1:13">
      <c r="A195" s="3" t="s">
        <v>68</v>
      </c>
      <c r="B195" s="3" t="s">
        <v>200</v>
      </c>
      <c r="C195" s="4" t="s">
        <v>15</v>
      </c>
      <c r="D195" s="4">
        <v>1</v>
      </c>
      <c r="E195" s="5">
        <v>1788</v>
      </c>
      <c r="F195" s="5">
        <v>2044</v>
      </c>
      <c r="G195" s="6">
        <v>287.22000000000003</v>
      </c>
      <c r="H195" s="6">
        <v>287.22000000000003</v>
      </c>
      <c r="I195" s="4">
        <v>14</v>
      </c>
      <c r="J195" s="4">
        <v>0.68493150999999997</v>
      </c>
      <c r="K195" s="4">
        <v>20.515714289999998</v>
      </c>
      <c r="L195" s="7" t="s">
        <v>16</v>
      </c>
      <c r="M195" s="7" t="s">
        <v>17</v>
      </c>
    </row>
    <row r="196" spans="1:13">
      <c r="A196" s="3" t="s">
        <v>68</v>
      </c>
      <c r="B196" s="3" t="s">
        <v>69</v>
      </c>
      <c r="C196" s="4" t="s">
        <v>15</v>
      </c>
      <c r="D196" s="4" t="s">
        <v>98</v>
      </c>
      <c r="E196" s="5">
        <v>2227</v>
      </c>
      <c r="F196" s="5">
        <v>2386</v>
      </c>
      <c r="G196" s="6" t="s">
        <v>98</v>
      </c>
      <c r="H196" s="6">
        <v>280.97000000000003</v>
      </c>
      <c r="I196" s="4">
        <v>3</v>
      </c>
      <c r="J196" s="4">
        <v>0.12573345</v>
      </c>
      <c r="K196" s="4">
        <v>93.656666670000007</v>
      </c>
      <c r="L196" s="7" t="s">
        <v>16</v>
      </c>
      <c r="M196" s="7" t="s">
        <v>17</v>
      </c>
    </row>
    <row r="197" spans="1:13">
      <c r="A197" s="3" t="s">
        <v>50</v>
      </c>
      <c r="B197" s="3" t="s">
        <v>190</v>
      </c>
      <c r="C197" s="4" t="s">
        <v>15</v>
      </c>
      <c r="D197" s="4" t="s">
        <v>98</v>
      </c>
      <c r="E197" s="5">
        <v>1283</v>
      </c>
      <c r="F197" s="5">
        <v>1655</v>
      </c>
      <c r="G197" s="6" t="s">
        <v>98</v>
      </c>
      <c r="H197" s="6">
        <v>280.69</v>
      </c>
      <c r="I197" s="4">
        <v>13</v>
      </c>
      <c r="J197" s="4">
        <v>0.78549849000000005</v>
      </c>
      <c r="K197" s="4">
        <v>21.591538459999999</v>
      </c>
      <c r="L197" s="7" t="s">
        <v>16</v>
      </c>
      <c r="M197" s="7" t="s">
        <v>17</v>
      </c>
    </row>
    <row r="198" spans="1:13">
      <c r="A198" s="3" t="s">
        <v>18</v>
      </c>
      <c r="B198" s="3" t="s">
        <v>201</v>
      </c>
      <c r="C198" s="4" t="s">
        <v>15</v>
      </c>
      <c r="D198" s="4" t="s">
        <v>98</v>
      </c>
      <c r="E198" s="5">
        <v>1654</v>
      </c>
      <c r="F198" s="5">
        <v>2334</v>
      </c>
      <c r="G198" s="6" t="s">
        <v>98</v>
      </c>
      <c r="H198" s="6">
        <v>280.42</v>
      </c>
      <c r="I198" s="4">
        <v>14</v>
      </c>
      <c r="J198" s="4">
        <v>0.59982862000000003</v>
      </c>
      <c r="K198" s="4">
        <v>20.03</v>
      </c>
      <c r="L198" s="7" t="s">
        <v>16</v>
      </c>
      <c r="M198" s="7" t="s">
        <v>17</v>
      </c>
    </row>
    <row r="199" spans="1:13">
      <c r="A199" s="3" t="s">
        <v>59</v>
      </c>
      <c r="B199" s="3" t="s">
        <v>202</v>
      </c>
      <c r="C199" s="4" t="s">
        <v>15</v>
      </c>
      <c r="D199" s="4" t="s">
        <v>98</v>
      </c>
      <c r="E199" s="5">
        <v>2150</v>
      </c>
      <c r="F199" s="5">
        <v>2643</v>
      </c>
      <c r="G199" s="6" t="s">
        <v>98</v>
      </c>
      <c r="H199" s="6">
        <v>271.5</v>
      </c>
      <c r="I199" s="4">
        <v>7</v>
      </c>
      <c r="J199" s="4">
        <v>0.26485055000000002</v>
      </c>
      <c r="K199" s="4">
        <v>38.785714290000001</v>
      </c>
      <c r="L199" s="7" t="s">
        <v>16</v>
      </c>
      <c r="M199" s="7" t="s">
        <v>17</v>
      </c>
    </row>
    <row r="200" spans="1:13">
      <c r="A200" s="3" t="s">
        <v>28</v>
      </c>
      <c r="B200" s="3" t="s">
        <v>29</v>
      </c>
      <c r="C200" s="4" t="s">
        <v>15</v>
      </c>
      <c r="D200" s="4" t="s">
        <v>98</v>
      </c>
      <c r="E200" s="5">
        <v>1872</v>
      </c>
      <c r="F200" s="5">
        <v>2053</v>
      </c>
      <c r="G200" s="6" t="s">
        <v>98</v>
      </c>
      <c r="H200" s="6">
        <v>268.7</v>
      </c>
      <c r="I200" s="4">
        <v>2</v>
      </c>
      <c r="J200" s="4">
        <v>9.7418409999999997E-2</v>
      </c>
      <c r="K200" s="4">
        <v>134.35</v>
      </c>
      <c r="L200" s="7" t="s">
        <v>16</v>
      </c>
      <c r="M200" s="7" t="s">
        <v>17</v>
      </c>
    </row>
    <row r="201" spans="1:13">
      <c r="A201" s="3" t="s">
        <v>13</v>
      </c>
      <c r="B201" s="3" t="s">
        <v>203</v>
      </c>
      <c r="C201" s="4" t="s">
        <v>15</v>
      </c>
      <c r="D201" s="4">
        <v>1</v>
      </c>
      <c r="E201" s="5">
        <v>1292</v>
      </c>
      <c r="F201" s="5">
        <v>1695</v>
      </c>
      <c r="G201" s="6">
        <v>267.06</v>
      </c>
      <c r="H201" s="6">
        <v>267.06</v>
      </c>
      <c r="I201" s="4">
        <v>10</v>
      </c>
      <c r="J201" s="4">
        <v>0.58997049999999995</v>
      </c>
      <c r="K201" s="4">
        <v>26.706</v>
      </c>
      <c r="L201" s="7" t="s">
        <v>16</v>
      </c>
      <c r="M201" s="7" t="s">
        <v>17</v>
      </c>
    </row>
    <row r="202" spans="1:13">
      <c r="A202" s="3" t="s">
        <v>81</v>
      </c>
      <c r="B202" s="3" t="s">
        <v>145</v>
      </c>
      <c r="C202" s="4" t="s">
        <v>15</v>
      </c>
      <c r="D202" s="4">
        <v>2</v>
      </c>
      <c r="E202" s="5">
        <v>1651</v>
      </c>
      <c r="F202" s="5">
        <v>1958</v>
      </c>
      <c r="G202" s="6">
        <v>133.06</v>
      </c>
      <c r="H202" s="6">
        <v>266.12</v>
      </c>
      <c r="I202" s="4">
        <v>14</v>
      </c>
      <c r="J202" s="4">
        <v>0.71501532000000001</v>
      </c>
      <c r="K202" s="4">
        <v>19.00857143</v>
      </c>
      <c r="L202" s="7" t="s">
        <v>16</v>
      </c>
      <c r="M202" s="7" t="s">
        <v>17</v>
      </c>
    </row>
    <row r="203" spans="1:13">
      <c r="A203" s="3" t="s">
        <v>83</v>
      </c>
      <c r="B203" s="3" t="s">
        <v>204</v>
      </c>
      <c r="C203" s="4" t="s">
        <v>15</v>
      </c>
      <c r="D203" s="4" t="s">
        <v>98</v>
      </c>
      <c r="E203" s="5">
        <v>3271</v>
      </c>
      <c r="F203" s="5">
        <v>3805</v>
      </c>
      <c r="G203" s="6" t="s">
        <v>98</v>
      </c>
      <c r="H203" s="6">
        <v>264.16000000000003</v>
      </c>
      <c r="I203" s="4">
        <v>7</v>
      </c>
      <c r="J203" s="4">
        <v>0.18396846</v>
      </c>
      <c r="K203" s="4">
        <v>37.737142859999999</v>
      </c>
      <c r="L203" s="7" t="s">
        <v>16</v>
      </c>
      <c r="M203" s="7" t="s">
        <v>17</v>
      </c>
    </row>
    <row r="204" spans="1:13">
      <c r="A204" s="3" t="s">
        <v>39</v>
      </c>
      <c r="B204" s="3" t="s">
        <v>205</v>
      </c>
      <c r="C204" s="4" t="s">
        <v>15</v>
      </c>
      <c r="D204" s="4" t="s">
        <v>98</v>
      </c>
      <c r="E204" s="5">
        <v>1677</v>
      </c>
      <c r="F204" s="5">
        <v>2242</v>
      </c>
      <c r="G204" s="6" t="s">
        <v>98</v>
      </c>
      <c r="H204" s="6">
        <v>258.19</v>
      </c>
      <c r="I204" s="4">
        <v>16</v>
      </c>
      <c r="J204" s="4">
        <v>0.71364852999999995</v>
      </c>
      <c r="K204" s="4">
        <v>16.136875</v>
      </c>
      <c r="L204" s="7" t="s">
        <v>16</v>
      </c>
      <c r="M204" s="7" t="s">
        <v>17</v>
      </c>
    </row>
    <row r="205" spans="1:13">
      <c r="A205" s="3" t="s">
        <v>106</v>
      </c>
      <c r="B205" s="3" t="s">
        <v>206</v>
      </c>
      <c r="C205" s="4" t="s">
        <v>15</v>
      </c>
      <c r="D205" s="4">
        <v>1</v>
      </c>
      <c r="E205" s="5">
        <v>1149</v>
      </c>
      <c r="F205" s="5">
        <v>1338</v>
      </c>
      <c r="G205" s="6">
        <v>256.56</v>
      </c>
      <c r="H205" s="6">
        <v>256.56</v>
      </c>
      <c r="I205" s="4">
        <v>8</v>
      </c>
      <c r="J205" s="4">
        <v>0.59790732000000002</v>
      </c>
      <c r="K205" s="4">
        <v>32.07</v>
      </c>
      <c r="L205" s="7" t="s">
        <v>16</v>
      </c>
      <c r="M205" s="7" t="s">
        <v>17</v>
      </c>
    </row>
    <row r="206" spans="1:13">
      <c r="A206" s="3" t="s">
        <v>61</v>
      </c>
      <c r="B206" s="3" t="s">
        <v>194</v>
      </c>
      <c r="C206" s="4" t="s">
        <v>15</v>
      </c>
      <c r="D206" s="4">
        <v>1</v>
      </c>
      <c r="E206" s="5">
        <v>744</v>
      </c>
      <c r="F206" s="5">
        <v>815</v>
      </c>
      <c r="G206" s="6">
        <v>253.83</v>
      </c>
      <c r="H206" s="6">
        <v>253.83</v>
      </c>
      <c r="I206" s="4">
        <v>5</v>
      </c>
      <c r="J206" s="4">
        <v>0.61349693000000005</v>
      </c>
      <c r="K206" s="4">
        <v>50.765999999999998</v>
      </c>
      <c r="L206" s="7" t="s">
        <v>16</v>
      </c>
      <c r="M206" s="7" t="s">
        <v>17</v>
      </c>
    </row>
    <row r="207" spans="1:13">
      <c r="A207" s="3" t="s">
        <v>58</v>
      </c>
      <c r="B207" s="3" t="s">
        <v>66</v>
      </c>
      <c r="C207" s="4" t="s">
        <v>15</v>
      </c>
      <c r="D207" s="4" t="s">
        <v>98</v>
      </c>
      <c r="E207" s="5">
        <v>2418</v>
      </c>
      <c r="F207" s="5">
        <v>2655</v>
      </c>
      <c r="G207" s="6" t="s">
        <v>98</v>
      </c>
      <c r="H207" s="6">
        <v>250.29</v>
      </c>
      <c r="I207" s="4">
        <v>15</v>
      </c>
      <c r="J207" s="4">
        <v>0.56497174999999999</v>
      </c>
      <c r="K207" s="4">
        <v>16.686</v>
      </c>
      <c r="L207" s="7" t="s">
        <v>16</v>
      </c>
      <c r="M207" s="7" t="s">
        <v>17</v>
      </c>
    </row>
    <row r="208" spans="1:13">
      <c r="A208" s="3" t="s">
        <v>83</v>
      </c>
      <c r="B208" s="3" t="s">
        <v>207</v>
      </c>
      <c r="C208" s="4" t="s">
        <v>15</v>
      </c>
      <c r="D208" s="4" t="s">
        <v>98</v>
      </c>
      <c r="E208" s="5">
        <v>2662</v>
      </c>
      <c r="F208" s="5">
        <v>3146</v>
      </c>
      <c r="G208" s="6" t="s">
        <v>98</v>
      </c>
      <c r="H208" s="6">
        <v>249.88</v>
      </c>
      <c r="I208" s="4">
        <v>11</v>
      </c>
      <c r="J208" s="4">
        <v>0.34965035</v>
      </c>
      <c r="K208" s="4">
        <v>22.716363640000001</v>
      </c>
      <c r="L208" s="7" t="s">
        <v>16</v>
      </c>
      <c r="M208" s="7" t="s">
        <v>17</v>
      </c>
    </row>
    <row r="209" spans="1:13">
      <c r="A209" s="3" t="s">
        <v>142</v>
      </c>
      <c r="B209" s="3" t="s">
        <v>208</v>
      </c>
      <c r="C209" s="4" t="s">
        <v>15</v>
      </c>
      <c r="D209" s="4" t="s">
        <v>98</v>
      </c>
      <c r="E209" s="5">
        <v>933</v>
      </c>
      <c r="F209" s="5">
        <v>1040</v>
      </c>
      <c r="G209" s="6" t="s">
        <v>98</v>
      </c>
      <c r="H209" s="6">
        <v>248.54</v>
      </c>
      <c r="I209" s="4">
        <v>1</v>
      </c>
      <c r="J209" s="4">
        <v>9.6153849999999999E-2</v>
      </c>
      <c r="K209" s="4">
        <v>248.54</v>
      </c>
      <c r="L209" s="7" t="s">
        <v>16</v>
      </c>
      <c r="M209" s="7" t="s">
        <v>17</v>
      </c>
    </row>
    <row r="210" spans="1:13">
      <c r="A210" s="3" t="s">
        <v>209</v>
      </c>
      <c r="B210" s="3" t="s">
        <v>210</v>
      </c>
      <c r="C210" s="4" t="s">
        <v>15</v>
      </c>
      <c r="D210" s="4">
        <v>1</v>
      </c>
      <c r="E210" s="5">
        <v>1207</v>
      </c>
      <c r="F210" s="5">
        <v>1351</v>
      </c>
      <c r="G210" s="6">
        <v>245.7</v>
      </c>
      <c r="H210" s="6">
        <v>245.7</v>
      </c>
      <c r="I210" s="4">
        <v>17</v>
      </c>
      <c r="J210" s="4">
        <v>1.2583271700000001</v>
      </c>
      <c r="K210" s="4">
        <v>14.45294118</v>
      </c>
      <c r="L210" s="7" t="s">
        <v>16</v>
      </c>
      <c r="M210" s="7" t="s">
        <v>17</v>
      </c>
    </row>
    <row r="211" spans="1:13">
      <c r="A211" s="3" t="s">
        <v>33</v>
      </c>
      <c r="B211" s="3" t="s">
        <v>211</v>
      </c>
      <c r="C211" s="4" t="s">
        <v>15</v>
      </c>
      <c r="D211" s="4">
        <v>3</v>
      </c>
      <c r="E211" s="5">
        <v>819</v>
      </c>
      <c r="F211" s="5">
        <v>949</v>
      </c>
      <c r="G211" s="6">
        <v>78.966666669999995</v>
      </c>
      <c r="H211" s="6">
        <v>236.9</v>
      </c>
      <c r="I211" s="4">
        <v>11</v>
      </c>
      <c r="J211" s="4">
        <v>1.1591148600000001</v>
      </c>
      <c r="K211" s="4">
        <v>21.536363640000001</v>
      </c>
      <c r="L211" s="7" t="s">
        <v>16</v>
      </c>
      <c r="M211" s="7" t="s">
        <v>17</v>
      </c>
    </row>
    <row r="212" spans="1:13">
      <c r="A212" s="3" t="s">
        <v>37</v>
      </c>
      <c r="B212" s="3" t="s">
        <v>212</v>
      </c>
      <c r="C212" s="4" t="s">
        <v>15</v>
      </c>
      <c r="D212" s="4" t="s">
        <v>98</v>
      </c>
      <c r="E212" s="5">
        <v>1434</v>
      </c>
      <c r="F212" s="5">
        <v>1987</v>
      </c>
      <c r="G212" s="6" t="s">
        <v>98</v>
      </c>
      <c r="H212" s="6">
        <v>236.31</v>
      </c>
      <c r="I212" s="4">
        <v>20</v>
      </c>
      <c r="J212" s="4">
        <v>1.0065425299999999</v>
      </c>
      <c r="K212" s="4">
        <v>11.8155</v>
      </c>
      <c r="L212" s="7" t="s">
        <v>16</v>
      </c>
      <c r="M212" s="7" t="s">
        <v>17</v>
      </c>
    </row>
    <row r="213" spans="1:13">
      <c r="A213" s="3" t="s">
        <v>33</v>
      </c>
      <c r="B213" s="3" t="s">
        <v>213</v>
      </c>
      <c r="C213" s="4" t="s">
        <v>15</v>
      </c>
      <c r="D213" s="4" t="s">
        <v>98</v>
      </c>
      <c r="E213" s="5">
        <v>795</v>
      </c>
      <c r="F213" s="5">
        <v>857</v>
      </c>
      <c r="G213" s="6" t="s">
        <v>98</v>
      </c>
      <c r="H213" s="6">
        <v>235.12</v>
      </c>
      <c r="I213" s="4">
        <v>3</v>
      </c>
      <c r="J213" s="4">
        <v>0.35005834000000002</v>
      </c>
      <c r="K213" s="4">
        <v>78.373333329999994</v>
      </c>
      <c r="L213" s="7" t="s">
        <v>16</v>
      </c>
      <c r="M213" s="7" t="s">
        <v>17</v>
      </c>
    </row>
    <row r="214" spans="1:13">
      <c r="A214" s="3" t="s">
        <v>43</v>
      </c>
      <c r="B214" s="3" t="s">
        <v>44</v>
      </c>
      <c r="C214" s="4" t="s">
        <v>15</v>
      </c>
      <c r="D214" s="4">
        <v>2</v>
      </c>
      <c r="E214" s="5">
        <v>2120</v>
      </c>
      <c r="F214" s="5">
        <v>2351</v>
      </c>
      <c r="G214" s="6">
        <v>117.38500000000001</v>
      </c>
      <c r="H214" s="6">
        <v>234.77</v>
      </c>
      <c r="I214" s="4">
        <v>8</v>
      </c>
      <c r="J214" s="4">
        <v>0.34028072999999998</v>
      </c>
      <c r="K214" s="4">
        <v>29.346250000000001</v>
      </c>
      <c r="L214" s="7" t="s">
        <v>16</v>
      </c>
      <c r="M214" s="7" t="s">
        <v>17</v>
      </c>
    </row>
    <row r="215" spans="1:13">
      <c r="A215" s="3" t="s">
        <v>137</v>
      </c>
      <c r="B215" s="3" t="s">
        <v>214</v>
      </c>
      <c r="C215" s="4" t="s">
        <v>15</v>
      </c>
      <c r="D215" s="4">
        <v>1</v>
      </c>
      <c r="E215" s="5">
        <v>1194</v>
      </c>
      <c r="F215" s="5">
        <v>1290</v>
      </c>
      <c r="G215" s="6">
        <v>224.17</v>
      </c>
      <c r="H215" s="6">
        <v>224.17</v>
      </c>
      <c r="I215" s="4">
        <v>7</v>
      </c>
      <c r="J215" s="4">
        <v>0.54263565999999996</v>
      </c>
      <c r="K215" s="4">
        <v>32.024285710000001</v>
      </c>
      <c r="L215" s="7" t="s">
        <v>16</v>
      </c>
      <c r="M215" s="7" t="s">
        <v>17</v>
      </c>
    </row>
    <row r="216" spans="1:13">
      <c r="A216" s="3" t="s">
        <v>31</v>
      </c>
      <c r="B216" s="3" t="s">
        <v>87</v>
      </c>
      <c r="C216" s="4" t="s">
        <v>15</v>
      </c>
      <c r="D216" s="4" t="s">
        <v>98</v>
      </c>
      <c r="E216" s="5">
        <v>1806</v>
      </c>
      <c r="F216" s="5">
        <v>2089</v>
      </c>
      <c r="G216" s="6" t="s">
        <v>98</v>
      </c>
      <c r="H216" s="6">
        <v>213</v>
      </c>
      <c r="I216" s="4">
        <v>5</v>
      </c>
      <c r="J216" s="4">
        <v>0.23934896999999999</v>
      </c>
      <c r="K216" s="4">
        <v>42.6</v>
      </c>
      <c r="L216" s="7" t="s">
        <v>16</v>
      </c>
      <c r="M216" s="7" t="s">
        <v>17</v>
      </c>
    </row>
    <row r="217" spans="1:13">
      <c r="A217" s="3" t="s">
        <v>103</v>
      </c>
      <c r="B217" s="3" t="s">
        <v>215</v>
      </c>
      <c r="C217" s="4" t="s">
        <v>15</v>
      </c>
      <c r="D217" s="4">
        <v>1</v>
      </c>
      <c r="E217" s="5">
        <v>203</v>
      </c>
      <c r="F217" s="5">
        <v>236</v>
      </c>
      <c r="G217" s="6">
        <v>209.97</v>
      </c>
      <c r="H217" s="6">
        <v>209.97</v>
      </c>
      <c r="I217" s="4">
        <v>2</v>
      </c>
      <c r="J217" s="4">
        <v>0.84745762999999996</v>
      </c>
      <c r="K217" s="4">
        <v>104.985</v>
      </c>
      <c r="L217" s="7" t="s">
        <v>16</v>
      </c>
      <c r="M217" s="7" t="s">
        <v>17</v>
      </c>
    </row>
    <row r="218" spans="1:13">
      <c r="A218" s="3" t="s">
        <v>13</v>
      </c>
      <c r="B218" s="3" t="s">
        <v>130</v>
      </c>
      <c r="C218" s="4" t="s">
        <v>15</v>
      </c>
      <c r="D218" s="4" t="s">
        <v>98</v>
      </c>
      <c r="E218" s="5">
        <v>1018</v>
      </c>
      <c r="F218" s="5">
        <v>1297</v>
      </c>
      <c r="G218" s="6" t="s">
        <v>98</v>
      </c>
      <c r="H218" s="6">
        <v>205.86</v>
      </c>
      <c r="I218" s="4">
        <v>6</v>
      </c>
      <c r="J218" s="4">
        <v>0.46260601000000001</v>
      </c>
      <c r="K218" s="4">
        <v>34.31</v>
      </c>
      <c r="L218" s="7" t="s">
        <v>16</v>
      </c>
      <c r="M218" s="7" t="s">
        <v>17</v>
      </c>
    </row>
    <row r="219" spans="1:13">
      <c r="A219" s="3" t="s">
        <v>103</v>
      </c>
      <c r="B219" s="3" t="s">
        <v>216</v>
      </c>
      <c r="C219" s="4" t="s">
        <v>15</v>
      </c>
      <c r="D219" s="4" t="s">
        <v>98</v>
      </c>
      <c r="E219" s="5">
        <v>508</v>
      </c>
      <c r="F219" s="5">
        <v>578</v>
      </c>
      <c r="G219" s="6" t="s">
        <v>98</v>
      </c>
      <c r="H219" s="6">
        <v>198.39</v>
      </c>
      <c r="I219" s="4">
        <v>1</v>
      </c>
      <c r="J219" s="4">
        <v>0.17301037999999999</v>
      </c>
      <c r="K219" s="4">
        <v>198.39</v>
      </c>
      <c r="L219" s="7" t="s">
        <v>16</v>
      </c>
      <c r="M219" s="7" t="s">
        <v>17</v>
      </c>
    </row>
    <row r="220" spans="1:13">
      <c r="A220" s="3" t="s">
        <v>28</v>
      </c>
      <c r="B220" s="3" t="s">
        <v>30</v>
      </c>
      <c r="C220" s="4" t="s">
        <v>15</v>
      </c>
      <c r="D220" s="4" t="s">
        <v>98</v>
      </c>
      <c r="E220" s="5">
        <v>638</v>
      </c>
      <c r="F220" s="5">
        <v>781</v>
      </c>
      <c r="G220" s="6" t="s">
        <v>98</v>
      </c>
      <c r="H220" s="6">
        <v>198.1</v>
      </c>
      <c r="I220" s="4">
        <v>8</v>
      </c>
      <c r="J220" s="4">
        <v>1.0243277799999999</v>
      </c>
      <c r="K220" s="4">
        <v>24.762499999999999</v>
      </c>
      <c r="L220" s="7" t="s">
        <v>16</v>
      </c>
      <c r="M220" s="7" t="s">
        <v>17</v>
      </c>
    </row>
    <row r="221" spans="1:13">
      <c r="A221" s="3" t="s">
        <v>198</v>
      </c>
      <c r="B221" s="3" t="s">
        <v>217</v>
      </c>
      <c r="C221" s="4" t="s">
        <v>15</v>
      </c>
      <c r="D221" s="4">
        <v>2</v>
      </c>
      <c r="E221" s="5">
        <v>1242</v>
      </c>
      <c r="F221" s="5">
        <v>1329</v>
      </c>
      <c r="G221" s="6">
        <v>97.165000000000006</v>
      </c>
      <c r="H221" s="6">
        <v>194.33</v>
      </c>
      <c r="I221" s="4">
        <v>9</v>
      </c>
      <c r="J221" s="4">
        <v>0.67720089999999999</v>
      </c>
      <c r="K221" s="4">
        <v>21.59222222</v>
      </c>
      <c r="L221" s="7" t="s">
        <v>16</v>
      </c>
      <c r="M221" s="7" t="s">
        <v>17</v>
      </c>
    </row>
    <row r="222" spans="1:13">
      <c r="A222" s="3" t="s">
        <v>112</v>
      </c>
      <c r="B222" s="3" t="s">
        <v>218</v>
      </c>
      <c r="C222" s="4" t="s">
        <v>15</v>
      </c>
      <c r="D222" s="4" t="s">
        <v>98</v>
      </c>
      <c r="E222" s="5">
        <v>1083</v>
      </c>
      <c r="F222" s="5">
        <v>1342</v>
      </c>
      <c r="G222" s="6" t="s">
        <v>98</v>
      </c>
      <c r="H222" s="6">
        <v>183.46</v>
      </c>
      <c r="I222" s="4">
        <v>12</v>
      </c>
      <c r="J222" s="4">
        <v>0.89418777999999999</v>
      </c>
      <c r="K222" s="4">
        <v>15.28833333</v>
      </c>
      <c r="L222" s="7" t="s">
        <v>16</v>
      </c>
      <c r="M222" s="7" t="s">
        <v>17</v>
      </c>
    </row>
    <row r="223" spans="1:13">
      <c r="A223" s="3" t="s">
        <v>35</v>
      </c>
      <c r="B223" s="3" t="s">
        <v>219</v>
      </c>
      <c r="C223" s="4" t="s">
        <v>15</v>
      </c>
      <c r="D223" s="4">
        <v>1</v>
      </c>
      <c r="E223" s="5">
        <v>1200</v>
      </c>
      <c r="F223" s="5">
        <v>1456</v>
      </c>
      <c r="G223" s="6">
        <v>182.36</v>
      </c>
      <c r="H223" s="6">
        <v>182.36</v>
      </c>
      <c r="I223" s="4">
        <v>14</v>
      </c>
      <c r="J223" s="4">
        <v>0.96153845999999998</v>
      </c>
      <c r="K223" s="4">
        <v>13.02571429</v>
      </c>
      <c r="L223" s="7" t="s">
        <v>16</v>
      </c>
      <c r="M223" s="7" t="s">
        <v>17</v>
      </c>
    </row>
    <row r="224" spans="1:13">
      <c r="A224" s="3" t="s">
        <v>198</v>
      </c>
      <c r="B224" s="3" t="s">
        <v>220</v>
      </c>
      <c r="C224" s="4" t="s">
        <v>15</v>
      </c>
      <c r="D224" s="4">
        <v>1</v>
      </c>
      <c r="E224" s="5">
        <v>1038</v>
      </c>
      <c r="F224" s="5">
        <v>1110</v>
      </c>
      <c r="G224" s="6">
        <v>175.17</v>
      </c>
      <c r="H224" s="6">
        <v>175.17</v>
      </c>
      <c r="I224" s="4">
        <v>3</v>
      </c>
      <c r="J224" s="4">
        <v>0.27027026999999998</v>
      </c>
      <c r="K224" s="4">
        <v>58.39</v>
      </c>
      <c r="L224" s="7" t="s">
        <v>16</v>
      </c>
      <c r="M224" s="7" t="s">
        <v>17</v>
      </c>
    </row>
    <row r="225" spans="1:13">
      <c r="A225" s="3" t="s">
        <v>166</v>
      </c>
      <c r="B225" s="3" t="s">
        <v>221</v>
      </c>
      <c r="C225" s="4" t="s">
        <v>15</v>
      </c>
      <c r="D225" s="4" t="s">
        <v>98</v>
      </c>
      <c r="E225" s="5">
        <v>662</v>
      </c>
      <c r="F225" s="5">
        <v>732</v>
      </c>
      <c r="G225" s="6" t="s">
        <v>98</v>
      </c>
      <c r="H225" s="6">
        <v>174.09</v>
      </c>
      <c r="I225" s="4">
        <v>3</v>
      </c>
      <c r="J225" s="4">
        <v>0.40983607</v>
      </c>
      <c r="K225" s="4">
        <v>58.03</v>
      </c>
      <c r="L225" s="7" t="s">
        <v>16</v>
      </c>
      <c r="M225" s="7" t="s">
        <v>17</v>
      </c>
    </row>
    <row r="226" spans="1:13">
      <c r="A226" s="3" t="s">
        <v>187</v>
      </c>
      <c r="B226" s="3" t="s">
        <v>222</v>
      </c>
      <c r="C226" s="4" t="s">
        <v>15</v>
      </c>
      <c r="D226" s="4" t="s">
        <v>98</v>
      </c>
      <c r="E226" s="5">
        <v>791</v>
      </c>
      <c r="F226" s="5">
        <v>1025</v>
      </c>
      <c r="G226" s="6" t="s">
        <v>98</v>
      </c>
      <c r="H226" s="6">
        <v>163.58000000000001</v>
      </c>
      <c r="I226" s="4">
        <v>9</v>
      </c>
      <c r="J226" s="4">
        <v>0.87804877999999997</v>
      </c>
      <c r="K226" s="4">
        <v>18.175555559999999</v>
      </c>
      <c r="L226" s="7" t="s">
        <v>16</v>
      </c>
      <c r="M226" s="7" t="s">
        <v>17</v>
      </c>
    </row>
    <row r="227" spans="1:13">
      <c r="A227" s="3" t="s">
        <v>106</v>
      </c>
      <c r="B227" s="3" t="s">
        <v>223</v>
      </c>
      <c r="C227" s="4" t="s">
        <v>15</v>
      </c>
      <c r="D227" s="4">
        <v>1</v>
      </c>
      <c r="E227" s="5">
        <v>495</v>
      </c>
      <c r="F227" s="5">
        <v>561</v>
      </c>
      <c r="G227" s="6">
        <v>159.72</v>
      </c>
      <c r="H227" s="6">
        <v>159.72</v>
      </c>
      <c r="I227" s="4">
        <v>5</v>
      </c>
      <c r="J227" s="4">
        <v>0.89126559999999999</v>
      </c>
      <c r="K227" s="4">
        <v>31.943999999999999</v>
      </c>
      <c r="L227" s="7" t="s">
        <v>16</v>
      </c>
      <c r="M227" s="7" t="s">
        <v>17</v>
      </c>
    </row>
    <row r="228" spans="1:13">
      <c r="A228" s="3" t="s">
        <v>93</v>
      </c>
      <c r="B228" s="3" t="s">
        <v>224</v>
      </c>
      <c r="C228" s="4" t="s">
        <v>15</v>
      </c>
      <c r="D228" s="4">
        <v>1</v>
      </c>
      <c r="E228" s="5">
        <v>123</v>
      </c>
      <c r="F228" s="5">
        <v>135</v>
      </c>
      <c r="G228" s="6">
        <v>156.96</v>
      </c>
      <c r="H228" s="6">
        <v>156.96</v>
      </c>
      <c r="I228" s="4">
        <v>0</v>
      </c>
      <c r="J228" s="4">
        <v>0</v>
      </c>
      <c r="K228" s="4" t="s">
        <v>98</v>
      </c>
      <c r="L228" s="7" t="s">
        <v>16</v>
      </c>
      <c r="M228" s="7" t="s">
        <v>17</v>
      </c>
    </row>
    <row r="229" spans="1:13">
      <c r="A229" s="3" t="s">
        <v>72</v>
      </c>
      <c r="B229" s="3" t="s">
        <v>181</v>
      </c>
      <c r="C229" s="4" t="s">
        <v>15</v>
      </c>
      <c r="D229" s="4">
        <v>1</v>
      </c>
      <c r="E229" s="5">
        <v>1599</v>
      </c>
      <c r="F229" s="5">
        <v>1682</v>
      </c>
      <c r="G229" s="6">
        <v>144.27000000000001</v>
      </c>
      <c r="H229" s="6">
        <v>144.27000000000001</v>
      </c>
      <c r="I229" s="4">
        <v>7</v>
      </c>
      <c r="J229" s="4">
        <v>0.41617122000000001</v>
      </c>
      <c r="K229" s="4">
        <v>20.61</v>
      </c>
      <c r="L229" s="7" t="s">
        <v>16</v>
      </c>
      <c r="M229" s="7" t="s">
        <v>17</v>
      </c>
    </row>
    <row r="230" spans="1:13">
      <c r="A230" s="3" t="s">
        <v>142</v>
      </c>
      <c r="B230" s="3" t="s">
        <v>225</v>
      </c>
      <c r="C230" s="4" t="s">
        <v>15</v>
      </c>
      <c r="D230" s="4" t="s">
        <v>98</v>
      </c>
      <c r="E230" s="5">
        <v>737</v>
      </c>
      <c r="F230" s="5">
        <v>809</v>
      </c>
      <c r="G230" s="6" t="s">
        <v>98</v>
      </c>
      <c r="H230" s="6">
        <v>141.94999999999999</v>
      </c>
      <c r="I230" s="4">
        <v>1</v>
      </c>
      <c r="J230" s="4">
        <v>0.12360939</v>
      </c>
      <c r="K230" s="4">
        <v>141.94999999999999</v>
      </c>
      <c r="L230" s="7" t="s">
        <v>16</v>
      </c>
      <c r="M230" s="7" t="s">
        <v>17</v>
      </c>
    </row>
    <row r="231" spans="1:13">
      <c r="A231" s="3" t="s">
        <v>24</v>
      </c>
      <c r="B231" s="3" t="s">
        <v>226</v>
      </c>
      <c r="C231" s="4" t="s">
        <v>15</v>
      </c>
      <c r="D231" s="4" t="s">
        <v>98</v>
      </c>
      <c r="E231" s="5">
        <v>1343</v>
      </c>
      <c r="F231" s="5">
        <v>1555</v>
      </c>
      <c r="G231" s="6" t="s">
        <v>98</v>
      </c>
      <c r="H231" s="6">
        <v>140.77000000000001</v>
      </c>
      <c r="I231" s="4">
        <v>6</v>
      </c>
      <c r="J231" s="4">
        <v>0.38585208999999998</v>
      </c>
      <c r="K231" s="4">
        <v>23.46166667</v>
      </c>
      <c r="L231" s="7" t="s">
        <v>16</v>
      </c>
      <c r="M231" s="7" t="s">
        <v>17</v>
      </c>
    </row>
    <row r="232" spans="1:13">
      <c r="A232" s="3" t="s">
        <v>81</v>
      </c>
      <c r="B232" s="3" t="s">
        <v>227</v>
      </c>
      <c r="C232" s="4" t="s">
        <v>15</v>
      </c>
      <c r="D232" s="4" t="s">
        <v>98</v>
      </c>
      <c r="E232" s="5">
        <v>875</v>
      </c>
      <c r="F232" s="5">
        <v>1058</v>
      </c>
      <c r="G232" s="6" t="s">
        <v>98</v>
      </c>
      <c r="H232" s="6">
        <v>139.16999999999999</v>
      </c>
      <c r="I232" s="4">
        <v>9</v>
      </c>
      <c r="J232" s="4">
        <v>0.85066162999999995</v>
      </c>
      <c r="K232" s="4">
        <v>15.463333329999999</v>
      </c>
      <c r="L232" s="7" t="s">
        <v>16</v>
      </c>
      <c r="M232" s="7" t="s">
        <v>17</v>
      </c>
    </row>
    <row r="233" spans="1:13">
      <c r="A233" s="3" t="s">
        <v>115</v>
      </c>
      <c r="B233" s="3" t="s">
        <v>228</v>
      </c>
      <c r="C233" s="4" t="s">
        <v>15</v>
      </c>
      <c r="D233" s="4" t="s">
        <v>98</v>
      </c>
      <c r="E233" s="5">
        <v>813</v>
      </c>
      <c r="F233" s="5">
        <v>919</v>
      </c>
      <c r="G233" s="6" t="s">
        <v>98</v>
      </c>
      <c r="H233" s="6">
        <v>138.86000000000001</v>
      </c>
      <c r="I233" s="4">
        <v>5</v>
      </c>
      <c r="J233" s="4">
        <v>0.54406964000000002</v>
      </c>
      <c r="K233" s="4">
        <v>27.771999999999998</v>
      </c>
      <c r="L233" s="7" t="s">
        <v>16</v>
      </c>
      <c r="M233" s="7" t="s">
        <v>17</v>
      </c>
    </row>
    <row r="234" spans="1:13">
      <c r="A234" s="3" t="s">
        <v>37</v>
      </c>
      <c r="B234" s="3" t="s">
        <v>229</v>
      </c>
      <c r="C234" s="4" t="s">
        <v>15</v>
      </c>
      <c r="D234" s="4" t="s">
        <v>98</v>
      </c>
      <c r="E234" s="5">
        <v>1010</v>
      </c>
      <c r="F234" s="5">
        <v>1142</v>
      </c>
      <c r="G234" s="6" t="s">
        <v>98</v>
      </c>
      <c r="H234" s="6">
        <v>136.44999999999999</v>
      </c>
      <c r="I234" s="4">
        <v>2</v>
      </c>
      <c r="J234" s="4">
        <v>0.17513134999999999</v>
      </c>
      <c r="K234" s="4">
        <v>68.224999999999994</v>
      </c>
      <c r="L234" s="7" t="s">
        <v>16</v>
      </c>
      <c r="M234" s="7" t="s">
        <v>17</v>
      </c>
    </row>
    <row r="235" spans="1:13">
      <c r="A235" s="3" t="s">
        <v>35</v>
      </c>
      <c r="B235" s="3" t="s">
        <v>230</v>
      </c>
      <c r="C235" s="4" t="s">
        <v>15</v>
      </c>
      <c r="D235" s="4">
        <v>2</v>
      </c>
      <c r="E235" s="5">
        <v>738</v>
      </c>
      <c r="F235" s="5">
        <v>934</v>
      </c>
      <c r="G235" s="6">
        <v>67.135000000000005</v>
      </c>
      <c r="H235" s="6">
        <v>134.27000000000001</v>
      </c>
      <c r="I235" s="4">
        <v>11</v>
      </c>
      <c r="J235" s="4">
        <v>1.1777301899999999</v>
      </c>
      <c r="K235" s="4">
        <v>12.206363639999999</v>
      </c>
      <c r="L235" s="7" t="s">
        <v>16</v>
      </c>
      <c r="M235" s="7" t="s">
        <v>17</v>
      </c>
    </row>
    <row r="236" spans="1:13">
      <c r="A236" s="3" t="s">
        <v>103</v>
      </c>
      <c r="B236" s="3" t="s">
        <v>164</v>
      </c>
      <c r="C236" s="4" t="s">
        <v>15</v>
      </c>
      <c r="D236" s="4" t="s">
        <v>98</v>
      </c>
      <c r="E236" s="5">
        <v>81</v>
      </c>
      <c r="F236" s="5">
        <v>85</v>
      </c>
      <c r="G236" s="6" t="s">
        <v>98</v>
      </c>
      <c r="H236" s="6">
        <v>133.28</v>
      </c>
      <c r="I236" s="4">
        <v>0</v>
      </c>
      <c r="J236" s="4">
        <v>0</v>
      </c>
      <c r="K236" s="4" t="s">
        <v>98</v>
      </c>
      <c r="L236" s="7" t="s">
        <v>16</v>
      </c>
      <c r="M236" s="7" t="s">
        <v>17</v>
      </c>
    </row>
    <row r="237" spans="1:13">
      <c r="A237" s="3" t="s">
        <v>187</v>
      </c>
      <c r="B237" s="3" t="s">
        <v>231</v>
      </c>
      <c r="C237" s="4" t="s">
        <v>15</v>
      </c>
      <c r="D237" s="4" t="s">
        <v>98</v>
      </c>
      <c r="E237" s="5">
        <v>565</v>
      </c>
      <c r="F237" s="5">
        <v>702</v>
      </c>
      <c r="G237" s="6" t="s">
        <v>98</v>
      </c>
      <c r="H237" s="6">
        <v>125.89</v>
      </c>
      <c r="I237" s="4">
        <v>2</v>
      </c>
      <c r="J237" s="4">
        <v>0.28490028000000001</v>
      </c>
      <c r="K237" s="4">
        <v>62.945</v>
      </c>
      <c r="L237" s="7" t="s">
        <v>16</v>
      </c>
      <c r="M237" s="7" t="s">
        <v>17</v>
      </c>
    </row>
    <row r="238" spans="1:13">
      <c r="A238" s="3" t="s">
        <v>88</v>
      </c>
      <c r="B238" s="3" t="s">
        <v>232</v>
      </c>
      <c r="C238" s="4" t="s">
        <v>15</v>
      </c>
      <c r="D238" s="4" t="s">
        <v>98</v>
      </c>
      <c r="E238" s="5">
        <v>428</v>
      </c>
      <c r="F238" s="5">
        <v>538</v>
      </c>
      <c r="G238" s="6" t="s">
        <v>98</v>
      </c>
      <c r="H238" s="6">
        <v>121.06</v>
      </c>
      <c r="I238" s="4">
        <v>5</v>
      </c>
      <c r="J238" s="4">
        <v>0.92936803000000001</v>
      </c>
      <c r="K238" s="4">
        <v>24.212</v>
      </c>
      <c r="L238" s="7" t="s">
        <v>16</v>
      </c>
      <c r="M238" s="7" t="s">
        <v>17</v>
      </c>
    </row>
    <row r="239" spans="1:13">
      <c r="A239" s="3" t="s">
        <v>37</v>
      </c>
      <c r="B239" s="3" t="s">
        <v>233</v>
      </c>
      <c r="C239" s="4" t="s">
        <v>15</v>
      </c>
      <c r="D239" s="4" t="s">
        <v>98</v>
      </c>
      <c r="E239" s="5">
        <v>1068</v>
      </c>
      <c r="F239" s="5">
        <v>1138</v>
      </c>
      <c r="G239" s="6" t="s">
        <v>98</v>
      </c>
      <c r="H239" s="6">
        <v>119.17</v>
      </c>
      <c r="I239" s="4">
        <v>1</v>
      </c>
      <c r="J239" s="4">
        <v>8.787346E-2</v>
      </c>
      <c r="K239" s="4">
        <v>119.17</v>
      </c>
      <c r="L239" s="7" t="s">
        <v>16</v>
      </c>
      <c r="M239" s="7" t="s">
        <v>17</v>
      </c>
    </row>
    <row r="240" spans="1:13">
      <c r="A240" s="3" t="s">
        <v>61</v>
      </c>
      <c r="B240" s="3" t="s">
        <v>234</v>
      </c>
      <c r="C240" s="4" t="s">
        <v>15</v>
      </c>
      <c r="D240" s="4" t="s">
        <v>98</v>
      </c>
      <c r="E240" s="5">
        <v>368</v>
      </c>
      <c r="F240" s="5">
        <v>407</v>
      </c>
      <c r="G240" s="6" t="s">
        <v>98</v>
      </c>
      <c r="H240" s="6">
        <v>113.18</v>
      </c>
      <c r="I240" s="4">
        <v>0</v>
      </c>
      <c r="J240" s="4">
        <v>0</v>
      </c>
      <c r="K240" s="4" t="s">
        <v>98</v>
      </c>
      <c r="L240" s="7" t="s">
        <v>16</v>
      </c>
      <c r="M240" s="7" t="s">
        <v>17</v>
      </c>
    </row>
    <row r="241" spans="1:13">
      <c r="A241" s="3" t="s">
        <v>18</v>
      </c>
      <c r="B241" s="3" t="s">
        <v>235</v>
      </c>
      <c r="C241" s="4" t="s">
        <v>15</v>
      </c>
      <c r="D241" s="4" t="s">
        <v>98</v>
      </c>
      <c r="E241" s="5">
        <v>585</v>
      </c>
      <c r="F241" s="5">
        <v>883</v>
      </c>
      <c r="G241" s="6" t="s">
        <v>98</v>
      </c>
      <c r="H241" s="6">
        <v>111.92</v>
      </c>
      <c r="I241" s="4">
        <v>4</v>
      </c>
      <c r="J241" s="4">
        <v>0.45300112999999997</v>
      </c>
      <c r="K241" s="4">
        <v>27.98</v>
      </c>
      <c r="L241" s="7" t="s">
        <v>16</v>
      </c>
      <c r="M241" s="7" t="s">
        <v>17</v>
      </c>
    </row>
    <row r="242" spans="1:13">
      <c r="A242" s="3" t="s">
        <v>33</v>
      </c>
      <c r="B242" s="3" t="s">
        <v>236</v>
      </c>
      <c r="C242" s="4" t="s">
        <v>15</v>
      </c>
      <c r="D242" s="4" t="s">
        <v>98</v>
      </c>
      <c r="E242" s="5">
        <v>299</v>
      </c>
      <c r="F242" s="5">
        <v>312</v>
      </c>
      <c r="G242" s="6" t="s">
        <v>98</v>
      </c>
      <c r="H242" s="6">
        <v>111.05</v>
      </c>
      <c r="I242" s="4">
        <v>1</v>
      </c>
      <c r="J242" s="4">
        <v>0.32051281999999998</v>
      </c>
      <c r="K242" s="4">
        <v>111.05</v>
      </c>
      <c r="L242" s="7" t="s">
        <v>16</v>
      </c>
      <c r="M242" s="7" t="s">
        <v>17</v>
      </c>
    </row>
    <row r="243" spans="1:13">
      <c r="A243" s="3" t="s">
        <v>45</v>
      </c>
      <c r="B243" s="3" t="s">
        <v>154</v>
      </c>
      <c r="C243" s="4" t="s">
        <v>15</v>
      </c>
      <c r="D243" s="4" t="s">
        <v>98</v>
      </c>
      <c r="E243" s="5">
        <v>345</v>
      </c>
      <c r="F243" s="5">
        <v>385</v>
      </c>
      <c r="G243" s="6" t="s">
        <v>98</v>
      </c>
      <c r="H243" s="6">
        <v>109.19</v>
      </c>
      <c r="I243" s="4">
        <v>4</v>
      </c>
      <c r="J243" s="4">
        <v>1.03896104</v>
      </c>
      <c r="K243" s="4">
        <v>27.297499999999999</v>
      </c>
      <c r="L243" s="7" t="s">
        <v>16</v>
      </c>
      <c r="M243" s="7" t="s">
        <v>17</v>
      </c>
    </row>
    <row r="244" spans="1:13">
      <c r="A244" s="3" t="s">
        <v>72</v>
      </c>
      <c r="B244" s="3" t="s">
        <v>146</v>
      </c>
      <c r="C244" s="4" t="s">
        <v>15</v>
      </c>
      <c r="D244" s="4" t="s">
        <v>98</v>
      </c>
      <c r="E244" s="5">
        <v>685</v>
      </c>
      <c r="F244" s="5">
        <v>742</v>
      </c>
      <c r="G244" s="6" t="s">
        <v>98</v>
      </c>
      <c r="H244" s="6">
        <v>107.46</v>
      </c>
      <c r="I244" s="4">
        <v>1</v>
      </c>
      <c r="J244" s="4">
        <v>0.13477089</v>
      </c>
      <c r="K244" s="4">
        <v>107.46</v>
      </c>
      <c r="L244" s="7" t="s">
        <v>16</v>
      </c>
      <c r="M244" s="7" t="s">
        <v>17</v>
      </c>
    </row>
    <row r="245" spans="1:13">
      <c r="A245" s="3" t="s">
        <v>22</v>
      </c>
      <c r="B245" s="3" t="s">
        <v>237</v>
      </c>
      <c r="C245" s="4" t="s">
        <v>15</v>
      </c>
      <c r="D245" s="4" t="s">
        <v>98</v>
      </c>
      <c r="E245" s="5">
        <v>769</v>
      </c>
      <c r="F245" s="5">
        <v>925</v>
      </c>
      <c r="G245" s="6" t="s">
        <v>98</v>
      </c>
      <c r="H245" s="6">
        <v>106.3</v>
      </c>
      <c r="I245" s="4">
        <v>2</v>
      </c>
      <c r="J245" s="4">
        <v>0.21621621999999999</v>
      </c>
      <c r="K245" s="4">
        <v>53.15</v>
      </c>
      <c r="L245" s="7" t="s">
        <v>16</v>
      </c>
      <c r="M245" s="7" t="s">
        <v>17</v>
      </c>
    </row>
    <row r="246" spans="1:13">
      <c r="A246" s="3" t="s">
        <v>22</v>
      </c>
      <c r="B246" s="3" t="s">
        <v>238</v>
      </c>
      <c r="C246" s="4" t="s">
        <v>15</v>
      </c>
      <c r="D246" s="4" t="s">
        <v>98</v>
      </c>
      <c r="E246" s="5">
        <v>734</v>
      </c>
      <c r="F246" s="5">
        <v>891</v>
      </c>
      <c r="G246" s="6" t="s">
        <v>98</v>
      </c>
      <c r="H246" s="6">
        <v>101.26</v>
      </c>
      <c r="I246" s="4">
        <v>2</v>
      </c>
      <c r="J246" s="4">
        <v>0.22446689</v>
      </c>
      <c r="K246" s="4">
        <v>50.63</v>
      </c>
      <c r="L246" s="7" t="s">
        <v>16</v>
      </c>
      <c r="M246" s="7" t="s">
        <v>17</v>
      </c>
    </row>
    <row r="247" spans="1:13">
      <c r="A247" s="3" t="s">
        <v>239</v>
      </c>
      <c r="B247" s="3" t="s">
        <v>240</v>
      </c>
      <c r="C247" s="4" t="s">
        <v>15</v>
      </c>
      <c r="D247" s="4" t="s">
        <v>98</v>
      </c>
      <c r="E247" s="5">
        <v>1051</v>
      </c>
      <c r="F247" s="5">
        <v>1143</v>
      </c>
      <c r="G247" s="6" t="s">
        <v>98</v>
      </c>
      <c r="H247" s="6">
        <v>99.56</v>
      </c>
      <c r="I247" s="4">
        <v>2</v>
      </c>
      <c r="J247" s="4">
        <v>0.17497813000000001</v>
      </c>
      <c r="K247" s="4">
        <v>49.78</v>
      </c>
      <c r="L247" s="7" t="s">
        <v>16</v>
      </c>
      <c r="M247" s="7" t="s">
        <v>17</v>
      </c>
    </row>
    <row r="248" spans="1:13">
      <c r="A248" s="3" t="s">
        <v>72</v>
      </c>
      <c r="B248" s="3" t="s">
        <v>241</v>
      </c>
      <c r="C248" s="4" t="s">
        <v>15</v>
      </c>
      <c r="D248" s="4" t="s">
        <v>98</v>
      </c>
      <c r="E248" s="5">
        <v>576</v>
      </c>
      <c r="F248" s="5">
        <v>669</v>
      </c>
      <c r="G248" s="6" t="s">
        <v>98</v>
      </c>
      <c r="H248" s="6">
        <v>97.35</v>
      </c>
      <c r="I248" s="4">
        <v>4</v>
      </c>
      <c r="J248" s="4">
        <v>0.59790732000000002</v>
      </c>
      <c r="K248" s="4">
        <v>24.337499999999999</v>
      </c>
      <c r="L248" s="7" t="s">
        <v>16</v>
      </c>
      <c r="M248" s="7" t="s">
        <v>17</v>
      </c>
    </row>
    <row r="249" spans="1:13">
      <c r="A249" s="3" t="s">
        <v>61</v>
      </c>
      <c r="B249" s="3" t="s">
        <v>234</v>
      </c>
      <c r="C249" s="4" t="s">
        <v>15</v>
      </c>
      <c r="D249" s="4">
        <v>1</v>
      </c>
      <c r="E249" s="5">
        <v>613</v>
      </c>
      <c r="F249" s="5">
        <v>662</v>
      </c>
      <c r="G249" s="6">
        <v>92.03</v>
      </c>
      <c r="H249" s="6">
        <v>92.03</v>
      </c>
      <c r="I249" s="4">
        <v>3</v>
      </c>
      <c r="J249" s="4">
        <v>0.45317221000000002</v>
      </c>
      <c r="K249" s="4">
        <v>30.676666669999999</v>
      </c>
      <c r="L249" s="7" t="s">
        <v>16</v>
      </c>
      <c r="M249" s="7" t="s">
        <v>17</v>
      </c>
    </row>
    <row r="250" spans="1:13">
      <c r="A250" s="3" t="s">
        <v>45</v>
      </c>
      <c r="B250" s="3" t="s">
        <v>242</v>
      </c>
      <c r="C250" s="4" t="s">
        <v>15</v>
      </c>
      <c r="D250" s="4" t="s">
        <v>98</v>
      </c>
      <c r="E250" s="5">
        <v>43</v>
      </c>
      <c r="F250" s="5">
        <v>49</v>
      </c>
      <c r="G250" s="6" t="s">
        <v>98</v>
      </c>
      <c r="H250" s="6">
        <v>90.88</v>
      </c>
      <c r="I250" s="4">
        <v>0</v>
      </c>
      <c r="J250" s="4">
        <v>0</v>
      </c>
      <c r="K250" s="4" t="s">
        <v>98</v>
      </c>
      <c r="L250" s="7" t="s">
        <v>16</v>
      </c>
      <c r="M250" s="7" t="s">
        <v>17</v>
      </c>
    </row>
    <row r="251" spans="1:13">
      <c r="A251" s="3" t="s">
        <v>24</v>
      </c>
      <c r="B251" s="3" t="s">
        <v>243</v>
      </c>
      <c r="C251" s="4" t="s">
        <v>15</v>
      </c>
      <c r="D251" s="4" t="s">
        <v>98</v>
      </c>
      <c r="E251" s="5">
        <v>518</v>
      </c>
      <c r="F251" s="5">
        <v>622</v>
      </c>
      <c r="G251" s="6" t="s">
        <v>98</v>
      </c>
      <c r="H251" s="6">
        <v>88.12</v>
      </c>
      <c r="I251" s="4">
        <v>2</v>
      </c>
      <c r="J251" s="4">
        <v>0.32154340999999997</v>
      </c>
      <c r="K251" s="4">
        <v>44.06</v>
      </c>
      <c r="L251" s="7" t="s">
        <v>16</v>
      </c>
      <c r="M251" s="7" t="s">
        <v>17</v>
      </c>
    </row>
    <row r="252" spans="1:13">
      <c r="A252" s="3" t="s">
        <v>166</v>
      </c>
      <c r="B252" s="3" t="s">
        <v>244</v>
      </c>
      <c r="C252" s="4" t="s">
        <v>15</v>
      </c>
      <c r="D252" s="4" t="s">
        <v>98</v>
      </c>
      <c r="E252" s="5">
        <v>112</v>
      </c>
      <c r="F252" s="5">
        <v>119</v>
      </c>
      <c r="G252" s="6" t="s">
        <v>98</v>
      </c>
      <c r="H252" s="6">
        <v>85.76</v>
      </c>
      <c r="I252" s="4">
        <v>2</v>
      </c>
      <c r="J252" s="4">
        <v>1.6806722700000001</v>
      </c>
      <c r="K252" s="4">
        <v>42.88</v>
      </c>
      <c r="L252" s="7" t="s">
        <v>16</v>
      </c>
      <c r="M252" s="7" t="s">
        <v>17</v>
      </c>
    </row>
    <row r="253" spans="1:13">
      <c r="A253" s="3" t="s">
        <v>106</v>
      </c>
      <c r="B253" s="3" t="s">
        <v>245</v>
      </c>
      <c r="C253" s="4" t="s">
        <v>15</v>
      </c>
      <c r="D253" s="4" t="s">
        <v>98</v>
      </c>
      <c r="E253" s="5">
        <v>465</v>
      </c>
      <c r="F253" s="5">
        <v>533</v>
      </c>
      <c r="G253" s="6" t="s">
        <v>98</v>
      </c>
      <c r="H253" s="6">
        <v>84.36</v>
      </c>
      <c r="I253" s="4">
        <v>2</v>
      </c>
      <c r="J253" s="4">
        <v>0.37523452000000002</v>
      </c>
      <c r="K253" s="4">
        <v>42.18</v>
      </c>
      <c r="L253" s="7" t="s">
        <v>16</v>
      </c>
      <c r="M253" s="7" t="s">
        <v>17</v>
      </c>
    </row>
    <row r="254" spans="1:13">
      <c r="A254" s="3" t="s">
        <v>18</v>
      </c>
      <c r="B254" s="3" t="s">
        <v>201</v>
      </c>
      <c r="C254" s="4" t="s">
        <v>15</v>
      </c>
      <c r="D254" s="4" t="s">
        <v>98</v>
      </c>
      <c r="E254" s="5">
        <v>403</v>
      </c>
      <c r="F254" s="5">
        <v>525</v>
      </c>
      <c r="G254" s="6" t="s">
        <v>98</v>
      </c>
      <c r="H254" s="6">
        <v>75.97</v>
      </c>
      <c r="I254" s="4">
        <v>3</v>
      </c>
      <c r="J254" s="4">
        <v>0.57142857000000002</v>
      </c>
      <c r="K254" s="4">
        <v>25.323333330000001</v>
      </c>
      <c r="L254" s="7" t="s">
        <v>16</v>
      </c>
      <c r="M254" s="7" t="s">
        <v>17</v>
      </c>
    </row>
    <row r="255" spans="1:13">
      <c r="A255" s="3" t="s">
        <v>246</v>
      </c>
      <c r="B255" s="3" t="s">
        <v>247</v>
      </c>
      <c r="C255" s="4" t="s">
        <v>15</v>
      </c>
      <c r="D255" s="4" t="s">
        <v>98</v>
      </c>
      <c r="E255" s="5">
        <v>280</v>
      </c>
      <c r="F255" s="5">
        <v>306</v>
      </c>
      <c r="G255" s="6" t="s">
        <v>98</v>
      </c>
      <c r="H255" s="6">
        <v>73.510000000000005</v>
      </c>
      <c r="I255" s="4">
        <v>5</v>
      </c>
      <c r="J255" s="4">
        <v>1.6339869300000001</v>
      </c>
      <c r="K255" s="4">
        <v>14.702</v>
      </c>
      <c r="L255" s="7" t="s">
        <v>16</v>
      </c>
      <c r="M255" s="7" t="s">
        <v>17</v>
      </c>
    </row>
    <row r="256" spans="1:13">
      <c r="A256" s="3" t="s">
        <v>28</v>
      </c>
      <c r="B256" s="3" t="s">
        <v>29</v>
      </c>
      <c r="C256" s="4" t="s">
        <v>15</v>
      </c>
      <c r="D256" s="4" t="s">
        <v>98</v>
      </c>
      <c r="E256" s="5">
        <v>277</v>
      </c>
      <c r="F256" s="5">
        <v>300</v>
      </c>
      <c r="G256" s="6" t="s">
        <v>98</v>
      </c>
      <c r="H256" s="6">
        <v>69.239999999999995</v>
      </c>
      <c r="I256" s="4">
        <v>1</v>
      </c>
      <c r="J256" s="4">
        <v>0.33333332999999998</v>
      </c>
      <c r="K256" s="4">
        <v>69.239999999999995</v>
      </c>
      <c r="L256" s="7" t="s">
        <v>16</v>
      </c>
      <c r="M256" s="7" t="s">
        <v>17</v>
      </c>
    </row>
    <row r="257" spans="1:13">
      <c r="A257" s="3" t="s">
        <v>209</v>
      </c>
      <c r="B257" s="3" t="s">
        <v>248</v>
      </c>
      <c r="C257" s="4" t="s">
        <v>15</v>
      </c>
      <c r="D257" s="4" t="s">
        <v>98</v>
      </c>
      <c r="E257" s="5">
        <v>285</v>
      </c>
      <c r="F257" s="5">
        <v>317</v>
      </c>
      <c r="G257" s="6" t="s">
        <v>98</v>
      </c>
      <c r="H257" s="6">
        <v>68.489999999999995</v>
      </c>
      <c r="I257" s="4">
        <v>2</v>
      </c>
      <c r="J257" s="4">
        <v>0.63091483000000004</v>
      </c>
      <c r="K257" s="4">
        <v>34.244999999999997</v>
      </c>
      <c r="L257" s="7" t="s">
        <v>16</v>
      </c>
      <c r="M257" s="7" t="s">
        <v>17</v>
      </c>
    </row>
    <row r="258" spans="1:13">
      <c r="A258" s="3" t="s">
        <v>139</v>
      </c>
      <c r="B258" s="3" t="s">
        <v>249</v>
      </c>
      <c r="C258" s="4" t="s">
        <v>15</v>
      </c>
      <c r="D258" s="4" t="s">
        <v>98</v>
      </c>
      <c r="E258" s="5">
        <v>508</v>
      </c>
      <c r="F258" s="5">
        <v>652</v>
      </c>
      <c r="G258" s="6" t="s">
        <v>98</v>
      </c>
      <c r="H258" s="6">
        <v>66.849999999999994</v>
      </c>
      <c r="I258" s="4">
        <v>2</v>
      </c>
      <c r="J258" s="4">
        <v>0.30674847</v>
      </c>
      <c r="K258" s="4">
        <v>33.424999999999997</v>
      </c>
      <c r="L258" s="7" t="s">
        <v>16</v>
      </c>
      <c r="M258" s="7" t="s">
        <v>17</v>
      </c>
    </row>
    <row r="259" spans="1:13">
      <c r="A259" s="3" t="s">
        <v>45</v>
      </c>
      <c r="B259" s="3" t="s">
        <v>250</v>
      </c>
      <c r="C259" s="4" t="s">
        <v>15</v>
      </c>
      <c r="D259" s="4" t="s">
        <v>98</v>
      </c>
      <c r="E259" s="5">
        <v>49</v>
      </c>
      <c r="F259" s="5">
        <v>59</v>
      </c>
      <c r="G259" s="6" t="s">
        <v>98</v>
      </c>
      <c r="H259" s="6">
        <v>66.209999999999994</v>
      </c>
      <c r="I259" s="4">
        <v>0</v>
      </c>
      <c r="J259" s="4">
        <v>0</v>
      </c>
      <c r="K259" s="4" t="s">
        <v>98</v>
      </c>
      <c r="L259" s="7" t="s">
        <v>16</v>
      </c>
      <c r="M259" s="7" t="s">
        <v>17</v>
      </c>
    </row>
    <row r="260" spans="1:13">
      <c r="A260" s="3" t="s">
        <v>72</v>
      </c>
      <c r="B260" s="3" t="s">
        <v>251</v>
      </c>
      <c r="C260" s="4" t="s">
        <v>15</v>
      </c>
      <c r="D260" s="4" t="s">
        <v>98</v>
      </c>
      <c r="E260" s="5">
        <v>300</v>
      </c>
      <c r="F260" s="5">
        <v>311</v>
      </c>
      <c r="G260" s="6" t="s">
        <v>98</v>
      </c>
      <c r="H260" s="6">
        <v>65.790000000000006</v>
      </c>
      <c r="I260" s="4">
        <v>0</v>
      </c>
      <c r="J260" s="4">
        <v>0</v>
      </c>
      <c r="K260" s="4" t="s">
        <v>98</v>
      </c>
      <c r="L260" s="7" t="s">
        <v>16</v>
      </c>
      <c r="M260" s="7" t="s">
        <v>17</v>
      </c>
    </row>
    <row r="261" spans="1:13">
      <c r="A261" s="3" t="s">
        <v>33</v>
      </c>
      <c r="B261" s="3" t="s">
        <v>213</v>
      </c>
      <c r="C261" s="4" t="s">
        <v>15</v>
      </c>
      <c r="D261" s="4" t="s">
        <v>98</v>
      </c>
      <c r="E261" s="5">
        <v>29</v>
      </c>
      <c r="F261" s="5">
        <v>32</v>
      </c>
      <c r="G261" s="6" t="s">
        <v>98</v>
      </c>
      <c r="H261" s="6">
        <v>63.53</v>
      </c>
      <c r="I261" s="4">
        <v>0</v>
      </c>
      <c r="J261" s="4">
        <v>0</v>
      </c>
      <c r="K261" s="4" t="s">
        <v>98</v>
      </c>
      <c r="L261" s="7" t="s">
        <v>16</v>
      </c>
      <c r="M261" s="7" t="s">
        <v>17</v>
      </c>
    </row>
    <row r="262" spans="1:13">
      <c r="A262" s="3" t="s">
        <v>35</v>
      </c>
      <c r="B262" s="3" t="s">
        <v>252</v>
      </c>
      <c r="C262" s="4" t="s">
        <v>15</v>
      </c>
      <c r="D262" s="4" t="s">
        <v>98</v>
      </c>
      <c r="E262" s="5">
        <v>414</v>
      </c>
      <c r="F262" s="5">
        <v>467</v>
      </c>
      <c r="G262" s="6" t="s">
        <v>98</v>
      </c>
      <c r="H262" s="6">
        <v>61.74</v>
      </c>
      <c r="I262" s="4">
        <v>4</v>
      </c>
      <c r="J262" s="4">
        <v>0.85653104999999996</v>
      </c>
      <c r="K262" s="4">
        <v>15.435</v>
      </c>
      <c r="L262" s="7" t="s">
        <v>16</v>
      </c>
      <c r="M262" s="7" t="s">
        <v>17</v>
      </c>
    </row>
    <row r="263" spans="1:13">
      <c r="A263" s="3" t="s">
        <v>209</v>
      </c>
      <c r="B263" s="3" t="s">
        <v>253</v>
      </c>
      <c r="C263" s="4" t="s">
        <v>15</v>
      </c>
      <c r="D263" s="4" t="s">
        <v>98</v>
      </c>
      <c r="E263" s="5">
        <v>256</v>
      </c>
      <c r="F263" s="5">
        <v>269</v>
      </c>
      <c r="G263" s="6" t="s">
        <v>98</v>
      </c>
      <c r="H263" s="6">
        <v>61.42</v>
      </c>
      <c r="I263" s="4">
        <v>1</v>
      </c>
      <c r="J263" s="4">
        <v>0.37174720999999999</v>
      </c>
      <c r="K263" s="4">
        <v>61.42</v>
      </c>
      <c r="L263" s="7" t="s">
        <v>16</v>
      </c>
      <c r="M263" s="7" t="s">
        <v>17</v>
      </c>
    </row>
    <row r="264" spans="1:13">
      <c r="A264" s="3" t="s">
        <v>103</v>
      </c>
      <c r="B264" s="3" t="s">
        <v>254</v>
      </c>
      <c r="C264" s="4" t="s">
        <v>15</v>
      </c>
      <c r="D264" s="4" t="s">
        <v>98</v>
      </c>
      <c r="E264" s="5">
        <v>342</v>
      </c>
      <c r="F264" s="5">
        <v>389</v>
      </c>
      <c r="G264" s="6" t="s">
        <v>98</v>
      </c>
      <c r="H264" s="6">
        <v>55.01</v>
      </c>
      <c r="I264" s="4">
        <v>0</v>
      </c>
      <c r="J264" s="4">
        <v>0</v>
      </c>
      <c r="K264" s="4" t="s">
        <v>98</v>
      </c>
      <c r="L264" s="7" t="s">
        <v>16</v>
      </c>
      <c r="M264" s="7" t="s">
        <v>17</v>
      </c>
    </row>
    <row r="265" spans="1:13">
      <c r="A265" s="3" t="s">
        <v>68</v>
      </c>
      <c r="B265" s="3" t="s">
        <v>132</v>
      </c>
      <c r="C265" s="4" t="s">
        <v>15</v>
      </c>
      <c r="D265" s="4" t="s">
        <v>98</v>
      </c>
      <c r="E265" s="5">
        <v>593</v>
      </c>
      <c r="F265" s="5">
        <v>621</v>
      </c>
      <c r="G265" s="6" t="s">
        <v>98</v>
      </c>
      <c r="H265" s="6">
        <v>54.68</v>
      </c>
      <c r="I265" s="4">
        <v>2</v>
      </c>
      <c r="J265" s="4">
        <v>0.32206119</v>
      </c>
      <c r="K265" s="4">
        <v>27.34</v>
      </c>
      <c r="L265" s="7" t="s">
        <v>16</v>
      </c>
      <c r="M265" s="7" t="s">
        <v>17</v>
      </c>
    </row>
    <row r="266" spans="1:13">
      <c r="A266" s="3" t="s">
        <v>239</v>
      </c>
      <c r="B266" s="3" t="s">
        <v>255</v>
      </c>
      <c r="C266" s="4" t="s">
        <v>15</v>
      </c>
      <c r="D266" s="4" t="s">
        <v>98</v>
      </c>
      <c r="E266" s="5">
        <v>314</v>
      </c>
      <c r="F266" s="5">
        <v>337</v>
      </c>
      <c r="G266" s="6" t="s">
        <v>98</v>
      </c>
      <c r="H266" s="6">
        <v>54.15</v>
      </c>
      <c r="I266" s="4">
        <v>1</v>
      </c>
      <c r="J266" s="4">
        <v>0.29673590999999999</v>
      </c>
      <c r="K266" s="4">
        <v>54.15</v>
      </c>
      <c r="L266" s="7" t="s">
        <v>16</v>
      </c>
      <c r="M266" s="7" t="s">
        <v>17</v>
      </c>
    </row>
    <row r="267" spans="1:13">
      <c r="A267" s="3" t="s">
        <v>112</v>
      </c>
      <c r="B267" s="3" t="s">
        <v>256</v>
      </c>
      <c r="C267" s="4" t="s">
        <v>15</v>
      </c>
      <c r="D267" s="4" t="s">
        <v>98</v>
      </c>
      <c r="E267" s="5">
        <v>165</v>
      </c>
      <c r="F267" s="5">
        <v>201</v>
      </c>
      <c r="G267" s="6" t="s">
        <v>98</v>
      </c>
      <c r="H267" s="6">
        <v>54.04</v>
      </c>
      <c r="I267" s="4">
        <v>1</v>
      </c>
      <c r="J267" s="4">
        <v>0.49751244</v>
      </c>
      <c r="K267" s="4">
        <v>54.04</v>
      </c>
      <c r="L267" s="7" t="s">
        <v>16</v>
      </c>
      <c r="M267" s="7" t="s">
        <v>17</v>
      </c>
    </row>
    <row r="268" spans="1:13">
      <c r="A268" s="3" t="s">
        <v>72</v>
      </c>
      <c r="B268" s="3" t="s">
        <v>241</v>
      </c>
      <c r="C268" s="4" t="s">
        <v>15</v>
      </c>
      <c r="D268" s="4" t="s">
        <v>98</v>
      </c>
      <c r="E268" s="5">
        <v>441</v>
      </c>
      <c r="F268" s="5">
        <v>461</v>
      </c>
      <c r="G268" s="6" t="s">
        <v>98</v>
      </c>
      <c r="H268" s="6">
        <v>53.87</v>
      </c>
      <c r="I268" s="4">
        <v>3</v>
      </c>
      <c r="J268" s="4">
        <v>0.65075921999999997</v>
      </c>
      <c r="K268" s="4">
        <v>17.956666670000001</v>
      </c>
      <c r="L268" s="7" t="s">
        <v>16</v>
      </c>
      <c r="M268" s="7" t="s">
        <v>17</v>
      </c>
    </row>
    <row r="269" spans="1:13">
      <c r="A269" s="3" t="s">
        <v>24</v>
      </c>
      <c r="B269" s="3" t="s">
        <v>257</v>
      </c>
      <c r="C269" s="4" t="s">
        <v>15</v>
      </c>
      <c r="D269" s="4" t="s">
        <v>98</v>
      </c>
      <c r="E269" s="5">
        <v>345</v>
      </c>
      <c r="F269" s="5">
        <v>415</v>
      </c>
      <c r="G269" s="6" t="s">
        <v>98</v>
      </c>
      <c r="H269" s="6">
        <v>52.78</v>
      </c>
      <c r="I269" s="4">
        <v>0</v>
      </c>
      <c r="J269" s="4">
        <v>0</v>
      </c>
      <c r="K269" s="4" t="s">
        <v>98</v>
      </c>
      <c r="L269" s="7" t="s">
        <v>16</v>
      </c>
      <c r="M269" s="7" t="s">
        <v>17</v>
      </c>
    </row>
    <row r="270" spans="1:13">
      <c r="A270" s="3" t="s">
        <v>45</v>
      </c>
      <c r="B270" s="3" t="s">
        <v>151</v>
      </c>
      <c r="C270" s="4" t="s">
        <v>15</v>
      </c>
      <c r="D270" s="4" t="s">
        <v>98</v>
      </c>
      <c r="E270" s="5">
        <v>322</v>
      </c>
      <c r="F270" s="5">
        <v>338</v>
      </c>
      <c r="G270" s="6" t="s">
        <v>98</v>
      </c>
      <c r="H270" s="6">
        <v>52.72</v>
      </c>
      <c r="I270" s="4">
        <v>3</v>
      </c>
      <c r="J270" s="4">
        <v>0.88757396</v>
      </c>
      <c r="K270" s="4">
        <v>17.573333330000001</v>
      </c>
      <c r="L270" s="7" t="s">
        <v>16</v>
      </c>
      <c r="M270" s="7" t="s">
        <v>17</v>
      </c>
    </row>
    <row r="271" spans="1:13">
      <c r="A271" s="3" t="s">
        <v>37</v>
      </c>
      <c r="B271" s="3" t="s">
        <v>258</v>
      </c>
      <c r="C271" s="4" t="s">
        <v>15</v>
      </c>
      <c r="D271" s="4" t="s">
        <v>98</v>
      </c>
      <c r="E271" s="5">
        <v>340</v>
      </c>
      <c r="F271" s="5">
        <v>411</v>
      </c>
      <c r="G271" s="6" t="s">
        <v>98</v>
      </c>
      <c r="H271" s="6">
        <v>50.42</v>
      </c>
      <c r="I271" s="4">
        <v>0</v>
      </c>
      <c r="J271" s="4">
        <v>0</v>
      </c>
      <c r="K271" s="4" t="s">
        <v>98</v>
      </c>
      <c r="L271" s="7" t="s">
        <v>16</v>
      </c>
      <c r="M271" s="7" t="s">
        <v>17</v>
      </c>
    </row>
    <row r="272" spans="1:13">
      <c r="A272" s="3" t="s">
        <v>239</v>
      </c>
      <c r="B272" s="3" t="s">
        <v>259</v>
      </c>
      <c r="C272" s="4" t="s">
        <v>15</v>
      </c>
      <c r="D272" s="4" t="s">
        <v>98</v>
      </c>
      <c r="E272" s="5">
        <v>207</v>
      </c>
      <c r="F272" s="5">
        <v>221</v>
      </c>
      <c r="G272" s="6" t="s">
        <v>98</v>
      </c>
      <c r="H272" s="6">
        <v>48.72</v>
      </c>
      <c r="I272" s="4">
        <v>1</v>
      </c>
      <c r="J272" s="4">
        <v>0.45248869000000003</v>
      </c>
      <c r="K272" s="4">
        <v>48.72</v>
      </c>
      <c r="L272" s="7" t="s">
        <v>16</v>
      </c>
      <c r="M272" s="7" t="s">
        <v>17</v>
      </c>
    </row>
    <row r="273" spans="1:13">
      <c r="A273" s="3" t="s">
        <v>45</v>
      </c>
      <c r="B273" s="3" t="s">
        <v>152</v>
      </c>
      <c r="C273" s="4" t="s">
        <v>15</v>
      </c>
      <c r="D273" s="4" t="s">
        <v>98</v>
      </c>
      <c r="E273" s="5">
        <v>260</v>
      </c>
      <c r="F273" s="5">
        <v>269</v>
      </c>
      <c r="G273" s="6" t="s">
        <v>98</v>
      </c>
      <c r="H273" s="6">
        <v>47.53</v>
      </c>
      <c r="I273" s="4">
        <v>1</v>
      </c>
      <c r="J273" s="4">
        <v>0.37174720999999999</v>
      </c>
      <c r="K273" s="4">
        <v>47.53</v>
      </c>
      <c r="L273" s="7" t="s">
        <v>16</v>
      </c>
      <c r="M273" s="7" t="s">
        <v>17</v>
      </c>
    </row>
    <row r="274" spans="1:13">
      <c r="A274" s="3" t="s">
        <v>18</v>
      </c>
      <c r="B274" s="3" t="s">
        <v>168</v>
      </c>
      <c r="C274" s="4" t="s">
        <v>15</v>
      </c>
      <c r="D274" s="4" t="s">
        <v>98</v>
      </c>
      <c r="E274" s="5">
        <v>253</v>
      </c>
      <c r="F274" s="5">
        <v>295</v>
      </c>
      <c r="G274" s="6" t="s">
        <v>98</v>
      </c>
      <c r="H274" s="6">
        <v>42.64</v>
      </c>
      <c r="I274" s="4">
        <v>2</v>
      </c>
      <c r="J274" s="4">
        <v>0.67796610000000002</v>
      </c>
      <c r="K274" s="4">
        <v>21.32</v>
      </c>
      <c r="L274" s="7" t="s">
        <v>16</v>
      </c>
      <c r="M274" s="7" t="s">
        <v>17</v>
      </c>
    </row>
    <row r="275" spans="1:13">
      <c r="A275" s="3" t="s">
        <v>18</v>
      </c>
      <c r="B275" s="3" t="s">
        <v>260</v>
      </c>
      <c r="C275" s="4" t="s">
        <v>15</v>
      </c>
      <c r="D275" s="4" t="s">
        <v>98</v>
      </c>
      <c r="E275" s="5">
        <v>260</v>
      </c>
      <c r="F275" s="5">
        <v>369</v>
      </c>
      <c r="G275" s="6" t="s">
        <v>98</v>
      </c>
      <c r="H275" s="6">
        <v>42.2</v>
      </c>
      <c r="I275" s="4">
        <v>1</v>
      </c>
      <c r="J275" s="4">
        <v>0.27100270999999998</v>
      </c>
      <c r="K275" s="4">
        <v>42.2</v>
      </c>
      <c r="L275" s="7" t="s">
        <v>16</v>
      </c>
      <c r="M275" s="7" t="s">
        <v>17</v>
      </c>
    </row>
    <row r="276" spans="1:13">
      <c r="A276" s="3" t="s">
        <v>103</v>
      </c>
      <c r="B276" s="3" t="s">
        <v>261</v>
      </c>
      <c r="C276" s="4" t="s">
        <v>15</v>
      </c>
      <c r="D276" s="4" t="s">
        <v>98</v>
      </c>
      <c r="E276" s="5">
        <v>173</v>
      </c>
      <c r="F276" s="5">
        <v>177</v>
      </c>
      <c r="G276" s="6" t="s">
        <v>98</v>
      </c>
      <c r="H276" s="6">
        <v>41.13</v>
      </c>
      <c r="I276" s="4">
        <v>0</v>
      </c>
      <c r="J276" s="4">
        <v>0</v>
      </c>
      <c r="K276" s="4" t="s">
        <v>98</v>
      </c>
      <c r="L276" s="7" t="s">
        <v>16</v>
      </c>
      <c r="M276" s="7" t="s">
        <v>17</v>
      </c>
    </row>
    <row r="277" spans="1:13">
      <c r="A277" s="3" t="s">
        <v>198</v>
      </c>
      <c r="B277" s="3" t="s">
        <v>262</v>
      </c>
      <c r="C277" s="4" t="s">
        <v>15</v>
      </c>
      <c r="D277" s="4" t="s">
        <v>98</v>
      </c>
      <c r="E277" s="5">
        <v>185</v>
      </c>
      <c r="F277" s="5">
        <v>194</v>
      </c>
      <c r="G277" s="6" t="s">
        <v>98</v>
      </c>
      <c r="H277" s="6">
        <v>40.14</v>
      </c>
      <c r="I277" s="4">
        <v>0</v>
      </c>
      <c r="J277" s="4">
        <v>0</v>
      </c>
      <c r="K277" s="4" t="s">
        <v>98</v>
      </c>
      <c r="L277" s="7" t="s">
        <v>16</v>
      </c>
      <c r="M277" s="7" t="s">
        <v>17</v>
      </c>
    </row>
    <row r="278" spans="1:13">
      <c r="A278" s="3" t="s">
        <v>37</v>
      </c>
      <c r="B278" s="3" t="s">
        <v>175</v>
      </c>
      <c r="C278" s="4" t="s">
        <v>15</v>
      </c>
      <c r="D278" s="4" t="s">
        <v>98</v>
      </c>
      <c r="E278" s="5">
        <v>199</v>
      </c>
      <c r="F278" s="5">
        <v>218</v>
      </c>
      <c r="G278" s="6" t="s">
        <v>98</v>
      </c>
      <c r="H278" s="6">
        <v>40.130000000000003</v>
      </c>
      <c r="I278" s="4">
        <v>1</v>
      </c>
      <c r="J278" s="4">
        <v>0.4587156</v>
      </c>
      <c r="K278" s="4">
        <v>40.130000000000003</v>
      </c>
      <c r="L278" s="7" t="s">
        <v>16</v>
      </c>
      <c r="M278" s="7" t="s">
        <v>17</v>
      </c>
    </row>
    <row r="279" spans="1:13">
      <c r="A279" s="3" t="s">
        <v>93</v>
      </c>
      <c r="B279" s="3" t="s">
        <v>263</v>
      </c>
      <c r="C279" s="4" t="s">
        <v>15</v>
      </c>
      <c r="D279" s="4" t="s">
        <v>98</v>
      </c>
      <c r="E279" s="5">
        <v>149</v>
      </c>
      <c r="F279" s="5">
        <v>163</v>
      </c>
      <c r="G279" s="6" t="s">
        <v>98</v>
      </c>
      <c r="H279" s="6">
        <v>36.22</v>
      </c>
      <c r="I279" s="4">
        <v>1</v>
      </c>
      <c r="J279" s="4">
        <v>0.61349693000000005</v>
      </c>
      <c r="K279" s="4">
        <v>36.22</v>
      </c>
      <c r="L279" s="7" t="s">
        <v>16</v>
      </c>
      <c r="M279" s="7" t="s">
        <v>17</v>
      </c>
    </row>
    <row r="280" spans="1:13">
      <c r="A280" s="3" t="s">
        <v>72</v>
      </c>
      <c r="B280" s="3" t="s">
        <v>264</v>
      </c>
      <c r="C280" s="4" t="s">
        <v>15</v>
      </c>
      <c r="D280" s="4" t="s">
        <v>98</v>
      </c>
      <c r="E280" s="5">
        <v>301</v>
      </c>
      <c r="F280" s="5">
        <v>341</v>
      </c>
      <c r="G280" s="6" t="s">
        <v>98</v>
      </c>
      <c r="H280" s="6">
        <v>35.08</v>
      </c>
      <c r="I280" s="4">
        <v>3</v>
      </c>
      <c r="J280" s="4">
        <v>0.87976540000000003</v>
      </c>
      <c r="K280" s="4">
        <v>11.69333333</v>
      </c>
      <c r="L280" s="7" t="s">
        <v>16</v>
      </c>
      <c r="M280" s="7" t="s">
        <v>17</v>
      </c>
    </row>
    <row r="281" spans="1:13">
      <c r="A281" s="3" t="s">
        <v>246</v>
      </c>
      <c r="B281" s="3" t="s">
        <v>265</v>
      </c>
      <c r="C281" s="4" t="s">
        <v>15</v>
      </c>
      <c r="D281" s="4" t="s">
        <v>98</v>
      </c>
      <c r="E281" s="5">
        <v>221</v>
      </c>
      <c r="F281" s="5">
        <v>243</v>
      </c>
      <c r="G281" s="6" t="s">
        <v>98</v>
      </c>
      <c r="H281" s="6">
        <v>33.5</v>
      </c>
      <c r="I281" s="4">
        <v>2</v>
      </c>
      <c r="J281" s="4">
        <v>0.82304527000000005</v>
      </c>
      <c r="K281" s="4">
        <v>16.75</v>
      </c>
      <c r="L281" s="7" t="s">
        <v>16</v>
      </c>
      <c r="M281" s="7" t="s">
        <v>17</v>
      </c>
    </row>
    <row r="282" spans="1:13">
      <c r="A282" s="3" t="s">
        <v>266</v>
      </c>
      <c r="B282" s="3" t="s">
        <v>267</v>
      </c>
      <c r="C282" s="4" t="s">
        <v>15</v>
      </c>
      <c r="D282" s="4" t="s">
        <v>98</v>
      </c>
      <c r="E282" s="5">
        <v>297</v>
      </c>
      <c r="F282" s="5">
        <v>319</v>
      </c>
      <c r="G282" s="6" t="s">
        <v>98</v>
      </c>
      <c r="H282" s="6">
        <v>31.85</v>
      </c>
      <c r="I282" s="4">
        <v>0</v>
      </c>
      <c r="J282" s="4">
        <v>0</v>
      </c>
      <c r="K282" s="4" t="s">
        <v>98</v>
      </c>
      <c r="L282" s="7" t="s">
        <v>16</v>
      </c>
      <c r="M282" s="7" t="s">
        <v>17</v>
      </c>
    </row>
    <row r="283" spans="1:13">
      <c r="A283" s="3" t="s">
        <v>112</v>
      </c>
      <c r="B283" s="3" t="s">
        <v>268</v>
      </c>
      <c r="C283" s="4" t="s">
        <v>15</v>
      </c>
      <c r="D283" s="4" t="s">
        <v>98</v>
      </c>
      <c r="E283" s="5">
        <v>155</v>
      </c>
      <c r="F283" s="5">
        <v>185</v>
      </c>
      <c r="G283" s="6" t="s">
        <v>98</v>
      </c>
      <c r="H283" s="6">
        <v>31.8</v>
      </c>
      <c r="I283" s="4">
        <v>2</v>
      </c>
      <c r="J283" s="4">
        <v>1.0810810799999999</v>
      </c>
      <c r="K283" s="4">
        <v>15.9</v>
      </c>
      <c r="L283" s="7" t="s">
        <v>16</v>
      </c>
      <c r="M283" s="7" t="s">
        <v>17</v>
      </c>
    </row>
    <row r="284" spans="1:13">
      <c r="A284" s="3" t="s">
        <v>81</v>
      </c>
      <c r="B284" s="3" t="s">
        <v>227</v>
      </c>
      <c r="C284" s="4" t="s">
        <v>15</v>
      </c>
      <c r="D284" s="4" t="s">
        <v>98</v>
      </c>
      <c r="E284" s="5">
        <v>73</v>
      </c>
      <c r="F284" s="5">
        <v>82</v>
      </c>
      <c r="G284" s="6" t="s">
        <v>98</v>
      </c>
      <c r="H284" s="6">
        <v>31.48</v>
      </c>
      <c r="I284" s="4">
        <v>0</v>
      </c>
      <c r="J284" s="4">
        <v>0</v>
      </c>
      <c r="K284" s="4" t="s">
        <v>98</v>
      </c>
      <c r="L284" s="7" t="s">
        <v>16</v>
      </c>
      <c r="M284" s="7" t="s">
        <v>17</v>
      </c>
    </row>
    <row r="285" spans="1:13">
      <c r="A285" s="3" t="s">
        <v>209</v>
      </c>
      <c r="B285" s="3" t="s">
        <v>269</v>
      </c>
      <c r="C285" s="4" t="s">
        <v>15</v>
      </c>
      <c r="D285" s="4" t="s">
        <v>98</v>
      </c>
      <c r="E285" s="5">
        <v>147</v>
      </c>
      <c r="F285" s="5">
        <v>152</v>
      </c>
      <c r="G285" s="6" t="s">
        <v>98</v>
      </c>
      <c r="H285" s="6">
        <v>31.15</v>
      </c>
      <c r="I285" s="4">
        <v>0</v>
      </c>
      <c r="J285" s="4">
        <v>0</v>
      </c>
      <c r="K285" s="4" t="s">
        <v>98</v>
      </c>
      <c r="L285" s="7" t="s">
        <v>16</v>
      </c>
      <c r="M285" s="7" t="s">
        <v>17</v>
      </c>
    </row>
    <row r="286" spans="1:13">
      <c r="A286" s="3" t="s">
        <v>35</v>
      </c>
      <c r="B286" s="3" t="s">
        <v>270</v>
      </c>
      <c r="C286" s="4" t="s">
        <v>15</v>
      </c>
      <c r="D286" s="4" t="s">
        <v>98</v>
      </c>
      <c r="E286" s="5">
        <v>11</v>
      </c>
      <c r="F286" s="5">
        <v>17</v>
      </c>
      <c r="G286" s="6" t="s">
        <v>98</v>
      </c>
      <c r="H286" s="6">
        <v>31.03</v>
      </c>
      <c r="I286" s="4">
        <v>1</v>
      </c>
      <c r="J286" s="4">
        <v>5.8823529399999996</v>
      </c>
      <c r="K286" s="4">
        <v>31.03</v>
      </c>
      <c r="L286" s="7" t="s">
        <v>16</v>
      </c>
      <c r="M286" s="7" t="s">
        <v>17</v>
      </c>
    </row>
    <row r="287" spans="1:13">
      <c r="A287" s="3" t="s">
        <v>26</v>
      </c>
      <c r="B287" s="3" t="s">
        <v>271</v>
      </c>
      <c r="C287" s="4" t="s">
        <v>15</v>
      </c>
      <c r="D287" s="4" t="s">
        <v>98</v>
      </c>
      <c r="E287" s="5">
        <v>293</v>
      </c>
      <c r="F287" s="5">
        <v>327</v>
      </c>
      <c r="G287" s="6" t="s">
        <v>98</v>
      </c>
      <c r="H287" s="6">
        <v>30.82</v>
      </c>
      <c r="I287" s="4">
        <v>0</v>
      </c>
      <c r="J287" s="4">
        <v>0</v>
      </c>
      <c r="K287" s="4" t="s">
        <v>98</v>
      </c>
      <c r="L287" s="7" t="s">
        <v>16</v>
      </c>
      <c r="M287" s="7" t="s">
        <v>17</v>
      </c>
    </row>
    <row r="288" spans="1:13">
      <c r="A288" s="3" t="s">
        <v>18</v>
      </c>
      <c r="B288" s="3" t="s">
        <v>272</v>
      </c>
      <c r="C288" s="4" t="s">
        <v>15</v>
      </c>
      <c r="D288" s="4" t="s">
        <v>98</v>
      </c>
      <c r="E288" s="5">
        <v>156</v>
      </c>
      <c r="F288" s="5">
        <v>214</v>
      </c>
      <c r="G288" s="6" t="s">
        <v>98</v>
      </c>
      <c r="H288" s="6">
        <v>30.24</v>
      </c>
      <c r="I288" s="4">
        <v>0</v>
      </c>
      <c r="J288" s="4">
        <v>0</v>
      </c>
      <c r="K288" s="4" t="s">
        <v>98</v>
      </c>
      <c r="L288" s="7" t="s">
        <v>16</v>
      </c>
      <c r="M288" s="7" t="s">
        <v>17</v>
      </c>
    </row>
    <row r="289" spans="1:13">
      <c r="A289" s="3" t="s">
        <v>122</v>
      </c>
      <c r="B289" s="3" t="s">
        <v>273</v>
      </c>
      <c r="C289" s="4" t="s">
        <v>15</v>
      </c>
      <c r="D289" s="4" t="s">
        <v>98</v>
      </c>
      <c r="E289" s="5">
        <v>162</v>
      </c>
      <c r="F289" s="5">
        <v>180</v>
      </c>
      <c r="G289" s="6" t="s">
        <v>98</v>
      </c>
      <c r="H289" s="6">
        <v>28.35</v>
      </c>
      <c r="I289" s="4">
        <v>3</v>
      </c>
      <c r="J289" s="4">
        <v>1.6666666699999999</v>
      </c>
      <c r="K289" s="4">
        <v>9.4499999999999993</v>
      </c>
      <c r="L289" s="7" t="s">
        <v>16</v>
      </c>
      <c r="M289" s="7" t="s">
        <v>17</v>
      </c>
    </row>
    <row r="290" spans="1:13">
      <c r="A290" s="3" t="s">
        <v>239</v>
      </c>
      <c r="B290" s="3" t="s">
        <v>274</v>
      </c>
      <c r="C290" s="4" t="s">
        <v>15</v>
      </c>
      <c r="D290" s="4" t="s">
        <v>98</v>
      </c>
      <c r="E290" s="5">
        <v>198</v>
      </c>
      <c r="F290" s="5">
        <v>211</v>
      </c>
      <c r="G290" s="6" t="s">
        <v>98</v>
      </c>
      <c r="H290" s="6">
        <v>28.32</v>
      </c>
      <c r="I290" s="4">
        <v>1</v>
      </c>
      <c r="J290" s="4">
        <v>0.47393364999999998</v>
      </c>
      <c r="K290" s="4">
        <v>28.32</v>
      </c>
      <c r="L290" s="7" t="s">
        <v>16</v>
      </c>
      <c r="M290" s="7" t="s">
        <v>17</v>
      </c>
    </row>
    <row r="291" spans="1:13">
      <c r="A291" s="3" t="s">
        <v>266</v>
      </c>
      <c r="B291" s="3" t="s">
        <v>275</v>
      </c>
      <c r="C291" s="4" t="s">
        <v>15</v>
      </c>
      <c r="D291" s="4" t="s">
        <v>98</v>
      </c>
      <c r="E291" s="5">
        <v>165</v>
      </c>
      <c r="F291" s="5">
        <v>174</v>
      </c>
      <c r="G291" s="6" t="s">
        <v>98</v>
      </c>
      <c r="H291" s="6">
        <v>28.24</v>
      </c>
      <c r="I291" s="4">
        <v>1</v>
      </c>
      <c r="J291" s="4">
        <v>0.57471264</v>
      </c>
      <c r="K291" s="4">
        <v>28.24</v>
      </c>
      <c r="L291" s="7" t="s">
        <v>16</v>
      </c>
      <c r="M291" s="7" t="s">
        <v>17</v>
      </c>
    </row>
    <row r="292" spans="1:13">
      <c r="A292" s="3" t="s">
        <v>33</v>
      </c>
      <c r="B292" s="3" t="s">
        <v>276</v>
      </c>
      <c r="C292" s="4" t="s">
        <v>15</v>
      </c>
      <c r="D292" s="4" t="s">
        <v>98</v>
      </c>
      <c r="E292" s="5">
        <v>205</v>
      </c>
      <c r="F292" s="5">
        <v>218</v>
      </c>
      <c r="G292" s="6" t="s">
        <v>98</v>
      </c>
      <c r="H292" s="6">
        <v>27.38</v>
      </c>
      <c r="I292" s="4">
        <v>0</v>
      </c>
      <c r="J292" s="4">
        <v>0</v>
      </c>
      <c r="K292" s="4" t="s">
        <v>98</v>
      </c>
      <c r="L292" s="7" t="s">
        <v>16</v>
      </c>
      <c r="M292" s="7" t="s">
        <v>17</v>
      </c>
    </row>
    <row r="293" spans="1:13">
      <c r="A293" s="3" t="s">
        <v>246</v>
      </c>
      <c r="B293" s="3" t="s">
        <v>277</v>
      </c>
      <c r="C293" s="4" t="s">
        <v>15</v>
      </c>
      <c r="D293" s="4" t="s">
        <v>98</v>
      </c>
      <c r="E293" s="5">
        <v>118</v>
      </c>
      <c r="F293" s="5">
        <v>125</v>
      </c>
      <c r="G293" s="6" t="s">
        <v>98</v>
      </c>
      <c r="H293" s="6">
        <v>26.9</v>
      </c>
      <c r="I293" s="4">
        <v>0</v>
      </c>
      <c r="J293" s="4">
        <v>0</v>
      </c>
      <c r="K293" s="4" t="s">
        <v>98</v>
      </c>
      <c r="L293" s="7" t="s">
        <v>16</v>
      </c>
      <c r="M293" s="7" t="s">
        <v>17</v>
      </c>
    </row>
    <row r="294" spans="1:13">
      <c r="A294" s="3" t="s">
        <v>33</v>
      </c>
      <c r="B294" s="3" t="s">
        <v>278</v>
      </c>
      <c r="C294" s="4" t="s">
        <v>15</v>
      </c>
      <c r="D294" s="4" t="s">
        <v>98</v>
      </c>
      <c r="E294" s="5">
        <v>205</v>
      </c>
      <c r="F294" s="5">
        <v>212</v>
      </c>
      <c r="G294" s="6" t="s">
        <v>98</v>
      </c>
      <c r="H294" s="6">
        <v>26.75</v>
      </c>
      <c r="I294" s="4">
        <v>3</v>
      </c>
      <c r="J294" s="4">
        <v>1.41509434</v>
      </c>
      <c r="K294" s="4">
        <v>8.9166666699999997</v>
      </c>
      <c r="L294" s="7" t="s">
        <v>16</v>
      </c>
      <c r="M294" s="7" t="s">
        <v>17</v>
      </c>
    </row>
    <row r="295" spans="1:13">
      <c r="A295" s="3" t="s">
        <v>43</v>
      </c>
      <c r="B295" s="3" t="s">
        <v>279</v>
      </c>
      <c r="C295" s="4" t="s">
        <v>15</v>
      </c>
      <c r="D295" s="4" t="s">
        <v>98</v>
      </c>
      <c r="E295" s="5">
        <v>163</v>
      </c>
      <c r="F295" s="5">
        <v>174</v>
      </c>
      <c r="G295" s="6" t="s">
        <v>98</v>
      </c>
      <c r="H295" s="6">
        <v>16.97</v>
      </c>
      <c r="I295" s="4">
        <v>0</v>
      </c>
      <c r="J295" s="4">
        <v>0</v>
      </c>
      <c r="K295" s="4" t="s">
        <v>98</v>
      </c>
      <c r="L295" s="7" t="s">
        <v>16</v>
      </c>
      <c r="M295" s="7" t="s">
        <v>17</v>
      </c>
    </row>
    <row r="296" spans="1:13">
      <c r="A296" s="3" t="s">
        <v>266</v>
      </c>
      <c r="B296" s="3" t="s">
        <v>280</v>
      </c>
      <c r="C296" s="4" t="s">
        <v>15</v>
      </c>
      <c r="D296" s="4" t="s">
        <v>98</v>
      </c>
      <c r="E296" s="5">
        <v>108</v>
      </c>
      <c r="F296" s="5">
        <v>112</v>
      </c>
      <c r="G296" s="6" t="s">
        <v>98</v>
      </c>
      <c r="H296" s="6">
        <v>16.88</v>
      </c>
      <c r="I296" s="4">
        <v>0</v>
      </c>
      <c r="J296" s="4">
        <v>0</v>
      </c>
      <c r="K296" s="4" t="s">
        <v>98</v>
      </c>
      <c r="L296" s="7" t="s">
        <v>16</v>
      </c>
      <c r="M296" s="7" t="s">
        <v>17</v>
      </c>
    </row>
    <row r="297" spans="1:13">
      <c r="A297" s="3" t="s">
        <v>41</v>
      </c>
      <c r="B297" s="3" t="s">
        <v>281</v>
      </c>
      <c r="C297" s="4" t="s">
        <v>15</v>
      </c>
      <c r="D297" s="4" t="s">
        <v>98</v>
      </c>
      <c r="E297" s="5">
        <v>12</v>
      </c>
      <c r="F297" s="5">
        <v>17</v>
      </c>
      <c r="G297" s="6" t="s">
        <v>98</v>
      </c>
      <c r="H297" s="6">
        <v>16.739999999999998</v>
      </c>
      <c r="I297" s="4">
        <v>0</v>
      </c>
      <c r="J297" s="4">
        <v>0</v>
      </c>
      <c r="K297" s="4" t="s">
        <v>98</v>
      </c>
      <c r="L297" s="7" t="s">
        <v>16</v>
      </c>
      <c r="M297" s="7" t="s">
        <v>17</v>
      </c>
    </row>
    <row r="298" spans="1:13">
      <c r="A298" s="3" t="s">
        <v>18</v>
      </c>
      <c r="B298" s="3" t="s">
        <v>121</v>
      </c>
      <c r="C298" s="4" t="s">
        <v>15</v>
      </c>
      <c r="D298" s="4" t="s">
        <v>98</v>
      </c>
      <c r="E298" s="5">
        <v>17</v>
      </c>
      <c r="F298" s="5">
        <v>21</v>
      </c>
      <c r="G298" s="6" t="s">
        <v>98</v>
      </c>
      <c r="H298" s="6">
        <v>14.8</v>
      </c>
      <c r="I298" s="4">
        <v>0</v>
      </c>
      <c r="J298" s="4">
        <v>0</v>
      </c>
      <c r="K298" s="4" t="s">
        <v>98</v>
      </c>
      <c r="L298" s="7" t="s">
        <v>16</v>
      </c>
      <c r="M298" s="7" t="s">
        <v>17</v>
      </c>
    </row>
    <row r="299" spans="1:13">
      <c r="A299" s="3" t="s">
        <v>103</v>
      </c>
      <c r="B299" s="3" t="s">
        <v>282</v>
      </c>
      <c r="C299" s="4" t="s">
        <v>15</v>
      </c>
      <c r="D299" s="4" t="s">
        <v>98</v>
      </c>
      <c r="E299" s="5">
        <v>30</v>
      </c>
      <c r="F299" s="5">
        <v>30</v>
      </c>
      <c r="G299" s="6" t="s">
        <v>98</v>
      </c>
      <c r="H299" s="6">
        <v>14.26</v>
      </c>
      <c r="I299" s="4">
        <v>0</v>
      </c>
      <c r="J299" s="4">
        <v>0</v>
      </c>
      <c r="K299" s="4" t="s">
        <v>98</v>
      </c>
      <c r="L299" s="7" t="s">
        <v>16</v>
      </c>
      <c r="M299" s="7" t="s">
        <v>17</v>
      </c>
    </row>
    <row r="300" spans="1:13">
      <c r="A300" s="3" t="s">
        <v>37</v>
      </c>
      <c r="B300" s="3" t="s">
        <v>233</v>
      </c>
      <c r="C300" s="4" t="s">
        <v>15</v>
      </c>
      <c r="D300" s="4" t="s">
        <v>98</v>
      </c>
      <c r="E300" s="5">
        <v>115</v>
      </c>
      <c r="F300" s="5">
        <v>119</v>
      </c>
      <c r="G300" s="6" t="s">
        <v>98</v>
      </c>
      <c r="H300" s="6">
        <v>11.5</v>
      </c>
      <c r="I300" s="4">
        <v>0</v>
      </c>
      <c r="J300" s="4">
        <v>0</v>
      </c>
      <c r="K300" s="4" t="s">
        <v>98</v>
      </c>
      <c r="L300" s="7" t="s">
        <v>16</v>
      </c>
      <c r="M300" s="7" t="s">
        <v>17</v>
      </c>
    </row>
    <row r="301" spans="1:13">
      <c r="A301" s="3" t="s">
        <v>103</v>
      </c>
      <c r="B301" s="3" t="s">
        <v>283</v>
      </c>
      <c r="C301" s="4" t="s">
        <v>15</v>
      </c>
      <c r="D301" s="4" t="s">
        <v>98</v>
      </c>
      <c r="E301" s="5">
        <v>63</v>
      </c>
      <c r="F301" s="5">
        <v>75</v>
      </c>
      <c r="G301" s="6" t="s">
        <v>98</v>
      </c>
      <c r="H301" s="6">
        <v>11.36</v>
      </c>
      <c r="I301" s="4">
        <v>0</v>
      </c>
      <c r="J301" s="4">
        <v>0</v>
      </c>
      <c r="K301" s="4" t="s">
        <v>98</v>
      </c>
      <c r="L301" s="7" t="s">
        <v>16</v>
      </c>
      <c r="M301" s="7" t="s">
        <v>17</v>
      </c>
    </row>
    <row r="302" spans="1:13">
      <c r="A302" s="3" t="s">
        <v>266</v>
      </c>
      <c r="B302" s="3" t="s">
        <v>284</v>
      </c>
      <c r="C302" s="4" t="s">
        <v>15</v>
      </c>
      <c r="D302" s="4" t="s">
        <v>98</v>
      </c>
      <c r="E302" s="5">
        <v>123</v>
      </c>
      <c r="F302" s="5">
        <v>129</v>
      </c>
      <c r="G302" s="6" t="s">
        <v>98</v>
      </c>
      <c r="H302" s="6">
        <v>11.04</v>
      </c>
      <c r="I302" s="4">
        <v>0</v>
      </c>
      <c r="J302" s="4">
        <v>0</v>
      </c>
      <c r="K302" s="4" t="s">
        <v>98</v>
      </c>
      <c r="L302" s="7" t="s">
        <v>16</v>
      </c>
      <c r="M302" s="7" t="s">
        <v>17</v>
      </c>
    </row>
    <row r="303" spans="1:13">
      <c r="A303" s="3" t="s">
        <v>45</v>
      </c>
      <c r="B303" s="3" t="s">
        <v>285</v>
      </c>
      <c r="C303" s="4" t="s">
        <v>15</v>
      </c>
      <c r="D303" s="4" t="s">
        <v>98</v>
      </c>
      <c r="E303" s="5">
        <v>88</v>
      </c>
      <c r="F303" s="5">
        <v>91</v>
      </c>
      <c r="G303" s="6" t="s">
        <v>98</v>
      </c>
      <c r="H303" s="6">
        <v>11.01</v>
      </c>
      <c r="I303" s="4">
        <v>0</v>
      </c>
      <c r="J303" s="4">
        <v>0</v>
      </c>
      <c r="K303" s="4" t="s">
        <v>98</v>
      </c>
      <c r="L303" s="7" t="s">
        <v>16</v>
      </c>
      <c r="M303" s="7" t="s">
        <v>17</v>
      </c>
    </row>
    <row r="304" spans="1:13">
      <c r="A304" s="3" t="s">
        <v>43</v>
      </c>
      <c r="B304" s="3" t="s">
        <v>279</v>
      </c>
      <c r="C304" s="4" t="s">
        <v>15</v>
      </c>
      <c r="D304" s="4" t="s">
        <v>98</v>
      </c>
      <c r="E304" s="5">
        <v>52</v>
      </c>
      <c r="F304" s="5">
        <v>60</v>
      </c>
      <c r="G304" s="6" t="s">
        <v>98</v>
      </c>
      <c r="H304" s="6">
        <v>10.65</v>
      </c>
      <c r="I304" s="4">
        <v>0</v>
      </c>
      <c r="J304" s="4">
        <v>0</v>
      </c>
      <c r="K304" s="4" t="s">
        <v>98</v>
      </c>
      <c r="L304" s="7" t="s">
        <v>16</v>
      </c>
      <c r="M304" s="7" t="s">
        <v>17</v>
      </c>
    </row>
    <row r="305" spans="1:13">
      <c r="A305" s="3" t="s">
        <v>37</v>
      </c>
      <c r="B305" s="3" t="s">
        <v>156</v>
      </c>
      <c r="C305" s="4" t="s">
        <v>15</v>
      </c>
      <c r="D305" s="4" t="s">
        <v>98</v>
      </c>
      <c r="E305" s="5">
        <v>65</v>
      </c>
      <c r="F305" s="5">
        <v>68</v>
      </c>
      <c r="G305" s="6" t="s">
        <v>98</v>
      </c>
      <c r="H305" s="6">
        <v>10.47</v>
      </c>
      <c r="I305" s="4">
        <v>0</v>
      </c>
      <c r="J305" s="4">
        <v>0</v>
      </c>
      <c r="K305" s="4" t="s">
        <v>98</v>
      </c>
      <c r="L305" s="7" t="s">
        <v>16</v>
      </c>
      <c r="M305" s="7" t="s">
        <v>17</v>
      </c>
    </row>
    <row r="306" spans="1:13">
      <c r="A306" s="3" t="s">
        <v>246</v>
      </c>
      <c r="B306" s="3" t="s">
        <v>286</v>
      </c>
      <c r="C306" s="4" t="s">
        <v>15</v>
      </c>
      <c r="D306" s="4" t="s">
        <v>98</v>
      </c>
      <c r="E306" s="5">
        <v>90</v>
      </c>
      <c r="F306" s="5">
        <v>98</v>
      </c>
      <c r="G306" s="6" t="s">
        <v>98</v>
      </c>
      <c r="H306" s="6">
        <v>7.75</v>
      </c>
      <c r="I306" s="4">
        <v>0</v>
      </c>
      <c r="J306" s="4">
        <v>0</v>
      </c>
      <c r="K306" s="4" t="s">
        <v>98</v>
      </c>
      <c r="L306" s="7" t="s">
        <v>16</v>
      </c>
      <c r="M306" s="7" t="s">
        <v>17</v>
      </c>
    </row>
    <row r="307" spans="1:13">
      <c r="A307" s="3" t="s">
        <v>35</v>
      </c>
      <c r="B307" s="3" t="s">
        <v>230</v>
      </c>
      <c r="C307" s="4" t="s">
        <v>15</v>
      </c>
      <c r="D307" s="4" t="s">
        <v>98</v>
      </c>
      <c r="E307" s="5">
        <v>20</v>
      </c>
      <c r="F307" s="5">
        <v>20</v>
      </c>
      <c r="G307" s="6" t="s">
        <v>98</v>
      </c>
      <c r="H307" s="6">
        <v>7.55</v>
      </c>
      <c r="I307" s="4">
        <v>0</v>
      </c>
      <c r="J307" s="4">
        <v>0</v>
      </c>
      <c r="K307" s="4" t="s">
        <v>98</v>
      </c>
      <c r="L307" s="7" t="s">
        <v>16</v>
      </c>
      <c r="M307" s="7" t="s">
        <v>17</v>
      </c>
    </row>
    <row r="308" spans="1:13">
      <c r="A308" s="3" t="s">
        <v>90</v>
      </c>
      <c r="B308" s="3" t="s">
        <v>287</v>
      </c>
      <c r="C308" s="4" t="s">
        <v>15</v>
      </c>
      <c r="D308" s="4" t="s">
        <v>98</v>
      </c>
      <c r="E308" s="5">
        <v>17</v>
      </c>
      <c r="F308" s="5">
        <v>24</v>
      </c>
      <c r="G308" s="6" t="s">
        <v>98</v>
      </c>
      <c r="H308" s="6">
        <v>5.93</v>
      </c>
      <c r="I308" s="4">
        <v>0</v>
      </c>
      <c r="J308" s="4">
        <v>0</v>
      </c>
      <c r="K308" s="4" t="s">
        <v>98</v>
      </c>
      <c r="L308" s="7" t="s">
        <v>16</v>
      </c>
      <c r="M308" s="7" t="s">
        <v>17</v>
      </c>
    </row>
    <row r="309" spans="1:13">
      <c r="A309" s="3" t="s">
        <v>72</v>
      </c>
      <c r="B309" s="3" t="s">
        <v>288</v>
      </c>
      <c r="C309" s="4" t="s">
        <v>15</v>
      </c>
      <c r="D309" s="4" t="s">
        <v>98</v>
      </c>
      <c r="E309" s="5">
        <v>49</v>
      </c>
      <c r="F309" s="5">
        <v>50</v>
      </c>
      <c r="G309" s="6" t="s">
        <v>98</v>
      </c>
      <c r="H309" s="6">
        <v>4.0999999999999996</v>
      </c>
      <c r="I309" s="4">
        <v>0</v>
      </c>
      <c r="J309" s="4">
        <v>0</v>
      </c>
      <c r="K309" s="4" t="s">
        <v>98</v>
      </c>
      <c r="L309" s="7" t="s">
        <v>16</v>
      </c>
      <c r="M309" s="7" t="s">
        <v>17</v>
      </c>
    </row>
    <row r="310" spans="1:13">
      <c r="A310" s="3" t="s">
        <v>24</v>
      </c>
      <c r="B310" s="3" t="s">
        <v>289</v>
      </c>
      <c r="C310" s="4" t="s">
        <v>15</v>
      </c>
      <c r="D310" s="4" t="s">
        <v>98</v>
      </c>
      <c r="E310" s="5">
        <v>3</v>
      </c>
      <c r="F310" s="5">
        <v>4</v>
      </c>
      <c r="G310" s="6" t="s">
        <v>98</v>
      </c>
      <c r="H310" s="6">
        <v>1.72</v>
      </c>
      <c r="I310" s="4">
        <v>0</v>
      </c>
      <c r="J310" s="4">
        <v>0</v>
      </c>
      <c r="K310" s="4" t="s">
        <v>98</v>
      </c>
      <c r="L310" s="7" t="s">
        <v>16</v>
      </c>
      <c r="M310" s="7" t="s">
        <v>17</v>
      </c>
    </row>
    <row r="311" spans="1:13">
      <c r="A311" s="3" t="s">
        <v>35</v>
      </c>
      <c r="B311" s="3" t="s">
        <v>252</v>
      </c>
      <c r="C311" s="4" t="s">
        <v>15</v>
      </c>
      <c r="D311" s="4" t="s">
        <v>98</v>
      </c>
      <c r="E311" s="5">
        <v>4</v>
      </c>
      <c r="F311" s="5">
        <v>4</v>
      </c>
      <c r="G311" s="6" t="s">
        <v>98</v>
      </c>
      <c r="H311" s="6">
        <v>1.51</v>
      </c>
      <c r="I311" s="4">
        <v>0</v>
      </c>
      <c r="J311" s="4">
        <v>0</v>
      </c>
      <c r="K311" s="4" t="s">
        <v>98</v>
      </c>
      <c r="L311" s="7" t="s">
        <v>16</v>
      </c>
      <c r="M311" s="7" t="s">
        <v>17</v>
      </c>
    </row>
    <row r="312" spans="1:13">
      <c r="A312" s="3" t="s">
        <v>35</v>
      </c>
      <c r="B312" s="3" t="s">
        <v>290</v>
      </c>
      <c r="C312" s="4" t="s">
        <v>15</v>
      </c>
      <c r="D312" s="4" t="s">
        <v>98</v>
      </c>
      <c r="E312" s="5">
        <v>4</v>
      </c>
      <c r="F312" s="5">
        <v>6</v>
      </c>
      <c r="G312" s="6" t="s">
        <v>98</v>
      </c>
      <c r="H312" s="6">
        <v>1.39</v>
      </c>
      <c r="I312" s="4">
        <v>0</v>
      </c>
      <c r="J312" s="4">
        <v>0</v>
      </c>
      <c r="K312" s="4" t="s">
        <v>98</v>
      </c>
      <c r="L312" s="7" t="s">
        <v>16</v>
      </c>
      <c r="M312" s="7" t="s">
        <v>17</v>
      </c>
    </row>
    <row r="313" spans="1:13">
      <c r="A313" s="3" t="s">
        <v>24</v>
      </c>
      <c r="B313" s="3" t="s">
        <v>291</v>
      </c>
      <c r="C313" s="4" t="s">
        <v>15</v>
      </c>
      <c r="D313" s="4" t="s">
        <v>98</v>
      </c>
      <c r="E313" s="5">
        <v>19</v>
      </c>
      <c r="F313" s="5">
        <v>22</v>
      </c>
      <c r="G313" s="6" t="s">
        <v>98</v>
      </c>
      <c r="H313" s="6">
        <v>1.32</v>
      </c>
      <c r="I313" s="4">
        <v>0</v>
      </c>
      <c r="J313" s="4">
        <v>0</v>
      </c>
      <c r="K313" s="4" t="s">
        <v>98</v>
      </c>
      <c r="L313" s="7" t="s">
        <v>16</v>
      </c>
      <c r="M313" s="7" t="s">
        <v>17</v>
      </c>
    </row>
    <row r="314" spans="1:13">
      <c r="A314" s="3" t="s">
        <v>35</v>
      </c>
      <c r="B314" s="3" t="s">
        <v>219</v>
      </c>
      <c r="C314" s="4" t="s">
        <v>15</v>
      </c>
      <c r="D314" s="4" t="s">
        <v>98</v>
      </c>
      <c r="E314" s="5">
        <v>8</v>
      </c>
      <c r="F314" s="5">
        <v>8</v>
      </c>
      <c r="G314" s="6" t="s">
        <v>98</v>
      </c>
      <c r="H314" s="6">
        <v>0.82</v>
      </c>
      <c r="I314" s="4">
        <v>0</v>
      </c>
      <c r="J314" s="4">
        <v>0</v>
      </c>
      <c r="K314" s="4" t="s">
        <v>98</v>
      </c>
      <c r="L314" s="7" t="s">
        <v>16</v>
      </c>
      <c r="M314" s="7" t="s">
        <v>17</v>
      </c>
    </row>
    <row r="315" spans="1:13">
      <c r="A315" s="3" t="s">
        <v>33</v>
      </c>
      <c r="B315" s="3" t="s">
        <v>211</v>
      </c>
      <c r="C315" s="4" t="s">
        <v>15</v>
      </c>
      <c r="D315" s="4" t="s">
        <v>98</v>
      </c>
      <c r="E315" s="5">
        <v>9</v>
      </c>
      <c r="F315" s="5">
        <v>10</v>
      </c>
      <c r="G315" s="6" t="s">
        <v>98</v>
      </c>
      <c r="H315" s="6">
        <v>0.49</v>
      </c>
      <c r="I315" s="4">
        <v>0</v>
      </c>
      <c r="J315" s="4">
        <v>0</v>
      </c>
      <c r="K315" s="4" t="s">
        <v>98</v>
      </c>
      <c r="L315" s="7" t="s">
        <v>16</v>
      </c>
      <c r="M315" s="7" t="s">
        <v>17</v>
      </c>
    </row>
    <row r="316" spans="1:13">
      <c r="A316" s="3" t="s">
        <v>24</v>
      </c>
      <c r="B316" s="3" t="s">
        <v>292</v>
      </c>
      <c r="C316" s="4" t="s">
        <v>15</v>
      </c>
      <c r="D316" s="4" t="s">
        <v>98</v>
      </c>
      <c r="E316" s="5">
        <v>6</v>
      </c>
      <c r="F316" s="5">
        <v>6</v>
      </c>
      <c r="G316" s="6" t="s">
        <v>98</v>
      </c>
      <c r="H316" s="6">
        <v>0.3</v>
      </c>
      <c r="I316" s="4">
        <v>0</v>
      </c>
      <c r="J316" s="4">
        <v>0</v>
      </c>
      <c r="K316" s="4" t="s">
        <v>98</v>
      </c>
      <c r="L316" s="7" t="s">
        <v>16</v>
      </c>
      <c r="M316" s="7" t="s">
        <v>17</v>
      </c>
    </row>
    <row r="317" spans="1:13">
      <c r="A317" s="3" t="s">
        <v>35</v>
      </c>
      <c r="B317" s="3" t="s">
        <v>293</v>
      </c>
      <c r="C317" s="4" t="s">
        <v>15</v>
      </c>
      <c r="D317" s="4" t="s">
        <v>98</v>
      </c>
      <c r="E317" s="5">
        <v>3</v>
      </c>
      <c r="F317" s="5">
        <v>3</v>
      </c>
      <c r="G317" s="6" t="s">
        <v>98</v>
      </c>
      <c r="H317" s="6">
        <v>0.15</v>
      </c>
      <c r="I317" s="4">
        <v>0</v>
      </c>
      <c r="J317" s="4">
        <v>0</v>
      </c>
      <c r="K317" s="4" t="s">
        <v>98</v>
      </c>
      <c r="L317" s="7" t="s">
        <v>16</v>
      </c>
      <c r="M317" s="7" t="s">
        <v>17</v>
      </c>
    </row>
    <row r="318" spans="1:13">
      <c r="A318" s="3" t="s">
        <v>294</v>
      </c>
      <c r="B318" s="3" t="s">
        <v>295</v>
      </c>
      <c r="C318" s="4" t="s">
        <v>15</v>
      </c>
      <c r="D318" s="4" t="s">
        <v>98</v>
      </c>
      <c r="E318" s="5">
        <v>0</v>
      </c>
      <c r="F318" s="5">
        <v>0</v>
      </c>
      <c r="G318" s="6" t="s">
        <v>98</v>
      </c>
      <c r="H318" s="6">
        <v>0</v>
      </c>
      <c r="I318" s="4">
        <v>0</v>
      </c>
      <c r="J318" s="4" t="s">
        <v>98</v>
      </c>
      <c r="K318" s="4" t="s">
        <v>98</v>
      </c>
      <c r="L318" s="7" t="s">
        <v>16</v>
      </c>
      <c r="M318" s="7" t="s">
        <v>17</v>
      </c>
    </row>
    <row r="319" spans="1:13">
      <c r="A319" s="3" t="s">
        <v>296</v>
      </c>
      <c r="B319" s="3" t="s">
        <v>297</v>
      </c>
      <c r="C319" s="4" t="s">
        <v>15</v>
      </c>
      <c r="D319" s="4" t="s">
        <v>98</v>
      </c>
      <c r="E319" s="5">
        <v>0</v>
      </c>
      <c r="F319" s="5">
        <v>0</v>
      </c>
      <c r="G319" s="6" t="s">
        <v>98</v>
      </c>
      <c r="H319" s="6">
        <v>0</v>
      </c>
      <c r="I319" s="4">
        <v>0</v>
      </c>
      <c r="J319" s="4" t="s">
        <v>98</v>
      </c>
      <c r="K319" s="4" t="s">
        <v>98</v>
      </c>
      <c r="L319" s="7" t="s">
        <v>16</v>
      </c>
      <c r="M319" s="7" t="s">
        <v>17</v>
      </c>
    </row>
    <row r="320" spans="1:13">
      <c r="A320" s="3" t="s">
        <v>298</v>
      </c>
      <c r="B320" s="3" t="s">
        <v>299</v>
      </c>
      <c r="C320" s="4" t="s">
        <v>15</v>
      </c>
      <c r="D320" s="4" t="s">
        <v>98</v>
      </c>
      <c r="E320" s="5">
        <v>0</v>
      </c>
      <c r="F320" s="5">
        <v>0</v>
      </c>
      <c r="G320" s="6" t="s">
        <v>98</v>
      </c>
      <c r="H320" s="6">
        <v>0</v>
      </c>
      <c r="I320" s="4">
        <v>0</v>
      </c>
      <c r="J320" s="4" t="s">
        <v>98</v>
      </c>
      <c r="K320" s="4" t="s">
        <v>98</v>
      </c>
      <c r="L320" s="7" t="s">
        <v>16</v>
      </c>
      <c r="M320" s="7" t="s">
        <v>17</v>
      </c>
    </row>
    <row r="321" spans="1:13">
      <c r="A321" s="3" t="s">
        <v>300</v>
      </c>
      <c r="B321" s="3" t="s">
        <v>301</v>
      </c>
      <c r="C321" s="4" t="s">
        <v>15</v>
      </c>
      <c r="D321" s="4" t="s">
        <v>98</v>
      </c>
      <c r="E321" s="5">
        <v>0</v>
      </c>
      <c r="F321" s="5">
        <v>0</v>
      </c>
      <c r="G321" s="6" t="s">
        <v>98</v>
      </c>
      <c r="H321" s="6">
        <v>0</v>
      </c>
      <c r="I321" s="4">
        <v>0</v>
      </c>
      <c r="J321" s="4" t="s">
        <v>98</v>
      </c>
      <c r="K321" s="4" t="s">
        <v>98</v>
      </c>
      <c r="L321" s="7" t="s">
        <v>16</v>
      </c>
      <c r="M321" s="7" t="s">
        <v>17</v>
      </c>
    </row>
    <row r="322" spans="1:13">
      <c r="A322" s="3" t="s">
        <v>302</v>
      </c>
      <c r="B322" s="3" t="s">
        <v>303</v>
      </c>
      <c r="C322" s="4" t="s">
        <v>304</v>
      </c>
      <c r="D322" s="4" t="s">
        <v>98</v>
      </c>
      <c r="E322" s="5">
        <v>0</v>
      </c>
      <c r="F322" s="5">
        <v>0</v>
      </c>
      <c r="G322" s="6" t="s">
        <v>98</v>
      </c>
      <c r="H322" s="6">
        <v>0</v>
      </c>
      <c r="I322" s="4">
        <v>0</v>
      </c>
      <c r="J322" s="4" t="s">
        <v>98</v>
      </c>
      <c r="K322" s="4" t="s">
        <v>98</v>
      </c>
      <c r="L322" s="7" t="s">
        <v>16</v>
      </c>
      <c r="M322" s="7" t="s">
        <v>17</v>
      </c>
    </row>
    <row r="323" spans="1:13">
      <c r="A323" s="3" t="s">
        <v>305</v>
      </c>
      <c r="B323" s="3" t="s">
        <v>306</v>
      </c>
      <c r="C323" s="4" t="s">
        <v>15</v>
      </c>
      <c r="D323" s="4" t="s">
        <v>98</v>
      </c>
      <c r="E323" s="5">
        <v>0</v>
      </c>
      <c r="F323" s="5">
        <v>0</v>
      </c>
      <c r="G323" s="6" t="s">
        <v>98</v>
      </c>
      <c r="H323" s="6">
        <v>0</v>
      </c>
      <c r="I323" s="4">
        <v>0</v>
      </c>
      <c r="J323" s="4" t="s">
        <v>98</v>
      </c>
      <c r="K323" s="4" t="s">
        <v>98</v>
      </c>
      <c r="L323" s="7" t="s">
        <v>16</v>
      </c>
      <c r="M323" s="7" t="s">
        <v>17</v>
      </c>
    </row>
    <row r="324" spans="1:13">
      <c r="A324" s="3" t="s">
        <v>115</v>
      </c>
      <c r="B324" s="3" t="s">
        <v>307</v>
      </c>
      <c r="C324" s="4" t="s">
        <v>15</v>
      </c>
      <c r="D324" s="4" t="s">
        <v>98</v>
      </c>
      <c r="E324" s="5">
        <v>0</v>
      </c>
      <c r="F324" s="5">
        <v>0</v>
      </c>
      <c r="G324" s="6" t="s">
        <v>98</v>
      </c>
      <c r="H324" s="6">
        <v>0</v>
      </c>
      <c r="I324" s="4">
        <v>0</v>
      </c>
      <c r="J324" s="4" t="s">
        <v>98</v>
      </c>
      <c r="K324" s="4" t="s">
        <v>98</v>
      </c>
      <c r="L324" s="7" t="s">
        <v>16</v>
      </c>
      <c r="M324" s="7" t="s">
        <v>17</v>
      </c>
    </row>
    <row r="325" spans="1:13">
      <c r="A325" s="3" t="s">
        <v>308</v>
      </c>
      <c r="B325" s="3" t="s">
        <v>309</v>
      </c>
      <c r="C325" s="4" t="s">
        <v>15</v>
      </c>
      <c r="D325" s="4" t="s">
        <v>98</v>
      </c>
      <c r="E325" s="5">
        <v>0</v>
      </c>
      <c r="F325" s="5">
        <v>0</v>
      </c>
      <c r="G325" s="6" t="s">
        <v>98</v>
      </c>
      <c r="H325" s="6">
        <v>0</v>
      </c>
      <c r="I325" s="4">
        <v>0</v>
      </c>
      <c r="J325" s="4" t="s">
        <v>98</v>
      </c>
      <c r="K325" s="4" t="s">
        <v>98</v>
      </c>
      <c r="L325" s="7" t="s">
        <v>16</v>
      </c>
      <c r="M325" s="7" t="s">
        <v>17</v>
      </c>
    </row>
    <row r="326" spans="1:13">
      <c r="A326" s="3" t="s">
        <v>83</v>
      </c>
      <c r="B326" s="3" t="s">
        <v>84</v>
      </c>
      <c r="C326" s="4" t="s">
        <v>15</v>
      </c>
      <c r="D326" s="4" t="s">
        <v>98</v>
      </c>
      <c r="E326" s="5">
        <v>0</v>
      </c>
      <c r="F326" s="5">
        <v>0</v>
      </c>
      <c r="G326" s="6" t="s">
        <v>98</v>
      </c>
      <c r="H326" s="6">
        <v>0</v>
      </c>
      <c r="I326" s="4">
        <v>0</v>
      </c>
      <c r="J326" s="4" t="s">
        <v>98</v>
      </c>
      <c r="K326" s="4" t="s">
        <v>98</v>
      </c>
      <c r="L326" s="7" t="s">
        <v>16</v>
      </c>
      <c r="M326" s="7" t="s">
        <v>17</v>
      </c>
    </row>
    <row r="327" spans="1:13">
      <c r="A327" s="3" t="s">
        <v>310</v>
      </c>
      <c r="B327" s="3" t="s">
        <v>311</v>
      </c>
      <c r="C327" s="4" t="s">
        <v>15</v>
      </c>
      <c r="D327" s="4" t="s">
        <v>98</v>
      </c>
      <c r="E327" s="5">
        <v>0</v>
      </c>
      <c r="F327" s="5">
        <v>0</v>
      </c>
      <c r="G327" s="6" t="s">
        <v>98</v>
      </c>
      <c r="H327" s="6">
        <v>0</v>
      </c>
      <c r="I327" s="4">
        <v>0</v>
      </c>
      <c r="J327" s="4" t="s">
        <v>98</v>
      </c>
      <c r="K327" s="4" t="s">
        <v>98</v>
      </c>
      <c r="L327" s="7" t="s">
        <v>16</v>
      </c>
      <c r="M327" s="7" t="s">
        <v>17</v>
      </c>
    </row>
    <row r="328" spans="1:13">
      <c r="A328" s="3" t="s">
        <v>312</v>
      </c>
      <c r="B328" s="3" t="s">
        <v>313</v>
      </c>
      <c r="C328" s="4" t="s">
        <v>15</v>
      </c>
      <c r="D328" s="4" t="s">
        <v>98</v>
      </c>
      <c r="E328" s="5">
        <v>0</v>
      </c>
      <c r="F328" s="5">
        <v>0</v>
      </c>
      <c r="G328" s="6" t="s">
        <v>98</v>
      </c>
      <c r="H328" s="6">
        <v>0</v>
      </c>
      <c r="I328" s="4">
        <v>0</v>
      </c>
      <c r="J328" s="4" t="s">
        <v>98</v>
      </c>
      <c r="K328" s="4" t="s">
        <v>98</v>
      </c>
      <c r="L328" s="7" t="s">
        <v>16</v>
      </c>
      <c r="M328" s="7" t="s">
        <v>17</v>
      </c>
    </row>
    <row r="329" spans="1:13">
      <c r="A329" s="3" t="s">
        <v>314</v>
      </c>
      <c r="B329" s="3" t="s">
        <v>315</v>
      </c>
      <c r="C329" s="4" t="s">
        <v>15</v>
      </c>
      <c r="D329" s="4" t="s">
        <v>98</v>
      </c>
      <c r="E329" s="5">
        <v>0</v>
      </c>
      <c r="F329" s="5">
        <v>0</v>
      </c>
      <c r="G329" s="6" t="s">
        <v>98</v>
      </c>
      <c r="H329" s="6">
        <v>0</v>
      </c>
      <c r="I329" s="4">
        <v>0</v>
      </c>
      <c r="J329" s="4" t="s">
        <v>98</v>
      </c>
      <c r="K329" s="4" t="s">
        <v>98</v>
      </c>
      <c r="L329" s="7" t="s">
        <v>16</v>
      </c>
      <c r="M329" s="7" t="s">
        <v>17</v>
      </c>
    </row>
    <row r="330" spans="1:13">
      <c r="A330" s="3" t="s">
        <v>316</v>
      </c>
      <c r="B330" s="3" t="s">
        <v>317</v>
      </c>
      <c r="C330" s="4" t="s">
        <v>15</v>
      </c>
      <c r="D330" s="4" t="s">
        <v>98</v>
      </c>
      <c r="E330" s="5">
        <v>0</v>
      </c>
      <c r="F330" s="5">
        <v>0</v>
      </c>
      <c r="G330" s="6" t="s">
        <v>98</v>
      </c>
      <c r="H330" s="6">
        <v>0</v>
      </c>
      <c r="I330" s="4">
        <v>0</v>
      </c>
      <c r="J330" s="4" t="s">
        <v>98</v>
      </c>
      <c r="K330" s="4" t="s">
        <v>98</v>
      </c>
      <c r="L330" s="7" t="s">
        <v>16</v>
      </c>
      <c r="M330" s="7" t="s">
        <v>17</v>
      </c>
    </row>
    <row r="331" spans="1:13">
      <c r="A331" s="3" t="s">
        <v>318</v>
      </c>
      <c r="B331" s="3" t="s">
        <v>319</v>
      </c>
      <c r="C331" s="4" t="s">
        <v>15</v>
      </c>
      <c r="D331" s="4" t="s">
        <v>98</v>
      </c>
      <c r="E331" s="5">
        <v>0</v>
      </c>
      <c r="F331" s="5">
        <v>0</v>
      </c>
      <c r="G331" s="6" t="s">
        <v>98</v>
      </c>
      <c r="H331" s="6">
        <v>0</v>
      </c>
      <c r="I331" s="4">
        <v>0</v>
      </c>
      <c r="J331" s="4" t="s">
        <v>98</v>
      </c>
      <c r="K331" s="4" t="s">
        <v>98</v>
      </c>
      <c r="L331" s="7" t="s">
        <v>16</v>
      </c>
      <c r="M331" s="7" t="s">
        <v>17</v>
      </c>
    </row>
    <row r="332" spans="1:13">
      <c r="A332" s="3" t="s">
        <v>58</v>
      </c>
      <c r="B332" s="3" t="s">
        <v>320</v>
      </c>
      <c r="C332" s="4" t="s">
        <v>15</v>
      </c>
      <c r="D332" s="4" t="s">
        <v>98</v>
      </c>
      <c r="E332" s="5">
        <v>0</v>
      </c>
      <c r="F332" s="5">
        <v>0</v>
      </c>
      <c r="G332" s="6" t="s">
        <v>98</v>
      </c>
      <c r="H332" s="6">
        <v>0</v>
      </c>
      <c r="I332" s="4">
        <v>0</v>
      </c>
      <c r="J332" s="4" t="s">
        <v>98</v>
      </c>
      <c r="K332" s="4" t="s">
        <v>98</v>
      </c>
      <c r="L332" s="7" t="s">
        <v>16</v>
      </c>
      <c r="M332" s="7" t="s">
        <v>17</v>
      </c>
    </row>
    <row r="333" spans="1:13">
      <c r="A333" s="3" t="s">
        <v>321</v>
      </c>
      <c r="B333" s="3" t="s">
        <v>322</v>
      </c>
      <c r="C333" s="4" t="s">
        <v>15</v>
      </c>
      <c r="D333" s="4" t="s">
        <v>98</v>
      </c>
      <c r="E333" s="5">
        <v>0</v>
      </c>
      <c r="F333" s="5">
        <v>0</v>
      </c>
      <c r="G333" s="6" t="s">
        <v>98</v>
      </c>
      <c r="H333" s="6">
        <v>0</v>
      </c>
      <c r="I333" s="4">
        <v>0</v>
      </c>
      <c r="J333" s="4" t="s">
        <v>98</v>
      </c>
      <c r="K333" s="4" t="s">
        <v>98</v>
      </c>
      <c r="L333" s="7" t="s">
        <v>16</v>
      </c>
      <c r="M333" s="7" t="s">
        <v>17</v>
      </c>
    </row>
    <row r="334" spans="1:13">
      <c r="A334" s="3" t="s">
        <v>323</v>
      </c>
      <c r="B334" s="3" t="s">
        <v>324</v>
      </c>
      <c r="C334" s="4" t="s">
        <v>15</v>
      </c>
      <c r="D334" s="4" t="s">
        <v>98</v>
      </c>
      <c r="E334" s="5">
        <v>0</v>
      </c>
      <c r="F334" s="5">
        <v>0</v>
      </c>
      <c r="G334" s="6" t="s">
        <v>98</v>
      </c>
      <c r="H334" s="6">
        <v>0</v>
      </c>
      <c r="I334" s="4">
        <v>0</v>
      </c>
      <c r="J334" s="4" t="s">
        <v>98</v>
      </c>
      <c r="K334" s="4" t="s">
        <v>98</v>
      </c>
      <c r="L334" s="7" t="s">
        <v>16</v>
      </c>
      <c r="M334" s="7" t="s">
        <v>17</v>
      </c>
    </row>
    <row r="335" spans="1:13">
      <c r="A335" s="3" t="s">
        <v>325</v>
      </c>
      <c r="B335" s="3" t="s">
        <v>326</v>
      </c>
      <c r="C335" s="4" t="s">
        <v>15</v>
      </c>
      <c r="D335" s="4" t="s">
        <v>98</v>
      </c>
      <c r="E335" s="5">
        <v>0</v>
      </c>
      <c r="F335" s="5">
        <v>0</v>
      </c>
      <c r="G335" s="6" t="s">
        <v>98</v>
      </c>
      <c r="H335" s="6">
        <v>0</v>
      </c>
      <c r="I335" s="4">
        <v>0</v>
      </c>
      <c r="J335" s="4" t="s">
        <v>98</v>
      </c>
      <c r="K335" s="4" t="s">
        <v>98</v>
      </c>
      <c r="L335" s="7" t="s">
        <v>16</v>
      </c>
      <c r="M335" s="7" t="s">
        <v>17</v>
      </c>
    </row>
    <row r="336" spans="1:13">
      <c r="A336" s="3" t="s">
        <v>115</v>
      </c>
      <c r="B336" s="3" t="s">
        <v>327</v>
      </c>
      <c r="C336" s="4" t="s">
        <v>15</v>
      </c>
      <c r="D336" s="4" t="s">
        <v>98</v>
      </c>
      <c r="E336" s="5">
        <v>0</v>
      </c>
      <c r="F336" s="5">
        <v>0</v>
      </c>
      <c r="G336" s="6" t="s">
        <v>98</v>
      </c>
      <c r="H336" s="6">
        <v>0</v>
      </c>
      <c r="I336" s="4">
        <v>0</v>
      </c>
      <c r="J336" s="4" t="s">
        <v>98</v>
      </c>
      <c r="K336" s="4" t="s">
        <v>98</v>
      </c>
      <c r="L336" s="7" t="s">
        <v>16</v>
      </c>
      <c r="M336" s="7" t="s">
        <v>17</v>
      </c>
    </row>
    <row r="337" spans="1:13">
      <c r="A337" s="3" t="s">
        <v>328</v>
      </c>
      <c r="B337" s="3" t="s">
        <v>329</v>
      </c>
      <c r="C337" s="4" t="s">
        <v>15</v>
      </c>
      <c r="D337" s="4" t="s">
        <v>98</v>
      </c>
      <c r="E337" s="5">
        <v>0</v>
      </c>
      <c r="F337" s="5">
        <v>0</v>
      </c>
      <c r="G337" s="6" t="s">
        <v>98</v>
      </c>
      <c r="H337" s="6">
        <v>0</v>
      </c>
      <c r="I337" s="4">
        <v>0</v>
      </c>
      <c r="J337" s="4" t="s">
        <v>98</v>
      </c>
      <c r="K337" s="4" t="s">
        <v>98</v>
      </c>
      <c r="L337" s="7" t="s">
        <v>16</v>
      </c>
      <c r="M337" s="7" t="s">
        <v>17</v>
      </c>
    </row>
    <row r="338" spans="1:13">
      <c r="A338" s="3" t="s">
        <v>330</v>
      </c>
      <c r="B338" s="3" t="s">
        <v>331</v>
      </c>
      <c r="C338" s="4" t="s">
        <v>15</v>
      </c>
      <c r="D338" s="4" t="s">
        <v>98</v>
      </c>
      <c r="E338" s="5">
        <v>0</v>
      </c>
      <c r="F338" s="5">
        <v>0</v>
      </c>
      <c r="G338" s="6" t="s">
        <v>98</v>
      </c>
      <c r="H338" s="6">
        <v>0</v>
      </c>
      <c r="I338" s="4">
        <v>0</v>
      </c>
      <c r="J338" s="4" t="s">
        <v>98</v>
      </c>
      <c r="K338" s="4" t="s">
        <v>98</v>
      </c>
      <c r="L338" s="7" t="s">
        <v>16</v>
      </c>
      <c r="M338" s="7" t="s">
        <v>17</v>
      </c>
    </row>
    <row r="339" spans="1:13">
      <c r="A339" s="3" t="s">
        <v>332</v>
      </c>
      <c r="B339" s="3" t="s">
        <v>333</v>
      </c>
      <c r="C339" s="4" t="s">
        <v>15</v>
      </c>
      <c r="D339" s="4" t="s">
        <v>98</v>
      </c>
      <c r="E339" s="5">
        <v>0</v>
      </c>
      <c r="F339" s="5">
        <v>0</v>
      </c>
      <c r="G339" s="6" t="s">
        <v>98</v>
      </c>
      <c r="H339" s="6">
        <v>0</v>
      </c>
      <c r="I339" s="4">
        <v>0</v>
      </c>
      <c r="J339" s="4" t="s">
        <v>98</v>
      </c>
      <c r="K339" s="4" t="s">
        <v>98</v>
      </c>
      <c r="L339" s="7" t="s">
        <v>16</v>
      </c>
      <c r="M339" s="7" t="s">
        <v>17</v>
      </c>
    </row>
    <row r="340" spans="1:13">
      <c r="A340" s="3" t="s">
        <v>334</v>
      </c>
      <c r="B340" s="3" t="s">
        <v>335</v>
      </c>
      <c r="C340" s="4" t="s">
        <v>15</v>
      </c>
      <c r="D340" s="4" t="s">
        <v>98</v>
      </c>
      <c r="E340" s="5">
        <v>0</v>
      </c>
      <c r="F340" s="5">
        <v>0</v>
      </c>
      <c r="G340" s="6" t="s">
        <v>98</v>
      </c>
      <c r="H340" s="6">
        <v>0</v>
      </c>
      <c r="I340" s="4">
        <v>0</v>
      </c>
      <c r="J340" s="4" t="s">
        <v>98</v>
      </c>
      <c r="K340" s="4" t="s">
        <v>98</v>
      </c>
      <c r="L340" s="7" t="s">
        <v>16</v>
      </c>
      <c r="M340" s="7" t="s">
        <v>17</v>
      </c>
    </row>
    <row r="341" spans="1:13">
      <c r="A341" s="3" t="s">
        <v>336</v>
      </c>
      <c r="B341" s="3" t="s">
        <v>337</v>
      </c>
      <c r="C341" s="4" t="s">
        <v>15</v>
      </c>
      <c r="D341" s="4" t="s">
        <v>98</v>
      </c>
      <c r="E341" s="5">
        <v>0</v>
      </c>
      <c r="F341" s="5">
        <v>0</v>
      </c>
      <c r="G341" s="6" t="s">
        <v>98</v>
      </c>
      <c r="H341" s="6">
        <v>0</v>
      </c>
      <c r="I341" s="4">
        <v>0</v>
      </c>
      <c r="J341" s="4" t="s">
        <v>98</v>
      </c>
      <c r="K341" s="4" t="s">
        <v>98</v>
      </c>
      <c r="L341" s="7" t="s">
        <v>16</v>
      </c>
      <c r="M341" s="7" t="s">
        <v>17</v>
      </c>
    </row>
    <row r="342" spans="1:13">
      <c r="A342" s="3" t="s">
        <v>330</v>
      </c>
      <c r="B342" s="3" t="s">
        <v>338</v>
      </c>
      <c r="C342" s="4" t="s">
        <v>15</v>
      </c>
      <c r="D342" s="4" t="s">
        <v>98</v>
      </c>
      <c r="E342" s="5">
        <v>0</v>
      </c>
      <c r="F342" s="5">
        <v>0</v>
      </c>
      <c r="G342" s="6" t="s">
        <v>98</v>
      </c>
      <c r="H342" s="6">
        <v>0</v>
      </c>
      <c r="I342" s="4">
        <v>0</v>
      </c>
      <c r="J342" s="4" t="s">
        <v>98</v>
      </c>
      <c r="K342" s="4" t="s">
        <v>98</v>
      </c>
      <c r="L342" s="7" t="s">
        <v>16</v>
      </c>
      <c r="M342" s="7" t="s">
        <v>17</v>
      </c>
    </row>
    <row r="343" spans="1:13">
      <c r="A343" s="3" t="s">
        <v>339</v>
      </c>
      <c r="B343" s="3" t="s">
        <v>340</v>
      </c>
      <c r="C343" s="4" t="s">
        <v>15</v>
      </c>
      <c r="D343" s="4" t="s">
        <v>98</v>
      </c>
      <c r="E343" s="5">
        <v>0</v>
      </c>
      <c r="F343" s="5">
        <v>0</v>
      </c>
      <c r="G343" s="6" t="s">
        <v>98</v>
      </c>
      <c r="H343" s="6">
        <v>0</v>
      </c>
      <c r="I343" s="4">
        <v>0</v>
      </c>
      <c r="J343" s="4" t="s">
        <v>98</v>
      </c>
      <c r="K343" s="4" t="s">
        <v>98</v>
      </c>
      <c r="L343" s="7" t="s">
        <v>16</v>
      </c>
      <c r="M343" s="7" t="s">
        <v>17</v>
      </c>
    </row>
    <row r="344" spans="1:13">
      <c r="A344" s="3" t="s">
        <v>341</v>
      </c>
      <c r="B344" s="3" t="s">
        <v>342</v>
      </c>
      <c r="C344" s="4" t="s">
        <v>15</v>
      </c>
      <c r="D344" s="4" t="s">
        <v>98</v>
      </c>
      <c r="E344" s="5">
        <v>0</v>
      </c>
      <c r="F344" s="5">
        <v>0</v>
      </c>
      <c r="G344" s="6" t="s">
        <v>98</v>
      </c>
      <c r="H344" s="6">
        <v>0</v>
      </c>
      <c r="I344" s="4">
        <v>0</v>
      </c>
      <c r="J344" s="4" t="s">
        <v>98</v>
      </c>
      <c r="K344" s="4" t="s">
        <v>98</v>
      </c>
      <c r="L344" s="7" t="s">
        <v>16</v>
      </c>
      <c r="M344" s="7" t="s">
        <v>17</v>
      </c>
    </row>
    <row r="345" spans="1:13">
      <c r="A345" s="3" t="s">
        <v>343</v>
      </c>
      <c r="B345" s="3" t="s">
        <v>344</v>
      </c>
      <c r="C345" s="4" t="s">
        <v>15</v>
      </c>
      <c r="D345" s="4" t="s">
        <v>98</v>
      </c>
      <c r="E345" s="5">
        <v>0</v>
      </c>
      <c r="F345" s="5">
        <v>0</v>
      </c>
      <c r="G345" s="6" t="s">
        <v>98</v>
      </c>
      <c r="H345" s="6">
        <v>0</v>
      </c>
      <c r="I345" s="4">
        <v>0</v>
      </c>
      <c r="J345" s="4" t="s">
        <v>98</v>
      </c>
      <c r="K345" s="4" t="s">
        <v>98</v>
      </c>
      <c r="L345" s="7" t="s">
        <v>16</v>
      </c>
      <c r="M345" s="7" t="s">
        <v>17</v>
      </c>
    </row>
    <row r="346" spans="1:13">
      <c r="A346" s="3" t="s">
        <v>345</v>
      </c>
      <c r="B346" s="3" t="s">
        <v>346</v>
      </c>
      <c r="C346" s="4" t="s">
        <v>15</v>
      </c>
      <c r="D346" s="4" t="s">
        <v>98</v>
      </c>
      <c r="E346" s="5">
        <v>0</v>
      </c>
      <c r="F346" s="5">
        <v>0</v>
      </c>
      <c r="G346" s="6" t="s">
        <v>98</v>
      </c>
      <c r="H346" s="6">
        <v>0</v>
      </c>
      <c r="I346" s="4">
        <v>0</v>
      </c>
      <c r="J346" s="4" t="s">
        <v>98</v>
      </c>
      <c r="K346" s="4" t="s">
        <v>98</v>
      </c>
      <c r="L346" s="7" t="s">
        <v>16</v>
      </c>
      <c r="M346" s="7" t="s">
        <v>17</v>
      </c>
    </row>
    <row r="347" spans="1:13">
      <c r="A347" s="3" t="s">
        <v>347</v>
      </c>
      <c r="B347" s="3" t="s">
        <v>348</v>
      </c>
      <c r="C347" s="4" t="s">
        <v>15</v>
      </c>
      <c r="D347" s="4" t="s">
        <v>98</v>
      </c>
      <c r="E347" s="5">
        <v>0</v>
      </c>
      <c r="F347" s="5">
        <v>0</v>
      </c>
      <c r="G347" s="6" t="s">
        <v>98</v>
      </c>
      <c r="H347" s="6">
        <v>0</v>
      </c>
      <c r="I347" s="4">
        <v>0</v>
      </c>
      <c r="J347" s="4" t="s">
        <v>98</v>
      </c>
      <c r="K347" s="4" t="s">
        <v>98</v>
      </c>
      <c r="L347" s="7" t="s">
        <v>16</v>
      </c>
      <c r="M347" s="7" t="s">
        <v>17</v>
      </c>
    </row>
    <row r="348" spans="1:13">
      <c r="A348" s="3" t="s">
        <v>349</v>
      </c>
      <c r="B348" s="3" t="s">
        <v>350</v>
      </c>
      <c r="C348" s="4" t="s">
        <v>15</v>
      </c>
      <c r="D348" s="4" t="s">
        <v>98</v>
      </c>
      <c r="E348" s="5">
        <v>0</v>
      </c>
      <c r="F348" s="5">
        <v>0</v>
      </c>
      <c r="G348" s="6" t="s">
        <v>98</v>
      </c>
      <c r="H348" s="6">
        <v>0</v>
      </c>
      <c r="I348" s="4">
        <v>0</v>
      </c>
      <c r="J348" s="4" t="s">
        <v>98</v>
      </c>
      <c r="K348" s="4" t="s">
        <v>98</v>
      </c>
      <c r="L348" s="7" t="s">
        <v>16</v>
      </c>
      <c r="M348" s="7" t="s">
        <v>17</v>
      </c>
    </row>
    <row r="349" spans="1:13">
      <c r="A349" s="3" t="s">
        <v>351</v>
      </c>
      <c r="B349" s="3" t="s">
        <v>352</v>
      </c>
      <c r="C349" s="4" t="s">
        <v>15</v>
      </c>
      <c r="D349" s="4" t="s">
        <v>98</v>
      </c>
      <c r="E349" s="5">
        <v>0</v>
      </c>
      <c r="F349" s="5">
        <v>0</v>
      </c>
      <c r="G349" s="6" t="s">
        <v>98</v>
      </c>
      <c r="H349" s="6">
        <v>0</v>
      </c>
      <c r="I349" s="4">
        <v>0</v>
      </c>
      <c r="J349" s="4" t="s">
        <v>98</v>
      </c>
      <c r="K349" s="4" t="s">
        <v>98</v>
      </c>
      <c r="L349" s="7" t="s">
        <v>16</v>
      </c>
      <c r="M349" s="7" t="s">
        <v>17</v>
      </c>
    </row>
    <row r="350" spans="1:13">
      <c r="A350" s="3" t="s">
        <v>115</v>
      </c>
      <c r="B350" s="3" t="s">
        <v>353</v>
      </c>
      <c r="C350" s="4" t="s">
        <v>15</v>
      </c>
      <c r="D350" s="4" t="s">
        <v>98</v>
      </c>
      <c r="E350" s="5">
        <v>0</v>
      </c>
      <c r="F350" s="5">
        <v>0</v>
      </c>
      <c r="G350" s="6" t="s">
        <v>98</v>
      </c>
      <c r="H350" s="6">
        <v>0</v>
      </c>
      <c r="I350" s="4">
        <v>0</v>
      </c>
      <c r="J350" s="4" t="s">
        <v>98</v>
      </c>
      <c r="K350" s="4" t="s">
        <v>98</v>
      </c>
      <c r="L350" s="7" t="s">
        <v>16</v>
      </c>
      <c r="M350" s="7" t="s">
        <v>17</v>
      </c>
    </row>
    <row r="351" spans="1:13">
      <c r="A351" s="3" t="s">
        <v>296</v>
      </c>
      <c r="B351" s="3" t="s">
        <v>354</v>
      </c>
      <c r="C351" s="4" t="s">
        <v>15</v>
      </c>
      <c r="D351" s="4" t="s">
        <v>98</v>
      </c>
      <c r="E351" s="5">
        <v>0</v>
      </c>
      <c r="F351" s="5">
        <v>0</v>
      </c>
      <c r="G351" s="6" t="s">
        <v>98</v>
      </c>
      <c r="H351" s="6">
        <v>0</v>
      </c>
      <c r="I351" s="4">
        <v>0</v>
      </c>
      <c r="J351" s="4" t="s">
        <v>98</v>
      </c>
      <c r="K351" s="4" t="s">
        <v>98</v>
      </c>
      <c r="L351" s="7" t="s">
        <v>16</v>
      </c>
      <c r="M351" s="7" t="s">
        <v>17</v>
      </c>
    </row>
    <row r="352" spans="1:13">
      <c r="A352" s="3" t="s">
        <v>355</v>
      </c>
      <c r="B352" s="3" t="s">
        <v>356</v>
      </c>
      <c r="C352" s="4" t="s">
        <v>15</v>
      </c>
      <c r="D352" s="4" t="s">
        <v>98</v>
      </c>
      <c r="E352" s="5">
        <v>0</v>
      </c>
      <c r="F352" s="5">
        <v>0</v>
      </c>
      <c r="G352" s="6" t="s">
        <v>98</v>
      </c>
      <c r="H352" s="6">
        <v>0</v>
      </c>
      <c r="I352" s="4">
        <v>0</v>
      </c>
      <c r="J352" s="4" t="s">
        <v>98</v>
      </c>
      <c r="K352" s="4" t="s">
        <v>98</v>
      </c>
      <c r="L352" s="7" t="s">
        <v>16</v>
      </c>
      <c r="M352" s="7" t="s">
        <v>17</v>
      </c>
    </row>
    <row r="353" spans="1:13">
      <c r="A353" s="3" t="s">
        <v>357</v>
      </c>
      <c r="B353" s="3" t="s">
        <v>358</v>
      </c>
      <c r="C353" s="4" t="s">
        <v>15</v>
      </c>
      <c r="D353" s="4" t="s">
        <v>98</v>
      </c>
      <c r="E353" s="5">
        <v>0</v>
      </c>
      <c r="F353" s="5">
        <v>0</v>
      </c>
      <c r="G353" s="6" t="s">
        <v>98</v>
      </c>
      <c r="H353" s="6">
        <v>0</v>
      </c>
      <c r="I353" s="4">
        <v>0</v>
      </c>
      <c r="J353" s="4" t="s">
        <v>98</v>
      </c>
      <c r="K353" s="4" t="s">
        <v>98</v>
      </c>
      <c r="L353" s="7" t="s">
        <v>16</v>
      </c>
      <c r="M353" s="7" t="s">
        <v>17</v>
      </c>
    </row>
    <row r="354" spans="1:13">
      <c r="A354" s="3" t="s">
        <v>359</v>
      </c>
      <c r="B354" s="3" t="s">
        <v>360</v>
      </c>
      <c r="C354" s="4" t="s">
        <v>15</v>
      </c>
      <c r="D354" s="4" t="s">
        <v>98</v>
      </c>
      <c r="E354" s="5">
        <v>0</v>
      </c>
      <c r="F354" s="5">
        <v>0</v>
      </c>
      <c r="G354" s="6" t="s">
        <v>98</v>
      </c>
      <c r="H354" s="6">
        <v>0</v>
      </c>
      <c r="I354" s="4">
        <v>0</v>
      </c>
      <c r="J354" s="4" t="s">
        <v>98</v>
      </c>
      <c r="K354" s="4" t="s">
        <v>98</v>
      </c>
      <c r="L354" s="7" t="s">
        <v>16</v>
      </c>
      <c r="M354" s="7" t="s">
        <v>17</v>
      </c>
    </row>
    <row r="355" spans="1:13">
      <c r="A355" s="3" t="s">
        <v>361</v>
      </c>
      <c r="B355" s="3" t="s">
        <v>362</v>
      </c>
      <c r="C355" s="4" t="s">
        <v>15</v>
      </c>
      <c r="D355" s="4" t="s">
        <v>98</v>
      </c>
      <c r="E355" s="5">
        <v>0</v>
      </c>
      <c r="F355" s="5">
        <v>0</v>
      </c>
      <c r="G355" s="6" t="s">
        <v>98</v>
      </c>
      <c r="H355" s="6">
        <v>0</v>
      </c>
      <c r="I355" s="4">
        <v>0</v>
      </c>
      <c r="J355" s="4" t="s">
        <v>98</v>
      </c>
      <c r="K355" s="4" t="s">
        <v>98</v>
      </c>
      <c r="L355" s="7" t="s">
        <v>16</v>
      </c>
      <c r="M355" s="7" t="s">
        <v>17</v>
      </c>
    </row>
    <row r="356" spans="1:13">
      <c r="A356" s="3" t="s">
        <v>41</v>
      </c>
      <c r="B356" s="3" t="s">
        <v>42</v>
      </c>
      <c r="C356" s="4" t="s">
        <v>15</v>
      </c>
      <c r="D356" s="4" t="s">
        <v>98</v>
      </c>
      <c r="E356" s="5">
        <v>0</v>
      </c>
      <c r="F356" s="5">
        <v>0</v>
      </c>
      <c r="G356" s="6" t="s">
        <v>98</v>
      </c>
      <c r="H356" s="6">
        <v>0</v>
      </c>
      <c r="I356" s="4">
        <v>0</v>
      </c>
      <c r="J356" s="4" t="s">
        <v>98</v>
      </c>
      <c r="K356" s="4" t="s">
        <v>98</v>
      </c>
      <c r="L356" s="7" t="s">
        <v>16</v>
      </c>
      <c r="M356" s="7" t="s">
        <v>17</v>
      </c>
    </row>
    <row r="357" spans="1:13">
      <c r="A357" s="3" t="s">
        <v>363</v>
      </c>
      <c r="B357" s="3" t="s">
        <v>364</v>
      </c>
      <c r="C357" s="4" t="s">
        <v>15</v>
      </c>
      <c r="D357" s="4" t="s">
        <v>98</v>
      </c>
      <c r="E357" s="5">
        <v>0</v>
      </c>
      <c r="F357" s="5">
        <v>0</v>
      </c>
      <c r="G357" s="6" t="s">
        <v>98</v>
      </c>
      <c r="H357" s="6">
        <v>0</v>
      </c>
      <c r="I357" s="4">
        <v>0</v>
      </c>
      <c r="J357" s="4" t="s">
        <v>98</v>
      </c>
      <c r="K357" s="4" t="s">
        <v>98</v>
      </c>
      <c r="L357" s="7" t="s">
        <v>16</v>
      </c>
      <c r="M357" s="7" t="s">
        <v>17</v>
      </c>
    </row>
    <row r="358" spans="1:13">
      <c r="A358" s="3" t="s">
        <v>365</v>
      </c>
      <c r="B358" s="3" t="s">
        <v>366</v>
      </c>
      <c r="C358" s="4" t="s">
        <v>15</v>
      </c>
      <c r="D358" s="4" t="s">
        <v>98</v>
      </c>
      <c r="E358" s="5">
        <v>0</v>
      </c>
      <c r="F358" s="5">
        <v>0</v>
      </c>
      <c r="G358" s="6" t="s">
        <v>98</v>
      </c>
      <c r="H358" s="6">
        <v>0</v>
      </c>
      <c r="I358" s="4">
        <v>0</v>
      </c>
      <c r="J358" s="4" t="s">
        <v>98</v>
      </c>
      <c r="K358" s="4" t="s">
        <v>98</v>
      </c>
      <c r="L358" s="7" t="s">
        <v>16</v>
      </c>
      <c r="M358" s="7" t="s">
        <v>17</v>
      </c>
    </row>
    <row r="359" spans="1:13">
      <c r="A359" s="3" t="s">
        <v>367</v>
      </c>
      <c r="B359" s="3" t="s">
        <v>368</v>
      </c>
      <c r="C359" s="4" t="s">
        <v>15</v>
      </c>
      <c r="D359" s="4" t="s">
        <v>98</v>
      </c>
      <c r="E359" s="5">
        <v>0</v>
      </c>
      <c r="F359" s="5">
        <v>0</v>
      </c>
      <c r="G359" s="6" t="s">
        <v>98</v>
      </c>
      <c r="H359" s="6">
        <v>0</v>
      </c>
      <c r="I359" s="4">
        <v>0</v>
      </c>
      <c r="J359" s="4" t="s">
        <v>98</v>
      </c>
      <c r="K359" s="4" t="s">
        <v>98</v>
      </c>
      <c r="L359" s="7" t="s">
        <v>16</v>
      </c>
      <c r="M359" s="7" t="s">
        <v>17</v>
      </c>
    </row>
    <row r="360" spans="1:13">
      <c r="A360" s="3" t="s">
        <v>59</v>
      </c>
      <c r="B360" s="3" t="s">
        <v>108</v>
      </c>
      <c r="C360" s="4" t="s">
        <v>15</v>
      </c>
      <c r="D360" s="4" t="s">
        <v>98</v>
      </c>
      <c r="E360" s="5">
        <v>0</v>
      </c>
      <c r="F360" s="5">
        <v>0</v>
      </c>
      <c r="G360" s="6" t="s">
        <v>98</v>
      </c>
      <c r="H360" s="6">
        <v>0</v>
      </c>
      <c r="I360" s="4">
        <v>0</v>
      </c>
      <c r="J360" s="4" t="s">
        <v>98</v>
      </c>
      <c r="K360" s="4" t="s">
        <v>98</v>
      </c>
      <c r="L360" s="7" t="s">
        <v>16</v>
      </c>
      <c r="M360" s="7" t="s">
        <v>17</v>
      </c>
    </row>
    <row r="361" spans="1:13">
      <c r="A361" s="3" t="s">
        <v>296</v>
      </c>
      <c r="B361" s="3" t="s">
        <v>369</v>
      </c>
      <c r="C361" s="4" t="s">
        <v>15</v>
      </c>
      <c r="D361" s="4" t="s">
        <v>98</v>
      </c>
      <c r="E361" s="5">
        <v>0</v>
      </c>
      <c r="F361" s="5">
        <v>0</v>
      </c>
      <c r="G361" s="6" t="s">
        <v>98</v>
      </c>
      <c r="H361" s="6">
        <v>0</v>
      </c>
      <c r="I361" s="4">
        <v>0</v>
      </c>
      <c r="J361" s="4" t="s">
        <v>98</v>
      </c>
      <c r="K361" s="4" t="s">
        <v>98</v>
      </c>
      <c r="L361" s="7" t="s">
        <v>16</v>
      </c>
      <c r="M361" s="7" t="s">
        <v>17</v>
      </c>
    </row>
    <row r="362" spans="1:13">
      <c r="A362" s="3" t="s">
        <v>370</v>
      </c>
      <c r="B362" s="3" t="s">
        <v>371</v>
      </c>
      <c r="C362" s="4" t="s">
        <v>15</v>
      </c>
      <c r="D362" s="4" t="s">
        <v>98</v>
      </c>
      <c r="E362" s="5">
        <v>0</v>
      </c>
      <c r="F362" s="5">
        <v>0</v>
      </c>
      <c r="G362" s="6" t="s">
        <v>98</v>
      </c>
      <c r="H362" s="6">
        <v>0</v>
      </c>
      <c r="I362" s="4">
        <v>0</v>
      </c>
      <c r="J362" s="4" t="s">
        <v>98</v>
      </c>
      <c r="K362" s="4" t="s">
        <v>98</v>
      </c>
      <c r="L362" s="7" t="s">
        <v>16</v>
      </c>
      <c r="M362" s="7" t="s">
        <v>17</v>
      </c>
    </row>
    <row r="363" spans="1:13">
      <c r="A363" s="3" t="s">
        <v>321</v>
      </c>
      <c r="B363" s="3" t="s">
        <v>372</v>
      </c>
      <c r="C363" s="4" t="s">
        <v>15</v>
      </c>
      <c r="D363" s="4" t="s">
        <v>98</v>
      </c>
      <c r="E363" s="5">
        <v>0</v>
      </c>
      <c r="F363" s="5">
        <v>0</v>
      </c>
      <c r="G363" s="6" t="s">
        <v>98</v>
      </c>
      <c r="H363" s="6">
        <v>0</v>
      </c>
      <c r="I363" s="4">
        <v>0</v>
      </c>
      <c r="J363" s="4" t="s">
        <v>98</v>
      </c>
      <c r="K363" s="4" t="s">
        <v>98</v>
      </c>
      <c r="L363" s="7" t="s">
        <v>16</v>
      </c>
      <c r="M363" s="7" t="s">
        <v>17</v>
      </c>
    </row>
    <row r="364" spans="1:13">
      <c r="A364" s="3" t="s">
        <v>373</v>
      </c>
      <c r="B364" s="3" t="s">
        <v>374</v>
      </c>
      <c r="C364" s="4" t="s">
        <v>15</v>
      </c>
      <c r="D364" s="4" t="s">
        <v>98</v>
      </c>
      <c r="E364" s="5">
        <v>0</v>
      </c>
      <c r="F364" s="5">
        <v>0</v>
      </c>
      <c r="G364" s="6" t="s">
        <v>98</v>
      </c>
      <c r="H364" s="6">
        <v>0</v>
      </c>
      <c r="I364" s="4">
        <v>0</v>
      </c>
      <c r="J364" s="4" t="s">
        <v>98</v>
      </c>
      <c r="K364" s="4" t="s">
        <v>98</v>
      </c>
      <c r="L364" s="7" t="s">
        <v>16</v>
      </c>
      <c r="M364" s="7" t="s">
        <v>17</v>
      </c>
    </row>
    <row r="365" spans="1:13">
      <c r="A365" s="3" t="s">
        <v>375</v>
      </c>
      <c r="B365" s="3" t="s">
        <v>376</v>
      </c>
      <c r="C365" s="4" t="s">
        <v>15</v>
      </c>
      <c r="D365" s="4" t="s">
        <v>98</v>
      </c>
      <c r="E365" s="5">
        <v>0</v>
      </c>
      <c r="F365" s="5">
        <v>0</v>
      </c>
      <c r="G365" s="6" t="s">
        <v>98</v>
      </c>
      <c r="H365" s="6">
        <v>0</v>
      </c>
      <c r="I365" s="4">
        <v>0</v>
      </c>
      <c r="J365" s="4" t="s">
        <v>98</v>
      </c>
      <c r="K365" s="4" t="s">
        <v>98</v>
      </c>
      <c r="L365" s="7" t="s">
        <v>16</v>
      </c>
      <c r="M365" s="7" t="s">
        <v>17</v>
      </c>
    </row>
    <row r="366" spans="1:13">
      <c r="A366" s="3" t="s">
        <v>377</v>
      </c>
      <c r="B366" s="3" t="s">
        <v>378</v>
      </c>
      <c r="C366" s="4" t="s">
        <v>15</v>
      </c>
      <c r="D366" s="4" t="s">
        <v>98</v>
      </c>
      <c r="E366" s="5">
        <v>0</v>
      </c>
      <c r="F366" s="5">
        <v>0</v>
      </c>
      <c r="G366" s="6" t="s">
        <v>98</v>
      </c>
      <c r="H366" s="6">
        <v>0</v>
      </c>
      <c r="I366" s="4">
        <v>0</v>
      </c>
      <c r="J366" s="4" t="s">
        <v>98</v>
      </c>
      <c r="K366" s="4" t="s">
        <v>98</v>
      </c>
      <c r="L366" s="7" t="s">
        <v>16</v>
      </c>
      <c r="M366" s="7" t="s">
        <v>17</v>
      </c>
    </row>
    <row r="367" spans="1:13">
      <c r="A367" s="3" t="s">
        <v>379</v>
      </c>
      <c r="B367" s="3" t="s">
        <v>380</v>
      </c>
      <c r="C367" s="4" t="s">
        <v>15</v>
      </c>
      <c r="D367" s="4" t="s">
        <v>98</v>
      </c>
      <c r="E367" s="5">
        <v>0</v>
      </c>
      <c r="F367" s="5">
        <v>0</v>
      </c>
      <c r="G367" s="6" t="s">
        <v>98</v>
      </c>
      <c r="H367" s="6">
        <v>0</v>
      </c>
      <c r="I367" s="4">
        <v>0</v>
      </c>
      <c r="J367" s="4" t="s">
        <v>98</v>
      </c>
      <c r="K367" s="4" t="s">
        <v>98</v>
      </c>
      <c r="L367" s="7" t="s">
        <v>16</v>
      </c>
      <c r="M367" s="7" t="s">
        <v>17</v>
      </c>
    </row>
    <row r="368" spans="1:13">
      <c r="A368" s="3" t="s">
        <v>305</v>
      </c>
      <c r="B368" s="3" t="s">
        <v>381</v>
      </c>
      <c r="C368" s="4" t="s">
        <v>15</v>
      </c>
      <c r="D368" s="4" t="s">
        <v>98</v>
      </c>
      <c r="E368" s="5">
        <v>0</v>
      </c>
      <c r="F368" s="5">
        <v>0</v>
      </c>
      <c r="G368" s="6" t="s">
        <v>98</v>
      </c>
      <c r="H368" s="6">
        <v>0</v>
      </c>
      <c r="I368" s="4">
        <v>0</v>
      </c>
      <c r="J368" s="4" t="s">
        <v>98</v>
      </c>
      <c r="K368" s="4" t="s">
        <v>98</v>
      </c>
      <c r="L368" s="7" t="s">
        <v>16</v>
      </c>
      <c r="M368" s="7" t="s">
        <v>17</v>
      </c>
    </row>
    <row r="369" spans="1:13">
      <c r="A369" s="3" t="s">
        <v>77</v>
      </c>
      <c r="B369" s="3" t="s">
        <v>382</v>
      </c>
      <c r="C369" s="4" t="s">
        <v>15</v>
      </c>
      <c r="D369" s="4" t="s">
        <v>98</v>
      </c>
      <c r="E369" s="5">
        <v>0</v>
      </c>
      <c r="F369" s="5">
        <v>0</v>
      </c>
      <c r="G369" s="6" t="s">
        <v>98</v>
      </c>
      <c r="H369" s="6">
        <v>0</v>
      </c>
      <c r="I369" s="4">
        <v>0</v>
      </c>
      <c r="J369" s="4" t="s">
        <v>98</v>
      </c>
      <c r="K369" s="4" t="s">
        <v>98</v>
      </c>
      <c r="L369" s="7" t="s">
        <v>16</v>
      </c>
      <c r="M369" s="7" t="s">
        <v>17</v>
      </c>
    </row>
    <row r="370" spans="1:13">
      <c r="A370" s="3" t="s">
        <v>375</v>
      </c>
      <c r="B370" s="3" t="s">
        <v>383</v>
      </c>
      <c r="C370" s="4" t="s">
        <v>15</v>
      </c>
      <c r="D370" s="4" t="s">
        <v>98</v>
      </c>
      <c r="E370" s="5">
        <v>0</v>
      </c>
      <c r="F370" s="5">
        <v>0</v>
      </c>
      <c r="G370" s="6" t="s">
        <v>98</v>
      </c>
      <c r="H370" s="6">
        <v>0</v>
      </c>
      <c r="I370" s="4">
        <v>0</v>
      </c>
      <c r="J370" s="4" t="s">
        <v>98</v>
      </c>
      <c r="K370" s="4" t="s">
        <v>98</v>
      </c>
      <c r="L370" s="7" t="s">
        <v>16</v>
      </c>
      <c r="M370" s="7" t="s">
        <v>17</v>
      </c>
    </row>
    <row r="371" spans="1:13">
      <c r="A371" s="3" t="s">
        <v>384</v>
      </c>
      <c r="B371" s="3" t="s">
        <v>335</v>
      </c>
      <c r="C371" s="4" t="s">
        <v>15</v>
      </c>
      <c r="D371" s="4" t="s">
        <v>98</v>
      </c>
      <c r="E371" s="5">
        <v>0</v>
      </c>
      <c r="F371" s="5">
        <v>0</v>
      </c>
      <c r="G371" s="6" t="s">
        <v>98</v>
      </c>
      <c r="H371" s="6">
        <v>0</v>
      </c>
      <c r="I371" s="4">
        <v>0</v>
      </c>
      <c r="J371" s="4" t="s">
        <v>98</v>
      </c>
      <c r="K371" s="4" t="s">
        <v>98</v>
      </c>
      <c r="L371" s="7" t="s">
        <v>16</v>
      </c>
      <c r="M371" s="7" t="s">
        <v>17</v>
      </c>
    </row>
    <row r="372" spans="1:13">
      <c r="A372" s="3" t="s">
        <v>112</v>
      </c>
      <c r="B372" s="3" t="s">
        <v>385</v>
      </c>
      <c r="C372" s="4" t="s">
        <v>15</v>
      </c>
      <c r="D372" s="4" t="s">
        <v>98</v>
      </c>
      <c r="E372" s="5">
        <v>0</v>
      </c>
      <c r="F372" s="5">
        <v>0</v>
      </c>
      <c r="G372" s="6" t="s">
        <v>98</v>
      </c>
      <c r="H372" s="6">
        <v>0</v>
      </c>
      <c r="I372" s="4">
        <v>0</v>
      </c>
      <c r="J372" s="4" t="s">
        <v>98</v>
      </c>
      <c r="K372" s="4" t="s">
        <v>98</v>
      </c>
      <c r="L372" s="7" t="s">
        <v>16</v>
      </c>
      <c r="M372" s="7" t="s">
        <v>17</v>
      </c>
    </row>
    <row r="373" spans="1:13">
      <c r="A373" s="3" t="s">
        <v>386</v>
      </c>
      <c r="B373" s="3" t="s">
        <v>387</v>
      </c>
      <c r="C373" s="4" t="s">
        <v>15</v>
      </c>
      <c r="D373" s="4" t="s">
        <v>98</v>
      </c>
      <c r="E373" s="5">
        <v>0</v>
      </c>
      <c r="F373" s="5">
        <v>0</v>
      </c>
      <c r="G373" s="6" t="s">
        <v>98</v>
      </c>
      <c r="H373" s="6">
        <v>0</v>
      </c>
      <c r="I373" s="4">
        <v>0</v>
      </c>
      <c r="J373" s="4" t="s">
        <v>98</v>
      </c>
      <c r="K373" s="4" t="s">
        <v>98</v>
      </c>
      <c r="L373" s="7" t="s">
        <v>16</v>
      </c>
      <c r="M373" s="7" t="s">
        <v>17</v>
      </c>
    </row>
    <row r="374" spans="1:13">
      <c r="A374" s="3" t="s">
        <v>388</v>
      </c>
      <c r="B374" s="3" t="s">
        <v>389</v>
      </c>
      <c r="C374" s="4" t="s">
        <v>15</v>
      </c>
      <c r="D374" s="4" t="s">
        <v>98</v>
      </c>
      <c r="E374" s="5">
        <v>0</v>
      </c>
      <c r="F374" s="5">
        <v>0</v>
      </c>
      <c r="G374" s="6" t="s">
        <v>98</v>
      </c>
      <c r="H374" s="6">
        <v>0</v>
      </c>
      <c r="I374" s="4">
        <v>0</v>
      </c>
      <c r="J374" s="4" t="s">
        <v>98</v>
      </c>
      <c r="K374" s="4" t="s">
        <v>98</v>
      </c>
      <c r="L374" s="7" t="s">
        <v>16</v>
      </c>
      <c r="M374" s="7" t="s">
        <v>17</v>
      </c>
    </row>
    <row r="375" spans="1:13">
      <c r="A375" s="3" t="s">
        <v>325</v>
      </c>
      <c r="B375" s="3" t="s">
        <v>390</v>
      </c>
      <c r="C375" s="4" t="s">
        <v>15</v>
      </c>
      <c r="D375" s="4" t="s">
        <v>98</v>
      </c>
      <c r="E375" s="5">
        <v>0</v>
      </c>
      <c r="F375" s="5">
        <v>0</v>
      </c>
      <c r="G375" s="6" t="s">
        <v>98</v>
      </c>
      <c r="H375" s="6">
        <v>0</v>
      </c>
      <c r="I375" s="4">
        <v>0</v>
      </c>
      <c r="J375" s="4" t="s">
        <v>98</v>
      </c>
      <c r="K375" s="4" t="s">
        <v>98</v>
      </c>
      <c r="L375" s="7" t="s">
        <v>16</v>
      </c>
      <c r="M375" s="7" t="s">
        <v>17</v>
      </c>
    </row>
    <row r="376" spans="1:13">
      <c r="A376" s="3" t="s">
        <v>373</v>
      </c>
      <c r="B376" s="3" t="s">
        <v>391</v>
      </c>
      <c r="C376" s="4" t="s">
        <v>15</v>
      </c>
      <c r="D376" s="4" t="s">
        <v>98</v>
      </c>
      <c r="E376" s="5">
        <v>0</v>
      </c>
      <c r="F376" s="5">
        <v>0</v>
      </c>
      <c r="G376" s="6" t="s">
        <v>98</v>
      </c>
      <c r="H376" s="6">
        <v>0</v>
      </c>
      <c r="I376" s="4">
        <v>0</v>
      </c>
      <c r="J376" s="4" t="s">
        <v>98</v>
      </c>
      <c r="K376" s="4" t="s">
        <v>98</v>
      </c>
      <c r="L376" s="7" t="s">
        <v>16</v>
      </c>
      <c r="M376" s="7" t="s">
        <v>17</v>
      </c>
    </row>
    <row r="377" spans="1:13">
      <c r="A377" s="3" t="s">
        <v>392</v>
      </c>
      <c r="B377" s="3" t="s">
        <v>393</v>
      </c>
      <c r="C377" s="4" t="s">
        <v>15</v>
      </c>
      <c r="D377" s="4" t="s">
        <v>98</v>
      </c>
      <c r="E377" s="5">
        <v>0</v>
      </c>
      <c r="F377" s="5">
        <v>0</v>
      </c>
      <c r="G377" s="6" t="s">
        <v>98</v>
      </c>
      <c r="H377" s="6">
        <v>0</v>
      </c>
      <c r="I377" s="4">
        <v>0</v>
      </c>
      <c r="J377" s="4" t="s">
        <v>98</v>
      </c>
      <c r="K377" s="4" t="s">
        <v>98</v>
      </c>
      <c r="L377" s="7" t="s">
        <v>16</v>
      </c>
      <c r="M377" s="7" t="s">
        <v>17</v>
      </c>
    </row>
    <row r="378" spans="1:13">
      <c r="A378" s="3" t="s">
        <v>394</v>
      </c>
      <c r="B378" s="3" t="s">
        <v>395</v>
      </c>
      <c r="C378" s="4" t="s">
        <v>15</v>
      </c>
      <c r="D378" s="4" t="s">
        <v>98</v>
      </c>
      <c r="E378" s="5">
        <v>0</v>
      </c>
      <c r="F378" s="5">
        <v>0</v>
      </c>
      <c r="G378" s="6" t="s">
        <v>98</v>
      </c>
      <c r="H378" s="6">
        <v>0</v>
      </c>
      <c r="I378" s="4">
        <v>0</v>
      </c>
      <c r="J378" s="4" t="s">
        <v>98</v>
      </c>
      <c r="K378" s="4" t="s">
        <v>98</v>
      </c>
      <c r="L378" s="7" t="s">
        <v>16</v>
      </c>
      <c r="M378" s="7" t="s">
        <v>17</v>
      </c>
    </row>
    <row r="379" spans="1:13">
      <c r="A379" s="3" t="s">
        <v>351</v>
      </c>
      <c r="B379" s="3" t="s">
        <v>396</v>
      </c>
      <c r="C379" s="4" t="s">
        <v>15</v>
      </c>
      <c r="D379" s="4" t="s">
        <v>98</v>
      </c>
      <c r="E379" s="5">
        <v>0</v>
      </c>
      <c r="F379" s="5">
        <v>0</v>
      </c>
      <c r="G379" s="6" t="s">
        <v>98</v>
      </c>
      <c r="H379" s="6">
        <v>0</v>
      </c>
      <c r="I379" s="4">
        <v>0</v>
      </c>
      <c r="J379" s="4" t="s">
        <v>98</v>
      </c>
      <c r="K379" s="4" t="s">
        <v>98</v>
      </c>
      <c r="L379" s="7" t="s">
        <v>16</v>
      </c>
      <c r="M379" s="7" t="s">
        <v>17</v>
      </c>
    </row>
    <row r="380" spans="1:13">
      <c r="A380" s="3" t="s">
        <v>321</v>
      </c>
      <c r="B380" s="3" t="s">
        <v>397</v>
      </c>
      <c r="C380" s="4" t="s">
        <v>15</v>
      </c>
      <c r="D380" s="4" t="s">
        <v>98</v>
      </c>
      <c r="E380" s="5">
        <v>0</v>
      </c>
      <c r="F380" s="5">
        <v>0</v>
      </c>
      <c r="G380" s="6" t="s">
        <v>98</v>
      </c>
      <c r="H380" s="6">
        <v>0</v>
      </c>
      <c r="I380" s="4">
        <v>0</v>
      </c>
      <c r="J380" s="4" t="s">
        <v>98</v>
      </c>
      <c r="K380" s="4" t="s">
        <v>98</v>
      </c>
      <c r="L380" s="7" t="s">
        <v>16</v>
      </c>
      <c r="M380" s="7" t="s">
        <v>17</v>
      </c>
    </row>
    <row r="381" spans="1:13">
      <c r="A381" s="3" t="s">
        <v>398</v>
      </c>
      <c r="B381" s="3" t="s">
        <v>399</v>
      </c>
      <c r="C381" s="4" t="s">
        <v>15</v>
      </c>
      <c r="D381" s="4" t="s">
        <v>98</v>
      </c>
      <c r="E381" s="5">
        <v>0</v>
      </c>
      <c r="F381" s="5">
        <v>0</v>
      </c>
      <c r="G381" s="6" t="s">
        <v>98</v>
      </c>
      <c r="H381" s="6">
        <v>0</v>
      </c>
      <c r="I381" s="4">
        <v>0</v>
      </c>
      <c r="J381" s="4" t="s">
        <v>98</v>
      </c>
      <c r="K381" s="4" t="s">
        <v>98</v>
      </c>
      <c r="L381" s="7" t="s">
        <v>16</v>
      </c>
      <c r="M381" s="7" t="s">
        <v>17</v>
      </c>
    </row>
    <row r="382" spans="1:13">
      <c r="A382" s="3" t="s">
        <v>400</v>
      </c>
      <c r="B382" s="3" t="s">
        <v>401</v>
      </c>
      <c r="C382" s="4" t="s">
        <v>15</v>
      </c>
      <c r="D382" s="4" t="s">
        <v>98</v>
      </c>
      <c r="E382" s="5">
        <v>0</v>
      </c>
      <c r="F382" s="5">
        <v>0</v>
      </c>
      <c r="G382" s="6" t="s">
        <v>98</v>
      </c>
      <c r="H382" s="6">
        <v>0</v>
      </c>
      <c r="I382" s="4">
        <v>0</v>
      </c>
      <c r="J382" s="4" t="s">
        <v>98</v>
      </c>
      <c r="K382" s="4" t="s">
        <v>98</v>
      </c>
      <c r="L382" s="7" t="s">
        <v>16</v>
      </c>
      <c r="M382" s="7" t="s">
        <v>17</v>
      </c>
    </row>
    <row r="383" spans="1:13">
      <c r="A383" s="3" t="s">
        <v>402</v>
      </c>
      <c r="B383" s="3" t="s">
        <v>403</v>
      </c>
      <c r="C383" s="4" t="s">
        <v>15</v>
      </c>
      <c r="D383" s="4" t="s">
        <v>98</v>
      </c>
      <c r="E383" s="5">
        <v>0</v>
      </c>
      <c r="F383" s="5">
        <v>0</v>
      </c>
      <c r="G383" s="6" t="s">
        <v>98</v>
      </c>
      <c r="H383" s="6">
        <v>0</v>
      </c>
      <c r="I383" s="4">
        <v>0</v>
      </c>
      <c r="J383" s="4" t="s">
        <v>98</v>
      </c>
      <c r="K383" s="4" t="s">
        <v>98</v>
      </c>
      <c r="L383" s="7" t="s">
        <v>16</v>
      </c>
      <c r="M383" s="7" t="s">
        <v>17</v>
      </c>
    </row>
    <row r="384" spans="1:13">
      <c r="A384" s="3" t="s">
        <v>404</v>
      </c>
      <c r="B384" s="3" t="s">
        <v>405</v>
      </c>
      <c r="C384" s="4" t="s">
        <v>15</v>
      </c>
      <c r="D384" s="4" t="s">
        <v>98</v>
      </c>
      <c r="E384" s="5">
        <v>0</v>
      </c>
      <c r="F384" s="5">
        <v>0</v>
      </c>
      <c r="G384" s="6" t="s">
        <v>98</v>
      </c>
      <c r="H384" s="6">
        <v>0</v>
      </c>
      <c r="I384" s="4">
        <v>0</v>
      </c>
      <c r="J384" s="4" t="s">
        <v>98</v>
      </c>
      <c r="K384" s="4" t="s">
        <v>98</v>
      </c>
      <c r="L384" s="7" t="s">
        <v>16</v>
      </c>
      <c r="M384" s="7" t="s">
        <v>17</v>
      </c>
    </row>
    <row r="385" spans="1:13">
      <c r="A385" s="3" t="s">
        <v>406</v>
      </c>
      <c r="B385" s="3" t="s">
        <v>407</v>
      </c>
      <c r="C385" s="4" t="s">
        <v>15</v>
      </c>
      <c r="D385" s="4" t="s">
        <v>98</v>
      </c>
      <c r="E385" s="5">
        <v>0</v>
      </c>
      <c r="F385" s="5">
        <v>0</v>
      </c>
      <c r="G385" s="6" t="s">
        <v>98</v>
      </c>
      <c r="H385" s="6">
        <v>0</v>
      </c>
      <c r="I385" s="4">
        <v>0</v>
      </c>
      <c r="J385" s="4" t="s">
        <v>98</v>
      </c>
      <c r="K385" s="4" t="s">
        <v>98</v>
      </c>
      <c r="L385" s="7" t="s">
        <v>16</v>
      </c>
      <c r="M385" s="7" t="s">
        <v>17</v>
      </c>
    </row>
    <row r="386" spans="1:13">
      <c r="A386" s="3" t="s">
        <v>408</v>
      </c>
      <c r="B386" s="3" t="s">
        <v>409</v>
      </c>
      <c r="C386" s="4" t="s">
        <v>15</v>
      </c>
      <c r="D386" s="4" t="s">
        <v>98</v>
      </c>
      <c r="E386" s="5">
        <v>0</v>
      </c>
      <c r="F386" s="5">
        <v>0</v>
      </c>
      <c r="G386" s="6" t="s">
        <v>98</v>
      </c>
      <c r="H386" s="6">
        <v>0</v>
      </c>
      <c r="I386" s="4">
        <v>0</v>
      </c>
      <c r="J386" s="4" t="s">
        <v>98</v>
      </c>
      <c r="K386" s="4" t="s">
        <v>98</v>
      </c>
      <c r="L386" s="7" t="s">
        <v>16</v>
      </c>
      <c r="M386" s="7" t="s">
        <v>17</v>
      </c>
    </row>
    <row r="387" spans="1:13">
      <c r="A387" s="3" t="s">
        <v>410</v>
      </c>
      <c r="B387" s="3" t="s">
        <v>411</v>
      </c>
      <c r="C387" s="4" t="s">
        <v>15</v>
      </c>
      <c r="D387" s="4" t="s">
        <v>98</v>
      </c>
      <c r="E387" s="5">
        <v>0</v>
      </c>
      <c r="F387" s="5">
        <v>0</v>
      </c>
      <c r="G387" s="6" t="s">
        <v>98</v>
      </c>
      <c r="H387" s="6">
        <v>0</v>
      </c>
      <c r="I387" s="4">
        <v>0</v>
      </c>
      <c r="J387" s="4" t="s">
        <v>98</v>
      </c>
      <c r="K387" s="4" t="s">
        <v>98</v>
      </c>
      <c r="L387" s="7" t="s">
        <v>16</v>
      </c>
      <c r="M387" s="7" t="s">
        <v>17</v>
      </c>
    </row>
    <row r="388" spans="1:13">
      <c r="A388" s="3" t="s">
        <v>77</v>
      </c>
      <c r="B388" s="3" t="s">
        <v>412</v>
      </c>
      <c r="C388" s="4" t="s">
        <v>15</v>
      </c>
      <c r="D388" s="4" t="s">
        <v>98</v>
      </c>
      <c r="E388" s="5">
        <v>0</v>
      </c>
      <c r="F388" s="5">
        <v>0</v>
      </c>
      <c r="G388" s="6" t="s">
        <v>98</v>
      </c>
      <c r="H388" s="6">
        <v>0</v>
      </c>
      <c r="I388" s="4">
        <v>0</v>
      </c>
      <c r="J388" s="4" t="s">
        <v>98</v>
      </c>
      <c r="K388" s="4" t="s">
        <v>98</v>
      </c>
      <c r="L388" s="7" t="s">
        <v>16</v>
      </c>
      <c r="M388" s="7" t="s">
        <v>17</v>
      </c>
    </row>
    <row r="389" spans="1:13">
      <c r="A389" s="3" t="s">
        <v>413</v>
      </c>
      <c r="B389" s="3" t="s">
        <v>414</v>
      </c>
      <c r="C389" s="4" t="s">
        <v>15</v>
      </c>
      <c r="D389" s="4" t="s">
        <v>98</v>
      </c>
      <c r="E389" s="5">
        <v>0</v>
      </c>
      <c r="F389" s="5">
        <v>0</v>
      </c>
      <c r="G389" s="6" t="s">
        <v>98</v>
      </c>
      <c r="H389" s="6">
        <v>0</v>
      </c>
      <c r="I389" s="4">
        <v>0</v>
      </c>
      <c r="J389" s="4" t="s">
        <v>98</v>
      </c>
      <c r="K389" s="4" t="s">
        <v>98</v>
      </c>
      <c r="L389" s="7" t="s">
        <v>16</v>
      </c>
      <c r="M389" s="7" t="s">
        <v>17</v>
      </c>
    </row>
    <row r="390" spans="1:13">
      <c r="A390" s="3" t="s">
        <v>415</v>
      </c>
      <c r="B390" s="3" t="s">
        <v>416</v>
      </c>
      <c r="C390" s="4" t="s">
        <v>15</v>
      </c>
      <c r="D390" s="4" t="s">
        <v>98</v>
      </c>
      <c r="E390" s="5">
        <v>0</v>
      </c>
      <c r="F390" s="5">
        <v>0</v>
      </c>
      <c r="G390" s="6" t="s">
        <v>98</v>
      </c>
      <c r="H390" s="6">
        <v>0</v>
      </c>
      <c r="I390" s="4">
        <v>0</v>
      </c>
      <c r="J390" s="4" t="s">
        <v>98</v>
      </c>
      <c r="K390" s="4" t="s">
        <v>98</v>
      </c>
      <c r="L390" s="7" t="s">
        <v>16</v>
      </c>
      <c r="M390" s="7" t="s">
        <v>17</v>
      </c>
    </row>
    <row r="391" spans="1:13">
      <c r="A391" s="3" t="s">
        <v>417</v>
      </c>
      <c r="B391" s="3" t="s">
        <v>418</v>
      </c>
      <c r="C391" s="4" t="s">
        <v>15</v>
      </c>
      <c r="D391" s="4" t="s">
        <v>98</v>
      </c>
      <c r="E391" s="5">
        <v>0</v>
      </c>
      <c r="F391" s="5">
        <v>0</v>
      </c>
      <c r="G391" s="6" t="s">
        <v>98</v>
      </c>
      <c r="H391" s="6">
        <v>0</v>
      </c>
      <c r="I391" s="4">
        <v>0</v>
      </c>
      <c r="J391" s="4" t="s">
        <v>98</v>
      </c>
      <c r="K391" s="4" t="s">
        <v>98</v>
      </c>
      <c r="L391" s="7" t="s">
        <v>16</v>
      </c>
      <c r="M391" s="7" t="s">
        <v>17</v>
      </c>
    </row>
    <row r="392" spans="1:13">
      <c r="A392" s="3" t="s">
        <v>419</v>
      </c>
      <c r="B392" s="3" t="s">
        <v>337</v>
      </c>
      <c r="C392" s="4" t="s">
        <v>15</v>
      </c>
      <c r="D392" s="4" t="s">
        <v>98</v>
      </c>
      <c r="E392" s="5">
        <v>0</v>
      </c>
      <c r="F392" s="5">
        <v>0</v>
      </c>
      <c r="G392" s="6" t="s">
        <v>98</v>
      </c>
      <c r="H392" s="6">
        <v>0</v>
      </c>
      <c r="I392" s="4">
        <v>0</v>
      </c>
      <c r="J392" s="4" t="s">
        <v>98</v>
      </c>
      <c r="K392" s="4" t="s">
        <v>98</v>
      </c>
      <c r="L392" s="7" t="s">
        <v>16</v>
      </c>
      <c r="M392" s="7" t="s">
        <v>17</v>
      </c>
    </row>
    <row r="393" spans="1:13">
      <c r="A393" s="3" t="s">
        <v>420</v>
      </c>
      <c r="B393" s="3" t="s">
        <v>421</v>
      </c>
      <c r="C393" s="4" t="s">
        <v>422</v>
      </c>
      <c r="D393" s="4" t="s">
        <v>98</v>
      </c>
      <c r="E393" s="5">
        <v>0</v>
      </c>
      <c r="F393" s="5">
        <v>0</v>
      </c>
      <c r="G393" s="6" t="s">
        <v>98</v>
      </c>
      <c r="H393" s="6">
        <v>0</v>
      </c>
      <c r="I393" s="4">
        <v>0</v>
      </c>
      <c r="J393" s="4" t="s">
        <v>98</v>
      </c>
      <c r="K393" s="4" t="s">
        <v>98</v>
      </c>
      <c r="L393" s="7" t="s">
        <v>16</v>
      </c>
      <c r="M393" s="7" t="s">
        <v>17</v>
      </c>
    </row>
    <row r="394" spans="1:13">
      <c r="A394" s="3" t="s">
        <v>325</v>
      </c>
      <c r="B394" s="3" t="s">
        <v>423</v>
      </c>
      <c r="C394" s="4" t="s">
        <v>15</v>
      </c>
      <c r="D394" s="4" t="s">
        <v>98</v>
      </c>
      <c r="E394" s="5">
        <v>0</v>
      </c>
      <c r="F394" s="5">
        <v>0</v>
      </c>
      <c r="G394" s="6" t="s">
        <v>98</v>
      </c>
      <c r="H394" s="6">
        <v>0</v>
      </c>
      <c r="I394" s="4">
        <v>0</v>
      </c>
      <c r="J394" s="4" t="s">
        <v>98</v>
      </c>
      <c r="K394" s="4" t="s">
        <v>98</v>
      </c>
      <c r="L394" s="7" t="s">
        <v>16</v>
      </c>
      <c r="M394" s="7" t="s">
        <v>17</v>
      </c>
    </row>
    <row r="395" spans="1:13">
      <c r="A395" s="3" t="s">
        <v>424</v>
      </c>
      <c r="B395" s="3" t="s">
        <v>425</v>
      </c>
      <c r="C395" s="4" t="s">
        <v>15</v>
      </c>
      <c r="D395" s="4" t="s">
        <v>98</v>
      </c>
      <c r="E395" s="5">
        <v>0</v>
      </c>
      <c r="F395" s="5">
        <v>0</v>
      </c>
      <c r="G395" s="6" t="s">
        <v>98</v>
      </c>
      <c r="H395" s="6">
        <v>0</v>
      </c>
      <c r="I395" s="4">
        <v>0</v>
      </c>
      <c r="J395" s="4" t="s">
        <v>98</v>
      </c>
      <c r="K395" s="4" t="s">
        <v>98</v>
      </c>
      <c r="L395" s="7" t="s">
        <v>16</v>
      </c>
      <c r="M395" s="7" t="s">
        <v>17</v>
      </c>
    </row>
    <row r="396" spans="1:13">
      <c r="A396" s="3" t="s">
        <v>106</v>
      </c>
      <c r="B396" s="3" t="s">
        <v>223</v>
      </c>
      <c r="C396" s="4" t="s">
        <v>15</v>
      </c>
      <c r="D396" s="4" t="s">
        <v>98</v>
      </c>
      <c r="E396" s="5">
        <v>0</v>
      </c>
      <c r="F396" s="5">
        <v>0</v>
      </c>
      <c r="G396" s="6" t="s">
        <v>98</v>
      </c>
      <c r="H396" s="6">
        <v>0</v>
      </c>
      <c r="I396" s="4">
        <v>0</v>
      </c>
      <c r="J396" s="4" t="s">
        <v>98</v>
      </c>
      <c r="K396" s="4" t="s">
        <v>98</v>
      </c>
      <c r="L396" s="7" t="s">
        <v>16</v>
      </c>
      <c r="M396" s="7" t="s">
        <v>17</v>
      </c>
    </row>
    <row r="397" spans="1:13">
      <c r="A397" s="3" t="s">
        <v>426</v>
      </c>
      <c r="B397" s="3" t="s">
        <v>427</v>
      </c>
      <c r="C397" s="4" t="s">
        <v>15</v>
      </c>
      <c r="D397" s="4" t="s">
        <v>98</v>
      </c>
      <c r="E397" s="5">
        <v>0</v>
      </c>
      <c r="F397" s="5">
        <v>0</v>
      </c>
      <c r="G397" s="6" t="s">
        <v>98</v>
      </c>
      <c r="H397" s="6">
        <v>0</v>
      </c>
      <c r="I397" s="4">
        <v>0</v>
      </c>
      <c r="J397" s="4" t="s">
        <v>98</v>
      </c>
      <c r="K397" s="4" t="s">
        <v>98</v>
      </c>
      <c r="L397" s="7" t="s">
        <v>16</v>
      </c>
      <c r="M397" s="7" t="s">
        <v>17</v>
      </c>
    </row>
    <row r="398" spans="1:13">
      <c r="A398" s="3" t="s">
        <v>428</v>
      </c>
      <c r="B398" s="3" t="s">
        <v>429</v>
      </c>
      <c r="C398" s="4" t="s">
        <v>15</v>
      </c>
      <c r="D398" s="4" t="s">
        <v>98</v>
      </c>
      <c r="E398" s="5">
        <v>0</v>
      </c>
      <c r="F398" s="5">
        <v>0</v>
      </c>
      <c r="G398" s="6" t="s">
        <v>98</v>
      </c>
      <c r="H398" s="6">
        <v>0</v>
      </c>
      <c r="I398" s="4">
        <v>0</v>
      </c>
      <c r="J398" s="4" t="s">
        <v>98</v>
      </c>
      <c r="K398" s="4" t="s">
        <v>98</v>
      </c>
      <c r="L398" s="7" t="s">
        <v>16</v>
      </c>
      <c r="M398" s="7" t="s">
        <v>17</v>
      </c>
    </row>
    <row r="399" spans="1:13">
      <c r="A399" s="3" t="s">
        <v>430</v>
      </c>
      <c r="B399" s="3" t="s">
        <v>431</v>
      </c>
      <c r="C399" s="4" t="s">
        <v>15</v>
      </c>
      <c r="D399" s="4" t="s">
        <v>98</v>
      </c>
      <c r="E399" s="5">
        <v>0</v>
      </c>
      <c r="F399" s="5">
        <v>0</v>
      </c>
      <c r="G399" s="6" t="s">
        <v>98</v>
      </c>
      <c r="H399" s="6">
        <v>0</v>
      </c>
      <c r="I399" s="4">
        <v>0</v>
      </c>
      <c r="J399" s="4" t="s">
        <v>98</v>
      </c>
      <c r="K399" s="4" t="s">
        <v>98</v>
      </c>
      <c r="L399" s="7" t="s">
        <v>16</v>
      </c>
      <c r="M399" s="7" t="s">
        <v>17</v>
      </c>
    </row>
    <row r="400" spans="1:13">
      <c r="A400" s="3" t="s">
        <v>386</v>
      </c>
      <c r="B400" s="3" t="s">
        <v>432</v>
      </c>
      <c r="C400" s="4" t="s">
        <v>15</v>
      </c>
      <c r="D400" s="4" t="s">
        <v>98</v>
      </c>
      <c r="E400" s="5">
        <v>0</v>
      </c>
      <c r="F400" s="5">
        <v>0</v>
      </c>
      <c r="G400" s="6" t="s">
        <v>98</v>
      </c>
      <c r="H400" s="6">
        <v>0</v>
      </c>
      <c r="I400" s="4">
        <v>0</v>
      </c>
      <c r="J400" s="4" t="s">
        <v>98</v>
      </c>
      <c r="K400" s="4" t="s">
        <v>98</v>
      </c>
      <c r="L400" s="7" t="s">
        <v>16</v>
      </c>
      <c r="M400" s="7" t="s">
        <v>17</v>
      </c>
    </row>
    <row r="401" spans="1:13">
      <c r="A401" s="3" t="s">
        <v>433</v>
      </c>
      <c r="B401" s="3" t="s">
        <v>434</v>
      </c>
      <c r="C401" s="4" t="s">
        <v>15</v>
      </c>
      <c r="D401" s="4" t="s">
        <v>98</v>
      </c>
      <c r="E401" s="5">
        <v>0</v>
      </c>
      <c r="F401" s="5">
        <v>0</v>
      </c>
      <c r="G401" s="6" t="s">
        <v>98</v>
      </c>
      <c r="H401" s="6">
        <v>0</v>
      </c>
      <c r="I401" s="4">
        <v>0</v>
      </c>
      <c r="J401" s="4" t="s">
        <v>98</v>
      </c>
      <c r="K401" s="4" t="s">
        <v>98</v>
      </c>
      <c r="L401" s="7" t="s">
        <v>16</v>
      </c>
      <c r="M401" s="7" t="s">
        <v>17</v>
      </c>
    </row>
    <row r="402" spans="1:13">
      <c r="A402" s="3" t="s">
        <v>332</v>
      </c>
      <c r="B402" s="3" t="s">
        <v>435</v>
      </c>
      <c r="C402" s="4" t="s">
        <v>15</v>
      </c>
      <c r="D402" s="4" t="s">
        <v>98</v>
      </c>
      <c r="E402" s="5">
        <v>0</v>
      </c>
      <c r="F402" s="5">
        <v>0</v>
      </c>
      <c r="G402" s="6" t="s">
        <v>98</v>
      </c>
      <c r="H402" s="6">
        <v>0</v>
      </c>
      <c r="I402" s="4">
        <v>0</v>
      </c>
      <c r="J402" s="4" t="s">
        <v>98</v>
      </c>
      <c r="K402" s="4" t="s">
        <v>98</v>
      </c>
      <c r="L402" s="7" t="s">
        <v>16</v>
      </c>
      <c r="M402" s="7" t="s">
        <v>17</v>
      </c>
    </row>
    <row r="403" spans="1:13">
      <c r="A403" s="3" t="s">
        <v>373</v>
      </c>
      <c r="B403" s="3" t="s">
        <v>374</v>
      </c>
      <c r="C403" s="4" t="s">
        <v>15</v>
      </c>
      <c r="D403" s="4" t="s">
        <v>98</v>
      </c>
      <c r="E403" s="5">
        <v>0</v>
      </c>
      <c r="F403" s="5">
        <v>0</v>
      </c>
      <c r="G403" s="6" t="s">
        <v>98</v>
      </c>
      <c r="H403" s="6">
        <v>0</v>
      </c>
      <c r="I403" s="4">
        <v>0</v>
      </c>
      <c r="J403" s="4" t="s">
        <v>98</v>
      </c>
      <c r="K403" s="4" t="s">
        <v>98</v>
      </c>
      <c r="L403" s="7" t="s">
        <v>16</v>
      </c>
      <c r="M403" s="7" t="s">
        <v>17</v>
      </c>
    </row>
    <row r="404" spans="1:13">
      <c r="A404" s="3" t="s">
        <v>363</v>
      </c>
      <c r="B404" s="3" t="s">
        <v>436</v>
      </c>
      <c r="C404" s="4" t="s">
        <v>15</v>
      </c>
      <c r="D404" s="4" t="s">
        <v>98</v>
      </c>
      <c r="E404" s="5">
        <v>0</v>
      </c>
      <c r="F404" s="5">
        <v>0</v>
      </c>
      <c r="G404" s="6" t="s">
        <v>98</v>
      </c>
      <c r="H404" s="6">
        <v>0</v>
      </c>
      <c r="I404" s="4">
        <v>0</v>
      </c>
      <c r="J404" s="4" t="s">
        <v>98</v>
      </c>
      <c r="K404" s="4" t="s">
        <v>98</v>
      </c>
      <c r="L404" s="7" t="s">
        <v>16</v>
      </c>
      <c r="M404" s="7" t="s">
        <v>17</v>
      </c>
    </row>
    <row r="405" spans="1:13">
      <c r="A405" s="3" t="s">
        <v>437</v>
      </c>
      <c r="B405" s="3" t="s">
        <v>438</v>
      </c>
      <c r="C405" s="4" t="s">
        <v>15</v>
      </c>
      <c r="D405" s="4" t="s">
        <v>98</v>
      </c>
      <c r="E405" s="5">
        <v>0</v>
      </c>
      <c r="F405" s="5">
        <v>0</v>
      </c>
      <c r="G405" s="6" t="s">
        <v>98</v>
      </c>
      <c r="H405" s="6">
        <v>0</v>
      </c>
      <c r="I405" s="4">
        <v>0</v>
      </c>
      <c r="J405" s="4" t="s">
        <v>98</v>
      </c>
      <c r="K405" s="4" t="s">
        <v>98</v>
      </c>
      <c r="L405" s="7" t="s">
        <v>16</v>
      </c>
      <c r="M405" s="7" t="s">
        <v>17</v>
      </c>
    </row>
    <row r="406" spans="1:13">
      <c r="A406" s="3" t="s">
        <v>439</v>
      </c>
      <c r="B406" s="3" t="s">
        <v>440</v>
      </c>
      <c r="C406" s="4" t="s">
        <v>15</v>
      </c>
      <c r="D406" s="4" t="s">
        <v>98</v>
      </c>
      <c r="E406" s="5">
        <v>0</v>
      </c>
      <c r="F406" s="5">
        <v>0</v>
      </c>
      <c r="G406" s="6" t="s">
        <v>98</v>
      </c>
      <c r="H406" s="6">
        <v>0</v>
      </c>
      <c r="I406" s="4">
        <v>0</v>
      </c>
      <c r="J406" s="4" t="s">
        <v>98</v>
      </c>
      <c r="K406" s="4" t="s">
        <v>98</v>
      </c>
      <c r="L406" s="7" t="s">
        <v>16</v>
      </c>
      <c r="M406" s="7" t="s">
        <v>17</v>
      </c>
    </row>
    <row r="407" spans="1:13">
      <c r="A407" s="3" t="s">
        <v>424</v>
      </c>
      <c r="B407" s="3" t="s">
        <v>441</v>
      </c>
      <c r="C407" s="4" t="s">
        <v>15</v>
      </c>
      <c r="D407" s="4" t="s">
        <v>98</v>
      </c>
      <c r="E407" s="5">
        <v>0</v>
      </c>
      <c r="F407" s="5">
        <v>0</v>
      </c>
      <c r="G407" s="6" t="s">
        <v>98</v>
      </c>
      <c r="H407" s="6">
        <v>0</v>
      </c>
      <c r="I407" s="4">
        <v>0</v>
      </c>
      <c r="J407" s="4" t="s">
        <v>98</v>
      </c>
      <c r="K407" s="4" t="s">
        <v>98</v>
      </c>
      <c r="L407" s="7" t="s">
        <v>16</v>
      </c>
      <c r="M407" s="7" t="s">
        <v>17</v>
      </c>
    </row>
    <row r="408" spans="1:13">
      <c r="A408" s="3" t="s">
        <v>442</v>
      </c>
      <c r="B408" s="3" t="s">
        <v>443</v>
      </c>
      <c r="C408" s="4" t="s">
        <v>15</v>
      </c>
      <c r="D408" s="4" t="s">
        <v>98</v>
      </c>
      <c r="E408" s="5">
        <v>0</v>
      </c>
      <c r="F408" s="5">
        <v>0</v>
      </c>
      <c r="G408" s="6" t="s">
        <v>98</v>
      </c>
      <c r="H408" s="6">
        <v>0</v>
      </c>
      <c r="I408" s="4">
        <v>0</v>
      </c>
      <c r="J408" s="4" t="s">
        <v>98</v>
      </c>
      <c r="K408" s="4" t="s">
        <v>98</v>
      </c>
      <c r="L408" s="7" t="s">
        <v>16</v>
      </c>
      <c r="M408" s="7" t="s">
        <v>17</v>
      </c>
    </row>
    <row r="409" spans="1:13">
      <c r="A409" s="3" t="s">
        <v>444</v>
      </c>
      <c r="B409" s="3" t="s">
        <v>445</v>
      </c>
      <c r="C409" s="4" t="s">
        <v>15</v>
      </c>
      <c r="D409" s="4" t="s">
        <v>98</v>
      </c>
      <c r="E409" s="5">
        <v>0</v>
      </c>
      <c r="F409" s="5">
        <v>0</v>
      </c>
      <c r="G409" s="6" t="s">
        <v>98</v>
      </c>
      <c r="H409" s="6">
        <v>0</v>
      </c>
      <c r="I409" s="4">
        <v>0</v>
      </c>
      <c r="J409" s="4" t="s">
        <v>98</v>
      </c>
      <c r="K409" s="4" t="s">
        <v>98</v>
      </c>
      <c r="L409" s="7" t="s">
        <v>16</v>
      </c>
      <c r="M409" s="7" t="s">
        <v>17</v>
      </c>
    </row>
    <row r="410" spans="1:13">
      <c r="A410" s="3" t="s">
        <v>115</v>
      </c>
      <c r="B410" s="3" t="s">
        <v>446</v>
      </c>
      <c r="C410" s="4" t="s">
        <v>15</v>
      </c>
      <c r="D410" s="4" t="s">
        <v>98</v>
      </c>
      <c r="E410" s="5">
        <v>0</v>
      </c>
      <c r="F410" s="5">
        <v>0</v>
      </c>
      <c r="G410" s="6" t="s">
        <v>98</v>
      </c>
      <c r="H410" s="6">
        <v>0</v>
      </c>
      <c r="I410" s="4">
        <v>0</v>
      </c>
      <c r="J410" s="4" t="s">
        <v>98</v>
      </c>
      <c r="K410" s="4" t="s">
        <v>98</v>
      </c>
      <c r="L410" s="7" t="s">
        <v>16</v>
      </c>
      <c r="M410" s="7" t="s">
        <v>17</v>
      </c>
    </row>
    <row r="411" spans="1:13">
      <c r="A411" s="3" t="s">
        <v>447</v>
      </c>
      <c r="B411" s="3" t="s">
        <v>448</v>
      </c>
      <c r="C411" s="4" t="s">
        <v>15</v>
      </c>
      <c r="D411" s="4" t="s">
        <v>98</v>
      </c>
      <c r="E411" s="5">
        <v>0</v>
      </c>
      <c r="F411" s="5">
        <v>0</v>
      </c>
      <c r="G411" s="6" t="s">
        <v>98</v>
      </c>
      <c r="H411" s="6">
        <v>0</v>
      </c>
      <c r="I411" s="4">
        <v>0</v>
      </c>
      <c r="J411" s="4" t="s">
        <v>98</v>
      </c>
      <c r="K411" s="4" t="s">
        <v>98</v>
      </c>
      <c r="L411" s="7" t="s">
        <v>16</v>
      </c>
      <c r="M411" s="7" t="s">
        <v>17</v>
      </c>
    </row>
    <row r="412" spans="1:13">
      <c r="A412" s="3" t="s">
        <v>77</v>
      </c>
      <c r="B412" s="3" t="s">
        <v>449</v>
      </c>
      <c r="C412" s="4" t="s">
        <v>15</v>
      </c>
      <c r="D412" s="4" t="s">
        <v>98</v>
      </c>
      <c r="E412" s="5">
        <v>0</v>
      </c>
      <c r="F412" s="5">
        <v>0</v>
      </c>
      <c r="G412" s="6" t="s">
        <v>98</v>
      </c>
      <c r="H412" s="6">
        <v>0</v>
      </c>
      <c r="I412" s="4">
        <v>0</v>
      </c>
      <c r="J412" s="4" t="s">
        <v>98</v>
      </c>
      <c r="K412" s="4" t="s">
        <v>98</v>
      </c>
      <c r="L412" s="7" t="s">
        <v>16</v>
      </c>
      <c r="M412" s="7" t="s">
        <v>17</v>
      </c>
    </row>
    <row r="413" spans="1:13">
      <c r="A413" s="3" t="s">
        <v>450</v>
      </c>
      <c r="B413" s="3" t="s">
        <v>432</v>
      </c>
      <c r="C413" s="4" t="s">
        <v>15</v>
      </c>
      <c r="D413" s="4" t="s">
        <v>98</v>
      </c>
      <c r="E413" s="5">
        <v>0</v>
      </c>
      <c r="F413" s="5">
        <v>0</v>
      </c>
      <c r="G413" s="6" t="s">
        <v>98</v>
      </c>
      <c r="H413" s="6">
        <v>0</v>
      </c>
      <c r="I413" s="4">
        <v>0</v>
      </c>
      <c r="J413" s="4" t="s">
        <v>98</v>
      </c>
      <c r="K413" s="4" t="s">
        <v>98</v>
      </c>
      <c r="L413" s="7" t="s">
        <v>16</v>
      </c>
      <c r="M413" s="7" t="s">
        <v>17</v>
      </c>
    </row>
    <row r="414" spans="1:13">
      <c r="A414" s="3" t="s">
        <v>308</v>
      </c>
      <c r="B414" s="3" t="s">
        <v>451</v>
      </c>
      <c r="C414" s="4" t="s">
        <v>15</v>
      </c>
      <c r="D414" s="4" t="s">
        <v>98</v>
      </c>
      <c r="E414" s="5">
        <v>0</v>
      </c>
      <c r="F414" s="5">
        <v>0</v>
      </c>
      <c r="G414" s="6" t="s">
        <v>98</v>
      </c>
      <c r="H414" s="6">
        <v>0</v>
      </c>
      <c r="I414" s="4">
        <v>0</v>
      </c>
      <c r="J414" s="4" t="s">
        <v>98</v>
      </c>
      <c r="K414" s="4" t="s">
        <v>98</v>
      </c>
      <c r="L414" s="7" t="s">
        <v>16</v>
      </c>
      <c r="M414" s="7" t="s">
        <v>17</v>
      </c>
    </row>
    <row r="415" spans="1:13">
      <c r="A415" s="3" t="s">
        <v>323</v>
      </c>
      <c r="B415" s="3" t="s">
        <v>452</v>
      </c>
      <c r="C415" s="4" t="s">
        <v>15</v>
      </c>
      <c r="D415" s="4" t="s">
        <v>98</v>
      </c>
      <c r="E415" s="5">
        <v>0</v>
      </c>
      <c r="F415" s="5">
        <v>0</v>
      </c>
      <c r="G415" s="6" t="s">
        <v>98</v>
      </c>
      <c r="H415" s="6">
        <v>0</v>
      </c>
      <c r="I415" s="4">
        <v>0</v>
      </c>
      <c r="J415" s="4" t="s">
        <v>98</v>
      </c>
      <c r="K415" s="4" t="s">
        <v>98</v>
      </c>
      <c r="L415" s="7" t="s">
        <v>16</v>
      </c>
      <c r="M415" s="7" t="s">
        <v>17</v>
      </c>
    </row>
    <row r="416" spans="1:13">
      <c r="A416" s="3" t="s">
        <v>74</v>
      </c>
      <c r="B416" s="3" t="s">
        <v>453</v>
      </c>
      <c r="C416" s="4" t="s">
        <v>15</v>
      </c>
      <c r="D416" s="4" t="s">
        <v>98</v>
      </c>
      <c r="E416" s="5">
        <v>0</v>
      </c>
      <c r="F416" s="5">
        <v>0</v>
      </c>
      <c r="G416" s="6" t="s">
        <v>98</v>
      </c>
      <c r="H416" s="6">
        <v>0</v>
      </c>
      <c r="I416" s="4">
        <v>0</v>
      </c>
      <c r="J416" s="4" t="s">
        <v>98</v>
      </c>
      <c r="K416" s="4" t="s">
        <v>98</v>
      </c>
      <c r="L416" s="7" t="s">
        <v>16</v>
      </c>
      <c r="M416" s="7" t="s">
        <v>17</v>
      </c>
    </row>
    <row r="417" spans="1:13">
      <c r="A417" s="3" t="s">
        <v>394</v>
      </c>
      <c r="B417" s="3" t="s">
        <v>454</v>
      </c>
      <c r="C417" s="4" t="s">
        <v>15</v>
      </c>
      <c r="D417" s="4" t="s">
        <v>98</v>
      </c>
      <c r="E417" s="5">
        <v>0</v>
      </c>
      <c r="F417" s="5">
        <v>0</v>
      </c>
      <c r="G417" s="6" t="s">
        <v>98</v>
      </c>
      <c r="H417" s="6">
        <v>0</v>
      </c>
      <c r="I417" s="4">
        <v>0</v>
      </c>
      <c r="J417" s="4" t="s">
        <v>98</v>
      </c>
      <c r="K417" s="4" t="s">
        <v>98</v>
      </c>
      <c r="L417" s="7" t="s">
        <v>16</v>
      </c>
      <c r="M417" s="7" t="s">
        <v>17</v>
      </c>
    </row>
    <row r="418" spans="1:13">
      <c r="A418" s="3" t="s">
        <v>394</v>
      </c>
      <c r="B418" s="3" t="s">
        <v>455</v>
      </c>
      <c r="C418" s="4" t="s">
        <v>15</v>
      </c>
      <c r="D418" s="4" t="s">
        <v>98</v>
      </c>
      <c r="E418" s="5">
        <v>0</v>
      </c>
      <c r="F418" s="5">
        <v>0</v>
      </c>
      <c r="G418" s="6" t="s">
        <v>98</v>
      </c>
      <c r="H418" s="6">
        <v>0</v>
      </c>
      <c r="I418" s="4">
        <v>0</v>
      </c>
      <c r="J418" s="4" t="s">
        <v>98</v>
      </c>
      <c r="K418" s="4" t="s">
        <v>98</v>
      </c>
      <c r="L418" s="7" t="s">
        <v>16</v>
      </c>
      <c r="M418" s="7" t="s">
        <v>17</v>
      </c>
    </row>
    <row r="419" spans="1:13">
      <c r="A419" s="3" t="s">
        <v>456</v>
      </c>
      <c r="B419" s="3" t="s">
        <v>457</v>
      </c>
      <c r="C419" s="4" t="s">
        <v>15</v>
      </c>
      <c r="D419" s="4" t="s">
        <v>98</v>
      </c>
      <c r="E419" s="5">
        <v>0</v>
      </c>
      <c r="F419" s="5">
        <v>0</v>
      </c>
      <c r="G419" s="6" t="s">
        <v>98</v>
      </c>
      <c r="H419" s="6">
        <v>0</v>
      </c>
      <c r="I419" s="4">
        <v>0</v>
      </c>
      <c r="J419" s="4" t="s">
        <v>98</v>
      </c>
      <c r="K419" s="4" t="s">
        <v>98</v>
      </c>
      <c r="L419" s="7" t="s">
        <v>16</v>
      </c>
      <c r="M419" s="7" t="s">
        <v>17</v>
      </c>
    </row>
    <row r="420" spans="1:13">
      <c r="A420" s="3" t="s">
        <v>458</v>
      </c>
      <c r="B420" s="3" t="s">
        <v>459</v>
      </c>
      <c r="C420" s="4" t="s">
        <v>15</v>
      </c>
      <c r="D420" s="4" t="s">
        <v>98</v>
      </c>
      <c r="E420" s="5">
        <v>0</v>
      </c>
      <c r="F420" s="5">
        <v>0</v>
      </c>
      <c r="G420" s="6" t="s">
        <v>98</v>
      </c>
      <c r="H420" s="6">
        <v>0</v>
      </c>
      <c r="I420" s="4">
        <v>0</v>
      </c>
      <c r="J420" s="4" t="s">
        <v>98</v>
      </c>
      <c r="K420" s="4" t="s">
        <v>98</v>
      </c>
      <c r="L420" s="7" t="s">
        <v>16</v>
      </c>
      <c r="M420" s="7" t="s">
        <v>17</v>
      </c>
    </row>
    <row r="421" spans="1:13">
      <c r="A421" s="3" t="s">
        <v>294</v>
      </c>
      <c r="B421" s="3" t="s">
        <v>460</v>
      </c>
      <c r="C421" s="4" t="s">
        <v>15</v>
      </c>
      <c r="D421" s="4" t="s">
        <v>98</v>
      </c>
      <c r="E421" s="5">
        <v>0</v>
      </c>
      <c r="F421" s="5">
        <v>0</v>
      </c>
      <c r="G421" s="6" t="s">
        <v>98</v>
      </c>
      <c r="H421" s="6">
        <v>0</v>
      </c>
      <c r="I421" s="4">
        <v>0</v>
      </c>
      <c r="J421" s="4" t="s">
        <v>98</v>
      </c>
      <c r="K421" s="4" t="s">
        <v>98</v>
      </c>
      <c r="L421" s="7" t="s">
        <v>16</v>
      </c>
      <c r="M421" s="7" t="s">
        <v>17</v>
      </c>
    </row>
    <row r="422" spans="1:13">
      <c r="A422" s="3" t="s">
        <v>106</v>
      </c>
      <c r="B422" s="3" t="s">
        <v>245</v>
      </c>
      <c r="C422" s="4" t="s">
        <v>15</v>
      </c>
      <c r="D422" s="4" t="s">
        <v>98</v>
      </c>
      <c r="E422" s="5">
        <v>0</v>
      </c>
      <c r="F422" s="5">
        <v>0</v>
      </c>
      <c r="G422" s="6" t="s">
        <v>98</v>
      </c>
      <c r="H422" s="6">
        <v>0</v>
      </c>
      <c r="I422" s="4">
        <v>0</v>
      </c>
      <c r="J422" s="4" t="s">
        <v>98</v>
      </c>
      <c r="K422" s="4" t="s">
        <v>98</v>
      </c>
      <c r="L422" s="7" t="s">
        <v>16</v>
      </c>
      <c r="M422" s="7" t="s">
        <v>17</v>
      </c>
    </row>
    <row r="423" spans="1:13">
      <c r="A423" s="3" t="s">
        <v>321</v>
      </c>
      <c r="B423" s="3" t="s">
        <v>461</v>
      </c>
      <c r="C423" s="4" t="s">
        <v>15</v>
      </c>
      <c r="D423" s="4" t="s">
        <v>98</v>
      </c>
      <c r="E423" s="5">
        <v>0</v>
      </c>
      <c r="F423" s="5">
        <v>0</v>
      </c>
      <c r="G423" s="6" t="s">
        <v>98</v>
      </c>
      <c r="H423" s="6">
        <v>0</v>
      </c>
      <c r="I423" s="4">
        <v>0</v>
      </c>
      <c r="J423" s="4" t="s">
        <v>98</v>
      </c>
      <c r="K423" s="4" t="s">
        <v>98</v>
      </c>
      <c r="L423" s="7" t="s">
        <v>16</v>
      </c>
      <c r="M423" s="7" t="s">
        <v>17</v>
      </c>
    </row>
    <row r="424" spans="1:13">
      <c r="A424" s="3" t="s">
        <v>462</v>
      </c>
      <c r="B424" s="3" t="s">
        <v>399</v>
      </c>
      <c r="C424" s="4" t="s">
        <v>15</v>
      </c>
      <c r="D424" s="4" t="s">
        <v>98</v>
      </c>
      <c r="E424" s="5">
        <v>0</v>
      </c>
      <c r="F424" s="5">
        <v>0</v>
      </c>
      <c r="G424" s="6" t="s">
        <v>98</v>
      </c>
      <c r="H424" s="6">
        <v>0</v>
      </c>
      <c r="I424" s="4">
        <v>0</v>
      </c>
      <c r="J424" s="4" t="s">
        <v>98</v>
      </c>
      <c r="K424" s="4" t="s">
        <v>98</v>
      </c>
      <c r="L424" s="7" t="s">
        <v>16</v>
      </c>
      <c r="M424" s="7" t="s">
        <v>17</v>
      </c>
    </row>
    <row r="425" spans="1:13">
      <c r="A425" s="3" t="s">
        <v>463</v>
      </c>
      <c r="B425" s="3" t="s">
        <v>464</v>
      </c>
      <c r="C425" s="4" t="s">
        <v>15</v>
      </c>
      <c r="D425" s="4" t="s">
        <v>98</v>
      </c>
      <c r="E425" s="5">
        <v>0</v>
      </c>
      <c r="F425" s="5">
        <v>0</v>
      </c>
      <c r="G425" s="6" t="s">
        <v>98</v>
      </c>
      <c r="H425" s="6">
        <v>0</v>
      </c>
      <c r="I425" s="4">
        <v>0</v>
      </c>
      <c r="J425" s="4" t="s">
        <v>98</v>
      </c>
      <c r="K425" s="4" t="s">
        <v>98</v>
      </c>
      <c r="L425" s="7" t="s">
        <v>16</v>
      </c>
      <c r="M425" s="7" t="s">
        <v>17</v>
      </c>
    </row>
    <row r="426" spans="1:13">
      <c r="A426" s="3" t="s">
        <v>465</v>
      </c>
      <c r="B426" s="3" t="s">
        <v>466</v>
      </c>
      <c r="C426" s="4" t="s">
        <v>15</v>
      </c>
      <c r="D426" s="4" t="s">
        <v>98</v>
      </c>
      <c r="E426" s="5">
        <v>0</v>
      </c>
      <c r="F426" s="5">
        <v>0</v>
      </c>
      <c r="G426" s="6" t="s">
        <v>98</v>
      </c>
      <c r="H426" s="6">
        <v>0</v>
      </c>
      <c r="I426" s="4">
        <v>0</v>
      </c>
      <c r="J426" s="4" t="s">
        <v>98</v>
      </c>
      <c r="K426" s="4" t="s">
        <v>98</v>
      </c>
      <c r="L426" s="7" t="s">
        <v>16</v>
      </c>
      <c r="M426" s="7" t="s">
        <v>17</v>
      </c>
    </row>
    <row r="427" spans="1:13">
      <c r="A427" s="3" t="s">
        <v>437</v>
      </c>
      <c r="B427" s="3" t="s">
        <v>467</v>
      </c>
      <c r="C427" s="4" t="s">
        <v>15</v>
      </c>
      <c r="D427" s="4" t="s">
        <v>98</v>
      </c>
      <c r="E427" s="5">
        <v>0</v>
      </c>
      <c r="F427" s="5">
        <v>0</v>
      </c>
      <c r="G427" s="6" t="s">
        <v>98</v>
      </c>
      <c r="H427" s="6">
        <v>0</v>
      </c>
      <c r="I427" s="4">
        <v>0</v>
      </c>
      <c r="J427" s="4" t="s">
        <v>98</v>
      </c>
      <c r="K427" s="4" t="s">
        <v>98</v>
      </c>
      <c r="L427" s="7" t="s">
        <v>16</v>
      </c>
      <c r="M427" s="7" t="s">
        <v>17</v>
      </c>
    </row>
    <row r="428" spans="1:13">
      <c r="A428" s="3" t="s">
        <v>367</v>
      </c>
      <c r="B428" s="3" t="s">
        <v>468</v>
      </c>
      <c r="C428" s="4" t="s">
        <v>15</v>
      </c>
      <c r="D428" s="4" t="s">
        <v>98</v>
      </c>
      <c r="E428" s="5">
        <v>0</v>
      </c>
      <c r="F428" s="5">
        <v>0</v>
      </c>
      <c r="G428" s="6" t="s">
        <v>98</v>
      </c>
      <c r="H428" s="6">
        <v>0</v>
      </c>
      <c r="I428" s="4">
        <v>0</v>
      </c>
      <c r="J428" s="4" t="s">
        <v>98</v>
      </c>
      <c r="K428" s="4" t="s">
        <v>98</v>
      </c>
      <c r="L428" s="7" t="s">
        <v>16</v>
      </c>
      <c r="M428" s="7" t="s">
        <v>17</v>
      </c>
    </row>
    <row r="429" spans="1:13">
      <c r="A429" s="3" t="s">
        <v>469</v>
      </c>
      <c r="B429" s="3" t="s">
        <v>470</v>
      </c>
      <c r="C429" s="4" t="s">
        <v>15</v>
      </c>
      <c r="D429" s="4" t="s">
        <v>98</v>
      </c>
      <c r="E429" s="5">
        <v>0</v>
      </c>
      <c r="F429" s="5">
        <v>0</v>
      </c>
      <c r="G429" s="6" t="s">
        <v>98</v>
      </c>
      <c r="H429" s="6">
        <v>0</v>
      </c>
      <c r="I429" s="4">
        <v>0</v>
      </c>
      <c r="J429" s="4" t="s">
        <v>98</v>
      </c>
      <c r="K429" s="4" t="s">
        <v>98</v>
      </c>
      <c r="L429" s="7" t="s">
        <v>16</v>
      </c>
      <c r="M429" s="7" t="s">
        <v>17</v>
      </c>
    </row>
    <row r="430" spans="1:13">
      <c r="A430" s="3" t="s">
        <v>294</v>
      </c>
      <c r="B430" s="3" t="s">
        <v>471</v>
      </c>
      <c r="C430" s="4" t="s">
        <v>15</v>
      </c>
      <c r="D430" s="4" t="s">
        <v>98</v>
      </c>
      <c r="E430" s="5">
        <v>0</v>
      </c>
      <c r="F430" s="5">
        <v>0</v>
      </c>
      <c r="G430" s="6" t="s">
        <v>98</v>
      </c>
      <c r="H430" s="6">
        <v>0</v>
      </c>
      <c r="I430" s="4">
        <v>0</v>
      </c>
      <c r="J430" s="4" t="s">
        <v>98</v>
      </c>
      <c r="K430" s="4" t="s">
        <v>98</v>
      </c>
      <c r="L430" s="7" t="s">
        <v>16</v>
      </c>
      <c r="M430" s="7" t="s">
        <v>17</v>
      </c>
    </row>
    <row r="431" spans="1:13">
      <c r="A431" s="3" t="s">
        <v>59</v>
      </c>
      <c r="B431" s="3" t="s">
        <v>135</v>
      </c>
      <c r="C431" s="4" t="s">
        <v>15</v>
      </c>
      <c r="D431" s="4" t="s">
        <v>98</v>
      </c>
      <c r="E431" s="5">
        <v>0</v>
      </c>
      <c r="F431" s="5">
        <v>0</v>
      </c>
      <c r="G431" s="6" t="s">
        <v>98</v>
      </c>
      <c r="H431" s="6">
        <v>0</v>
      </c>
      <c r="I431" s="4">
        <v>0</v>
      </c>
      <c r="J431" s="4" t="s">
        <v>98</v>
      </c>
      <c r="K431" s="4" t="s">
        <v>98</v>
      </c>
      <c r="L431" s="7" t="s">
        <v>16</v>
      </c>
      <c r="M431" s="7" t="s">
        <v>17</v>
      </c>
    </row>
    <row r="432" spans="1:13">
      <c r="A432" s="3" t="s">
        <v>472</v>
      </c>
      <c r="B432" s="3" t="s">
        <v>473</v>
      </c>
      <c r="C432" s="4" t="s">
        <v>15</v>
      </c>
      <c r="D432" s="4" t="s">
        <v>98</v>
      </c>
      <c r="E432" s="5">
        <v>0</v>
      </c>
      <c r="F432" s="5">
        <v>0</v>
      </c>
      <c r="G432" s="6" t="s">
        <v>98</v>
      </c>
      <c r="H432" s="6">
        <v>0</v>
      </c>
      <c r="I432" s="4">
        <v>0</v>
      </c>
      <c r="J432" s="4" t="s">
        <v>98</v>
      </c>
      <c r="K432" s="4" t="s">
        <v>98</v>
      </c>
      <c r="L432" s="7" t="s">
        <v>16</v>
      </c>
      <c r="M432" s="7" t="s">
        <v>17</v>
      </c>
    </row>
    <row r="433" spans="1:13">
      <c r="A433" s="3" t="s">
        <v>474</v>
      </c>
      <c r="B433" s="3" t="s">
        <v>475</v>
      </c>
      <c r="C433" s="4" t="s">
        <v>15</v>
      </c>
      <c r="D433" s="4" t="s">
        <v>98</v>
      </c>
      <c r="E433" s="5">
        <v>0</v>
      </c>
      <c r="F433" s="5">
        <v>0</v>
      </c>
      <c r="G433" s="6" t="s">
        <v>98</v>
      </c>
      <c r="H433" s="6">
        <v>0</v>
      </c>
      <c r="I433" s="4">
        <v>0</v>
      </c>
      <c r="J433" s="4" t="s">
        <v>98</v>
      </c>
      <c r="K433" s="4" t="s">
        <v>98</v>
      </c>
      <c r="L433" s="7" t="s">
        <v>16</v>
      </c>
      <c r="M433" s="7" t="s">
        <v>17</v>
      </c>
    </row>
    <row r="434" spans="1:13">
      <c r="A434" s="3" t="s">
        <v>437</v>
      </c>
      <c r="B434" s="3" t="s">
        <v>476</v>
      </c>
      <c r="C434" s="4" t="s">
        <v>15</v>
      </c>
      <c r="D434" s="4" t="s">
        <v>98</v>
      </c>
      <c r="E434" s="5">
        <v>0</v>
      </c>
      <c r="F434" s="5">
        <v>0</v>
      </c>
      <c r="G434" s="6" t="s">
        <v>98</v>
      </c>
      <c r="H434" s="6">
        <v>0</v>
      </c>
      <c r="I434" s="4">
        <v>0</v>
      </c>
      <c r="J434" s="4" t="s">
        <v>98</v>
      </c>
      <c r="K434" s="4" t="s">
        <v>98</v>
      </c>
      <c r="L434" s="7" t="s">
        <v>16</v>
      </c>
      <c r="M434" s="7" t="s">
        <v>17</v>
      </c>
    </row>
    <row r="435" spans="1:13">
      <c r="A435" s="3" t="s">
        <v>355</v>
      </c>
      <c r="B435" s="3" t="s">
        <v>477</v>
      </c>
      <c r="C435" s="4" t="s">
        <v>15</v>
      </c>
      <c r="D435" s="4" t="s">
        <v>98</v>
      </c>
      <c r="E435" s="5">
        <v>0</v>
      </c>
      <c r="F435" s="5">
        <v>0</v>
      </c>
      <c r="G435" s="6" t="s">
        <v>98</v>
      </c>
      <c r="H435" s="6">
        <v>0</v>
      </c>
      <c r="I435" s="4">
        <v>0</v>
      </c>
      <c r="J435" s="4" t="s">
        <v>98</v>
      </c>
      <c r="K435" s="4" t="s">
        <v>98</v>
      </c>
      <c r="L435" s="7" t="s">
        <v>16</v>
      </c>
      <c r="M435" s="7" t="s">
        <v>17</v>
      </c>
    </row>
    <row r="436" spans="1:13">
      <c r="A436" s="3" t="s">
        <v>442</v>
      </c>
      <c r="B436" s="3" t="s">
        <v>478</v>
      </c>
      <c r="C436" s="4" t="s">
        <v>15</v>
      </c>
      <c r="D436" s="4" t="s">
        <v>98</v>
      </c>
      <c r="E436" s="5">
        <v>0</v>
      </c>
      <c r="F436" s="5">
        <v>0</v>
      </c>
      <c r="G436" s="6" t="s">
        <v>98</v>
      </c>
      <c r="H436" s="6">
        <v>0</v>
      </c>
      <c r="I436" s="4">
        <v>0</v>
      </c>
      <c r="J436" s="4" t="s">
        <v>98</v>
      </c>
      <c r="K436" s="4" t="s">
        <v>98</v>
      </c>
      <c r="L436" s="7" t="s">
        <v>16</v>
      </c>
      <c r="M436" s="7" t="s">
        <v>17</v>
      </c>
    </row>
    <row r="437" spans="1:13">
      <c r="A437" s="3" t="s">
        <v>302</v>
      </c>
      <c r="B437" s="3" t="s">
        <v>479</v>
      </c>
      <c r="C437" s="4" t="s">
        <v>304</v>
      </c>
      <c r="D437" s="4" t="s">
        <v>98</v>
      </c>
      <c r="E437" s="5">
        <v>0</v>
      </c>
      <c r="F437" s="5">
        <v>0</v>
      </c>
      <c r="G437" s="6" t="s">
        <v>98</v>
      </c>
      <c r="H437" s="6">
        <v>0</v>
      </c>
      <c r="I437" s="4">
        <v>0</v>
      </c>
      <c r="J437" s="4" t="s">
        <v>98</v>
      </c>
      <c r="K437" s="4" t="s">
        <v>98</v>
      </c>
      <c r="L437" s="7" t="s">
        <v>16</v>
      </c>
      <c r="M437" s="7" t="s">
        <v>17</v>
      </c>
    </row>
    <row r="438" spans="1:13">
      <c r="A438" s="3" t="s">
        <v>43</v>
      </c>
      <c r="B438" s="3" t="s">
        <v>480</v>
      </c>
      <c r="C438" s="4" t="s">
        <v>15</v>
      </c>
      <c r="D438" s="4" t="s">
        <v>98</v>
      </c>
      <c r="E438" s="5">
        <v>0</v>
      </c>
      <c r="F438" s="5">
        <v>0</v>
      </c>
      <c r="G438" s="6" t="s">
        <v>98</v>
      </c>
      <c r="H438" s="6">
        <v>0</v>
      </c>
      <c r="I438" s="4">
        <v>0</v>
      </c>
      <c r="J438" s="4" t="s">
        <v>98</v>
      </c>
      <c r="K438" s="4" t="s">
        <v>98</v>
      </c>
      <c r="L438" s="7" t="s">
        <v>16</v>
      </c>
      <c r="M438" s="7" t="s">
        <v>17</v>
      </c>
    </row>
    <row r="439" spans="1:13">
      <c r="A439" s="3" t="s">
        <v>481</v>
      </c>
      <c r="B439" s="3" t="s">
        <v>482</v>
      </c>
      <c r="C439" s="4" t="s">
        <v>15</v>
      </c>
      <c r="D439" s="4" t="s">
        <v>98</v>
      </c>
      <c r="E439" s="5">
        <v>0</v>
      </c>
      <c r="F439" s="5">
        <v>0</v>
      </c>
      <c r="G439" s="6" t="s">
        <v>98</v>
      </c>
      <c r="H439" s="6">
        <v>0</v>
      </c>
      <c r="I439" s="4">
        <v>0</v>
      </c>
      <c r="J439" s="4" t="s">
        <v>98</v>
      </c>
      <c r="K439" s="4" t="s">
        <v>98</v>
      </c>
      <c r="L439" s="7" t="s">
        <v>16</v>
      </c>
      <c r="M439" s="7" t="s">
        <v>17</v>
      </c>
    </row>
    <row r="440" spans="1:13">
      <c r="A440" s="3" t="s">
        <v>437</v>
      </c>
      <c r="B440" s="3" t="s">
        <v>483</v>
      </c>
      <c r="C440" s="4" t="s">
        <v>15</v>
      </c>
      <c r="D440" s="4" t="s">
        <v>98</v>
      </c>
      <c r="E440" s="5">
        <v>0</v>
      </c>
      <c r="F440" s="5">
        <v>0</v>
      </c>
      <c r="G440" s="6" t="s">
        <v>98</v>
      </c>
      <c r="H440" s="6">
        <v>0</v>
      </c>
      <c r="I440" s="4">
        <v>0</v>
      </c>
      <c r="J440" s="4" t="s">
        <v>98</v>
      </c>
      <c r="K440" s="4" t="s">
        <v>98</v>
      </c>
      <c r="L440" s="7" t="s">
        <v>16</v>
      </c>
      <c r="M440" s="7" t="s">
        <v>17</v>
      </c>
    </row>
    <row r="441" spans="1:13">
      <c r="A441" s="3" t="s">
        <v>484</v>
      </c>
      <c r="B441" s="3" t="s">
        <v>485</v>
      </c>
      <c r="C441" s="4" t="s">
        <v>15</v>
      </c>
      <c r="D441" s="4" t="s">
        <v>98</v>
      </c>
      <c r="E441" s="5">
        <v>0</v>
      </c>
      <c r="F441" s="5">
        <v>0</v>
      </c>
      <c r="G441" s="6" t="s">
        <v>98</v>
      </c>
      <c r="H441" s="6">
        <v>0</v>
      </c>
      <c r="I441" s="4">
        <v>0</v>
      </c>
      <c r="J441" s="4" t="s">
        <v>98</v>
      </c>
      <c r="K441" s="4" t="s">
        <v>98</v>
      </c>
      <c r="L441" s="7" t="s">
        <v>16</v>
      </c>
      <c r="M441" s="7" t="s">
        <v>17</v>
      </c>
    </row>
    <row r="442" spans="1:13">
      <c r="A442" s="3" t="s">
        <v>377</v>
      </c>
      <c r="B442" s="3" t="s">
        <v>378</v>
      </c>
      <c r="C442" s="4" t="s">
        <v>15</v>
      </c>
      <c r="D442" s="4" t="s">
        <v>98</v>
      </c>
      <c r="E442" s="5">
        <v>0</v>
      </c>
      <c r="F442" s="5">
        <v>0</v>
      </c>
      <c r="G442" s="6" t="s">
        <v>98</v>
      </c>
      <c r="H442" s="6">
        <v>0</v>
      </c>
      <c r="I442" s="4">
        <v>0</v>
      </c>
      <c r="J442" s="4" t="s">
        <v>98</v>
      </c>
      <c r="K442" s="4" t="s">
        <v>98</v>
      </c>
      <c r="L442" s="7" t="s">
        <v>16</v>
      </c>
      <c r="M442" s="7" t="s">
        <v>17</v>
      </c>
    </row>
    <row r="443" spans="1:13">
      <c r="A443" s="3" t="s">
        <v>486</v>
      </c>
      <c r="B443" s="3" t="s">
        <v>487</v>
      </c>
      <c r="C443" s="4" t="s">
        <v>15</v>
      </c>
      <c r="D443" s="4" t="s">
        <v>98</v>
      </c>
      <c r="E443" s="5">
        <v>0</v>
      </c>
      <c r="F443" s="5">
        <v>0</v>
      </c>
      <c r="G443" s="6" t="s">
        <v>98</v>
      </c>
      <c r="H443" s="6">
        <v>0</v>
      </c>
      <c r="I443" s="4">
        <v>0</v>
      </c>
      <c r="J443" s="4" t="s">
        <v>98</v>
      </c>
      <c r="K443" s="4" t="s">
        <v>98</v>
      </c>
      <c r="L443" s="7" t="s">
        <v>16</v>
      </c>
      <c r="M443" s="7" t="s">
        <v>17</v>
      </c>
    </row>
    <row r="444" spans="1:13">
      <c r="A444" s="3" t="s">
        <v>488</v>
      </c>
      <c r="B444" s="3" t="s">
        <v>489</v>
      </c>
      <c r="C444" s="4" t="s">
        <v>15</v>
      </c>
      <c r="D444" s="4" t="s">
        <v>98</v>
      </c>
      <c r="E444" s="5">
        <v>0</v>
      </c>
      <c r="F444" s="5">
        <v>0</v>
      </c>
      <c r="G444" s="6" t="s">
        <v>98</v>
      </c>
      <c r="H444" s="6">
        <v>0</v>
      </c>
      <c r="I444" s="4">
        <v>0</v>
      </c>
      <c r="J444" s="4" t="s">
        <v>98</v>
      </c>
      <c r="K444" s="4" t="s">
        <v>98</v>
      </c>
      <c r="L444" s="7" t="s">
        <v>16</v>
      </c>
      <c r="M444" s="7" t="s">
        <v>17</v>
      </c>
    </row>
    <row r="445" spans="1:13">
      <c r="A445" s="3" t="s">
        <v>74</v>
      </c>
      <c r="B445" s="3" t="s">
        <v>490</v>
      </c>
      <c r="C445" s="4" t="s">
        <v>15</v>
      </c>
      <c r="D445" s="4" t="s">
        <v>98</v>
      </c>
      <c r="E445" s="5">
        <v>0</v>
      </c>
      <c r="F445" s="5">
        <v>0</v>
      </c>
      <c r="G445" s="6" t="s">
        <v>98</v>
      </c>
      <c r="H445" s="6">
        <v>0</v>
      </c>
      <c r="I445" s="4">
        <v>0</v>
      </c>
      <c r="J445" s="4" t="s">
        <v>98</v>
      </c>
      <c r="K445" s="4" t="s">
        <v>98</v>
      </c>
      <c r="L445" s="7" t="s">
        <v>16</v>
      </c>
      <c r="M445" s="7" t="s">
        <v>17</v>
      </c>
    </row>
    <row r="446" spans="1:13">
      <c r="A446" s="3" t="s">
        <v>491</v>
      </c>
      <c r="B446" s="3" t="s">
        <v>492</v>
      </c>
      <c r="C446" s="4" t="s">
        <v>15</v>
      </c>
      <c r="D446" s="4" t="s">
        <v>98</v>
      </c>
      <c r="E446" s="5">
        <v>0</v>
      </c>
      <c r="F446" s="5">
        <v>0</v>
      </c>
      <c r="G446" s="6" t="s">
        <v>98</v>
      </c>
      <c r="H446" s="6">
        <v>0</v>
      </c>
      <c r="I446" s="4">
        <v>0</v>
      </c>
      <c r="J446" s="4" t="s">
        <v>98</v>
      </c>
      <c r="K446" s="4" t="s">
        <v>98</v>
      </c>
      <c r="L446" s="7" t="s">
        <v>16</v>
      </c>
      <c r="M446" s="7" t="s">
        <v>17</v>
      </c>
    </row>
    <row r="447" spans="1:13">
      <c r="A447" s="3" t="s">
        <v>361</v>
      </c>
      <c r="B447" s="3" t="s">
        <v>493</v>
      </c>
      <c r="C447" s="4" t="s">
        <v>15</v>
      </c>
      <c r="D447" s="4" t="s">
        <v>98</v>
      </c>
      <c r="E447" s="5">
        <v>0</v>
      </c>
      <c r="F447" s="5">
        <v>0</v>
      </c>
      <c r="G447" s="6" t="s">
        <v>98</v>
      </c>
      <c r="H447" s="6">
        <v>0</v>
      </c>
      <c r="I447" s="4">
        <v>0</v>
      </c>
      <c r="J447" s="4" t="s">
        <v>98</v>
      </c>
      <c r="K447" s="4" t="s">
        <v>98</v>
      </c>
      <c r="L447" s="7" t="s">
        <v>16</v>
      </c>
      <c r="M447" s="7" t="s">
        <v>17</v>
      </c>
    </row>
    <row r="448" spans="1:13">
      <c r="A448" s="3" t="s">
        <v>494</v>
      </c>
      <c r="B448" s="3" t="s">
        <v>495</v>
      </c>
      <c r="C448" s="4" t="s">
        <v>15</v>
      </c>
      <c r="D448" s="4" t="s">
        <v>98</v>
      </c>
      <c r="E448" s="5">
        <v>0</v>
      </c>
      <c r="F448" s="5">
        <v>0</v>
      </c>
      <c r="G448" s="6" t="s">
        <v>98</v>
      </c>
      <c r="H448" s="6">
        <v>0</v>
      </c>
      <c r="I448" s="4">
        <v>0</v>
      </c>
      <c r="J448" s="4" t="s">
        <v>98</v>
      </c>
      <c r="K448" s="4" t="s">
        <v>98</v>
      </c>
      <c r="L448" s="7" t="s">
        <v>16</v>
      </c>
      <c r="M448" s="7" t="s">
        <v>17</v>
      </c>
    </row>
    <row r="449" spans="1:13">
      <c r="A449" s="3" t="s">
        <v>496</v>
      </c>
      <c r="B449" s="3" t="s">
        <v>497</v>
      </c>
      <c r="C449" s="4" t="s">
        <v>15</v>
      </c>
      <c r="D449" s="4" t="s">
        <v>98</v>
      </c>
      <c r="E449" s="5">
        <v>0</v>
      </c>
      <c r="F449" s="5">
        <v>0</v>
      </c>
      <c r="G449" s="6" t="s">
        <v>98</v>
      </c>
      <c r="H449" s="6">
        <v>0</v>
      </c>
      <c r="I449" s="4">
        <v>0</v>
      </c>
      <c r="J449" s="4" t="s">
        <v>98</v>
      </c>
      <c r="K449" s="4" t="s">
        <v>98</v>
      </c>
      <c r="L449" s="7" t="s">
        <v>16</v>
      </c>
      <c r="M449" s="7" t="s">
        <v>17</v>
      </c>
    </row>
    <row r="450" spans="1:13">
      <c r="A450" s="3" t="s">
        <v>398</v>
      </c>
      <c r="B450" s="3" t="s">
        <v>399</v>
      </c>
      <c r="C450" s="4" t="s">
        <v>15</v>
      </c>
      <c r="D450" s="4" t="s">
        <v>98</v>
      </c>
      <c r="E450" s="5">
        <v>0</v>
      </c>
      <c r="F450" s="5">
        <v>0</v>
      </c>
      <c r="G450" s="6" t="s">
        <v>98</v>
      </c>
      <c r="H450" s="6">
        <v>0</v>
      </c>
      <c r="I450" s="4">
        <v>0</v>
      </c>
      <c r="J450" s="4" t="s">
        <v>98</v>
      </c>
      <c r="K450" s="4" t="s">
        <v>98</v>
      </c>
      <c r="L450" s="7" t="s">
        <v>16</v>
      </c>
      <c r="M450" s="7" t="s">
        <v>17</v>
      </c>
    </row>
    <row r="451" spans="1:13">
      <c r="A451" s="3" t="s">
        <v>498</v>
      </c>
      <c r="B451" s="3" t="s">
        <v>499</v>
      </c>
      <c r="C451" s="4" t="s">
        <v>15</v>
      </c>
      <c r="D451" s="4" t="s">
        <v>98</v>
      </c>
      <c r="E451" s="5">
        <v>0</v>
      </c>
      <c r="F451" s="5">
        <v>0</v>
      </c>
      <c r="G451" s="6" t="s">
        <v>98</v>
      </c>
      <c r="H451" s="6">
        <v>0</v>
      </c>
      <c r="I451" s="4">
        <v>0</v>
      </c>
      <c r="J451" s="4" t="s">
        <v>98</v>
      </c>
      <c r="K451" s="4" t="s">
        <v>98</v>
      </c>
      <c r="L451" s="7" t="s">
        <v>16</v>
      </c>
      <c r="M451" s="7" t="s">
        <v>17</v>
      </c>
    </row>
    <row r="452" spans="1:13">
      <c r="A452" s="3" t="s">
        <v>500</v>
      </c>
      <c r="B452" s="3" t="s">
        <v>501</v>
      </c>
      <c r="C452" s="4" t="s">
        <v>15</v>
      </c>
      <c r="D452" s="4" t="s">
        <v>98</v>
      </c>
      <c r="E452" s="5">
        <v>0</v>
      </c>
      <c r="F452" s="5">
        <v>0</v>
      </c>
      <c r="G452" s="6" t="s">
        <v>98</v>
      </c>
      <c r="H452" s="6">
        <v>0</v>
      </c>
      <c r="I452" s="4">
        <v>0</v>
      </c>
      <c r="J452" s="4" t="s">
        <v>98</v>
      </c>
      <c r="K452" s="4" t="s">
        <v>98</v>
      </c>
      <c r="L452" s="7" t="s">
        <v>16</v>
      </c>
      <c r="M452" s="7" t="s">
        <v>17</v>
      </c>
    </row>
    <row r="453" spans="1:13">
      <c r="A453" s="3" t="s">
        <v>502</v>
      </c>
      <c r="B453" s="3" t="s">
        <v>503</v>
      </c>
      <c r="C453" s="4" t="s">
        <v>15</v>
      </c>
      <c r="D453" s="4" t="s">
        <v>98</v>
      </c>
      <c r="E453" s="5">
        <v>0</v>
      </c>
      <c r="F453" s="5">
        <v>0</v>
      </c>
      <c r="G453" s="6" t="s">
        <v>98</v>
      </c>
      <c r="H453" s="6">
        <v>0</v>
      </c>
      <c r="I453" s="4">
        <v>0</v>
      </c>
      <c r="J453" s="4" t="s">
        <v>98</v>
      </c>
      <c r="K453" s="4" t="s">
        <v>98</v>
      </c>
      <c r="L453" s="7" t="s">
        <v>16</v>
      </c>
      <c r="M453" s="7" t="s">
        <v>17</v>
      </c>
    </row>
    <row r="454" spans="1:13">
      <c r="A454" s="3" t="s">
        <v>398</v>
      </c>
      <c r="B454" s="3" t="s">
        <v>504</v>
      </c>
      <c r="C454" s="4" t="s">
        <v>15</v>
      </c>
      <c r="D454" s="4" t="s">
        <v>98</v>
      </c>
      <c r="E454" s="5">
        <v>0</v>
      </c>
      <c r="F454" s="5">
        <v>0</v>
      </c>
      <c r="G454" s="6" t="s">
        <v>98</v>
      </c>
      <c r="H454" s="6">
        <v>0</v>
      </c>
      <c r="I454" s="4">
        <v>0</v>
      </c>
      <c r="J454" s="4" t="s">
        <v>98</v>
      </c>
      <c r="K454" s="4" t="s">
        <v>98</v>
      </c>
      <c r="L454" s="7" t="s">
        <v>16</v>
      </c>
      <c r="M454" s="7" t="s">
        <v>17</v>
      </c>
    </row>
    <row r="455" spans="1:13">
      <c r="A455" s="3" t="s">
        <v>505</v>
      </c>
      <c r="B455" s="3" t="s">
        <v>506</v>
      </c>
      <c r="C455" s="4" t="s">
        <v>15</v>
      </c>
      <c r="D455" s="4" t="s">
        <v>98</v>
      </c>
      <c r="E455" s="5">
        <v>0</v>
      </c>
      <c r="F455" s="5">
        <v>0</v>
      </c>
      <c r="G455" s="6" t="s">
        <v>98</v>
      </c>
      <c r="H455" s="6">
        <v>0</v>
      </c>
      <c r="I455" s="4">
        <v>0</v>
      </c>
      <c r="J455" s="4" t="s">
        <v>98</v>
      </c>
      <c r="K455" s="4" t="s">
        <v>98</v>
      </c>
      <c r="L455" s="7" t="s">
        <v>16</v>
      </c>
      <c r="M455" s="7" t="s">
        <v>17</v>
      </c>
    </row>
    <row r="456" spans="1:13">
      <c r="A456" s="3" t="s">
        <v>507</v>
      </c>
      <c r="B456" s="3" t="s">
        <v>508</v>
      </c>
      <c r="C456" s="4" t="s">
        <v>15</v>
      </c>
      <c r="D456" s="4" t="s">
        <v>98</v>
      </c>
      <c r="E456" s="5">
        <v>0</v>
      </c>
      <c r="F456" s="5">
        <v>0</v>
      </c>
      <c r="G456" s="6" t="s">
        <v>98</v>
      </c>
      <c r="H456" s="6">
        <v>0</v>
      </c>
      <c r="I456" s="4">
        <v>0</v>
      </c>
      <c r="J456" s="4" t="s">
        <v>98</v>
      </c>
      <c r="K456" s="4" t="s">
        <v>98</v>
      </c>
      <c r="L456" s="7" t="s">
        <v>16</v>
      </c>
      <c r="M456" s="7" t="s">
        <v>17</v>
      </c>
    </row>
    <row r="457" spans="1:13">
      <c r="A457" s="3" t="s">
        <v>509</v>
      </c>
      <c r="B457" s="3" t="s">
        <v>510</v>
      </c>
      <c r="C457" s="4" t="s">
        <v>15</v>
      </c>
      <c r="D457" s="4" t="s">
        <v>98</v>
      </c>
      <c r="E457" s="5">
        <v>0</v>
      </c>
      <c r="F457" s="5">
        <v>0</v>
      </c>
      <c r="G457" s="6" t="s">
        <v>98</v>
      </c>
      <c r="H457" s="6">
        <v>0</v>
      </c>
      <c r="I457" s="4">
        <v>0</v>
      </c>
      <c r="J457" s="4" t="s">
        <v>98</v>
      </c>
      <c r="K457" s="4" t="s">
        <v>98</v>
      </c>
      <c r="L457" s="7" t="s">
        <v>16</v>
      </c>
      <c r="M457" s="7" t="s">
        <v>17</v>
      </c>
    </row>
    <row r="458" spans="1:13">
      <c r="A458" s="3" t="s">
        <v>424</v>
      </c>
      <c r="B458" s="3" t="s">
        <v>441</v>
      </c>
      <c r="C458" s="4" t="s">
        <v>15</v>
      </c>
      <c r="D458" s="4" t="s">
        <v>98</v>
      </c>
      <c r="E458" s="5">
        <v>0</v>
      </c>
      <c r="F458" s="5">
        <v>0</v>
      </c>
      <c r="G458" s="6" t="s">
        <v>98</v>
      </c>
      <c r="H458" s="6">
        <v>0</v>
      </c>
      <c r="I458" s="4">
        <v>0</v>
      </c>
      <c r="J458" s="4" t="s">
        <v>98</v>
      </c>
      <c r="K458" s="4" t="s">
        <v>98</v>
      </c>
      <c r="L458" s="7" t="s">
        <v>16</v>
      </c>
      <c r="M458" s="7" t="s">
        <v>17</v>
      </c>
    </row>
    <row r="459" spans="1:13">
      <c r="A459" s="3" t="s">
        <v>511</v>
      </c>
      <c r="B459" s="3" t="s">
        <v>512</v>
      </c>
      <c r="C459" s="4" t="s">
        <v>15</v>
      </c>
      <c r="D459" s="4" t="s">
        <v>98</v>
      </c>
      <c r="E459" s="5">
        <v>0</v>
      </c>
      <c r="F459" s="5">
        <v>0</v>
      </c>
      <c r="G459" s="6" t="s">
        <v>98</v>
      </c>
      <c r="H459" s="6">
        <v>0</v>
      </c>
      <c r="I459" s="4">
        <v>0</v>
      </c>
      <c r="J459" s="4" t="s">
        <v>98</v>
      </c>
      <c r="K459" s="4" t="s">
        <v>98</v>
      </c>
      <c r="L459" s="7" t="s">
        <v>16</v>
      </c>
      <c r="M459" s="7" t="s">
        <v>17</v>
      </c>
    </row>
    <row r="460" spans="1:13">
      <c r="A460" s="3" t="s">
        <v>424</v>
      </c>
      <c r="B460" s="3" t="s">
        <v>513</v>
      </c>
      <c r="C460" s="4" t="s">
        <v>15</v>
      </c>
      <c r="D460" s="4" t="s">
        <v>98</v>
      </c>
      <c r="E460" s="5">
        <v>0</v>
      </c>
      <c r="F460" s="5">
        <v>0</v>
      </c>
      <c r="G460" s="6" t="s">
        <v>98</v>
      </c>
      <c r="H460" s="6">
        <v>0</v>
      </c>
      <c r="I460" s="4">
        <v>0</v>
      </c>
      <c r="J460" s="4" t="s">
        <v>98</v>
      </c>
      <c r="K460" s="4" t="s">
        <v>98</v>
      </c>
      <c r="L460" s="7" t="s">
        <v>16</v>
      </c>
      <c r="M460" s="7" t="s">
        <v>17</v>
      </c>
    </row>
    <row r="461" spans="1:13">
      <c r="A461" s="3" t="s">
        <v>437</v>
      </c>
      <c r="B461" s="3" t="s">
        <v>467</v>
      </c>
      <c r="C461" s="4" t="s">
        <v>15</v>
      </c>
      <c r="D461" s="4" t="s">
        <v>98</v>
      </c>
      <c r="E461" s="5">
        <v>0</v>
      </c>
      <c r="F461" s="5">
        <v>0</v>
      </c>
      <c r="G461" s="6" t="s">
        <v>98</v>
      </c>
      <c r="H461" s="6">
        <v>0</v>
      </c>
      <c r="I461" s="4">
        <v>0</v>
      </c>
      <c r="J461" s="4" t="s">
        <v>98</v>
      </c>
      <c r="K461" s="4" t="s">
        <v>98</v>
      </c>
      <c r="L461" s="7" t="s">
        <v>16</v>
      </c>
      <c r="M461" s="7" t="s">
        <v>17</v>
      </c>
    </row>
    <row r="462" spans="1:13">
      <c r="A462" s="3" t="s">
        <v>514</v>
      </c>
      <c r="B462" s="3" t="s">
        <v>515</v>
      </c>
      <c r="C462" s="4" t="s">
        <v>15</v>
      </c>
      <c r="D462" s="4" t="s">
        <v>98</v>
      </c>
      <c r="E462" s="5">
        <v>0</v>
      </c>
      <c r="F462" s="5">
        <v>0</v>
      </c>
      <c r="G462" s="6" t="s">
        <v>98</v>
      </c>
      <c r="H462" s="6">
        <v>0</v>
      </c>
      <c r="I462" s="4">
        <v>0</v>
      </c>
      <c r="J462" s="4" t="s">
        <v>98</v>
      </c>
      <c r="K462" s="4" t="s">
        <v>98</v>
      </c>
      <c r="L462" s="7" t="s">
        <v>16</v>
      </c>
      <c r="M462" s="7" t="s">
        <v>17</v>
      </c>
    </row>
    <row r="463" spans="1:13">
      <c r="A463" s="3" t="s">
        <v>305</v>
      </c>
      <c r="B463" s="3" t="s">
        <v>516</v>
      </c>
      <c r="C463" s="4" t="s">
        <v>15</v>
      </c>
      <c r="D463" s="4" t="s">
        <v>98</v>
      </c>
      <c r="E463" s="5">
        <v>0</v>
      </c>
      <c r="F463" s="5">
        <v>0</v>
      </c>
      <c r="G463" s="6" t="s">
        <v>98</v>
      </c>
      <c r="H463" s="6">
        <v>0</v>
      </c>
      <c r="I463" s="4">
        <v>0</v>
      </c>
      <c r="J463" s="4" t="s">
        <v>98</v>
      </c>
      <c r="K463" s="4" t="s">
        <v>98</v>
      </c>
      <c r="L463" s="7" t="s">
        <v>16</v>
      </c>
      <c r="M463" s="7" t="s">
        <v>17</v>
      </c>
    </row>
    <row r="464" spans="1:13">
      <c r="A464" s="3" t="s">
        <v>517</v>
      </c>
      <c r="B464" s="3" t="s">
        <v>518</v>
      </c>
      <c r="C464" s="4" t="s">
        <v>15</v>
      </c>
      <c r="D464" s="4" t="s">
        <v>98</v>
      </c>
      <c r="E464" s="5">
        <v>0</v>
      </c>
      <c r="F464" s="5">
        <v>0</v>
      </c>
      <c r="G464" s="6" t="s">
        <v>98</v>
      </c>
      <c r="H464" s="6">
        <v>0</v>
      </c>
      <c r="I464" s="4">
        <v>0</v>
      </c>
      <c r="J464" s="4" t="s">
        <v>98</v>
      </c>
      <c r="K464" s="4" t="s">
        <v>98</v>
      </c>
      <c r="L464" s="7" t="s">
        <v>16</v>
      </c>
      <c r="M464" s="7" t="s">
        <v>17</v>
      </c>
    </row>
    <row r="465" spans="1:13">
      <c r="A465" s="3" t="s">
        <v>447</v>
      </c>
      <c r="B465" s="3" t="s">
        <v>519</v>
      </c>
      <c r="C465" s="4" t="s">
        <v>15</v>
      </c>
      <c r="D465" s="4" t="s">
        <v>98</v>
      </c>
      <c r="E465" s="5">
        <v>0</v>
      </c>
      <c r="F465" s="5">
        <v>0</v>
      </c>
      <c r="G465" s="6" t="s">
        <v>98</v>
      </c>
      <c r="H465" s="6">
        <v>0</v>
      </c>
      <c r="I465" s="4">
        <v>0</v>
      </c>
      <c r="J465" s="4" t="s">
        <v>98</v>
      </c>
      <c r="K465" s="4" t="s">
        <v>98</v>
      </c>
      <c r="L465" s="7" t="s">
        <v>16</v>
      </c>
      <c r="M465" s="7" t="s">
        <v>17</v>
      </c>
    </row>
    <row r="466" spans="1:13">
      <c r="A466" s="3" t="s">
        <v>520</v>
      </c>
      <c r="B466" s="3" t="s">
        <v>521</v>
      </c>
      <c r="C466" s="4" t="s">
        <v>15</v>
      </c>
      <c r="D466" s="4" t="s">
        <v>98</v>
      </c>
      <c r="E466" s="5">
        <v>0</v>
      </c>
      <c r="F466" s="5">
        <v>0</v>
      </c>
      <c r="G466" s="6" t="s">
        <v>98</v>
      </c>
      <c r="H466" s="6">
        <v>0</v>
      </c>
      <c r="I466" s="4">
        <v>0</v>
      </c>
      <c r="J466" s="4" t="s">
        <v>98</v>
      </c>
      <c r="K466" s="4" t="s">
        <v>98</v>
      </c>
      <c r="L466" s="7" t="s">
        <v>16</v>
      </c>
      <c r="M466" s="7" t="s">
        <v>17</v>
      </c>
    </row>
    <row r="467" spans="1:13">
      <c r="A467" s="3" t="s">
        <v>115</v>
      </c>
      <c r="B467" s="3" t="s">
        <v>522</v>
      </c>
      <c r="C467" s="4" t="s">
        <v>15</v>
      </c>
      <c r="D467" s="4" t="s">
        <v>98</v>
      </c>
      <c r="E467" s="5">
        <v>0</v>
      </c>
      <c r="F467" s="5">
        <v>0</v>
      </c>
      <c r="G467" s="6" t="s">
        <v>98</v>
      </c>
      <c r="H467" s="6">
        <v>0</v>
      </c>
      <c r="I467" s="4">
        <v>0</v>
      </c>
      <c r="J467" s="4" t="s">
        <v>98</v>
      </c>
      <c r="K467" s="4" t="s">
        <v>98</v>
      </c>
      <c r="L467" s="7" t="s">
        <v>16</v>
      </c>
      <c r="M467" s="7" t="s">
        <v>17</v>
      </c>
    </row>
    <row r="468" spans="1:13">
      <c r="A468" s="3" t="s">
        <v>523</v>
      </c>
      <c r="B468" s="3" t="s">
        <v>524</v>
      </c>
      <c r="C468" s="4" t="s">
        <v>15</v>
      </c>
      <c r="D468" s="4" t="s">
        <v>98</v>
      </c>
      <c r="E468" s="5">
        <v>0</v>
      </c>
      <c r="F468" s="5">
        <v>0</v>
      </c>
      <c r="G468" s="6" t="s">
        <v>98</v>
      </c>
      <c r="H468" s="6">
        <v>0</v>
      </c>
      <c r="I468" s="4">
        <v>0</v>
      </c>
      <c r="J468" s="4" t="s">
        <v>98</v>
      </c>
      <c r="K468" s="4" t="s">
        <v>98</v>
      </c>
      <c r="L468" s="7" t="s">
        <v>16</v>
      </c>
      <c r="M468" s="7" t="s">
        <v>17</v>
      </c>
    </row>
    <row r="469" spans="1:13">
      <c r="A469" s="3" t="s">
        <v>112</v>
      </c>
      <c r="B469" s="3" t="s">
        <v>525</v>
      </c>
      <c r="C469" s="4" t="s">
        <v>15</v>
      </c>
      <c r="D469" s="4" t="s">
        <v>98</v>
      </c>
      <c r="E469" s="5">
        <v>0</v>
      </c>
      <c r="F469" s="5">
        <v>0</v>
      </c>
      <c r="G469" s="6" t="s">
        <v>98</v>
      </c>
      <c r="H469" s="6">
        <v>0</v>
      </c>
      <c r="I469" s="4">
        <v>0</v>
      </c>
      <c r="J469" s="4" t="s">
        <v>98</v>
      </c>
      <c r="K469" s="4" t="s">
        <v>98</v>
      </c>
      <c r="L469" s="7" t="s">
        <v>16</v>
      </c>
      <c r="M469" s="7" t="s">
        <v>17</v>
      </c>
    </row>
    <row r="470" spans="1:13">
      <c r="A470" s="3" t="s">
        <v>115</v>
      </c>
      <c r="B470" s="3" t="s">
        <v>526</v>
      </c>
      <c r="C470" s="4" t="s">
        <v>15</v>
      </c>
      <c r="D470" s="4" t="s">
        <v>98</v>
      </c>
      <c r="E470" s="5">
        <v>0</v>
      </c>
      <c r="F470" s="5">
        <v>0</v>
      </c>
      <c r="G470" s="6" t="s">
        <v>98</v>
      </c>
      <c r="H470" s="6">
        <v>0</v>
      </c>
      <c r="I470" s="4">
        <v>0</v>
      </c>
      <c r="J470" s="4" t="s">
        <v>98</v>
      </c>
      <c r="K470" s="4" t="s">
        <v>98</v>
      </c>
      <c r="L470" s="7" t="s">
        <v>16</v>
      </c>
      <c r="M470" s="7" t="s">
        <v>17</v>
      </c>
    </row>
    <row r="471" spans="1:13">
      <c r="A471" s="3" t="s">
        <v>527</v>
      </c>
      <c r="B471" s="3" t="s">
        <v>528</v>
      </c>
      <c r="C471" s="4" t="s">
        <v>15</v>
      </c>
      <c r="D471" s="4" t="s">
        <v>98</v>
      </c>
      <c r="E471" s="5">
        <v>0</v>
      </c>
      <c r="F471" s="5">
        <v>0</v>
      </c>
      <c r="G471" s="6" t="s">
        <v>98</v>
      </c>
      <c r="H471" s="6">
        <v>0</v>
      </c>
      <c r="I471" s="4">
        <v>0</v>
      </c>
      <c r="J471" s="4" t="s">
        <v>98</v>
      </c>
      <c r="K471" s="4" t="s">
        <v>98</v>
      </c>
      <c r="L471" s="7" t="s">
        <v>16</v>
      </c>
      <c r="M471" s="7" t="s">
        <v>17</v>
      </c>
    </row>
    <row r="472" spans="1:13">
      <c r="A472" s="3" t="s">
        <v>444</v>
      </c>
      <c r="B472" s="3" t="s">
        <v>529</v>
      </c>
      <c r="C472" s="4" t="s">
        <v>15</v>
      </c>
      <c r="D472" s="4" t="s">
        <v>98</v>
      </c>
      <c r="E472" s="5">
        <v>0</v>
      </c>
      <c r="F472" s="5">
        <v>0</v>
      </c>
      <c r="G472" s="6" t="s">
        <v>98</v>
      </c>
      <c r="H472" s="6">
        <v>0</v>
      </c>
      <c r="I472" s="4">
        <v>0</v>
      </c>
      <c r="J472" s="4" t="s">
        <v>98</v>
      </c>
      <c r="K472" s="4" t="s">
        <v>98</v>
      </c>
      <c r="L472" s="7" t="s">
        <v>16</v>
      </c>
      <c r="M472" s="7" t="s">
        <v>17</v>
      </c>
    </row>
    <row r="473" spans="1:13">
      <c r="A473" s="3" t="s">
        <v>530</v>
      </c>
      <c r="B473" s="3" t="s">
        <v>531</v>
      </c>
      <c r="C473" s="4" t="s">
        <v>15</v>
      </c>
      <c r="D473" s="4" t="s">
        <v>98</v>
      </c>
      <c r="E473" s="5">
        <v>0</v>
      </c>
      <c r="F473" s="5">
        <v>0</v>
      </c>
      <c r="G473" s="6" t="s">
        <v>98</v>
      </c>
      <c r="H473" s="6">
        <v>0</v>
      </c>
      <c r="I473" s="4">
        <v>0</v>
      </c>
      <c r="J473" s="4" t="s">
        <v>98</v>
      </c>
      <c r="K473" s="4" t="s">
        <v>98</v>
      </c>
      <c r="L473" s="7" t="s">
        <v>16</v>
      </c>
      <c r="M473" s="7" t="s">
        <v>17</v>
      </c>
    </row>
    <row r="474" spans="1:13">
      <c r="A474" s="3" t="s">
        <v>424</v>
      </c>
      <c r="B474" s="3" t="s">
        <v>532</v>
      </c>
      <c r="C474" s="4" t="s">
        <v>15</v>
      </c>
      <c r="D474" s="4" t="s">
        <v>98</v>
      </c>
      <c r="E474" s="5">
        <v>0</v>
      </c>
      <c r="F474" s="5">
        <v>0</v>
      </c>
      <c r="G474" s="6" t="s">
        <v>98</v>
      </c>
      <c r="H474" s="6">
        <v>0</v>
      </c>
      <c r="I474" s="4">
        <v>0</v>
      </c>
      <c r="J474" s="4" t="s">
        <v>98</v>
      </c>
      <c r="K474" s="4" t="s">
        <v>98</v>
      </c>
      <c r="L474" s="7" t="s">
        <v>16</v>
      </c>
      <c r="M474" s="7" t="s">
        <v>17</v>
      </c>
    </row>
    <row r="475" spans="1:13">
      <c r="A475" s="3" t="s">
        <v>533</v>
      </c>
      <c r="B475" s="3" t="s">
        <v>534</v>
      </c>
      <c r="C475" s="4" t="s">
        <v>15</v>
      </c>
      <c r="D475" s="4" t="s">
        <v>98</v>
      </c>
      <c r="E475" s="5">
        <v>0</v>
      </c>
      <c r="F475" s="5">
        <v>0</v>
      </c>
      <c r="G475" s="6" t="s">
        <v>98</v>
      </c>
      <c r="H475" s="6">
        <v>0</v>
      </c>
      <c r="I475" s="4">
        <v>0</v>
      </c>
      <c r="J475" s="4" t="s">
        <v>98</v>
      </c>
      <c r="K475" s="4" t="s">
        <v>98</v>
      </c>
      <c r="L475" s="7" t="s">
        <v>16</v>
      </c>
      <c r="M475" s="7" t="s">
        <v>17</v>
      </c>
    </row>
    <row r="476" spans="1:13">
      <c r="A476" s="3" t="s">
        <v>535</v>
      </c>
      <c r="B476" s="3" t="s">
        <v>536</v>
      </c>
      <c r="C476" s="4" t="s">
        <v>537</v>
      </c>
      <c r="D476" s="4" t="s">
        <v>98</v>
      </c>
      <c r="E476" s="5">
        <v>0</v>
      </c>
      <c r="F476" s="5">
        <v>0</v>
      </c>
      <c r="G476" s="6" t="s">
        <v>98</v>
      </c>
      <c r="H476" s="6">
        <v>0</v>
      </c>
      <c r="I476" s="4">
        <v>0</v>
      </c>
      <c r="J476" s="4" t="s">
        <v>98</v>
      </c>
      <c r="K476" s="4" t="s">
        <v>98</v>
      </c>
      <c r="L476" s="7" t="s">
        <v>16</v>
      </c>
      <c r="M476" s="7" t="s">
        <v>17</v>
      </c>
    </row>
    <row r="477" spans="1:13">
      <c r="A477" s="3" t="s">
        <v>505</v>
      </c>
      <c r="B477" s="3" t="s">
        <v>538</v>
      </c>
      <c r="C477" s="4" t="s">
        <v>15</v>
      </c>
      <c r="D477" s="4" t="s">
        <v>98</v>
      </c>
      <c r="E477" s="5">
        <v>0</v>
      </c>
      <c r="F477" s="5">
        <v>0</v>
      </c>
      <c r="G477" s="6" t="s">
        <v>98</v>
      </c>
      <c r="H477" s="6">
        <v>0</v>
      </c>
      <c r="I477" s="4">
        <v>0</v>
      </c>
      <c r="J477" s="4" t="s">
        <v>98</v>
      </c>
      <c r="K477" s="4" t="s">
        <v>98</v>
      </c>
      <c r="L477" s="7" t="s">
        <v>16</v>
      </c>
      <c r="M477" s="7" t="s">
        <v>17</v>
      </c>
    </row>
    <row r="478" spans="1:13">
      <c r="A478" s="3" t="s">
        <v>509</v>
      </c>
      <c r="B478" s="3" t="s">
        <v>539</v>
      </c>
      <c r="C478" s="4" t="s">
        <v>15</v>
      </c>
      <c r="D478" s="4" t="s">
        <v>98</v>
      </c>
      <c r="E478" s="5">
        <v>0</v>
      </c>
      <c r="F478" s="5">
        <v>0</v>
      </c>
      <c r="G478" s="6" t="s">
        <v>98</v>
      </c>
      <c r="H478" s="6">
        <v>0</v>
      </c>
      <c r="I478" s="4">
        <v>0</v>
      </c>
      <c r="J478" s="4" t="s">
        <v>98</v>
      </c>
      <c r="K478" s="4" t="s">
        <v>98</v>
      </c>
      <c r="L478" s="7" t="s">
        <v>16</v>
      </c>
      <c r="M478" s="7" t="s">
        <v>17</v>
      </c>
    </row>
    <row r="479" spans="1:13">
      <c r="A479" s="3" t="s">
        <v>70</v>
      </c>
      <c r="B479" s="3" t="s">
        <v>540</v>
      </c>
      <c r="C479" s="4" t="s">
        <v>15</v>
      </c>
      <c r="D479" s="4" t="s">
        <v>98</v>
      </c>
      <c r="E479" s="5">
        <v>0</v>
      </c>
      <c r="F479" s="5">
        <v>0</v>
      </c>
      <c r="G479" s="6" t="s">
        <v>98</v>
      </c>
      <c r="H479" s="6">
        <v>0</v>
      </c>
      <c r="I479" s="4">
        <v>0</v>
      </c>
      <c r="J479" s="4" t="s">
        <v>98</v>
      </c>
      <c r="K479" s="4" t="s">
        <v>98</v>
      </c>
      <c r="L479" s="7" t="s">
        <v>16</v>
      </c>
      <c r="M479" s="7" t="s">
        <v>17</v>
      </c>
    </row>
    <row r="480" spans="1:13">
      <c r="A480" s="3" t="s">
        <v>384</v>
      </c>
      <c r="B480" s="3" t="s">
        <v>541</v>
      </c>
      <c r="C480" s="4" t="s">
        <v>15</v>
      </c>
      <c r="D480" s="4" t="s">
        <v>98</v>
      </c>
      <c r="E480" s="5">
        <v>0</v>
      </c>
      <c r="F480" s="5">
        <v>0</v>
      </c>
      <c r="G480" s="6" t="s">
        <v>98</v>
      </c>
      <c r="H480" s="6">
        <v>0</v>
      </c>
      <c r="I480" s="4">
        <v>0</v>
      </c>
      <c r="J480" s="4" t="s">
        <v>98</v>
      </c>
      <c r="K480" s="4" t="s">
        <v>98</v>
      </c>
      <c r="L480" s="7" t="s">
        <v>16</v>
      </c>
      <c r="M480" s="7" t="s">
        <v>17</v>
      </c>
    </row>
    <row r="481" spans="1:13">
      <c r="A481" s="3" t="s">
        <v>542</v>
      </c>
      <c r="B481" s="3" t="s">
        <v>543</v>
      </c>
      <c r="C481" s="4" t="s">
        <v>15</v>
      </c>
      <c r="D481" s="4" t="s">
        <v>98</v>
      </c>
      <c r="E481" s="5">
        <v>0</v>
      </c>
      <c r="F481" s="5">
        <v>0</v>
      </c>
      <c r="G481" s="6" t="s">
        <v>98</v>
      </c>
      <c r="H481" s="6">
        <v>0</v>
      </c>
      <c r="I481" s="4">
        <v>0</v>
      </c>
      <c r="J481" s="4" t="s">
        <v>98</v>
      </c>
      <c r="K481" s="4" t="s">
        <v>98</v>
      </c>
      <c r="L481" s="7" t="s">
        <v>16</v>
      </c>
      <c r="M481" s="7" t="s">
        <v>17</v>
      </c>
    </row>
    <row r="482" spans="1:13">
      <c r="A482" s="3" t="s">
        <v>115</v>
      </c>
      <c r="B482" s="3" t="s">
        <v>544</v>
      </c>
      <c r="C482" s="4" t="s">
        <v>15</v>
      </c>
      <c r="D482" s="4" t="s">
        <v>98</v>
      </c>
      <c r="E482" s="5">
        <v>0</v>
      </c>
      <c r="F482" s="5">
        <v>0</v>
      </c>
      <c r="G482" s="6" t="s">
        <v>98</v>
      </c>
      <c r="H482" s="6">
        <v>0</v>
      </c>
      <c r="I482" s="4">
        <v>0</v>
      </c>
      <c r="J482" s="4" t="s">
        <v>98</v>
      </c>
      <c r="K482" s="4" t="s">
        <v>98</v>
      </c>
      <c r="L482" s="7" t="s">
        <v>16</v>
      </c>
      <c r="M482" s="7" t="s">
        <v>17</v>
      </c>
    </row>
    <row r="483" spans="1:13">
      <c r="A483" s="3" t="s">
        <v>474</v>
      </c>
      <c r="B483" s="3" t="s">
        <v>545</v>
      </c>
      <c r="C483" s="4" t="s">
        <v>15</v>
      </c>
      <c r="D483" s="4" t="s">
        <v>98</v>
      </c>
      <c r="E483" s="5">
        <v>0</v>
      </c>
      <c r="F483" s="5">
        <v>0</v>
      </c>
      <c r="G483" s="6" t="s">
        <v>98</v>
      </c>
      <c r="H483" s="6">
        <v>0</v>
      </c>
      <c r="I483" s="4">
        <v>0</v>
      </c>
      <c r="J483" s="4" t="s">
        <v>98</v>
      </c>
      <c r="K483" s="4" t="s">
        <v>98</v>
      </c>
      <c r="L483" s="7" t="s">
        <v>16</v>
      </c>
      <c r="M483" s="7" t="s">
        <v>17</v>
      </c>
    </row>
    <row r="484" spans="1:13">
      <c r="A484" s="3" t="s">
        <v>546</v>
      </c>
      <c r="B484" s="3" t="s">
        <v>547</v>
      </c>
      <c r="C484" s="4" t="s">
        <v>15</v>
      </c>
      <c r="D484" s="4" t="s">
        <v>98</v>
      </c>
      <c r="E484" s="5">
        <v>0</v>
      </c>
      <c r="F484" s="5">
        <v>0</v>
      </c>
      <c r="G484" s="6" t="s">
        <v>98</v>
      </c>
      <c r="H484" s="6">
        <v>0</v>
      </c>
      <c r="I484" s="4">
        <v>0</v>
      </c>
      <c r="J484" s="4" t="s">
        <v>98</v>
      </c>
      <c r="K484" s="4" t="s">
        <v>98</v>
      </c>
      <c r="L484" s="7" t="s">
        <v>16</v>
      </c>
      <c r="M484" s="7" t="s">
        <v>17</v>
      </c>
    </row>
    <row r="485" spans="1:13">
      <c r="A485" s="3" t="s">
        <v>548</v>
      </c>
      <c r="B485" s="3" t="s">
        <v>549</v>
      </c>
      <c r="C485" s="4" t="s">
        <v>15</v>
      </c>
      <c r="D485" s="4" t="s">
        <v>98</v>
      </c>
      <c r="E485" s="5">
        <v>0</v>
      </c>
      <c r="F485" s="5">
        <v>0</v>
      </c>
      <c r="G485" s="6" t="s">
        <v>98</v>
      </c>
      <c r="H485" s="6">
        <v>0</v>
      </c>
      <c r="I485" s="4">
        <v>0</v>
      </c>
      <c r="J485" s="4" t="s">
        <v>98</v>
      </c>
      <c r="K485" s="4" t="s">
        <v>98</v>
      </c>
      <c r="L485" s="7" t="s">
        <v>16</v>
      </c>
      <c r="M485" s="7" t="s">
        <v>17</v>
      </c>
    </row>
    <row r="486" spans="1:13">
      <c r="A486" s="3" t="s">
        <v>550</v>
      </c>
      <c r="B486" s="3" t="s">
        <v>551</v>
      </c>
      <c r="C486" s="4" t="s">
        <v>15</v>
      </c>
      <c r="D486" s="4" t="s">
        <v>98</v>
      </c>
      <c r="E486" s="5">
        <v>0</v>
      </c>
      <c r="F486" s="5">
        <v>0</v>
      </c>
      <c r="G486" s="6" t="s">
        <v>98</v>
      </c>
      <c r="H486" s="6">
        <v>0</v>
      </c>
      <c r="I486" s="4">
        <v>0</v>
      </c>
      <c r="J486" s="4" t="s">
        <v>98</v>
      </c>
      <c r="K486" s="4" t="s">
        <v>98</v>
      </c>
      <c r="L486" s="7" t="s">
        <v>16</v>
      </c>
      <c r="M486" s="7" t="s">
        <v>17</v>
      </c>
    </row>
    <row r="487" spans="1:13">
      <c r="A487" s="3" t="s">
        <v>552</v>
      </c>
      <c r="B487" s="3" t="s">
        <v>553</v>
      </c>
      <c r="C487" s="4" t="s">
        <v>15</v>
      </c>
      <c r="D487" s="4" t="s">
        <v>98</v>
      </c>
      <c r="E487" s="5">
        <v>0</v>
      </c>
      <c r="F487" s="5">
        <v>0</v>
      </c>
      <c r="G487" s="6" t="s">
        <v>98</v>
      </c>
      <c r="H487" s="6">
        <v>0</v>
      </c>
      <c r="I487" s="4">
        <v>0</v>
      </c>
      <c r="J487" s="4" t="s">
        <v>98</v>
      </c>
      <c r="K487" s="4" t="s">
        <v>98</v>
      </c>
      <c r="L487" s="7" t="s">
        <v>16</v>
      </c>
      <c r="M487" s="7" t="s">
        <v>17</v>
      </c>
    </row>
    <row r="488" spans="1:13">
      <c r="A488" s="3" t="s">
        <v>332</v>
      </c>
      <c r="B488" s="3" t="s">
        <v>554</v>
      </c>
      <c r="C488" s="4" t="s">
        <v>15</v>
      </c>
      <c r="D488" s="4" t="s">
        <v>98</v>
      </c>
      <c r="E488" s="5">
        <v>0</v>
      </c>
      <c r="F488" s="5">
        <v>0</v>
      </c>
      <c r="G488" s="6" t="s">
        <v>98</v>
      </c>
      <c r="H488" s="6">
        <v>0</v>
      </c>
      <c r="I488" s="4">
        <v>0</v>
      </c>
      <c r="J488" s="4" t="s">
        <v>98</v>
      </c>
      <c r="K488" s="4" t="s">
        <v>98</v>
      </c>
      <c r="L488" s="7" t="s">
        <v>16</v>
      </c>
      <c r="M488" s="7" t="s">
        <v>17</v>
      </c>
    </row>
    <row r="489" spans="1:13">
      <c r="A489" s="3" t="s">
        <v>555</v>
      </c>
      <c r="B489" s="3" t="s">
        <v>556</v>
      </c>
      <c r="C489" s="4" t="s">
        <v>15</v>
      </c>
      <c r="D489" s="4" t="s">
        <v>98</v>
      </c>
      <c r="E489" s="5">
        <v>0</v>
      </c>
      <c r="F489" s="5">
        <v>0</v>
      </c>
      <c r="G489" s="6" t="s">
        <v>98</v>
      </c>
      <c r="H489" s="6">
        <v>0</v>
      </c>
      <c r="I489" s="4">
        <v>0</v>
      </c>
      <c r="J489" s="4" t="s">
        <v>98</v>
      </c>
      <c r="K489" s="4" t="s">
        <v>98</v>
      </c>
      <c r="L489" s="7" t="s">
        <v>16</v>
      </c>
      <c r="M489" s="7" t="s">
        <v>17</v>
      </c>
    </row>
    <row r="490" spans="1:13">
      <c r="A490" s="3" t="s">
        <v>533</v>
      </c>
      <c r="B490" s="3" t="s">
        <v>557</v>
      </c>
      <c r="C490" s="4" t="s">
        <v>15</v>
      </c>
      <c r="D490" s="4" t="s">
        <v>98</v>
      </c>
      <c r="E490" s="5">
        <v>0</v>
      </c>
      <c r="F490" s="5">
        <v>0</v>
      </c>
      <c r="G490" s="6" t="s">
        <v>98</v>
      </c>
      <c r="H490" s="6">
        <v>0</v>
      </c>
      <c r="I490" s="4">
        <v>0</v>
      </c>
      <c r="J490" s="4" t="s">
        <v>98</v>
      </c>
      <c r="K490" s="4" t="s">
        <v>98</v>
      </c>
      <c r="L490" s="7" t="s">
        <v>16</v>
      </c>
      <c r="M490" s="7" t="s">
        <v>17</v>
      </c>
    </row>
    <row r="491" spans="1:13">
      <c r="A491" s="3" t="s">
        <v>558</v>
      </c>
      <c r="B491" s="3" t="s">
        <v>559</v>
      </c>
      <c r="C491" s="4" t="s">
        <v>15</v>
      </c>
      <c r="D491" s="4" t="s">
        <v>98</v>
      </c>
      <c r="E491" s="5">
        <v>0</v>
      </c>
      <c r="F491" s="5">
        <v>0</v>
      </c>
      <c r="G491" s="6" t="s">
        <v>98</v>
      </c>
      <c r="H491" s="6">
        <v>0</v>
      </c>
      <c r="I491" s="4">
        <v>0</v>
      </c>
      <c r="J491" s="4" t="s">
        <v>98</v>
      </c>
      <c r="K491" s="4" t="s">
        <v>98</v>
      </c>
      <c r="L491" s="7" t="s">
        <v>16</v>
      </c>
      <c r="M491" s="7" t="s">
        <v>17</v>
      </c>
    </row>
    <row r="492" spans="1:13">
      <c r="A492" s="3" t="s">
        <v>419</v>
      </c>
      <c r="B492" s="3" t="s">
        <v>409</v>
      </c>
      <c r="C492" s="4" t="s">
        <v>15</v>
      </c>
      <c r="D492" s="4" t="s">
        <v>98</v>
      </c>
      <c r="E492" s="5">
        <v>0</v>
      </c>
      <c r="F492" s="5">
        <v>0</v>
      </c>
      <c r="G492" s="6" t="s">
        <v>98</v>
      </c>
      <c r="H492" s="6">
        <v>0</v>
      </c>
      <c r="I492" s="4">
        <v>0</v>
      </c>
      <c r="J492" s="4" t="s">
        <v>98</v>
      </c>
      <c r="K492" s="4" t="s">
        <v>98</v>
      </c>
      <c r="L492" s="7" t="s">
        <v>16</v>
      </c>
      <c r="M492" s="7" t="s">
        <v>17</v>
      </c>
    </row>
    <row r="493" spans="1:13">
      <c r="A493" s="3" t="s">
        <v>560</v>
      </c>
      <c r="B493" s="3" t="s">
        <v>561</v>
      </c>
      <c r="C493" s="4" t="s">
        <v>15</v>
      </c>
      <c r="D493" s="4" t="s">
        <v>98</v>
      </c>
      <c r="E493" s="5">
        <v>0</v>
      </c>
      <c r="F493" s="5">
        <v>0</v>
      </c>
      <c r="G493" s="6" t="s">
        <v>98</v>
      </c>
      <c r="H493" s="6">
        <v>0</v>
      </c>
      <c r="I493" s="4">
        <v>0</v>
      </c>
      <c r="J493" s="4" t="s">
        <v>98</v>
      </c>
      <c r="K493" s="4" t="s">
        <v>98</v>
      </c>
      <c r="L493" s="7" t="s">
        <v>16</v>
      </c>
      <c r="M493" s="7" t="s">
        <v>17</v>
      </c>
    </row>
    <row r="494" spans="1:13">
      <c r="A494" s="3" t="s">
        <v>562</v>
      </c>
      <c r="B494" s="3" t="s">
        <v>506</v>
      </c>
      <c r="C494" s="4" t="s">
        <v>15</v>
      </c>
      <c r="D494" s="4" t="s">
        <v>98</v>
      </c>
      <c r="E494" s="5">
        <v>0</v>
      </c>
      <c r="F494" s="5">
        <v>0</v>
      </c>
      <c r="G494" s="6" t="s">
        <v>98</v>
      </c>
      <c r="H494" s="6">
        <v>0</v>
      </c>
      <c r="I494" s="4">
        <v>0</v>
      </c>
      <c r="J494" s="4" t="s">
        <v>98</v>
      </c>
      <c r="K494" s="4" t="s">
        <v>98</v>
      </c>
      <c r="L494" s="7" t="s">
        <v>16</v>
      </c>
      <c r="M494" s="7" t="s">
        <v>17</v>
      </c>
    </row>
    <row r="495" spans="1:13">
      <c r="A495" s="3" t="s">
        <v>563</v>
      </c>
      <c r="B495" s="3" t="s">
        <v>564</v>
      </c>
      <c r="C495" s="4" t="s">
        <v>15</v>
      </c>
      <c r="D495" s="4" t="s">
        <v>98</v>
      </c>
      <c r="E495" s="5">
        <v>0</v>
      </c>
      <c r="F495" s="5">
        <v>0</v>
      </c>
      <c r="G495" s="6" t="s">
        <v>98</v>
      </c>
      <c r="H495" s="6">
        <v>0</v>
      </c>
      <c r="I495" s="4">
        <v>0</v>
      </c>
      <c r="J495" s="4" t="s">
        <v>98</v>
      </c>
      <c r="K495" s="4" t="s">
        <v>98</v>
      </c>
      <c r="L495" s="7" t="s">
        <v>16</v>
      </c>
      <c r="M495" s="7" t="s">
        <v>17</v>
      </c>
    </row>
    <row r="496" spans="1:13">
      <c r="A496" s="3" t="s">
        <v>310</v>
      </c>
      <c r="B496" s="3" t="s">
        <v>565</v>
      </c>
      <c r="C496" s="4" t="s">
        <v>15</v>
      </c>
      <c r="D496" s="4" t="s">
        <v>98</v>
      </c>
      <c r="E496" s="5">
        <v>0</v>
      </c>
      <c r="F496" s="5">
        <v>0</v>
      </c>
      <c r="G496" s="6" t="s">
        <v>98</v>
      </c>
      <c r="H496" s="6">
        <v>0</v>
      </c>
      <c r="I496" s="4">
        <v>0</v>
      </c>
      <c r="J496" s="4" t="s">
        <v>98</v>
      </c>
      <c r="K496" s="4" t="s">
        <v>98</v>
      </c>
      <c r="L496" s="7" t="s">
        <v>16</v>
      </c>
      <c r="M496" s="7" t="s">
        <v>17</v>
      </c>
    </row>
    <row r="497" spans="1:13">
      <c r="A497" s="3" t="s">
        <v>321</v>
      </c>
      <c r="B497" s="3" t="s">
        <v>566</v>
      </c>
      <c r="C497" s="4" t="s">
        <v>15</v>
      </c>
      <c r="D497" s="4" t="s">
        <v>98</v>
      </c>
      <c r="E497" s="5">
        <v>0</v>
      </c>
      <c r="F497" s="5">
        <v>0</v>
      </c>
      <c r="G497" s="6" t="s">
        <v>98</v>
      </c>
      <c r="H497" s="6">
        <v>0</v>
      </c>
      <c r="I497" s="4">
        <v>0</v>
      </c>
      <c r="J497" s="4" t="s">
        <v>98</v>
      </c>
      <c r="K497" s="4" t="s">
        <v>98</v>
      </c>
      <c r="L497" s="7" t="s">
        <v>16</v>
      </c>
      <c r="M497" s="7" t="s">
        <v>17</v>
      </c>
    </row>
    <row r="498" spans="1:13">
      <c r="A498" s="3" t="s">
        <v>511</v>
      </c>
      <c r="B498" s="3" t="s">
        <v>567</v>
      </c>
      <c r="C498" s="4" t="s">
        <v>15</v>
      </c>
      <c r="D498" s="4" t="s">
        <v>98</v>
      </c>
      <c r="E498" s="5">
        <v>0</v>
      </c>
      <c r="F498" s="5">
        <v>0</v>
      </c>
      <c r="G498" s="6" t="s">
        <v>98</v>
      </c>
      <c r="H498" s="6">
        <v>0</v>
      </c>
      <c r="I498" s="4">
        <v>0</v>
      </c>
      <c r="J498" s="4" t="s">
        <v>98</v>
      </c>
      <c r="K498" s="4" t="s">
        <v>98</v>
      </c>
      <c r="L498" s="7" t="s">
        <v>16</v>
      </c>
      <c r="M498" s="7" t="s">
        <v>17</v>
      </c>
    </row>
    <row r="499" spans="1:13">
      <c r="A499" s="3" t="s">
        <v>514</v>
      </c>
      <c r="B499" s="3" t="s">
        <v>515</v>
      </c>
      <c r="C499" s="4" t="s">
        <v>15</v>
      </c>
      <c r="D499" s="4" t="s">
        <v>98</v>
      </c>
      <c r="E499" s="5">
        <v>0</v>
      </c>
      <c r="F499" s="5">
        <v>0</v>
      </c>
      <c r="G499" s="6" t="s">
        <v>98</v>
      </c>
      <c r="H499" s="6">
        <v>0</v>
      </c>
      <c r="I499" s="4">
        <v>0</v>
      </c>
      <c r="J499" s="4" t="s">
        <v>98</v>
      </c>
      <c r="K499" s="4" t="s">
        <v>98</v>
      </c>
      <c r="L499" s="7" t="s">
        <v>16</v>
      </c>
      <c r="M499" s="7" t="s">
        <v>17</v>
      </c>
    </row>
    <row r="500" spans="1:13">
      <c r="A500" s="3" t="s">
        <v>500</v>
      </c>
      <c r="B500" s="3" t="s">
        <v>568</v>
      </c>
      <c r="C500" s="4" t="s">
        <v>15</v>
      </c>
      <c r="D500" s="4" t="s">
        <v>98</v>
      </c>
      <c r="E500" s="5">
        <v>0</v>
      </c>
      <c r="F500" s="5">
        <v>0</v>
      </c>
      <c r="G500" s="6" t="s">
        <v>98</v>
      </c>
      <c r="H500" s="6">
        <v>0</v>
      </c>
      <c r="I500" s="4">
        <v>0</v>
      </c>
      <c r="J500" s="4" t="s">
        <v>98</v>
      </c>
      <c r="K500" s="4" t="s">
        <v>98</v>
      </c>
      <c r="L500" s="7" t="s">
        <v>16</v>
      </c>
      <c r="M500" s="7" t="s">
        <v>17</v>
      </c>
    </row>
    <row r="501" spans="1:13">
      <c r="A501" s="3" t="s">
        <v>444</v>
      </c>
      <c r="B501" s="3" t="s">
        <v>569</v>
      </c>
      <c r="C501" s="4" t="s">
        <v>15</v>
      </c>
      <c r="D501" s="4" t="s">
        <v>98</v>
      </c>
      <c r="E501" s="5">
        <v>0</v>
      </c>
      <c r="F501" s="5">
        <v>0</v>
      </c>
      <c r="G501" s="6" t="s">
        <v>98</v>
      </c>
      <c r="H501" s="6">
        <v>0</v>
      </c>
      <c r="I501" s="4">
        <v>0</v>
      </c>
      <c r="J501" s="4" t="s">
        <v>98</v>
      </c>
      <c r="K501" s="4" t="s">
        <v>98</v>
      </c>
      <c r="L501" s="7" t="s">
        <v>16</v>
      </c>
      <c r="M501" s="7" t="s">
        <v>17</v>
      </c>
    </row>
    <row r="502" spans="1:13">
      <c r="A502" s="3" t="s">
        <v>486</v>
      </c>
      <c r="B502" s="3" t="s">
        <v>570</v>
      </c>
      <c r="C502" s="4" t="s">
        <v>15</v>
      </c>
      <c r="D502" s="4" t="s">
        <v>98</v>
      </c>
      <c r="E502" s="5">
        <v>0</v>
      </c>
      <c r="F502" s="5">
        <v>0</v>
      </c>
      <c r="G502" s="6" t="s">
        <v>98</v>
      </c>
      <c r="H502" s="6">
        <v>0</v>
      </c>
      <c r="I502" s="4">
        <v>0</v>
      </c>
      <c r="J502" s="4" t="s">
        <v>98</v>
      </c>
      <c r="K502" s="4" t="s">
        <v>98</v>
      </c>
      <c r="L502" s="7" t="s">
        <v>16</v>
      </c>
      <c r="M502" s="7" t="s">
        <v>17</v>
      </c>
    </row>
    <row r="503" spans="1:13">
      <c r="A503" s="3" t="s">
        <v>88</v>
      </c>
      <c r="B503" s="3" t="s">
        <v>540</v>
      </c>
      <c r="C503" s="4" t="s">
        <v>15</v>
      </c>
      <c r="D503" s="4" t="s">
        <v>98</v>
      </c>
      <c r="E503" s="5">
        <v>0</v>
      </c>
      <c r="F503" s="5">
        <v>0</v>
      </c>
      <c r="G503" s="6" t="s">
        <v>98</v>
      </c>
      <c r="H503" s="6">
        <v>0</v>
      </c>
      <c r="I503" s="4">
        <v>0</v>
      </c>
      <c r="J503" s="4" t="s">
        <v>98</v>
      </c>
      <c r="K503" s="4" t="s">
        <v>98</v>
      </c>
      <c r="L503" s="7" t="s">
        <v>16</v>
      </c>
      <c r="M503" s="7" t="s">
        <v>17</v>
      </c>
    </row>
    <row r="504" spans="1:13">
      <c r="A504" s="3" t="s">
        <v>555</v>
      </c>
      <c r="B504" s="3" t="s">
        <v>571</v>
      </c>
      <c r="C504" s="4" t="s">
        <v>15</v>
      </c>
      <c r="D504" s="4" t="s">
        <v>98</v>
      </c>
      <c r="E504" s="5">
        <v>0</v>
      </c>
      <c r="F504" s="5">
        <v>0</v>
      </c>
      <c r="G504" s="6" t="s">
        <v>98</v>
      </c>
      <c r="H504" s="6">
        <v>0</v>
      </c>
      <c r="I504" s="4">
        <v>0</v>
      </c>
      <c r="J504" s="4" t="s">
        <v>98</v>
      </c>
      <c r="K504" s="4" t="s">
        <v>98</v>
      </c>
      <c r="L504" s="7" t="s">
        <v>16</v>
      </c>
      <c r="M504" s="7" t="s">
        <v>17</v>
      </c>
    </row>
    <row r="505" spans="1:13">
      <c r="A505" s="3" t="s">
        <v>572</v>
      </c>
      <c r="B505" s="3" t="s">
        <v>573</v>
      </c>
      <c r="C505" s="4" t="s">
        <v>15</v>
      </c>
      <c r="D505" s="4" t="s">
        <v>98</v>
      </c>
      <c r="E505" s="5">
        <v>0</v>
      </c>
      <c r="F505" s="5">
        <v>0</v>
      </c>
      <c r="G505" s="6" t="s">
        <v>98</v>
      </c>
      <c r="H505" s="6">
        <v>0</v>
      </c>
      <c r="I505" s="4">
        <v>0</v>
      </c>
      <c r="J505" s="4" t="s">
        <v>98</v>
      </c>
      <c r="K505" s="4" t="s">
        <v>98</v>
      </c>
      <c r="L505" s="7" t="s">
        <v>16</v>
      </c>
      <c r="M505" s="7" t="s">
        <v>17</v>
      </c>
    </row>
    <row r="506" spans="1:13">
      <c r="A506" s="3" t="s">
        <v>428</v>
      </c>
      <c r="B506" s="3" t="s">
        <v>574</v>
      </c>
      <c r="C506" s="4" t="s">
        <v>15</v>
      </c>
      <c r="D506" s="4" t="s">
        <v>98</v>
      </c>
      <c r="E506" s="5">
        <v>0</v>
      </c>
      <c r="F506" s="5">
        <v>0</v>
      </c>
      <c r="G506" s="6" t="s">
        <v>98</v>
      </c>
      <c r="H506" s="6">
        <v>0</v>
      </c>
      <c r="I506" s="4">
        <v>0</v>
      </c>
      <c r="J506" s="4" t="s">
        <v>98</v>
      </c>
      <c r="K506" s="4" t="s">
        <v>98</v>
      </c>
      <c r="L506" s="7" t="s">
        <v>16</v>
      </c>
      <c r="M506" s="7" t="s">
        <v>17</v>
      </c>
    </row>
    <row r="507" spans="1:13">
      <c r="A507" s="3" t="s">
        <v>112</v>
      </c>
      <c r="B507" s="3" t="s">
        <v>575</v>
      </c>
      <c r="C507" s="4" t="s">
        <v>15</v>
      </c>
      <c r="D507" s="4" t="s">
        <v>98</v>
      </c>
      <c r="E507" s="5">
        <v>0</v>
      </c>
      <c r="F507" s="5">
        <v>0</v>
      </c>
      <c r="G507" s="6" t="s">
        <v>98</v>
      </c>
      <c r="H507" s="6">
        <v>0</v>
      </c>
      <c r="I507" s="4">
        <v>0</v>
      </c>
      <c r="J507" s="4" t="s">
        <v>98</v>
      </c>
      <c r="K507" s="4" t="s">
        <v>98</v>
      </c>
      <c r="L507" s="7" t="s">
        <v>16</v>
      </c>
      <c r="M507" s="7" t="s">
        <v>17</v>
      </c>
    </row>
    <row r="508" spans="1:13">
      <c r="A508" s="3" t="s">
        <v>312</v>
      </c>
      <c r="B508" s="3" t="s">
        <v>576</v>
      </c>
      <c r="C508" s="4" t="s">
        <v>15</v>
      </c>
      <c r="D508" s="4" t="s">
        <v>98</v>
      </c>
      <c r="E508" s="5">
        <v>0</v>
      </c>
      <c r="F508" s="5">
        <v>0</v>
      </c>
      <c r="G508" s="6" t="s">
        <v>98</v>
      </c>
      <c r="H508" s="6">
        <v>0</v>
      </c>
      <c r="I508" s="4">
        <v>0</v>
      </c>
      <c r="J508" s="4" t="s">
        <v>98</v>
      </c>
      <c r="K508" s="4" t="s">
        <v>98</v>
      </c>
      <c r="L508" s="7" t="s">
        <v>16</v>
      </c>
      <c r="M508" s="7" t="s">
        <v>17</v>
      </c>
    </row>
    <row r="509" spans="1:13">
      <c r="A509" s="3" t="s">
        <v>577</v>
      </c>
      <c r="B509" s="3" t="s">
        <v>578</v>
      </c>
      <c r="C509" s="4" t="s">
        <v>15</v>
      </c>
      <c r="D509" s="4" t="s">
        <v>98</v>
      </c>
      <c r="E509" s="5">
        <v>0</v>
      </c>
      <c r="F509" s="5">
        <v>0</v>
      </c>
      <c r="G509" s="6" t="s">
        <v>98</v>
      </c>
      <c r="H509" s="6">
        <v>0</v>
      </c>
      <c r="I509" s="4">
        <v>0</v>
      </c>
      <c r="J509" s="4" t="s">
        <v>98</v>
      </c>
      <c r="K509" s="4" t="s">
        <v>98</v>
      </c>
      <c r="L509" s="7" t="s">
        <v>16</v>
      </c>
      <c r="M509" s="7" t="s">
        <v>17</v>
      </c>
    </row>
    <row r="510" spans="1:13">
      <c r="A510" s="3" t="s">
        <v>79</v>
      </c>
      <c r="B510" s="3" t="s">
        <v>579</v>
      </c>
      <c r="C510" s="4" t="s">
        <v>15</v>
      </c>
      <c r="D510" s="4" t="s">
        <v>98</v>
      </c>
      <c r="E510" s="5">
        <v>0</v>
      </c>
      <c r="F510" s="5">
        <v>0</v>
      </c>
      <c r="G510" s="6" t="s">
        <v>98</v>
      </c>
      <c r="H510" s="6">
        <v>0</v>
      </c>
      <c r="I510" s="4">
        <v>0</v>
      </c>
      <c r="J510" s="4" t="s">
        <v>98</v>
      </c>
      <c r="K510" s="4" t="s">
        <v>98</v>
      </c>
      <c r="L510" s="7" t="s">
        <v>16</v>
      </c>
      <c r="M510" s="7" t="s">
        <v>17</v>
      </c>
    </row>
    <row r="511" spans="1:13">
      <c r="A511" s="3" t="s">
        <v>112</v>
      </c>
      <c r="B511" s="3" t="s">
        <v>525</v>
      </c>
      <c r="C511" s="4" t="s">
        <v>15</v>
      </c>
      <c r="D511" s="4" t="s">
        <v>98</v>
      </c>
      <c r="E511" s="5">
        <v>0</v>
      </c>
      <c r="F511" s="5">
        <v>0</v>
      </c>
      <c r="G511" s="6" t="s">
        <v>98</v>
      </c>
      <c r="H511" s="6">
        <v>0</v>
      </c>
      <c r="I511" s="4">
        <v>0</v>
      </c>
      <c r="J511" s="4" t="s">
        <v>98</v>
      </c>
      <c r="K511" s="4" t="s">
        <v>98</v>
      </c>
      <c r="L511" s="7" t="s">
        <v>16</v>
      </c>
      <c r="M511" s="7" t="s">
        <v>17</v>
      </c>
    </row>
    <row r="512" spans="1:13">
      <c r="A512" s="3" t="s">
        <v>55</v>
      </c>
      <c r="B512" s="3" t="s">
        <v>580</v>
      </c>
      <c r="C512" s="4" t="s">
        <v>15</v>
      </c>
      <c r="D512" s="4" t="s">
        <v>98</v>
      </c>
      <c r="E512" s="5">
        <v>0</v>
      </c>
      <c r="F512" s="5">
        <v>0</v>
      </c>
      <c r="G512" s="6" t="s">
        <v>98</v>
      </c>
      <c r="H512" s="6">
        <v>0</v>
      </c>
      <c r="I512" s="4">
        <v>0</v>
      </c>
      <c r="J512" s="4" t="s">
        <v>98</v>
      </c>
      <c r="K512" s="4" t="s">
        <v>98</v>
      </c>
      <c r="L512" s="7" t="s">
        <v>16</v>
      </c>
      <c r="M512" s="7" t="s">
        <v>17</v>
      </c>
    </row>
    <row r="513" spans="1:13">
      <c r="A513" s="3" t="s">
        <v>410</v>
      </c>
      <c r="B513" s="3" t="s">
        <v>581</v>
      </c>
      <c r="C513" s="4" t="s">
        <v>15</v>
      </c>
      <c r="D513" s="4" t="s">
        <v>98</v>
      </c>
      <c r="E513" s="5">
        <v>0</v>
      </c>
      <c r="F513" s="5">
        <v>0</v>
      </c>
      <c r="G513" s="6" t="s">
        <v>98</v>
      </c>
      <c r="H513" s="6">
        <v>0</v>
      </c>
      <c r="I513" s="4">
        <v>0</v>
      </c>
      <c r="J513" s="4" t="s">
        <v>98</v>
      </c>
      <c r="K513" s="4" t="s">
        <v>98</v>
      </c>
      <c r="L513" s="7" t="s">
        <v>16</v>
      </c>
      <c r="M513" s="7" t="s">
        <v>17</v>
      </c>
    </row>
    <row r="514" spans="1:13">
      <c r="A514" s="3" t="s">
        <v>373</v>
      </c>
      <c r="B514" s="3" t="s">
        <v>582</v>
      </c>
      <c r="C514" s="4" t="s">
        <v>15</v>
      </c>
      <c r="D514" s="4" t="s">
        <v>98</v>
      </c>
      <c r="E514" s="5">
        <v>0</v>
      </c>
      <c r="F514" s="5">
        <v>0</v>
      </c>
      <c r="G514" s="6" t="s">
        <v>98</v>
      </c>
      <c r="H514" s="6">
        <v>0</v>
      </c>
      <c r="I514" s="4">
        <v>0</v>
      </c>
      <c r="J514" s="4" t="s">
        <v>98</v>
      </c>
      <c r="K514" s="4" t="s">
        <v>98</v>
      </c>
      <c r="L514" s="7" t="s">
        <v>16</v>
      </c>
      <c r="M514" s="7" t="s">
        <v>17</v>
      </c>
    </row>
    <row r="515" spans="1:13">
      <c r="A515" s="3" t="s">
        <v>488</v>
      </c>
      <c r="B515" s="3" t="s">
        <v>583</v>
      </c>
      <c r="C515" s="4" t="s">
        <v>15</v>
      </c>
      <c r="D515" s="4" t="s">
        <v>98</v>
      </c>
      <c r="E515" s="5">
        <v>0</v>
      </c>
      <c r="F515" s="5">
        <v>0</v>
      </c>
      <c r="G515" s="6" t="s">
        <v>98</v>
      </c>
      <c r="H515" s="6">
        <v>0</v>
      </c>
      <c r="I515" s="4">
        <v>0</v>
      </c>
      <c r="J515" s="4" t="s">
        <v>98</v>
      </c>
      <c r="K515" s="4" t="s">
        <v>98</v>
      </c>
      <c r="L515" s="7" t="s">
        <v>16</v>
      </c>
      <c r="M515" s="7" t="s">
        <v>17</v>
      </c>
    </row>
    <row r="516" spans="1:13">
      <c r="A516" s="3" t="s">
        <v>355</v>
      </c>
      <c r="B516" s="3" t="s">
        <v>584</v>
      </c>
      <c r="C516" s="4" t="s">
        <v>15</v>
      </c>
      <c r="D516" s="4" t="s">
        <v>98</v>
      </c>
      <c r="E516" s="5">
        <v>0</v>
      </c>
      <c r="F516" s="5">
        <v>0</v>
      </c>
      <c r="G516" s="6" t="s">
        <v>98</v>
      </c>
      <c r="H516" s="6">
        <v>0</v>
      </c>
      <c r="I516" s="4">
        <v>0</v>
      </c>
      <c r="J516" s="4" t="s">
        <v>98</v>
      </c>
      <c r="K516" s="4" t="s">
        <v>98</v>
      </c>
      <c r="L516" s="7" t="s">
        <v>16</v>
      </c>
      <c r="M516" s="7" t="s">
        <v>17</v>
      </c>
    </row>
    <row r="517" spans="1:13">
      <c r="A517" s="3" t="s">
        <v>585</v>
      </c>
      <c r="B517" s="3" t="s">
        <v>586</v>
      </c>
      <c r="C517" s="4" t="s">
        <v>15</v>
      </c>
      <c r="D517" s="4" t="s">
        <v>98</v>
      </c>
      <c r="E517" s="5">
        <v>0</v>
      </c>
      <c r="F517" s="5">
        <v>0</v>
      </c>
      <c r="G517" s="6" t="s">
        <v>98</v>
      </c>
      <c r="H517" s="6">
        <v>0</v>
      </c>
      <c r="I517" s="4">
        <v>0</v>
      </c>
      <c r="J517" s="4" t="s">
        <v>98</v>
      </c>
      <c r="K517" s="4" t="s">
        <v>98</v>
      </c>
      <c r="L517" s="7" t="s">
        <v>16</v>
      </c>
      <c r="M517" s="7" t="s">
        <v>17</v>
      </c>
    </row>
    <row r="518" spans="1:13">
      <c r="A518" s="3" t="s">
        <v>587</v>
      </c>
      <c r="B518" s="3" t="s">
        <v>588</v>
      </c>
      <c r="C518" s="4" t="s">
        <v>15</v>
      </c>
      <c r="D518" s="4" t="s">
        <v>98</v>
      </c>
      <c r="E518" s="5">
        <v>0</v>
      </c>
      <c r="F518" s="5">
        <v>0</v>
      </c>
      <c r="G518" s="6" t="s">
        <v>98</v>
      </c>
      <c r="H518" s="6">
        <v>0</v>
      </c>
      <c r="I518" s="4">
        <v>0</v>
      </c>
      <c r="J518" s="4" t="s">
        <v>98</v>
      </c>
      <c r="K518" s="4" t="s">
        <v>98</v>
      </c>
      <c r="L518" s="7" t="s">
        <v>16</v>
      </c>
      <c r="M518" s="7" t="s">
        <v>17</v>
      </c>
    </row>
    <row r="519" spans="1:13">
      <c r="A519" s="3" t="s">
        <v>589</v>
      </c>
      <c r="B519" s="3" t="s">
        <v>590</v>
      </c>
      <c r="C519" s="4" t="s">
        <v>15</v>
      </c>
      <c r="D519" s="4" t="s">
        <v>98</v>
      </c>
      <c r="E519" s="5">
        <v>0</v>
      </c>
      <c r="F519" s="5">
        <v>0</v>
      </c>
      <c r="G519" s="6" t="s">
        <v>98</v>
      </c>
      <c r="H519" s="6">
        <v>0</v>
      </c>
      <c r="I519" s="4">
        <v>0</v>
      </c>
      <c r="J519" s="4" t="s">
        <v>98</v>
      </c>
      <c r="K519" s="4" t="s">
        <v>98</v>
      </c>
      <c r="L519" s="7" t="s">
        <v>16</v>
      </c>
      <c r="M519" s="7" t="s">
        <v>17</v>
      </c>
    </row>
    <row r="520" spans="1:13">
      <c r="A520" s="3" t="s">
        <v>463</v>
      </c>
      <c r="B520" s="3" t="s">
        <v>591</v>
      </c>
      <c r="C520" s="4" t="s">
        <v>15</v>
      </c>
      <c r="D520" s="4" t="s">
        <v>98</v>
      </c>
      <c r="E520" s="5">
        <v>0</v>
      </c>
      <c r="F520" s="5">
        <v>0</v>
      </c>
      <c r="G520" s="6" t="s">
        <v>98</v>
      </c>
      <c r="H520" s="6">
        <v>0</v>
      </c>
      <c r="I520" s="4">
        <v>0</v>
      </c>
      <c r="J520" s="4" t="s">
        <v>98</v>
      </c>
      <c r="K520" s="4" t="s">
        <v>98</v>
      </c>
      <c r="L520" s="7" t="s">
        <v>16</v>
      </c>
      <c r="M520" s="7" t="s">
        <v>17</v>
      </c>
    </row>
    <row r="521" spans="1:13">
      <c r="A521" s="3" t="s">
        <v>592</v>
      </c>
      <c r="B521" s="3" t="s">
        <v>593</v>
      </c>
      <c r="C521" s="4" t="s">
        <v>15</v>
      </c>
      <c r="D521" s="4" t="s">
        <v>98</v>
      </c>
      <c r="E521" s="5">
        <v>0</v>
      </c>
      <c r="F521" s="5">
        <v>0</v>
      </c>
      <c r="G521" s="6" t="s">
        <v>98</v>
      </c>
      <c r="H521" s="6">
        <v>0</v>
      </c>
      <c r="I521" s="4">
        <v>0</v>
      </c>
      <c r="J521" s="4" t="s">
        <v>98</v>
      </c>
      <c r="K521" s="4" t="s">
        <v>98</v>
      </c>
      <c r="L521" s="7" t="s">
        <v>16</v>
      </c>
      <c r="M521" s="7" t="s">
        <v>17</v>
      </c>
    </row>
    <row r="522" spans="1:13">
      <c r="A522" s="3" t="s">
        <v>294</v>
      </c>
      <c r="B522" s="3" t="s">
        <v>594</v>
      </c>
      <c r="C522" s="4" t="s">
        <v>15</v>
      </c>
      <c r="D522" s="4" t="s">
        <v>98</v>
      </c>
      <c r="E522" s="5">
        <v>0</v>
      </c>
      <c r="F522" s="5">
        <v>0</v>
      </c>
      <c r="G522" s="6" t="s">
        <v>98</v>
      </c>
      <c r="H522" s="6">
        <v>0</v>
      </c>
      <c r="I522" s="4">
        <v>0</v>
      </c>
      <c r="J522" s="4" t="s">
        <v>98</v>
      </c>
      <c r="K522" s="4" t="s">
        <v>98</v>
      </c>
      <c r="L522" s="7" t="s">
        <v>16</v>
      </c>
      <c r="M522" s="7" t="s">
        <v>17</v>
      </c>
    </row>
    <row r="523" spans="1:13">
      <c r="A523" s="3" t="s">
        <v>595</v>
      </c>
      <c r="B523" s="3" t="s">
        <v>596</v>
      </c>
      <c r="C523" s="4" t="s">
        <v>15</v>
      </c>
      <c r="D523" s="4" t="s">
        <v>98</v>
      </c>
      <c r="E523" s="5">
        <v>0</v>
      </c>
      <c r="F523" s="5">
        <v>0</v>
      </c>
      <c r="G523" s="6" t="s">
        <v>98</v>
      </c>
      <c r="H523" s="6">
        <v>0</v>
      </c>
      <c r="I523" s="4">
        <v>0</v>
      </c>
      <c r="J523" s="4" t="s">
        <v>98</v>
      </c>
      <c r="K523" s="4" t="s">
        <v>98</v>
      </c>
      <c r="L523" s="7" t="s">
        <v>16</v>
      </c>
      <c r="M523" s="7" t="s">
        <v>17</v>
      </c>
    </row>
    <row r="524" spans="1:13">
      <c r="A524" s="3" t="s">
        <v>597</v>
      </c>
      <c r="B524" s="3" t="s">
        <v>598</v>
      </c>
      <c r="C524" s="4" t="s">
        <v>15</v>
      </c>
      <c r="D524" s="4" t="s">
        <v>98</v>
      </c>
      <c r="E524" s="5">
        <v>0</v>
      </c>
      <c r="F524" s="5">
        <v>0</v>
      </c>
      <c r="G524" s="6" t="s">
        <v>98</v>
      </c>
      <c r="H524" s="6">
        <v>0</v>
      </c>
      <c r="I524" s="4">
        <v>0</v>
      </c>
      <c r="J524" s="4" t="s">
        <v>98</v>
      </c>
      <c r="K524" s="4" t="s">
        <v>98</v>
      </c>
      <c r="L524" s="7" t="s">
        <v>16</v>
      </c>
      <c r="M524" s="7" t="s">
        <v>17</v>
      </c>
    </row>
    <row r="525" spans="1:13">
      <c r="A525" s="3" t="s">
        <v>115</v>
      </c>
      <c r="B525" s="3" t="s">
        <v>446</v>
      </c>
      <c r="C525" s="4" t="s">
        <v>15</v>
      </c>
      <c r="D525" s="4" t="s">
        <v>98</v>
      </c>
      <c r="E525" s="5">
        <v>0</v>
      </c>
      <c r="F525" s="5">
        <v>0</v>
      </c>
      <c r="G525" s="6" t="s">
        <v>98</v>
      </c>
      <c r="H525" s="6">
        <v>0</v>
      </c>
      <c r="I525" s="4">
        <v>0</v>
      </c>
      <c r="J525" s="4" t="s">
        <v>98</v>
      </c>
      <c r="K525" s="4" t="s">
        <v>98</v>
      </c>
      <c r="L525" s="7" t="s">
        <v>16</v>
      </c>
      <c r="M525" s="7" t="s">
        <v>17</v>
      </c>
    </row>
    <row r="526" spans="1:13">
      <c r="A526" s="3" t="s">
        <v>115</v>
      </c>
      <c r="B526" s="3" t="s">
        <v>522</v>
      </c>
      <c r="C526" s="4" t="s">
        <v>15</v>
      </c>
      <c r="D526" s="4" t="s">
        <v>98</v>
      </c>
      <c r="E526" s="5">
        <v>0</v>
      </c>
      <c r="F526" s="5">
        <v>0</v>
      </c>
      <c r="G526" s="6" t="s">
        <v>98</v>
      </c>
      <c r="H526" s="6">
        <v>0</v>
      </c>
      <c r="I526" s="4">
        <v>0</v>
      </c>
      <c r="J526" s="4" t="s">
        <v>98</v>
      </c>
      <c r="K526" s="4" t="s">
        <v>98</v>
      </c>
      <c r="L526" s="7" t="s">
        <v>16</v>
      </c>
      <c r="M526" s="7" t="s">
        <v>17</v>
      </c>
    </row>
    <row r="527" spans="1:13">
      <c r="A527" s="3" t="s">
        <v>74</v>
      </c>
      <c r="B527" s="3" t="s">
        <v>599</v>
      </c>
      <c r="C527" s="4" t="s">
        <v>15</v>
      </c>
      <c r="D527" s="4" t="s">
        <v>98</v>
      </c>
      <c r="E527" s="5">
        <v>0</v>
      </c>
      <c r="F527" s="5">
        <v>0</v>
      </c>
      <c r="G527" s="6" t="s">
        <v>98</v>
      </c>
      <c r="H527" s="6">
        <v>0</v>
      </c>
      <c r="I527" s="4">
        <v>0</v>
      </c>
      <c r="J527" s="4" t="s">
        <v>98</v>
      </c>
      <c r="K527" s="4" t="s">
        <v>98</v>
      </c>
      <c r="L527" s="7" t="s">
        <v>16</v>
      </c>
      <c r="M527" s="7" t="s">
        <v>17</v>
      </c>
    </row>
    <row r="528" spans="1:13">
      <c r="A528" s="3" t="s">
        <v>600</v>
      </c>
      <c r="B528" s="3" t="s">
        <v>601</v>
      </c>
      <c r="C528" s="4" t="s">
        <v>15</v>
      </c>
      <c r="D528" s="4" t="s">
        <v>98</v>
      </c>
      <c r="E528" s="5">
        <v>0</v>
      </c>
      <c r="F528" s="5">
        <v>0</v>
      </c>
      <c r="G528" s="6" t="s">
        <v>98</v>
      </c>
      <c r="H528" s="6">
        <v>0</v>
      </c>
      <c r="I528" s="4">
        <v>0</v>
      </c>
      <c r="J528" s="4" t="s">
        <v>98</v>
      </c>
      <c r="K528" s="4" t="s">
        <v>98</v>
      </c>
      <c r="L528" s="7" t="s">
        <v>16</v>
      </c>
      <c r="M528" s="7" t="s">
        <v>17</v>
      </c>
    </row>
    <row r="529" spans="1:13">
      <c r="A529" s="3" t="s">
        <v>474</v>
      </c>
      <c r="B529" s="3" t="s">
        <v>602</v>
      </c>
      <c r="C529" s="4" t="s">
        <v>15</v>
      </c>
      <c r="D529" s="4" t="s">
        <v>98</v>
      </c>
      <c r="E529" s="5">
        <v>0</v>
      </c>
      <c r="F529" s="5">
        <v>0</v>
      </c>
      <c r="G529" s="6" t="s">
        <v>98</v>
      </c>
      <c r="H529" s="6">
        <v>0</v>
      </c>
      <c r="I529" s="4">
        <v>0</v>
      </c>
      <c r="J529" s="4" t="s">
        <v>98</v>
      </c>
      <c r="K529" s="4" t="s">
        <v>98</v>
      </c>
      <c r="L529" s="7" t="s">
        <v>16</v>
      </c>
      <c r="M529" s="7" t="s">
        <v>17</v>
      </c>
    </row>
    <row r="530" spans="1:13">
      <c r="A530" s="3" t="s">
        <v>79</v>
      </c>
      <c r="B530" s="3" t="s">
        <v>603</v>
      </c>
      <c r="C530" s="4" t="s">
        <v>15</v>
      </c>
      <c r="D530" s="4" t="s">
        <v>98</v>
      </c>
      <c r="E530" s="5">
        <v>0</v>
      </c>
      <c r="F530" s="5">
        <v>0</v>
      </c>
      <c r="G530" s="6" t="s">
        <v>98</v>
      </c>
      <c r="H530" s="6">
        <v>0</v>
      </c>
      <c r="I530" s="4">
        <v>0</v>
      </c>
      <c r="J530" s="4" t="s">
        <v>98</v>
      </c>
      <c r="K530" s="4" t="s">
        <v>98</v>
      </c>
      <c r="L530" s="7" t="s">
        <v>16</v>
      </c>
      <c r="M530" s="7" t="s">
        <v>17</v>
      </c>
    </row>
    <row r="531" spans="1:13">
      <c r="A531" s="3" t="s">
        <v>548</v>
      </c>
      <c r="B531" s="3" t="s">
        <v>604</v>
      </c>
      <c r="C531" s="4" t="s">
        <v>15</v>
      </c>
      <c r="D531" s="4" t="s">
        <v>98</v>
      </c>
      <c r="E531" s="5">
        <v>0</v>
      </c>
      <c r="F531" s="5">
        <v>0</v>
      </c>
      <c r="G531" s="6" t="s">
        <v>98</v>
      </c>
      <c r="H531" s="6">
        <v>0</v>
      </c>
      <c r="I531" s="4">
        <v>0</v>
      </c>
      <c r="J531" s="4" t="s">
        <v>98</v>
      </c>
      <c r="K531" s="4" t="s">
        <v>98</v>
      </c>
      <c r="L531" s="7" t="s">
        <v>16</v>
      </c>
      <c r="M531" s="7" t="s">
        <v>17</v>
      </c>
    </row>
    <row r="532" spans="1:13">
      <c r="A532" s="3" t="s">
        <v>392</v>
      </c>
      <c r="B532" s="3" t="s">
        <v>605</v>
      </c>
      <c r="C532" s="4" t="s">
        <v>15</v>
      </c>
      <c r="D532" s="4" t="s">
        <v>98</v>
      </c>
      <c r="E532" s="5">
        <v>0</v>
      </c>
      <c r="F532" s="5">
        <v>0</v>
      </c>
      <c r="G532" s="6" t="s">
        <v>98</v>
      </c>
      <c r="H532" s="6">
        <v>0</v>
      </c>
      <c r="I532" s="4">
        <v>0</v>
      </c>
      <c r="J532" s="4" t="s">
        <v>98</v>
      </c>
      <c r="K532" s="4" t="s">
        <v>98</v>
      </c>
      <c r="L532" s="7" t="s">
        <v>16</v>
      </c>
      <c r="M532" s="7" t="s">
        <v>17</v>
      </c>
    </row>
    <row r="533" spans="1:13">
      <c r="A533" s="3" t="s">
        <v>606</v>
      </c>
      <c r="B533" s="3" t="s">
        <v>228</v>
      </c>
      <c r="C533" s="4" t="s">
        <v>15</v>
      </c>
      <c r="D533" s="4" t="s">
        <v>98</v>
      </c>
      <c r="E533" s="5">
        <v>0</v>
      </c>
      <c r="F533" s="5">
        <v>0</v>
      </c>
      <c r="G533" s="6" t="s">
        <v>98</v>
      </c>
      <c r="H533" s="6">
        <v>0</v>
      </c>
      <c r="I533" s="4">
        <v>0</v>
      </c>
      <c r="J533" s="4" t="s">
        <v>98</v>
      </c>
      <c r="K533" s="4" t="s">
        <v>98</v>
      </c>
      <c r="L533" s="7" t="s">
        <v>16</v>
      </c>
      <c r="M533" s="7" t="s">
        <v>17</v>
      </c>
    </row>
    <row r="534" spans="1:13">
      <c r="A534" s="3" t="s">
        <v>552</v>
      </c>
      <c r="B534" s="3" t="s">
        <v>607</v>
      </c>
      <c r="C534" s="4" t="s">
        <v>15</v>
      </c>
      <c r="D534" s="4" t="s">
        <v>98</v>
      </c>
      <c r="E534" s="5">
        <v>0</v>
      </c>
      <c r="F534" s="5">
        <v>0</v>
      </c>
      <c r="G534" s="6" t="s">
        <v>98</v>
      </c>
      <c r="H534" s="6">
        <v>0</v>
      </c>
      <c r="I534" s="4">
        <v>0</v>
      </c>
      <c r="J534" s="4" t="s">
        <v>98</v>
      </c>
      <c r="K534" s="4" t="s">
        <v>98</v>
      </c>
      <c r="L534" s="7" t="s">
        <v>16</v>
      </c>
      <c r="M534" s="7" t="s">
        <v>17</v>
      </c>
    </row>
    <row r="535" spans="1:13">
      <c r="A535" s="3" t="s">
        <v>608</v>
      </c>
      <c r="B535" s="3" t="s">
        <v>609</v>
      </c>
      <c r="C535" s="4" t="s">
        <v>15</v>
      </c>
      <c r="D535" s="4" t="s">
        <v>98</v>
      </c>
      <c r="E535" s="5">
        <v>0</v>
      </c>
      <c r="F535" s="5">
        <v>0</v>
      </c>
      <c r="G535" s="6" t="s">
        <v>98</v>
      </c>
      <c r="H535" s="6">
        <v>0</v>
      </c>
      <c r="I535" s="4">
        <v>0</v>
      </c>
      <c r="J535" s="4" t="s">
        <v>98</v>
      </c>
      <c r="K535" s="4" t="s">
        <v>98</v>
      </c>
      <c r="L535" s="7" t="s">
        <v>16</v>
      </c>
      <c r="M535" s="7" t="s">
        <v>17</v>
      </c>
    </row>
    <row r="536" spans="1:13">
      <c r="A536" s="3" t="s">
        <v>63</v>
      </c>
      <c r="B536" s="3" t="s">
        <v>610</v>
      </c>
      <c r="C536" s="4" t="s">
        <v>15</v>
      </c>
      <c r="D536" s="4" t="s">
        <v>98</v>
      </c>
      <c r="E536" s="5">
        <v>0</v>
      </c>
      <c r="F536" s="5">
        <v>0</v>
      </c>
      <c r="G536" s="6" t="s">
        <v>98</v>
      </c>
      <c r="H536" s="6">
        <v>0</v>
      </c>
      <c r="I536" s="4">
        <v>0</v>
      </c>
      <c r="J536" s="4" t="s">
        <v>98</v>
      </c>
      <c r="K536" s="4" t="s">
        <v>98</v>
      </c>
      <c r="L536" s="7" t="s">
        <v>16</v>
      </c>
      <c r="M536" s="7" t="s">
        <v>17</v>
      </c>
    </row>
    <row r="537" spans="1:13">
      <c r="A537" s="3" t="s">
        <v>321</v>
      </c>
      <c r="B537" s="3" t="s">
        <v>397</v>
      </c>
      <c r="C537" s="4" t="s">
        <v>15</v>
      </c>
      <c r="D537" s="4" t="s">
        <v>98</v>
      </c>
      <c r="E537" s="5">
        <v>0</v>
      </c>
      <c r="F537" s="5">
        <v>0</v>
      </c>
      <c r="G537" s="6" t="s">
        <v>98</v>
      </c>
      <c r="H537" s="6">
        <v>0</v>
      </c>
      <c r="I537" s="4">
        <v>0</v>
      </c>
      <c r="J537" s="4" t="s">
        <v>98</v>
      </c>
      <c r="K537" s="4" t="s">
        <v>98</v>
      </c>
      <c r="L537" s="7" t="s">
        <v>16</v>
      </c>
      <c r="M537" s="7" t="s">
        <v>17</v>
      </c>
    </row>
    <row r="538" spans="1:13">
      <c r="A538" s="3" t="s">
        <v>474</v>
      </c>
      <c r="B538" s="3" t="s">
        <v>611</v>
      </c>
      <c r="C538" s="4" t="s">
        <v>15</v>
      </c>
      <c r="D538" s="4" t="s">
        <v>98</v>
      </c>
      <c r="E538" s="5">
        <v>0</v>
      </c>
      <c r="F538" s="5">
        <v>0</v>
      </c>
      <c r="G538" s="6" t="s">
        <v>98</v>
      </c>
      <c r="H538" s="6">
        <v>0</v>
      </c>
      <c r="I538" s="4">
        <v>0</v>
      </c>
      <c r="J538" s="4" t="s">
        <v>98</v>
      </c>
      <c r="K538" s="4" t="s">
        <v>98</v>
      </c>
      <c r="L538" s="7" t="s">
        <v>16</v>
      </c>
      <c r="M538" s="7" t="s">
        <v>17</v>
      </c>
    </row>
    <row r="539" spans="1:13">
      <c r="A539" s="3" t="s">
        <v>612</v>
      </c>
      <c r="B539" s="3" t="s">
        <v>613</v>
      </c>
      <c r="C539" s="4" t="s">
        <v>15</v>
      </c>
      <c r="D539" s="4" t="s">
        <v>98</v>
      </c>
      <c r="E539" s="5">
        <v>0</v>
      </c>
      <c r="F539" s="5">
        <v>0</v>
      </c>
      <c r="G539" s="6" t="s">
        <v>98</v>
      </c>
      <c r="H539" s="6">
        <v>0</v>
      </c>
      <c r="I539" s="4">
        <v>0</v>
      </c>
      <c r="J539" s="4" t="s">
        <v>98</v>
      </c>
      <c r="K539" s="4" t="s">
        <v>98</v>
      </c>
      <c r="L539" s="7" t="s">
        <v>16</v>
      </c>
      <c r="M539" s="7" t="s">
        <v>17</v>
      </c>
    </row>
    <row r="540" spans="1:13">
      <c r="A540" s="3" t="s">
        <v>614</v>
      </c>
      <c r="B540" s="3" t="s">
        <v>615</v>
      </c>
      <c r="C540" s="4" t="s">
        <v>15</v>
      </c>
      <c r="D540" s="4" t="s">
        <v>98</v>
      </c>
      <c r="E540" s="5">
        <v>0</v>
      </c>
      <c r="F540" s="5">
        <v>0</v>
      </c>
      <c r="G540" s="6" t="s">
        <v>98</v>
      </c>
      <c r="H540" s="6">
        <v>0</v>
      </c>
      <c r="I540" s="4">
        <v>0</v>
      </c>
      <c r="J540" s="4" t="s">
        <v>98</v>
      </c>
      <c r="K540" s="4" t="s">
        <v>98</v>
      </c>
      <c r="L540" s="7" t="s">
        <v>16</v>
      </c>
      <c r="M540" s="7" t="s">
        <v>17</v>
      </c>
    </row>
    <row r="541" spans="1:13">
      <c r="A541" s="3" t="s">
        <v>616</v>
      </c>
      <c r="B541" s="3" t="s">
        <v>387</v>
      </c>
      <c r="C541" s="4" t="s">
        <v>15</v>
      </c>
      <c r="D541" s="4" t="s">
        <v>98</v>
      </c>
      <c r="E541" s="5">
        <v>0</v>
      </c>
      <c r="F541" s="5">
        <v>0</v>
      </c>
      <c r="G541" s="6" t="s">
        <v>98</v>
      </c>
      <c r="H541" s="6">
        <v>0</v>
      </c>
      <c r="I541" s="4">
        <v>0</v>
      </c>
      <c r="J541" s="4" t="s">
        <v>98</v>
      </c>
      <c r="K541" s="4" t="s">
        <v>98</v>
      </c>
      <c r="L541" s="7" t="s">
        <v>16</v>
      </c>
      <c r="M541" s="7" t="s">
        <v>17</v>
      </c>
    </row>
    <row r="542" spans="1:13">
      <c r="A542" s="3" t="s">
        <v>305</v>
      </c>
      <c r="B542" s="3" t="s">
        <v>617</v>
      </c>
      <c r="C542" s="4" t="s">
        <v>15</v>
      </c>
      <c r="D542" s="4" t="s">
        <v>98</v>
      </c>
      <c r="E542" s="5">
        <v>0</v>
      </c>
      <c r="F542" s="5">
        <v>0</v>
      </c>
      <c r="G542" s="6" t="s">
        <v>98</v>
      </c>
      <c r="H542" s="6">
        <v>0</v>
      </c>
      <c r="I542" s="4">
        <v>0</v>
      </c>
      <c r="J542" s="4" t="s">
        <v>98</v>
      </c>
      <c r="K542" s="4" t="s">
        <v>98</v>
      </c>
      <c r="L542" s="7" t="s">
        <v>16</v>
      </c>
      <c r="M542" s="7" t="s">
        <v>17</v>
      </c>
    </row>
    <row r="543" spans="1:13">
      <c r="A543" s="3" t="s">
        <v>618</v>
      </c>
      <c r="B543" s="3" t="s">
        <v>619</v>
      </c>
      <c r="C543" s="4" t="s">
        <v>422</v>
      </c>
      <c r="D543" s="4" t="s">
        <v>98</v>
      </c>
      <c r="E543" s="5">
        <v>0</v>
      </c>
      <c r="F543" s="5">
        <v>0</v>
      </c>
      <c r="G543" s="6" t="s">
        <v>98</v>
      </c>
      <c r="H543" s="6">
        <v>0</v>
      </c>
      <c r="I543" s="4">
        <v>0</v>
      </c>
      <c r="J543" s="4" t="s">
        <v>98</v>
      </c>
      <c r="K543" s="4" t="s">
        <v>98</v>
      </c>
      <c r="L543" s="7" t="s">
        <v>16</v>
      </c>
      <c r="M543" s="7" t="s">
        <v>17</v>
      </c>
    </row>
    <row r="544" spans="1:13">
      <c r="A544" s="3" t="s">
        <v>533</v>
      </c>
      <c r="B544" s="3" t="s">
        <v>620</v>
      </c>
      <c r="C544" s="4" t="s">
        <v>15</v>
      </c>
      <c r="D544" s="4" t="s">
        <v>98</v>
      </c>
      <c r="E544" s="5">
        <v>0</v>
      </c>
      <c r="F544" s="5">
        <v>0</v>
      </c>
      <c r="G544" s="6" t="s">
        <v>98</v>
      </c>
      <c r="H544" s="6">
        <v>0</v>
      </c>
      <c r="I544" s="4">
        <v>0</v>
      </c>
      <c r="J544" s="4" t="s">
        <v>98</v>
      </c>
      <c r="K544" s="4" t="s">
        <v>98</v>
      </c>
      <c r="L544" s="7" t="s">
        <v>16</v>
      </c>
      <c r="M544" s="7" t="s">
        <v>17</v>
      </c>
    </row>
    <row r="545" spans="1:13">
      <c r="A545" s="3" t="s">
        <v>106</v>
      </c>
      <c r="B545" s="3" t="s">
        <v>206</v>
      </c>
      <c r="C545" s="4" t="s">
        <v>15</v>
      </c>
      <c r="D545" s="4" t="s">
        <v>98</v>
      </c>
      <c r="E545" s="5">
        <v>0</v>
      </c>
      <c r="F545" s="5">
        <v>0</v>
      </c>
      <c r="G545" s="6" t="s">
        <v>98</v>
      </c>
      <c r="H545" s="6">
        <v>0</v>
      </c>
      <c r="I545" s="4">
        <v>0</v>
      </c>
      <c r="J545" s="4" t="s">
        <v>98</v>
      </c>
      <c r="K545" s="4" t="s">
        <v>98</v>
      </c>
      <c r="L545" s="7" t="s">
        <v>16</v>
      </c>
      <c r="M545" s="7" t="s">
        <v>17</v>
      </c>
    </row>
    <row r="546" spans="1:13">
      <c r="A546" s="3" t="s">
        <v>621</v>
      </c>
      <c r="B546" s="3" t="s">
        <v>382</v>
      </c>
      <c r="C546" s="4" t="s">
        <v>15</v>
      </c>
      <c r="D546" s="4" t="s">
        <v>98</v>
      </c>
      <c r="E546" s="5">
        <v>0</v>
      </c>
      <c r="F546" s="5">
        <v>0</v>
      </c>
      <c r="G546" s="6" t="s">
        <v>98</v>
      </c>
      <c r="H546" s="6">
        <v>0</v>
      </c>
      <c r="I546" s="4">
        <v>0</v>
      </c>
      <c r="J546" s="4" t="s">
        <v>98</v>
      </c>
      <c r="K546" s="4" t="s">
        <v>98</v>
      </c>
      <c r="L546" s="7" t="s">
        <v>16</v>
      </c>
      <c r="M546" s="7" t="s">
        <v>17</v>
      </c>
    </row>
    <row r="547" spans="1:13">
      <c r="A547" s="3" t="s">
        <v>622</v>
      </c>
      <c r="B547" s="3" t="s">
        <v>623</v>
      </c>
      <c r="C547" s="4" t="s">
        <v>15</v>
      </c>
      <c r="D547" s="4" t="s">
        <v>98</v>
      </c>
      <c r="E547" s="5">
        <v>0</v>
      </c>
      <c r="F547" s="5">
        <v>0</v>
      </c>
      <c r="G547" s="6" t="s">
        <v>98</v>
      </c>
      <c r="H547" s="6">
        <v>0</v>
      </c>
      <c r="I547" s="4">
        <v>0</v>
      </c>
      <c r="J547" s="4" t="s">
        <v>98</v>
      </c>
      <c r="K547" s="4" t="s">
        <v>98</v>
      </c>
      <c r="L547" s="7" t="s">
        <v>16</v>
      </c>
      <c r="M547" s="7" t="s">
        <v>17</v>
      </c>
    </row>
    <row r="548" spans="1:13">
      <c r="A548" s="3" t="s">
        <v>520</v>
      </c>
      <c r="B548" s="3" t="s">
        <v>624</v>
      </c>
      <c r="C548" s="4" t="s">
        <v>15</v>
      </c>
      <c r="D548" s="4" t="s">
        <v>98</v>
      </c>
      <c r="E548" s="5">
        <v>0</v>
      </c>
      <c r="F548" s="5">
        <v>0</v>
      </c>
      <c r="G548" s="6" t="s">
        <v>98</v>
      </c>
      <c r="H548" s="6">
        <v>0</v>
      </c>
      <c r="I548" s="4">
        <v>0</v>
      </c>
      <c r="J548" s="4" t="s">
        <v>98</v>
      </c>
      <c r="K548" s="4" t="s">
        <v>98</v>
      </c>
      <c r="L548" s="7" t="s">
        <v>16</v>
      </c>
      <c r="M548" s="7" t="s">
        <v>17</v>
      </c>
    </row>
    <row r="549" spans="1:13">
      <c r="A549" s="3" t="s">
        <v>625</v>
      </c>
      <c r="B549" s="3" t="s">
        <v>626</v>
      </c>
      <c r="C549" s="4" t="s">
        <v>15</v>
      </c>
      <c r="D549" s="4" t="s">
        <v>98</v>
      </c>
      <c r="E549" s="5">
        <v>0</v>
      </c>
      <c r="F549" s="5">
        <v>0</v>
      </c>
      <c r="G549" s="6" t="s">
        <v>98</v>
      </c>
      <c r="H549" s="6">
        <v>0</v>
      </c>
      <c r="I549" s="4">
        <v>0</v>
      </c>
      <c r="J549" s="4" t="s">
        <v>98</v>
      </c>
      <c r="K549" s="4" t="s">
        <v>98</v>
      </c>
      <c r="L549" s="7" t="s">
        <v>16</v>
      </c>
      <c r="M549" s="7" t="s">
        <v>17</v>
      </c>
    </row>
    <row r="550" spans="1:13">
      <c r="A550" s="3" t="s">
        <v>533</v>
      </c>
      <c r="B550" s="3" t="s">
        <v>620</v>
      </c>
      <c r="C550" s="4" t="s">
        <v>15</v>
      </c>
      <c r="D550" s="4" t="s">
        <v>98</v>
      </c>
      <c r="E550" s="5">
        <v>0</v>
      </c>
      <c r="F550" s="5">
        <v>0</v>
      </c>
      <c r="G550" s="6" t="s">
        <v>98</v>
      </c>
      <c r="H550" s="6">
        <v>0</v>
      </c>
      <c r="I550" s="4">
        <v>0</v>
      </c>
      <c r="J550" s="4" t="s">
        <v>98</v>
      </c>
      <c r="K550" s="4" t="s">
        <v>98</v>
      </c>
      <c r="L550" s="7" t="s">
        <v>16</v>
      </c>
      <c r="M550" s="7" t="s">
        <v>17</v>
      </c>
    </row>
    <row r="551" spans="1:13">
      <c r="A551" s="3" t="s">
        <v>627</v>
      </c>
      <c r="B551" s="3" t="s">
        <v>628</v>
      </c>
      <c r="C551" s="4" t="s">
        <v>15</v>
      </c>
      <c r="D551" s="4" t="s">
        <v>98</v>
      </c>
      <c r="E551" s="5">
        <v>0</v>
      </c>
      <c r="F551" s="5">
        <v>0</v>
      </c>
      <c r="G551" s="6" t="s">
        <v>98</v>
      </c>
      <c r="H551" s="6">
        <v>0</v>
      </c>
      <c r="I551" s="4">
        <v>0</v>
      </c>
      <c r="J551" s="4" t="s">
        <v>98</v>
      </c>
      <c r="K551" s="4" t="s">
        <v>98</v>
      </c>
      <c r="L551" s="7" t="s">
        <v>16</v>
      </c>
      <c r="M551" s="7" t="s">
        <v>17</v>
      </c>
    </row>
    <row r="552" spans="1:13">
      <c r="A552" s="3" t="s">
        <v>629</v>
      </c>
      <c r="B552" s="3" t="s">
        <v>630</v>
      </c>
      <c r="C552" s="4" t="s">
        <v>15</v>
      </c>
      <c r="D552" s="4" t="s">
        <v>98</v>
      </c>
      <c r="E552" s="5">
        <v>0</v>
      </c>
      <c r="F552" s="5">
        <v>0</v>
      </c>
      <c r="G552" s="6" t="s">
        <v>98</v>
      </c>
      <c r="H552" s="6">
        <v>0</v>
      </c>
      <c r="I552" s="4">
        <v>0</v>
      </c>
      <c r="J552" s="4" t="s">
        <v>98</v>
      </c>
      <c r="K552" s="4" t="s">
        <v>98</v>
      </c>
      <c r="L552" s="7" t="s">
        <v>16</v>
      </c>
      <c r="M552" s="7" t="s">
        <v>17</v>
      </c>
    </row>
    <row r="553" spans="1:13">
      <c r="A553" s="3" t="s">
        <v>542</v>
      </c>
      <c r="B553" s="3" t="s">
        <v>631</v>
      </c>
      <c r="C553" s="4" t="s">
        <v>15</v>
      </c>
      <c r="D553" s="4" t="s">
        <v>98</v>
      </c>
      <c r="E553" s="5">
        <v>0</v>
      </c>
      <c r="F553" s="5">
        <v>0</v>
      </c>
      <c r="G553" s="6" t="s">
        <v>98</v>
      </c>
      <c r="H553" s="6">
        <v>0</v>
      </c>
      <c r="I553" s="4">
        <v>0</v>
      </c>
      <c r="J553" s="4" t="s">
        <v>98</v>
      </c>
      <c r="K553" s="4" t="s">
        <v>98</v>
      </c>
      <c r="L553" s="7" t="s">
        <v>16</v>
      </c>
      <c r="M553" s="7" t="s">
        <v>17</v>
      </c>
    </row>
    <row r="554" spans="1:13">
      <c r="A554" s="3" t="s">
        <v>294</v>
      </c>
      <c r="B554" s="3" t="s">
        <v>632</v>
      </c>
      <c r="C554" s="4" t="s">
        <v>15</v>
      </c>
      <c r="D554" s="4" t="s">
        <v>98</v>
      </c>
      <c r="E554" s="5">
        <v>0</v>
      </c>
      <c r="F554" s="5">
        <v>0</v>
      </c>
      <c r="G554" s="6" t="s">
        <v>98</v>
      </c>
      <c r="H554" s="6">
        <v>0</v>
      </c>
      <c r="I554" s="4">
        <v>0</v>
      </c>
      <c r="J554" s="4" t="s">
        <v>98</v>
      </c>
      <c r="K554" s="4" t="s">
        <v>98</v>
      </c>
      <c r="L554" s="7" t="s">
        <v>16</v>
      </c>
      <c r="M554" s="7" t="s">
        <v>17</v>
      </c>
    </row>
    <row r="555" spans="1:13">
      <c r="A555" s="3" t="s">
        <v>417</v>
      </c>
      <c r="B555" s="3" t="s">
        <v>534</v>
      </c>
      <c r="C555" s="4" t="s">
        <v>15</v>
      </c>
      <c r="D555" s="4" t="s">
        <v>98</v>
      </c>
      <c r="E555" s="5">
        <v>0</v>
      </c>
      <c r="F555" s="5">
        <v>0</v>
      </c>
      <c r="G555" s="6" t="s">
        <v>98</v>
      </c>
      <c r="H555" s="6">
        <v>0</v>
      </c>
      <c r="I555" s="4">
        <v>0</v>
      </c>
      <c r="J555" s="4" t="s">
        <v>98</v>
      </c>
      <c r="K555" s="4" t="s">
        <v>98</v>
      </c>
      <c r="L555" s="7" t="s">
        <v>16</v>
      </c>
      <c r="M555" s="7" t="s">
        <v>17</v>
      </c>
    </row>
    <row r="556" spans="1:13">
      <c r="A556" s="3" t="s">
        <v>59</v>
      </c>
      <c r="B556" s="3" t="s">
        <v>202</v>
      </c>
      <c r="C556" s="4" t="s">
        <v>15</v>
      </c>
      <c r="D556" s="4" t="s">
        <v>98</v>
      </c>
      <c r="E556" s="5">
        <v>0</v>
      </c>
      <c r="F556" s="5">
        <v>0</v>
      </c>
      <c r="G556" s="6" t="s">
        <v>98</v>
      </c>
      <c r="H556" s="6">
        <v>0</v>
      </c>
      <c r="I556" s="4">
        <v>0</v>
      </c>
      <c r="J556" s="4" t="s">
        <v>98</v>
      </c>
      <c r="K556" s="4" t="s">
        <v>98</v>
      </c>
      <c r="L556" s="7" t="s">
        <v>16</v>
      </c>
      <c r="M556" s="7" t="s">
        <v>17</v>
      </c>
    </row>
    <row r="557" spans="1:13">
      <c r="A557" s="3" t="s">
        <v>633</v>
      </c>
      <c r="B557" s="3" t="s">
        <v>634</v>
      </c>
      <c r="C557" s="4" t="s">
        <v>15</v>
      </c>
      <c r="D557" s="4" t="s">
        <v>98</v>
      </c>
      <c r="E557" s="5">
        <v>0</v>
      </c>
      <c r="F557" s="5">
        <v>0</v>
      </c>
      <c r="G557" s="6" t="s">
        <v>98</v>
      </c>
      <c r="H557" s="6">
        <v>0</v>
      </c>
      <c r="I557" s="4">
        <v>0</v>
      </c>
      <c r="J557" s="4" t="s">
        <v>98</v>
      </c>
      <c r="K557" s="4" t="s">
        <v>98</v>
      </c>
      <c r="L557" s="7" t="s">
        <v>16</v>
      </c>
      <c r="M557" s="7" t="s">
        <v>17</v>
      </c>
    </row>
    <row r="558" spans="1:13">
      <c r="A558" s="3" t="s">
        <v>635</v>
      </c>
      <c r="B558" s="3" t="s">
        <v>636</v>
      </c>
      <c r="C558" s="4" t="s">
        <v>15</v>
      </c>
      <c r="D558" s="4" t="s">
        <v>98</v>
      </c>
      <c r="E558" s="5">
        <v>0</v>
      </c>
      <c r="F558" s="5">
        <v>0</v>
      </c>
      <c r="G558" s="6" t="s">
        <v>98</v>
      </c>
      <c r="H558" s="6">
        <v>0</v>
      </c>
      <c r="I558" s="4">
        <v>0</v>
      </c>
      <c r="J558" s="4" t="s">
        <v>98</v>
      </c>
      <c r="K558" s="4" t="s">
        <v>98</v>
      </c>
      <c r="L558" s="7" t="s">
        <v>16</v>
      </c>
      <c r="M558" s="7" t="s">
        <v>17</v>
      </c>
    </row>
    <row r="559" spans="1:13">
      <c r="A559" s="3" t="s">
        <v>79</v>
      </c>
      <c r="B559" s="3" t="s">
        <v>637</v>
      </c>
      <c r="C559" s="4" t="s">
        <v>15</v>
      </c>
      <c r="D559" s="4" t="s">
        <v>98</v>
      </c>
      <c r="E559" s="5">
        <v>0</v>
      </c>
      <c r="F559" s="5">
        <v>0</v>
      </c>
      <c r="G559" s="6" t="s">
        <v>98</v>
      </c>
      <c r="H559" s="6">
        <v>0</v>
      </c>
      <c r="I559" s="4">
        <v>0</v>
      </c>
      <c r="J559" s="4" t="s">
        <v>98</v>
      </c>
      <c r="K559" s="4" t="s">
        <v>98</v>
      </c>
      <c r="L559" s="7" t="s">
        <v>16</v>
      </c>
      <c r="M559" s="7" t="s">
        <v>17</v>
      </c>
    </row>
    <row r="560" spans="1:13">
      <c r="A560" s="3" t="s">
        <v>402</v>
      </c>
      <c r="B560" s="3" t="s">
        <v>638</v>
      </c>
      <c r="C560" s="4" t="s">
        <v>15</v>
      </c>
      <c r="D560" s="4" t="s">
        <v>98</v>
      </c>
      <c r="E560" s="5">
        <v>0</v>
      </c>
      <c r="F560" s="5">
        <v>0</v>
      </c>
      <c r="G560" s="6" t="s">
        <v>98</v>
      </c>
      <c r="H560" s="6">
        <v>0</v>
      </c>
      <c r="I560" s="4">
        <v>0</v>
      </c>
      <c r="J560" s="4" t="s">
        <v>98</v>
      </c>
      <c r="K560" s="4" t="s">
        <v>98</v>
      </c>
      <c r="L560" s="7" t="s">
        <v>16</v>
      </c>
      <c r="M560" s="7" t="s">
        <v>17</v>
      </c>
    </row>
    <row r="561" spans="1:13">
      <c r="A561" s="3" t="s">
        <v>577</v>
      </c>
      <c r="B561" s="3" t="s">
        <v>639</v>
      </c>
      <c r="C561" s="4" t="s">
        <v>15</v>
      </c>
      <c r="D561" s="4" t="s">
        <v>98</v>
      </c>
      <c r="E561" s="5">
        <v>0</v>
      </c>
      <c r="F561" s="5">
        <v>0</v>
      </c>
      <c r="G561" s="6" t="s">
        <v>98</v>
      </c>
      <c r="H561" s="6">
        <v>0</v>
      </c>
      <c r="I561" s="4">
        <v>0</v>
      </c>
      <c r="J561" s="4" t="s">
        <v>98</v>
      </c>
      <c r="K561" s="4" t="s">
        <v>98</v>
      </c>
      <c r="L561" s="7" t="s">
        <v>16</v>
      </c>
      <c r="M561" s="7" t="s">
        <v>17</v>
      </c>
    </row>
    <row r="562" spans="1:13">
      <c r="A562" s="3" t="s">
        <v>413</v>
      </c>
      <c r="B562" s="3" t="s">
        <v>640</v>
      </c>
      <c r="C562" s="4" t="s">
        <v>15</v>
      </c>
      <c r="D562" s="4" t="s">
        <v>98</v>
      </c>
      <c r="E562" s="5">
        <v>0</v>
      </c>
      <c r="F562" s="5">
        <v>0</v>
      </c>
      <c r="G562" s="6" t="s">
        <v>98</v>
      </c>
      <c r="H562" s="6">
        <v>0</v>
      </c>
      <c r="I562" s="4">
        <v>0</v>
      </c>
      <c r="J562" s="4" t="s">
        <v>98</v>
      </c>
      <c r="K562" s="4" t="s">
        <v>98</v>
      </c>
      <c r="L562" s="7" t="s">
        <v>16</v>
      </c>
      <c r="M562" s="7" t="s">
        <v>17</v>
      </c>
    </row>
    <row r="563" spans="1:13">
      <c r="A563" s="3" t="s">
        <v>641</v>
      </c>
      <c r="B563" s="3" t="s">
        <v>642</v>
      </c>
      <c r="C563" s="4" t="s">
        <v>15</v>
      </c>
      <c r="D563" s="4" t="s">
        <v>98</v>
      </c>
      <c r="E563" s="5">
        <v>0</v>
      </c>
      <c r="F563" s="5">
        <v>0</v>
      </c>
      <c r="G563" s="6" t="s">
        <v>98</v>
      </c>
      <c r="H563" s="6">
        <v>0</v>
      </c>
      <c r="I563" s="4">
        <v>0</v>
      </c>
      <c r="J563" s="4" t="s">
        <v>98</v>
      </c>
      <c r="K563" s="4" t="s">
        <v>98</v>
      </c>
      <c r="L563" s="7" t="s">
        <v>16</v>
      </c>
      <c r="M563" s="7" t="s">
        <v>17</v>
      </c>
    </row>
    <row r="564" spans="1:13">
      <c r="A564" s="3" t="s">
        <v>79</v>
      </c>
      <c r="B564" s="3" t="s">
        <v>643</v>
      </c>
      <c r="C564" s="4" t="s">
        <v>15</v>
      </c>
      <c r="D564" s="4" t="s">
        <v>98</v>
      </c>
      <c r="E564" s="5">
        <v>0</v>
      </c>
      <c r="F564" s="5">
        <v>0</v>
      </c>
      <c r="G564" s="6" t="s">
        <v>98</v>
      </c>
      <c r="H564" s="6">
        <v>0</v>
      </c>
      <c r="I564" s="4">
        <v>0</v>
      </c>
      <c r="J564" s="4" t="s">
        <v>98</v>
      </c>
      <c r="K564" s="4" t="s">
        <v>98</v>
      </c>
      <c r="L564" s="7" t="s">
        <v>16</v>
      </c>
      <c r="M564" s="7" t="s">
        <v>17</v>
      </c>
    </row>
    <row r="565" spans="1:13">
      <c r="A565" s="3" t="s">
        <v>644</v>
      </c>
      <c r="B565" s="3" t="s">
        <v>645</v>
      </c>
      <c r="C565" s="4" t="s">
        <v>15</v>
      </c>
      <c r="D565" s="4" t="s">
        <v>98</v>
      </c>
      <c r="E565" s="5">
        <v>0</v>
      </c>
      <c r="F565" s="5">
        <v>0</v>
      </c>
      <c r="G565" s="6" t="s">
        <v>98</v>
      </c>
      <c r="H565" s="6">
        <v>0</v>
      </c>
      <c r="I565" s="4">
        <v>0</v>
      </c>
      <c r="J565" s="4" t="s">
        <v>98</v>
      </c>
      <c r="K565" s="4" t="s">
        <v>98</v>
      </c>
      <c r="L565" s="7" t="s">
        <v>16</v>
      </c>
      <c r="M565" s="7" t="s">
        <v>17</v>
      </c>
    </row>
    <row r="566" spans="1:13">
      <c r="A566" s="3" t="s">
        <v>437</v>
      </c>
      <c r="B566" s="3" t="s">
        <v>646</v>
      </c>
      <c r="C566" s="4" t="s">
        <v>15</v>
      </c>
      <c r="D566" s="4" t="s">
        <v>98</v>
      </c>
      <c r="E566" s="5">
        <v>0</v>
      </c>
      <c r="F566" s="5">
        <v>0</v>
      </c>
      <c r="G566" s="6" t="s">
        <v>98</v>
      </c>
      <c r="H566" s="6">
        <v>0</v>
      </c>
      <c r="I566" s="4">
        <v>0</v>
      </c>
      <c r="J566" s="4" t="s">
        <v>98</v>
      </c>
      <c r="K566" s="4" t="s">
        <v>98</v>
      </c>
      <c r="L566" s="7" t="s">
        <v>16</v>
      </c>
      <c r="M566" s="7" t="s">
        <v>17</v>
      </c>
    </row>
    <row r="567" spans="1:13">
      <c r="A567" s="3" t="s">
        <v>400</v>
      </c>
      <c r="B567" s="3" t="s">
        <v>647</v>
      </c>
      <c r="C567" s="4" t="s">
        <v>15</v>
      </c>
      <c r="D567" s="4" t="s">
        <v>98</v>
      </c>
      <c r="E567" s="5">
        <v>0</v>
      </c>
      <c r="F567" s="5">
        <v>0</v>
      </c>
      <c r="G567" s="6" t="s">
        <v>98</v>
      </c>
      <c r="H567" s="6">
        <v>0</v>
      </c>
      <c r="I567" s="4">
        <v>0</v>
      </c>
      <c r="J567" s="4" t="s">
        <v>98</v>
      </c>
      <c r="K567" s="4" t="s">
        <v>98</v>
      </c>
      <c r="L567" s="7" t="s">
        <v>16</v>
      </c>
      <c r="M567" s="7" t="s">
        <v>17</v>
      </c>
    </row>
    <row r="568" spans="1:13">
      <c r="A568" s="3" t="s">
        <v>112</v>
      </c>
      <c r="B568" s="3" t="s">
        <v>525</v>
      </c>
      <c r="C568" s="4" t="s">
        <v>15</v>
      </c>
      <c r="D568" s="4" t="s">
        <v>98</v>
      </c>
      <c r="E568" s="5">
        <v>0</v>
      </c>
      <c r="F568" s="5">
        <v>0</v>
      </c>
      <c r="G568" s="6" t="s">
        <v>98</v>
      </c>
      <c r="H568" s="6">
        <v>0</v>
      </c>
      <c r="I568" s="4">
        <v>0</v>
      </c>
      <c r="J568" s="4" t="s">
        <v>98</v>
      </c>
      <c r="K568" s="4" t="s">
        <v>98</v>
      </c>
      <c r="L568" s="7" t="s">
        <v>16</v>
      </c>
      <c r="M568" s="7" t="s">
        <v>17</v>
      </c>
    </row>
    <row r="569" spans="1:13">
      <c r="A569" s="3" t="s">
        <v>648</v>
      </c>
      <c r="B569" s="3" t="s">
        <v>649</v>
      </c>
      <c r="C569" s="4" t="s">
        <v>15</v>
      </c>
      <c r="D569" s="4" t="s">
        <v>98</v>
      </c>
      <c r="E569" s="5">
        <v>0</v>
      </c>
      <c r="F569" s="5">
        <v>0</v>
      </c>
      <c r="G569" s="6" t="s">
        <v>98</v>
      </c>
      <c r="H569" s="6">
        <v>0</v>
      </c>
      <c r="I569" s="4">
        <v>0</v>
      </c>
      <c r="J569" s="4" t="s">
        <v>98</v>
      </c>
      <c r="K569" s="4" t="s">
        <v>98</v>
      </c>
      <c r="L569" s="7" t="s">
        <v>16</v>
      </c>
      <c r="M569" s="7" t="s">
        <v>17</v>
      </c>
    </row>
    <row r="570" spans="1:13">
      <c r="A570" s="3" t="s">
        <v>426</v>
      </c>
      <c r="B570" s="3" t="s">
        <v>650</v>
      </c>
      <c r="C570" s="4" t="s">
        <v>15</v>
      </c>
      <c r="D570" s="4" t="s">
        <v>98</v>
      </c>
      <c r="E570" s="5">
        <v>0</v>
      </c>
      <c r="F570" s="5">
        <v>0</v>
      </c>
      <c r="G570" s="6" t="s">
        <v>98</v>
      </c>
      <c r="H570" s="6">
        <v>0</v>
      </c>
      <c r="I570" s="4">
        <v>0</v>
      </c>
      <c r="J570" s="4" t="s">
        <v>98</v>
      </c>
      <c r="K570" s="4" t="s">
        <v>98</v>
      </c>
      <c r="L570" s="7" t="s">
        <v>16</v>
      </c>
      <c r="M570" s="7" t="s">
        <v>17</v>
      </c>
    </row>
    <row r="571" spans="1:13">
      <c r="A571" s="3" t="s">
        <v>511</v>
      </c>
      <c r="B571" s="3" t="s">
        <v>651</v>
      </c>
      <c r="C571" s="4" t="s">
        <v>15</v>
      </c>
      <c r="D571" s="4" t="s">
        <v>98</v>
      </c>
      <c r="E571" s="5">
        <v>0</v>
      </c>
      <c r="F571" s="5">
        <v>0</v>
      </c>
      <c r="G571" s="6" t="s">
        <v>98</v>
      </c>
      <c r="H571" s="6">
        <v>0</v>
      </c>
      <c r="I571" s="4">
        <v>0</v>
      </c>
      <c r="J571" s="4" t="s">
        <v>98</v>
      </c>
      <c r="K571" s="4" t="s">
        <v>98</v>
      </c>
      <c r="L571" s="7" t="s">
        <v>16</v>
      </c>
      <c r="M571" s="7" t="s">
        <v>17</v>
      </c>
    </row>
    <row r="572" spans="1:13">
      <c r="A572" s="3" t="s">
        <v>447</v>
      </c>
      <c r="B572" s="3" t="s">
        <v>652</v>
      </c>
      <c r="C572" s="4" t="s">
        <v>15</v>
      </c>
      <c r="D572" s="4" t="s">
        <v>98</v>
      </c>
      <c r="E572" s="5">
        <v>0</v>
      </c>
      <c r="F572" s="5">
        <v>0</v>
      </c>
      <c r="G572" s="6" t="s">
        <v>98</v>
      </c>
      <c r="H572" s="6">
        <v>0</v>
      </c>
      <c r="I572" s="4">
        <v>0</v>
      </c>
      <c r="J572" s="4" t="s">
        <v>98</v>
      </c>
      <c r="K572" s="4" t="s">
        <v>98</v>
      </c>
      <c r="L572" s="7" t="s">
        <v>16</v>
      </c>
      <c r="M572" s="7" t="s">
        <v>17</v>
      </c>
    </row>
    <row r="573" spans="1:13">
      <c r="A573" s="3" t="s">
        <v>373</v>
      </c>
      <c r="B573" s="3" t="s">
        <v>653</v>
      </c>
      <c r="C573" s="4" t="s">
        <v>15</v>
      </c>
      <c r="D573" s="4" t="s">
        <v>98</v>
      </c>
      <c r="E573" s="5">
        <v>0</v>
      </c>
      <c r="F573" s="5">
        <v>0</v>
      </c>
      <c r="G573" s="6" t="s">
        <v>98</v>
      </c>
      <c r="H573" s="6">
        <v>0</v>
      </c>
      <c r="I573" s="4">
        <v>0</v>
      </c>
      <c r="J573" s="4" t="s">
        <v>98</v>
      </c>
      <c r="K573" s="4" t="s">
        <v>98</v>
      </c>
      <c r="L573" s="7" t="s">
        <v>16</v>
      </c>
      <c r="M573" s="7" t="s">
        <v>17</v>
      </c>
    </row>
    <row r="574" spans="1:13">
      <c r="A574" s="3" t="s">
        <v>488</v>
      </c>
      <c r="B574" s="3" t="s">
        <v>654</v>
      </c>
      <c r="C574" s="4" t="s">
        <v>15</v>
      </c>
      <c r="D574" s="4" t="s">
        <v>98</v>
      </c>
      <c r="E574" s="5">
        <v>0</v>
      </c>
      <c r="F574" s="5">
        <v>0</v>
      </c>
      <c r="G574" s="6" t="s">
        <v>98</v>
      </c>
      <c r="H574" s="6">
        <v>0</v>
      </c>
      <c r="I574" s="4">
        <v>0</v>
      </c>
      <c r="J574" s="4" t="s">
        <v>98</v>
      </c>
      <c r="K574" s="4" t="s">
        <v>98</v>
      </c>
      <c r="L574" s="7" t="s">
        <v>16</v>
      </c>
      <c r="M574" s="7" t="s">
        <v>17</v>
      </c>
    </row>
    <row r="575" spans="1:13">
      <c r="A575" s="3" t="s">
        <v>294</v>
      </c>
      <c r="B575" s="3" t="s">
        <v>655</v>
      </c>
      <c r="C575" s="4" t="s">
        <v>15</v>
      </c>
      <c r="D575" s="4" t="s">
        <v>98</v>
      </c>
      <c r="E575" s="5">
        <v>0</v>
      </c>
      <c r="F575" s="5">
        <v>0</v>
      </c>
      <c r="G575" s="6" t="s">
        <v>98</v>
      </c>
      <c r="H575" s="6">
        <v>0</v>
      </c>
      <c r="I575" s="4">
        <v>0</v>
      </c>
      <c r="J575" s="4" t="s">
        <v>98</v>
      </c>
      <c r="K575" s="4" t="s">
        <v>98</v>
      </c>
      <c r="L575" s="7" t="s">
        <v>16</v>
      </c>
      <c r="M575" s="7" t="s">
        <v>17</v>
      </c>
    </row>
    <row r="576" spans="1:13">
      <c r="A576" s="3" t="s">
        <v>419</v>
      </c>
      <c r="B576" s="3" t="s">
        <v>578</v>
      </c>
      <c r="C576" s="4" t="s">
        <v>15</v>
      </c>
      <c r="D576" s="4" t="s">
        <v>98</v>
      </c>
      <c r="E576" s="5">
        <v>0</v>
      </c>
      <c r="F576" s="5">
        <v>0</v>
      </c>
      <c r="G576" s="6" t="s">
        <v>98</v>
      </c>
      <c r="H576" s="6">
        <v>0</v>
      </c>
      <c r="I576" s="4">
        <v>0</v>
      </c>
      <c r="J576" s="4" t="s">
        <v>98</v>
      </c>
      <c r="K576" s="4" t="s">
        <v>98</v>
      </c>
      <c r="L576" s="7" t="s">
        <v>16</v>
      </c>
      <c r="M576" s="7" t="s">
        <v>17</v>
      </c>
    </row>
    <row r="577" spans="1:13">
      <c r="A577" s="3" t="s">
        <v>77</v>
      </c>
      <c r="B577" s="3" t="s">
        <v>449</v>
      </c>
      <c r="C577" s="4" t="s">
        <v>15</v>
      </c>
      <c r="D577" s="4" t="s">
        <v>98</v>
      </c>
      <c r="E577" s="5">
        <v>0</v>
      </c>
      <c r="F577" s="5">
        <v>0</v>
      </c>
      <c r="G577" s="6" t="s">
        <v>98</v>
      </c>
      <c r="H577" s="6">
        <v>0</v>
      </c>
      <c r="I577" s="4">
        <v>0</v>
      </c>
      <c r="J577" s="4" t="s">
        <v>98</v>
      </c>
      <c r="K577" s="4" t="s">
        <v>98</v>
      </c>
      <c r="L577" s="7" t="s">
        <v>16</v>
      </c>
      <c r="M577" s="7" t="s">
        <v>17</v>
      </c>
    </row>
    <row r="578" spans="1:13">
      <c r="A578" s="3" t="s">
        <v>589</v>
      </c>
      <c r="B578" s="3" t="s">
        <v>656</v>
      </c>
      <c r="C578" s="4" t="s">
        <v>15</v>
      </c>
      <c r="D578" s="4" t="s">
        <v>98</v>
      </c>
      <c r="E578" s="5">
        <v>0</v>
      </c>
      <c r="F578" s="5">
        <v>0</v>
      </c>
      <c r="G578" s="6" t="s">
        <v>98</v>
      </c>
      <c r="H578" s="6">
        <v>0</v>
      </c>
      <c r="I578" s="4">
        <v>0</v>
      </c>
      <c r="J578" s="4" t="s">
        <v>98</v>
      </c>
      <c r="K578" s="4" t="s">
        <v>98</v>
      </c>
      <c r="L578" s="7" t="s">
        <v>16</v>
      </c>
      <c r="M578" s="7" t="s">
        <v>17</v>
      </c>
    </row>
    <row r="579" spans="1:13">
      <c r="A579" s="3" t="s">
        <v>488</v>
      </c>
      <c r="B579" s="3" t="s">
        <v>657</v>
      </c>
      <c r="C579" s="4" t="s">
        <v>15</v>
      </c>
      <c r="D579" s="4" t="s">
        <v>98</v>
      </c>
      <c r="E579" s="5">
        <v>0</v>
      </c>
      <c r="F579" s="5">
        <v>0</v>
      </c>
      <c r="G579" s="6" t="s">
        <v>98</v>
      </c>
      <c r="H579" s="6">
        <v>0</v>
      </c>
      <c r="I579" s="4">
        <v>0</v>
      </c>
      <c r="J579" s="4" t="s">
        <v>98</v>
      </c>
      <c r="K579" s="4" t="s">
        <v>98</v>
      </c>
      <c r="L579" s="7" t="s">
        <v>16</v>
      </c>
      <c r="M579" s="7" t="s">
        <v>17</v>
      </c>
    </row>
    <row r="580" spans="1:13">
      <c r="A580" s="3" t="s">
        <v>514</v>
      </c>
      <c r="B580" s="3" t="s">
        <v>658</v>
      </c>
      <c r="C580" s="4" t="s">
        <v>15</v>
      </c>
      <c r="D580" s="4" t="s">
        <v>98</v>
      </c>
      <c r="E580" s="5">
        <v>0</v>
      </c>
      <c r="F580" s="5">
        <v>0</v>
      </c>
      <c r="G580" s="6" t="s">
        <v>98</v>
      </c>
      <c r="H580" s="6">
        <v>0</v>
      </c>
      <c r="I580" s="4">
        <v>0</v>
      </c>
      <c r="J580" s="4" t="s">
        <v>98</v>
      </c>
      <c r="K580" s="4" t="s">
        <v>98</v>
      </c>
      <c r="L580" s="7" t="s">
        <v>16</v>
      </c>
      <c r="M580" s="7" t="s">
        <v>17</v>
      </c>
    </row>
    <row r="581" spans="1:13">
      <c r="A581" s="3" t="s">
        <v>659</v>
      </c>
      <c r="B581" s="3" t="s">
        <v>660</v>
      </c>
      <c r="C581" s="4" t="s">
        <v>15</v>
      </c>
      <c r="D581" s="4" t="s">
        <v>98</v>
      </c>
      <c r="E581" s="5">
        <v>0</v>
      </c>
      <c r="F581" s="5">
        <v>0</v>
      </c>
      <c r="G581" s="6" t="s">
        <v>98</v>
      </c>
      <c r="H581" s="6">
        <v>0</v>
      </c>
      <c r="I581" s="4">
        <v>0</v>
      </c>
      <c r="J581" s="4" t="s">
        <v>98</v>
      </c>
      <c r="K581" s="4" t="s">
        <v>98</v>
      </c>
      <c r="L581" s="7" t="s">
        <v>16</v>
      </c>
      <c r="M581" s="7" t="s">
        <v>17</v>
      </c>
    </row>
    <row r="582" spans="1:13">
      <c r="A582" s="3" t="s">
        <v>494</v>
      </c>
      <c r="B582" s="3" t="s">
        <v>661</v>
      </c>
      <c r="C582" s="4" t="s">
        <v>15</v>
      </c>
      <c r="D582" s="4" t="s">
        <v>98</v>
      </c>
      <c r="E582" s="5">
        <v>0</v>
      </c>
      <c r="F582" s="5">
        <v>0</v>
      </c>
      <c r="G582" s="6" t="s">
        <v>98</v>
      </c>
      <c r="H582" s="6">
        <v>0</v>
      </c>
      <c r="I582" s="4">
        <v>0</v>
      </c>
      <c r="J582" s="4" t="s">
        <v>98</v>
      </c>
      <c r="K582" s="4" t="s">
        <v>98</v>
      </c>
      <c r="L582" s="7" t="s">
        <v>16</v>
      </c>
      <c r="M582" s="7" t="s">
        <v>17</v>
      </c>
    </row>
    <row r="583" spans="1:13">
      <c r="A583" s="3" t="s">
        <v>63</v>
      </c>
      <c r="B583" s="3" t="s">
        <v>21</v>
      </c>
      <c r="C583" s="4" t="s">
        <v>15</v>
      </c>
      <c r="D583" s="4" t="s">
        <v>98</v>
      </c>
      <c r="E583" s="5">
        <v>0</v>
      </c>
      <c r="F583" s="5">
        <v>0</v>
      </c>
      <c r="G583" s="6" t="s">
        <v>98</v>
      </c>
      <c r="H583" s="6">
        <v>0</v>
      </c>
      <c r="I583" s="4">
        <v>0</v>
      </c>
      <c r="J583" s="4" t="s">
        <v>98</v>
      </c>
      <c r="K583" s="4" t="s">
        <v>98</v>
      </c>
      <c r="L583" s="7" t="s">
        <v>16</v>
      </c>
      <c r="M583" s="7" t="s">
        <v>17</v>
      </c>
    </row>
    <row r="584" spans="1:13">
      <c r="A584" s="3" t="s">
        <v>310</v>
      </c>
      <c r="B584" s="3" t="s">
        <v>662</v>
      </c>
      <c r="C584" s="4" t="s">
        <v>15</v>
      </c>
      <c r="D584" s="4" t="s">
        <v>98</v>
      </c>
      <c r="E584" s="5">
        <v>0</v>
      </c>
      <c r="F584" s="5">
        <v>0</v>
      </c>
      <c r="G584" s="6" t="s">
        <v>98</v>
      </c>
      <c r="H584" s="6">
        <v>0</v>
      </c>
      <c r="I584" s="4">
        <v>0</v>
      </c>
      <c r="J584" s="4" t="s">
        <v>98</v>
      </c>
      <c r="K584" s="4" t="s">
        <v>98</v>
      </c>
      <c r="L584" s="7" t="s">
        <v>16</v>
      </c>
      <c r="M584" s="7" t="s">
        <v>17</v>
      </c>
    </row>
    <row r="585" spans="1:13">
      <c r="A585" s="3" t="s">
        <v>523</v>
      </c>
      <c r="B585" s="3" t="s">
        <v>663</v>
      </c>
      <c r="C585" s="4" t="s">
        <v>15</v>
      </c>
      <c r="D585" s="4" t="s">
        <v>98</v>
      </c>
      <c r="E585" s="5">
        <v>0</v>
      </c>
      <c r="F585" s="5">
        <v>0</v>
      </c>
      <c r="G585" s="6" t="s">
        <v>98</v>
      </c>
      <c r="H585" s="6">
        <v>0</v>
      </c>
      <c r="I585" s="4">
        <v>0</v>
      </c>
      <c r="J585" s="4" t="s">
        <v>98</v>
      </c>
      <c r="K585" s="4" t="s">
        <v>98</v>
      </c>
      <c r="L585" s="7" t="s">
        <v>16</v>
      </c>
      <c r="M585" s="7" t="s">
        <v>17</v>
      </c>
    </row>
    <row r="586" spans="1:13">
      <c r="A586" s="3" t="s">
        <v>321</v>
      </c>
      <c r="B586" s="3" t="s">
        <v>664</v>
      </c>
      <c r="C586" s="4" t="s">
        <v>15</v>
      </c>
      <c r="D586" s="4" t="s">
        <v>98</v>
      </c>
      <c r="E586" s="5">
        <v>0</v>
      </c>
      <c r="F586" s="5">
        <v>0</v>
      </c>
      <c r="G586" s="6" t="s">
        <v>98</v>
      </c>
      <c r="H586" s="6">
        <v>0</v>
      </c>
      <c r="I586" s="4">
        <v>0</v>
      </c>
      <c r="J586" s="4" t="s">
        <v>98</v>
      </c>
      <c r="K586" s="4" t="s">
        <v>98</v>
      </c>
      <c r="L586" s="7" t="s">
        <v>16</v>
      </c>
      <c r="M586" s="7" t="s">
        <v>17</v>
      </c>
    </row>
    <row r="587" spans="1:13">
      <c r="A587" s="3" t="s">
        <v>305</v>
      </c>
      <c r="B587" s="3" t="s">
        <v>665</v>
      </c>
      <c r="C587" s="4" t="s">
        <v>15</v>
      </c>
      <c r="D587" s="4" t="s">
        <v>98</v>
      </c>
      <c r="E587" s="5">
        <v>0</v>
      </c>
      <c r="F587" s="5">
        <v>0</v>
      </c>
      <c r="G587" s="6" t="s">
        <v>98</v>
      </c>
      <c r="H587" s="6">
        <v>0</v>
      </c>
      <c r="I587" s="4">
        <v>0</v>
      </c>
      <c r="J587" s="4" t="s">
        <v>98</v>
      </c>
      <c r="K587" s="4" t="s">
        <v>98</v>
      </c>
      <c r="L587" s="7" t="s">
        <v>16</v>
      </c>
      <c r="M587" s="7" t="s">
        <v>17</v>
      </c>
    </row>
    <row r="588" spans="1:13">
      <c r="A588" s="3" t="s">
        <v>336</v>
      </c>
      <c r="B588" s="3" t="s">
        <v>409</v>
      </c>
      <c r="C588" s="4" t="s">
        <v>15</v>
      </c>
      <c r="D588" s="4" t="s">
        <v>98</v>
      </c>
      <c r="E588" s="5">
        <v>0</v>
      </c>
      <c r="F588" s="5">
        <v>0</v>
      </c>
      <c r="G588" s="6" t="s">
        <v>98</v>
      </c>
      <c r="H588" s="6">
        <v>0</v>
      </c>
      <c r="I588" s="4">
        <v>0</v>
      </c>
      <c r="J588" s="4" t="s">
        <v>98</v>
      </c>
      <c r="K588" s="4" t="s">
        <v>98</v>
      </c>
      <c r="L588" s="7" t="s">
        <v>16</v>
      </c>
      <c r="M588" s="7" t="s">
        <v>17</v>
      </c>
    </row>
    <row r="589" spans="1:13">
      <c r="A589" s="3" t="s">
        <v>552</v>
      </c>
      <c r="B589" s="3" t="s">
        <v>666</v>
      </c>
      <c r="C589" s="4" t="s">
        <v>15</v>
      </c>
      <c r="D589" s="4" t="s">
        <v>98</v>
      </c>
      <c r="E589" s="5">
        <v>0</v>
      </c>
      <c r="F589" s="5">
        <v>0</v>
      </c>
      <c r="G589" s="6" t="s">
        <v>98</v>
      </c>
      <c r="H589" s="6">
        <v>0</v>
      </c>
      <c r="I589" s="4">
        <v>0</v>
      </c>
      <c r="J589" s="4" t="s">
        <v>98</v>
      </c>
      <c r="K589" s="4" t="s">
        <v>98</v>
      </c>
      <c r="L589" s="7" t="s">
        <v>16</v>
      </c>
      <c r="M589" s="7" t="s">
        <v>17</v>
      </c>
    </row>
    <row r="590" spans="1:13">
      <c r="A590" s="3" t="s">
        <v>548</v>
      </c>
      <c r="B590" s="3" t="s">
        <v>549</v>
      </c>
      <c r="C590" s="4" t="s">
        <v>15</v>
      </c>
      <c r="D590" s="4" t="s">
        <v>98</v>
      </c>
      <c r="E590" s="5">
        <v>0</v>
      </c>
      <c r="F590" s="5">
        <v>0</v>
      </c>
      <c r="G590" s="6" t="s">
        <v>98</v>
      </c>
      <c r="H590" s="6">
        <v>0</v>
      </c>
      <c r="I590" s="4">
        <v>0</v>
      </c>
      <c r="J590" s="4" t="s">
        <v>98</v>
      </c>
      <c r="K590" s="4" t="s">
        <v>98</v>
      </c>
      <c r="L590" s="7" t="s">
        <v>16</v>
      </c>
      <c r="M590" s="7" t="s">
        <v>17</v>
      </c>
    </row>
    <row r="591" spans="1:13">
      <c r="A591" s="3" t="s">
        <v>667</v>
      </c>
      <c r="B591" s="3" t="s">
        <v>668</v>
      </c>
      <c r="C591" s="4" t="s">
        <v>15</v>
      </c>
      <c r="D591" s="4" t="s">
        <v>98</v>
      </c>
      <c r="E591" s="5">
        <v>0</v>
      </c>
      <c r="F591" s="5">
        <v>0</v>
      </c>
      <c r="G591" s="6" t="s">
        <v>98</v>
      </c>
      <c r="H591" s="6">
        <v>0</v>
      </c>
      <c r="I591" s="4">
        <v>0</v>
      </c>
      <c r="J591" s="4" t="s">
        <v>98</v>
      </c>
      <c r="K591" s="4" t="s">
        <v>98</v>
      </c>
      <c r="L591" s="7" t="s">
        <v>16</v>
      </c>
      <c r="M591" s="7" t="s">
        <v>17</v>
      </c>
    </row>
    <row r="592" spans="1:13">
      <c r="A592" s="3" t="s">
        <v>669</v>
      </c>
      <c r="B592" s="3" t="s">
        <v>670</v>
      </c>
      <c r="C592" s="4" t="s">
        <v>15</v>
      </c>
      <c r="D592" s="4" t="s">
        <v>98</v>
      </c>
      <c r="E592" s="5">
        <v>0</v>
      </c>
      <c r="F592" s="5">
        <v>0</v>
      </c>
      <c r="G592" s="6" t="s">
        <v>98</v>
      </c>
      <c r="H592" s="6">
        <v>0</v>
      </c>
      <c r="I592" s="4">
        <v>0</v>
      </c>
      <c r="J592" s="4" t="s">
        <v>98</v>
      </c>
      <c r="K592" s="4" t="s">
        <v>98</v>
      </c>
      <c r="L592" s="7" t="s">
        <v>16</v>
      </c>
      <c r="M592" s="7" t="s">
        <v>17</v>
      </c>
    </row>
    <row r="593" spans="1:13">
      <c r="A593" s="3" t="s">
        <v>321</v>
      </c>
      <c r="B593" s="3" t="s">
        <v>671</v>
      </c>
      <c r="C593" s="4" t="s">
        <v>15</v>
      </c>
      <c r="D593" s="4" t="s">
        <v>98</v>
      </c>
      <c r="E593" s="5">
        <v>0</v>
      </c>
      <c r="F593" s="5">
        <v>0</v>
      </c>
      <c r="G593" s="6" t="s">
        <v>98</v>
      </c>
      <c r="H593" s="6">
        <v>0</v>
      </c>
      <c r="I593" s="4">
        <v>0</v>
      </c>
      <c r="J593" s="4" t="s">
        <v>98</v>
      </c>
      <c r="K593" s="4" t="s">
        <v>98</v>
      </c>
      <c r="L593" s="7" t="s">
        <v>16</v>
      </c>
      <c r="M593" s="7" t="s">
        <v>17</v>
      </c>
    </row>
    <row r="594" spans="1:13">
      <c r="A594" s="3" t="s">
        <v>474</v>
      </c>
      <c r="B594" s="3" t="s">
        <v>672</v>
      </c>
      <c r="C594" s="4" t="s">
        <v>15</v>
      </c>
      <c r="D594" s="4" t="s">
        <v>98</v>
      </c>
      <c r="E594" s="5">
        <v>0</v>
      </c>
      <c r="F594" s="5">
        <v>0</v>
      </c>
      <c r="G594" s="6" t="s">
        <v>98</v>
      </c>
      <c r="H594" s="6">
        <v>0</v>
      </c>
      <c r="I594" s="4">
        <v>0</v>
      </c>
      <c r="J594" s="4" t="s">
        <v>98</v>
      </c>
      <c r="K594" s="4" t="s">
        <v>98</v>
      </c>
      <c r="L594" s="7" t="s">
        <v>16</v>
      </c>
      <c r="M594" s="7" t="s">
        <v>17</v>
      </c>
    </row>
    <row r="595" spans="1:13">
      <c r="A595" s="3" t="s">
        <v>673</v>
      </c>
      <c r="B595" s="3" t="s">
        <v>674</v>
      </c>
      <c r="C595" s="4" t="s">
        <v>15</v>
      </c>
      <c r="D595" s="4" t="s">
        <v>98</v>
      </c>
      <c r="E595" s="5">
        <v>0</v>
      </c>
      <c r="F595" s="5">
        <v>0</v>
      </c>
      <c r="G595" s="6" t="s">
        <v>98</v>
      </c>
      <c r="H595" s="6">
        <v>0</v>
      </c>
      <c r="I595" s="4">
        <v>0</v>
      </c>
      <c r="J595" s="4" t="s">
        <v>98</v>
      </c>
      <c r="K595" s="4" t="s">
        <v>98</v>
      </c>
      <c r="L595" s="7" t="s">
        <v>16</v>
      </c>
      <c r="M595" s="7" t="s">
        <v>17</v>
      </c>
    </row>
    <row r="596" spans="1:13">
      <c r="A596" s="3" t="s">
        <v>465</v>
      </c>
      <c r="B596" s="3" t="s">
        <v>675</v>
      </c>
      <c r="C596" s="4" t="s">
        <v>15</v>
      </c>
      <c r="D596" s="4" t="s">
        <v>98</v>
      </c>
      <c r="E596" s="5">
        <v>0</v>
      </c>
      <c r="F596" s="5">
        <v>0</v>
      </c>
      <c r="G596" s="6" t="s">
        <v>98</v>
      </c>
      <c r="H596" s="6">
        <v>0</v>
      </c>
      <c r="I596" s="4">
        <v>0</v>
      </c>
      <c r="J596" s="4" t="s">
        <v>98</v>
      </c>
      <c r="K596" s="4" t="s">
        <v>98</v>
      </c>
      <c r="L596" s="7" t="s">
        <v>16</v>
      </c>
      <c r="M596" s="7" t="s">
        <v>17</v>
      </c>
    </row>
    <row r="597" spans="1:13">
      <c r="A597" s="3" t="s">
        <v>676</v>
      </c>
      <c r="B597" s="3" t="s">
        <v>677</v>
      </c>
      <c r="C597" s="4" t="s">
        <v>15</v>
      </c>
      <c r="D597" s="4" t="s">
        <v>98</v>
      </c>
      <c r="E597" s="5">
        <v>0</v>
      </c>
      <c r="F597" s="5">
        <v>0</v>
      </c>
      <c r="G597" s="6" t="s">
        <v>98</v>
      </c>
      <c r="H597" s="6">
        <v>0</v>
      </c>
      <c r="I597" s="4">
        <v>0</v>
      </c>
      <c r="J597" s="4" t="s">
        <v>98</v>
      </c>
      <c r="K597" s="4" t="s">
        <v>98</v>
      </c>
      <c r="L597" s="7" t="s">
        <v>16</v>
      </c>
      <c r="M597" s="7" t="s">
        <v>17</v>
      </c>
    </row>
    <row r="598" spans="1:13">
      <c r="A598" s="3" t="s">
        <v>392</v>
      </c>
      <c r="B598" s="3" t="s">
        <v>678</v>
      </c>
      <c r="C598" s="4" t="s">
        <v>15</v>
      </c>
      <c r="D598" s="4" t="s">
        <v>98</v>
      </c>
      <c r="E598" s="5">
        <v>0</v>
      </c>
      <c r="F598" s="5">
        <v>0</v>
      </c>
      <c r="G598" s="6" t="s">
        <v>98</v>
      </c>
      <c r="H598" s="6">
        <v>0</v>
      </c>
      <c r="I598" s="4">
        <v>0</v>
      </c>
      <c r="J598" s="4" t="s">
        <v>98</v>
      </c>
      <c r="K598" s="4" t="s">
        <v>98</v>
      </c>
      <c r="L598" s="7" t="s">
        <v>16</v>
      </c>
      <c r="M598" s="7" t="s">
        <v>17</v>
      </c>
    </row>
    <row r="599" spans="1:13">
      <c r="A599" s="3" t="s">
        <v>533</v>
      </c>
      <c r="B599" s="3" t="s">
        <v>534</v>
      </c>
      <c r="C599" s="4" t="s">
        <v>15</v>
      </c>
      <c r="D599" s="4" t="s">
        <v>98</v>
      </c>
      <c r="E599" s="5">
        <v>0</v>
      </c>
      <c r="F599" s="5">
        <v>0</v>
      </c>
      <c r="G599" s="6" t="s">
        <v>98</v>
      </c>
      <c r="H599" s="6">
        <v>0</v>
      </c>
      <c r="I599" s="4">
        <v>0</v>
      </c>
      <c r="J599" s="4" t="s">
        <v>98</v>
      </c>
      <c r="K599" s="4" t="s">
        <v>98</v>
      </c>
      <c r="L599" s="7" t="s">
        <v>16</v>
      </c>
      <c r="M599" s="7" t="s">
        <v>17</v>
      </c>
    </row>
    <row r="600" spans="1:13">
      <c r="A600" s="3" t="s">
        <v>318</v>
      </c>
      <c r="B600" s="3" t="s">
        <v>468</v>
      </c>
      <c r="C600" s="4" t="s">
        <v>15</v>
      </c>
      <c r="D600" s="4" t="s">
        <v>98</v>
      </c>
      <c r="E600" s="5">
        <v>0</v>
      </c>
      <c r="F600" s="5">
        <v>0</v>
      </c>
      <c r="G600" s="6" t="s">
        <v>98</v>
      </c>
      <c r="H600" s="6">
        <v>0</v>
      </c>
      <c r="I600" s="4">
        <v>0</v>
      </c>
      <c r="J600" s="4" t="s">
        <v>98</v>
      </c>
      <c r="K600" s="4" t="s">
        <v>98</v>
      </c>
      <c r="L600" s="7" t="s">
        <v>16</v>
      </c>
      <c r="M600" s="7" t="s">
        <v>17</v>
      </c>
    </row>
    <row r="601" spans="1:13">
      <c r="A601" s="3" t="s">
        <v>679</v>
      </c>
      <c r="B601" s="3" t="s">
        <v>680</v>
      </c>
      <c r="C601" s="4" t="s">
        <v>15</v>
      </c>
      <c r="D601" s="4" t="s">
        <v>98</v>
      </c>
      <c r="E601" s="5">
        <v>0</v>
      </c>
      <c r="F601" s="5">
        <v>0</v>
      </c>
      <c r="G601" s="6" t="s">
        <v>98</v>
      </c>
      <c r="H601" s="6">
        <v>0</v>
      </c>
      <c r="I601" s="4">
        <v>0</v>
      </c>
      <c r="J601" s="4" t="s">
        <v>98</v>
      </c>
      <c r="K601" s="4" t="s">
        <v>98</v>
      </c>
      <c r="L601" s="7" t="s">
        <v>16</v>
      </c>
      <c r="M601" s="7" t="s">
        <v>17</v>
      </c>
    </row>
    <row r="602" spans="1:13">
      <c r="A602" s="3" t="s">
        <v>507</v>
      </c>
      <c r="B602" s="3" t="s">
        <v>681</v>
      </c>
      <c r="C602" s="4" t="s">
        <v>15</v>
      </c>
      <c r="D602" s="4" t="s">
        <v>98</v>
      </c>
      <c r="E602" s="5">
        <v>0</v>
      </c>
      <c r="F602" s="5">
        <v>0</v>
      </c>
      <c r="G602" s="6" t="s">
        <v>98</v>
      </c>
      <c r="H602" s="6">
        <v>0</v>
      </c>
      <c r="I602" s="4">
        <v>0</v>
      </c>
      <c r="J602" s="4" t="s">
        <v>98</v>
      </c>
      <c r="K602" s="4" t="s">
        <v>98</v>
      </c>
      <c r="L602" s="7" t="s">
        <v>16</v>
      </c>
      <c r="M602" s="7" t="s">
        <v>17</v>
      </c>
    </row>
    <row r="603" spans="1:13">
      <c r="A603" s="3" t="s">
        <v>682</v>
      </c>
      <c r="B603" s="3" t="s">
        <v>683</v>
      </c>
      <c r="C603" s="4" t="s">
        <v>15</v>
      </c>
      <c r="D603" s="4" t="s">
        <v>98</v>
      </c>
      <c r="E603" s="5">
        <v>0</v>
      </c>
      <c r="F603" s="5">
        <v>0</v>
      </c>
      <c r="G603" s="6" t="s">
        <v>98</v>
      </c>
      <c r="H603" s="6">
        <v>0</v>
      </c>
      <c r="I603" s="4">
        <v>0</v>
      </c>
      <c r="J603" s="4" t="s">
        <v>98</v>
      </c>
      <c r="K603" s="4" t="s">
        <v>98</v>
      </c>
      <c r="L603" s="7" t="s">
        <v>16</v>
      </c>
      <c r="M603" s="7" t="s">
        <v>17</v>
      </c>
    </row>
    <row r="604" spans="1:13">
      <c r="A604" s="3" t="s">
        <v>122</v>
      </c>
      <c r="B604" s="3" t="s">
        <v>684</v>
      </c>
      <c r="C604" s="4" t="s">
        <v>15</v>
      </c>
      <c r="D604" s="4" t="s">
        <v>98</v>
      </c>
      <c r="E604" s="5">
        <v>0</v>
      </c>
      <c r="F604" s="5">
        <v>0</v>
      </c>
      <c r="G604" s="6" t="s">
        <v>98</v>
      </c>
      <c r="H604" s="6">
        <v>0</v>
      </c>
      <c r="I604" s="4">
        <v>0</v>
      </c>
      <c r="J604" s="4" t="s">
        <v>98</v>
      </c>
      <c r="K604" s="4" t="s">
        <v>98</v>
      </c>
      <c r="L604" s="7" t="s">
        <v>16</v>
      </c>
      <c r="M604" s="7" t="s">
        <v>17</v>
      </c>
    </row>
    <row r="605" spans="1:13">
      <c r="A605" s="3" t="s">
        <v>424</v>
      </c>
      <c r="B605" s="3" t="s">
        <v>532</v>
      </c>
      <c r="C605" s="4" t="s">
        <v>15</v>
      </c>
      <c r="D605" s="4" t="s">
        <v>98</v>
      </c>
      <c r="E605" s="5">
        <v>0</v>
      </c>
      <c r="F605" s="5">
        <v>0</v>
      </c>
      <c r="G605" s="6" t="s">
        <v>98</v>
      </c>
      <c r="H605" s="6">
        <v>0</v>
      </c>
      <c r="I605" s="4">
        <v>0</v>
      </c>
      <c r="J605" s="4" t="s">
        <v>98</v>
      </c>
      <c r="K605" s="4" t="s">
        <v>98</v>
      </c>
      <c r="L605" s="7" t="s">
        <v>16</v>
      </c>
      <c r="M605" s="7" t="s">
        <v>17</v>
      </c>
    </row>
    <row r="606" spans="1:13">
      <c r="A606" s="3" t="s">
        <v>618</v>
      </c>
      <c r="B606" s="3" t="s">
        <v>685</v>
      </c>
      <c r="C606" s="4" t="s">
        <v>422</v>
      </c>
      <c r="D606" s="4" t="s">
        <v>98</v>
      </c>
      <c r="E606" s="5">
        <v>0</v>
      </c>
      <c r="F606" s="5">
        <v>0</v>
      </c>
      <c r="G606" s="6" t="s">
        <v>98</v>
      </c>
      <c r="H606" s="6">
        <v>0</v>
      </c>
      <c r="I606" s="4">
        <v>0</v>
      </c>
      <c r="J606" s="4" t="s">
        <v>98</v>
      </c>
      <c r="K606" s="4" t="s">
        <v>98</v>
      </c>
      <c r="L606" s="7" t="s">
        <v>16</v>
      </c>
      <c r="M606" s="7" t="s">
        <v>17</v>
      </c>
    </row>
    <row r="607" spans="1:13">
      <c r="A607" s="3" t="s">
        <v>106</v>
      </c>
      <c r="B607" s="3" t="s">
        <v>686</v>
      </c>
      <c r="C607" s="4" t="s">
        <v>15</v>
      </c>
      <c r="D607" s="4" t="s">
        <v>98</v>
      </c>
      <c r="E607" s="5">
        <v>0</v>
      </c>
      <c r="F607" s="5">
        <v>0</v>
      </c>
      <c r="G607" s="6" t="s">
        <v>98</v>
      </c>
      <c r="H607" s="6">
        <v>0</v>
      </c>
      <c r="I607" s="4">
        <v>0</v>
      </c>
      <c r="J607" s="4" t="s">
        <v>98</v>
      </c>
      <c r="K607" s="4" t="s">
        <v>98</v>
      </c>
      <c r="L607" s="7" t="s">
        <v>16</v>
      </c>
      <c r="M607" s="7" t="s">
        <v>17</v>
      </c>
    </row>
    <row r="608" spans="1:13">
      <c r="A608" s="3" t="s">
        <v>314</v>
      </c>
      <c r="B608" s="3" t="s">
        <v>687</v>
      </c>
      <c r="C608" s="4" t="s">
        <v>15</v>
      </c>
      <c r="D608" s="4" t="s">
        <v>98</v>
      </c>
      <c r="E608" s="5">
        <v>0</v>
      </c>
      <c r="F608" s="5">
        <v>0</v>
      </c>
      <c r="G608" s="6" t="s">
        <v>98</v>
      </c>
      <c r="H608" s="6">
        <v>0</v>
      </c>
      <c r="I608" s="4">
        <v>0</v>
      </c>
      <c r="J608" s="4" t="s">
        <v>98</v>
      </c>
      <c r="K608" s="4" t="s">
        <v>98</v>
      </c>
      <c r="L608" s="7" t="s">
        <v>16</v>
      </c>
      <c r="M608" s="7" t="s">
        <v>17</v>
      </c>
    </row>
    <row r="609" spans="1:13">
      <c r="A609" s="3" t="s">
        <v>688</v>
      </c>
      <c r="B609" s="3" t="s">
        <v>689</v>
      </c>
      <c r="C609" s="4" t="s">
        <v>15</v>
      </c>
      <c r="D609" s="4" t="s">
        <v>98</v>
      </c>
      <c r="E609" s="5">
        <v>0</v>
      </c>
      <c r="F609" s="5">
        <v>0</v>
      </c>
      <c r="G609" s="6" t="s">
        <v>98</v>
      </c>
      <c r="H609" s="6">
        <v>0</v>
      </c>
      <c r="I609" s="4">
        <v>0</v>
      </c>
      <c r="J609" s="4" t="s">
        <v>98</v>
      </c>
      <c r="K609" s="4" t="s">
        <v>98</v>
      </c>
      <c r="L609" s="7" t="s">
        <v>16</v>
      </c>
      <c r="M609" s="7" t="s">
        <v>17</v>
      </c>
    </row>
    <row r="610" spans="1:13">
      <c r="A610" s="3" t="s">
        <v>621</v>
      </c>
      <c r="B610" s="3" t="s">
        <v>690</v>
      </c>
      <c r="C610" s="4" t="s">
        <v>15</v>
      </c>
      <c r="D610" s="4" t="s">
        <v>98</v>
      </c>
      <c r="E610" s="5">
        <v>0</v>
      </c>
      <c r="F610" s="5">
        <v>0</v>
      </c>
      <c r="G610" s="6" t="s">
        <v>98</v>
      </c>
      <c r="H610" s="6">
        <v>0</v>
      </c>
      <c r="I610" s="4">
        <v>0</v>
      </c>
      <c r="J610" s="4" t="s">
        <v>98</v>
      </c>
      <c r="K610" s="4" t="s">
        <v>98</v>
      </c>
      <c r="L610" s="7" t="s">
        <v>16</v>
      </c>
      <c r="M610" s="7" t="s">
        <v>17</v>
      </c>
    </row>
    <row r="611" spans="1:13">
      <c r="A611" s="3" t="s">
        <v>691</v>
      </c>
      <c r="B611" s="3" t="s">
        <v>440</v>
      </c>
      <c r="C611" s="4" t="s">
        <v>15</v>
      </c>
      <c r="D611" s="4" t="s">
        <v>98</v>
      </c>
      <c r="E611" s="5">
        <v>0</v>
      </c>
      <c r="F611" s="5">
        <v>0</v>
      </c>
      <c r="G611" s="6" t="s">
        <v>98</v>
      </c>
      <c r="H611" s="6">
        <v>0</v>
      </c>
      <c r="I611" s="4">
        <v>0</v>
      </c>
      <c r="J611" s="4" t="s">
        <v>98</v>
      </c>
      <c r="K611" s="4" t="s">
        <v>98</v>
      </c>
      <c r="L611" s="7" t="s">
        <v>16</v>
      </c>
      <c r="M611" s="7" t="s">
        <v>17</v>
      </c>
    </row>
    <row r="612" spans="1:13">
      <c r="A612" s="3" t="s">
        <v>550</v>
      </c>
      <c r="B612" s="3" t="s">
        <v>319</v>
      </c>
      <c r="C612" s="4" t="s">
        <v>15</v>
      </c>
      <c r="D612" s="4" t="s">
        <v>98</v>
      </c>
      <c r="E612" s="5">
        <v>0</v>
      </c>
      <c r="F612" s="5">
        <v>0</v>
      </c>
      <c r="G612" s="6" t="s">
        <v>98</v>
      </c>
      <c r="H612" s="6">
        <v>0</v>
      </c>
      <c r="I612" s="4">
        <v>0</v>
      </c>
      <c r="J612" s="4" t="s">
        <v>98</v>
      </c>
      <c r="K612" s="4" t="s">
        <v>98</v>
      </c>
      <c r="L612" s="7" t="s">
        <v>16</v>
      </c>
      <c r="M612" s="7" t="s">
        <v>17</v>
      </c>
    </row>
    <row r="613" spans="1:13">
      <c r="A613" s="3" t="s">
        <v>692</v>
      </c>
      <c r="B613" s="3" t="s">
        <v>693</v>
      </c>
      <c r="C613" s="4" t="s">
        <v>15</v>
      </c>
      <c r="D613" s="4" t="s">
        <v>98</v>
      </c>
      <c r="E613" s="5">
        <v>0</v>
      </c>
      <c r="F613" s="5">
        <v>0</v>
      </c>
      <c r="G613" s="6" t="s">
        <v>98</v>
      </c>
      <c r="H613" s="6">
        <v>0</v>
      </c>
      <c r="I613" s="4">
        <v>0</v>
      </c>
      <c r="J613" s="4" t="s">
        <v>98</v>
      </c>
      <c r="K613" s="4" t="s">
        <v>98</v>
      </c>
      <c r="L613" s="7" t="s">
        <v>16</v>
      </c>
      <c r="M613" s="7" t="s">
        <v>17</v>
      </c>
    </row>
    <row r="614" spans="1:13">
      <c r="A614" s="3" t="s">
        <v>316</v>
      </c>
      <c r="B614" s="3" t="s">
        <v>149</v>
      </c>
      <c r="C614" s="4" t="s">
        <v>15</v>
      </c>
      <c r="D614" s="4" t="s">
        <v>98</v>
      </c>
      <c r="E614" s="5">
        <v>0</v>
      </c>
      <c r="F614" s="5">
        <v>0</v>
      </c>
      <c r="G614" s="6" t="s">
        <v>98</v>
      </c>
      <c r="H614" s="6">
        <v>0</v>
      </c>
      <c r="I614" s="4">
        <v>0</v>
      </c>
      <c r="J614" s="4" t="s">
        <v>98</v>
      </c>
      <c r="K614" s="4" t="s">
        <v>98</v>
      </c>
      <c r="L614" s="7" t="s">
        <v>16</v>
      </c>
      <c r="M614" s="7" t="s">
        <v>17</v>
      </c>
    </row>
    <row r="615" spans="1:13">
      <c r="A615" s="3" t="s">
        <v>694</v>
      </c>
      <c r="B615" s="3" t="s">
        <v>695</v>
      </c>
      <c r="C615" s="4" t="s">
        <v>15</v>
      </c>
      <c r="D615" s="4" t="s">
        <v>98</v>
      </c>
      <c r="E615" s="5">
        <v>0</v>
      </c>
      <c r="F615" s="5">
        <v>0</v>
      </c>
      <c r="G615" s="6" t="s">
        <v>98</v>
      </c>
      <c r="H615" s="6">
        <v>0</v>
      </c>
      <c r="I615" s="4">
        <v>0</v>
      </c>
      <c r="J615" s="4" t="s">
        <v>98</v>
      </c>
      <c r="K615" s="4" t="s">
        <v>98</v>
      </c>
      <c r="L615" s="7" t="s">
        <v>16</v>
      </c>
      <c r="M615" s="7" t="s">
        <v>17</v>
      </c>
    </row>
    <row r="616" spans="1:13">
      <c r="A616" s="3" t="s">
        <v>696</v>
      </c>
      <c r="B616" s="3" t="s">
        <v>697</v>
      </c>
      <c r="C616" s="4" t="s">
        <v>15</v>
      </c>
      <c r="D616" s="4" t="s">
        <v>98</v>
      </c>
      <c r="E616" s="5">
        <v>0</v>
      </c>
      <c r="F616" s="5">
        <v>0</v>
      </c>
      <c r="G616" s="6" t="s">
        <v>98</v>
      </c>
      <c r="H616" s="6">
        <v>0</v>
      </c>
      <c r="I616" s="4">
        <v>0</v>
      </c>
      <c r="J616" s="4" t="s">
        <v>98</v>
      </c>
      <c r="K616" s="4" t="s">
        <v>98</v>
      </c>
      <c r="L616" s="7" t="s">
        <v>16</v>
      </c>
      <c r="M616" s="7" t="s">
        <v>17</v>
      </c>
    </row>
    <row r="617" spans="1:13">
      <c r="A617" s="3" t="s">
        <v>698</v>
      </c>
      <c r="B617" s="3" t="s">
        <v>699</v>
      </c>
      <c r="C617" s="4" t="s">
        <v>15</v>
      </c>
      <c r="D617" s="4" t="s">
        <v>98</v>
      </c>
      <c r="E617" s="5">
        <v>0</v>
      </c>
      <c r="F617" s="5">
        <v>0</v>
      </c>
      <c r="G617" s="6" t="s">
        <v>98</v>
      </c>
      <c r="H617" s="6">
        <v>0</v>
      </c>
      <c r="I617" s="4">
        <v>0</v>
      </c>
      <c r="J617" s="4" t="s">
        <v>98</v>
      </c>
      <c r="K617" s="4" t="s">
        <v>98</v>
      </c>
      <c r="L617" s="7" t="s">
        <v>16</v>
      </c>
      <c r="M617" s="7" t="s">
        <v>17</v>
      </c>
    </row>
    <row r="618" spans="1:13">
      <c r="A618" s="3" t="s">
        <v>28</v>
      </c>
      <c r="B618" s="3" t="s">
        <v>700</v>
      </c>
      <c r="C618" s="4" t="s">
        <v>15</v>
      </c>
      <c r="D618" s="4" t="s">
        <v>98</v>
      </c>
      <c r="E618" s="5">
        <v>0</v>
      </c>
      <c r="F618" s="5">
        <v>0</v>
      </c>
      <c r="G618" s="6" t="s">
        <v>98</v>
      </c>
      <c r="H618" s="6">
        <v>0</v>
      </c>
      <c r="I618" s="4">
        <v>0</v>
      </c>
      <c r="J618" s="4" t="s">
        <v>98</v>
      </c>
      <c r="K618" s="4" t="s">
        <v>98</v>
      </c>
      <c r="L618" s="7" t="s">
        <v>16</v>
      </c>
      <c r="M618" s="7" t="s">
        <v>17</v>
      </c>
    </row>
    <row r="619" spans="1:13">
      <c r="A619" s="3" t="s">
        <v>106</v>
      </c>
      <c r="B619" s="3" t="s">
        <v>172</v>
      </c>
      <c r="C619" s="4" t="s">
        <v>15</v>
      </c>
      <c r="D619" s="4" t="s">
        <v>98</v>
      </c>
      <c r="E619" s="5">
        <v>0</v>
      </c>
      <c r="F619" s="5">
        <v>0</v>
      </c>
      <c r="G619" s="6" t="s">
        <v>98</v>
      </c>
      <c r="H619" s="6">
        <v>0</v>
      </c>
      <c r="I619" s="4">
        <v>0</v>
      </c>
      <c r="J619" s="4" t="s">
        <v>98</v>
      </c>
      <c r="K619" s="4" t="s">
        <v>98</v>
      </c>
      <c r="L619" s="7" t="s">
        <v>16</v>
      </c>
      <c r="M619" s="7" t="s">
        <v>17</v>
      </c>
    </row>
    <row r="620" spans="1:13">
      <c r="A620" s="3" t="s">
        <v>323</v>
      </c>
      <c r="B620" s="3" t="s">
        <v>701</v>
      </c>
      <c r="C620" s="4" t="s">
        <v>15</v>
      </c>
      <c r="D620" s="4" t="s">
        <v>98</v>
      </c>
      <c r="E620" s="5">
        <v>0</v>
      </c>
      <c r="F620" s="5">
        <v>0</v>
      </c>
      <c r="G620" s="6" t="s">
        <v>98</v>
      </c>
      <c r="H620" s="6">
        <v>0</v>
      </c>
      <c r="I620" s="4">
        <v>0</v>
      </c>
      <c r="J620" s="4" t="s">
        <v>98</v>
      </c>
      <c r="K620" s="4" t="s">
        <v>98</v>
      </c>
      <c r="L620" s="7" t="s">
        <v>16</v>
      </c>
      <c r="M620" s="7" t="s">
        <v>17</v>
      </c>
    </row>
    <row r="621" spans="1:13">
      <c r="A621" s="3" t="s">
        <v>702</v>
      </c>
      <c r="B621" s="3" t="s">
        <v>703</v>
      </c>
      <c r="C621" s="4" t="s">
        <v>15</v>
      </c>
      <c r="D621" s="4" t="s">
        <v>98</v>
      </c>
      <c r="E621" s="5">
        <v>0</v>
      </c>
      <c r="F621" s="5">
        <v>0</v>
      </c>
      <c r="G621" s="6" t="s">
        <v>98</v>
      </c>
      <c r="H621" s="6">
        <v>0</v>
      </c>
      <c r="I621" s="4">
        <v>0</v>
      </c>
      <c r="J621" s="4" t="s">
        <v>98</v>
      </c>
      <c r="K621" s="4" t="s">
        <v>98</v>
      </c>
      <c r="L621" s="7" t="s">
        <v>16</v>
      </c>
      <c r="M621" s="7" t="s">
        <v>17</v>
      </c>
    </row>
    <row r="622" spans="1:13">
      <c r="A622" s="3" t="s">
        <v>552</v>
      </c>
      <c r="B622" s="3" t="s">
        <v>553</v>
      </c>
      <c r="C622" s="4" t="s">
        <v>15</v>
      </c>
      <c r="D622" s="4" t="s">
        <v>98</v>
      </c>
      <c r="E622" s="5">
        <v>0</v>
      </c>
      <c r="F622" s="5">
        <v>0</v>
      </c>
      <c r="G622" s="6" t="s">
        <v>98</v>
      </c>
      <c r="H622" s="6">
        <v>0</v>
      </c>
      <c r="I622" s="4">
        <v>0</v>
      </c>
      <c r="J622" s="4" t="s">
        <v>98</v>
      </c>
      <c r="K622" s="4" t="s">
        <v>98</v>
      </c>
      <c r="L622" s="7" t="s">
        <v>16</v>
      </c>
      <c r="M622" s="7" t="s">
        <v>17</v>
      </c>
    </row>
    <row r="623" spans="1:13">
      <c r="A623" s="3" t="s">
        <v>442</v>
      </c>
      <c r="B623" s="3" t="s">
        <v>704</v>
      </c>
      <c r="C623" s="4" t="s">
        <v>15</v>
      </c>
      <c r="D623" s="4" t="s">
        <v>98</v>
      </c>
      <c r="E623" s="5">
        <v>0</v>
      </c>
      <c r="F623" s="5">
        <v>0</v>
      </c>
      <c r="G623" s="6" t="s">
        <v>98</v>
      </c>
      <c r="H623" s="6">
        <v>0</v>
      </c>
      <c r="I623" s="4">
        <v>0</v>
      </c>
      <c r="J623" s="4" t="s">
        <v>98</v>
      </c>
      <c r="K623" s="4" t="s">
        <v>98</v>
      </c>
      <c r="L623" s="7" t="s">
        <v>16</v>
      </c>
      <c r="M623" s="7" t="s">
        <v>17</v>
      </c>
    </row>
    <row r="624" spans="1:13">
      <c r="A624" s="3" t="s">
        <v>47</v>
      </c>
      <c r="B624" s="3" t="s">
        <v>705</v>
      </c>
      <c r="C624" s="4" t="s">
        <v>15</v>
      </c>
      <c r="D624" s="4" t="s">
        <v>98</v>
      </c>
      <c r="E624" s="5">
        <v>0</v>
      </c>
      <c r="F624" s="5">
        <v>0</v>
      </c>
      <c r="G624" s="6" t="s">
        <v>98</v>
      </c>
      <c r="H624" s="6">
        <v>0</v>
      </c>
      <c r="I624" s="4">
        <v>0</v>
      </c>
      <c r="J624" s="4" t="s">
        <v>98</v>
      </c>
      <c r="K624" s="4" t="s">
        <v>98</v>
      </c>
      <c r="L624" s="7" t="s">
        <v>16</v>
      </c>
      <c r="M624" s="7" t="s">
        <v>17</v>
      </c>
    </row>
    <row r="625" spans="1:13">
      <c r="A625" s="3" t="s">
        <v>706</v>
      </c>
      <c r="B625" s="3" t="s">
        <v>707</v>
      </c>
      <c r="C625" s="4" t="s">
        <v>15</v>
      </c>
      <c r="D625" s="4" t="s">
        <v>98</v>
      </c>
      <c r="E625" s="5">
        <v>0</v>
      </c>
      <c r="F625" s="5">
        <v>0</v>
      </c>
      <c r="G625" s="6" t="s">
        <v>98</v>
      </c>
      <c r="H625" s="6">
        <v>0</v>
      </c>
      <c r="I625" s="4">
        <v>0</v>
      </c>
      <c r="J625" s="4" t="s">
        <v>98</v>
      </c>
      <c r="K625" s="4" t="s">
        <v>98</v>
      </c>
      <c r="L625" s="7" t="s">
        <v>16</v>
      </c>
      <c r="M625" s="7" t="s">
        <v>17</v>
      </c>
    </row>
    <row r="626" spans="1:13">
      <c r="A626" s="3" t="s">
        <v>115</v>
      </c>
      <c r="B626" s="3" t="s">
        <v>544</v>
      </c>
      <c r="C626" s="4" t="s">
        <v>15</v>
      </c>
      <c r="D626" s="4" t="s">
        <v>98</v>
      </c>
      <c r="E626" s="5">
        <v>0</v>
      </c>
      <c r="F626" s="5">
        <v>0</v>
      </c>
      <c r="G626" s="6" t="s">
        <v>98</v>
      </c>
      <c r="H626" s="6">
        <v>0</v>
      </c>
      <c r="I626" s="4">
        <v>0</v>
      </c>
      <c r="J626" s="4" t="s">
        <v>98</v>
      </c>
      <c r="K626" s="4" t="s">
        <v>98</v>
      </c>
      <c r="L626" s="7" t="s">
        <v>16</v>
      </c>
      <c r="M626" s="7" t="s">
        <v>17</v>
      </c>
    </row>
    <row r="627" spans="1:13">
      <c r="A627" s="3" t="s">
        <v>398</v>
      </c>
      <c r="B627" s="3" t="s">
        <v>708</v>
      </c>
      <c r="C627" s="4" t="s">
        <v>15</v>
      </c>
      <c r="D627" s="4" t="s">
        <v>98</v>
      </c>
      <c r="E627" s="5">
        <v>0</v>
      </c>
      <c r="F627" s="5">
        <v>0</v>
      </c>
      <c r="G627" s="6" t="s">
        <v>98</v>
      </c>
      <c r="H627" s="6">
        <v>0</v>
      </c>
      <c r="I627" s="4">
        <v>0</v>
      </c>
      <c r="J627" s="4" t="s">
        <v>98</v>
      </c>
      <c r="K627" s="4" t="s">
        <v>98</v>
      </c>
      <c r="L627" s="7" t="s">
        <v>16</v>
      </c>
      <c r="M627" s="7" t="s">
        <v>17</v>
      </c>
    </row>
    <row r="628" spans="1:13">
      <c r="A628" s="3" t="s">
        <v>450</v>
      </c>
      <c r="B628" s="3" t="s">
        <v>709</v>
      </c>
      <c r="C628" s="4" t="s">
        <v>15</v>
      </c>
      <c r="D628" s="4" t="s">
        <v>98</v>
      </c>
      <c r="E628" s="5">
        <v>0</v>
      </c>
      <c r="F628" s="5">
        <v>0</v>
      </c>
      <c r="G628" s="6" t="s">
        <v>98</v>
      </c>
      <c r="H628" s="6">
        <v>0</v>
      </c>
      <c r="I628" s="4">
        <v>0</v>
      </c>
      <c r="J628" s="4" t="s">
        <v>98</v>
      </c>
      <c r="K628" s="4" t="s">
        <v>98</v>
      </c>
      <c r="L628" s="7" t="s">
        <v>16</v>
      </c>
      <c r="M628" s="7" t="s">
        <v>17</v>
      </c>
    </row>
    <row r="629" spans="1:13">
      <c r="A629" s="3" t="s">
        <v>456</v>
      </c>
      <c r="B629" s="3" t="s">
        <v>710</v>
      </c>
      <c r="C629" s="4" t="s">
        <v>15</v>
      </c>
      <c r="D629" s="4" t="s">
        <v>98</v>
      </c>
      <c r="E629" s="5">
        <v>0</v>
      </c>
      <c r="F629" s="5">
        <v>0</v>
      </c>
      <c r="G629" s="6" t="s">
        <v>98</v>
      </c>
      <c r="H629" s="6">
        <v>0</v>
      </c>
      <c r="I629" s="4">
        <v>0</v>
      </c>
      <c r="J629" s="4" t="s">
        <v>98</v>
      </c>
      <c r="K629" s="4" t="s">
        <v>98</v>
      </c>
      <c r="L629" s="7" t="s">
        <v>16</v>
      </c>
      <c r="M629" s="7" t="s">
        <v>17</v>
      </c>
    </row>
    <row r="630" spans="1:13">
      <c r="A630" s="3" t="s">
        <v>517</v>
      </c>
      <c r="B630" s="3" t="s">
        <v>711</v>
      </c>
      <c r="C630" s="4" t="s">
        <v>15</v>
      </c>
      <c r="D630" s="4" t="s">
        <v>98</v>
      </c>
      <c r="E630" s="5">
        <v>0</v>
      </c>
      <c r="F630" s="5">
        <v>0</v>
      </c>
      <c r="G630" s="6" t="s">
        <v>98</v>
      </c>
      <c r="H630" s="6">
        <v>0</v>
      </c>
      <c r="I630" s="4">
        <v>0</v>
      </c>
      <c r="J630" s="4" t="s">
        <v>98</v>
      </c>
      <c r="K630" s="4" t="s">
        <v>98</v>
      </c>
      <c r="L630" s="7" t="s">
        <v>16</v>
      </c>
      <c r="M630" s="7" t="s">
        <v>17</v>
      </c>
    </row>
    <row r="631" spans="1:13">
      <c r="A631" s="3" t="s">
        <v>465</v>
      </c>
      <c r="B631" s="3" t="s">
        <v>712</v>
      </c>
      <c r="C631" s="4" t="s">
        <v>15</v>
      </c>
      <c r="D631" s="4" t="s">
        <v>98</v>
      </c>
      <c r="E631" s="5">
        <v>0</v>
      </c>
      <c r="F631" s="5">
        <v>0</v>
      </c>
      <c r="G631" s="6" t="s">
        <v>98</v>
      </c>
      <c r="H631" s="6">
        <v>0</v>
      </c>
      <c r="I631" s="4">
        <v>0</v>
      </c>
      <c r="J631" s="4" t="s">
        <v>98</v>
      </c>
      <c r="K631" s="4" t="s">
        <v>98</v>
      </c>
      <c r="L631" s="7" t="s">
        <v>16</v>
      </c>
      <c r="M631" s="7" t="s">
        <v>17</v>
      </c>
    </row>
    <row r="632" spans="1:13">
      <c r="A632" s="3" t="s">
        <v>325</v>
      </c>
      <c r="B632" s="3" t="s">
        <v>713</v>
      </c>
      <c r="C632" s="4" t="s">
        <v>15</v>
      </c>
      <c r="D632" s="4" t="s">
        <v>98</v>
      </c>
      <c r="E632" s="5">
        <v>0</v>
      </c>
      <c r="F632" s="5">
        <v>0</v>
      </c>
      <c r="G632" s="6" t="s">
        <v>98</v>
      </c>
      <c r="H632" s="6">
        <v>0</v>
      </c>
      <c r="I632" s="4">
        <v>0</v>
      </c>
      <c r="J632" s="4" t="s">
        <v>98</v>
      </c>
      <c r="K632" s="4" t="s">
        <v>98</v>
      </c>
      <c r="L632" s="7" t="s">
        <v>16</v>
      </c>
      <c r="M632" s="7" t="s">
        <v>17</v>
      </c>
    </row>
    <row r="633" spans="1:13">
      <c r="A633" s="3" t="s">
        <v>714</v>
      </c>
      <c r="B633" s="3" t="s">
        <v>133</v>
      </c>
      <c r="C633" s="4" t="s">
        <v>15</v>
      </c>
      <c r="D633" s="4" t="s">
        <v>98</v>
      </c>
      <c r="E633" s="5">
        <v>0</v>
      </c>
      <c r="F633" s="5">
        <v>0</v>
      </c>
      <c r="G633" s="6" t="s">
        <v>98</v>
      </c>
      <c r="H633" s="6">
        <v>0</v>
      </c>
      <c r="I633" s="4">
        <v>0</v>
      </c>
      <c r="J633" s="4" t="s">
        <v>98</v>
      </c>
      <c r="K633" s="4" t="s">
        <v>98</v>
      </c>
      <c r="L633" s="7" t="s">
        <v>16</v>
      </c>
      <c r="M633" s="7" t="s">
        <v>17</v>
      </c>
    </row>
    <row r="634" spans="1:13">
      <c r="A634" s="3" t="s">
        <v>355</v>
      </c>
      <c r="B634" s="3" t="s">
        <v>675</v>
      </c>
      <c r="C634" s="4" t="s">
        <v>15</v>
      </c>
      <c r="D634" s="4" t="s">
        <v>98</v>
      </c>
      <c r="E634" s="5">
        <v>0</v>
      </c>
      <c r="F634" s="5">
        <v>0</v>
      </c>
      <c r="G634" s="6" t="s">
        <v>98</v>
      </c>
      <c r="H634" s="6">
        <v>0</v>
      </c>
      <c r="I634" s="4">
        <v>0</v>
      </c>
      <c r="J634" s="4" t="s">
        <v>98</v>
      </c>
      <c r="K634" s="4" t="s">
        <v>98</v>
      </c>
      <c r="L634" s="7" t="s">
        <v>16</v>
      </c>
      <c r="M634" s="7" t="s">
        <v>17</v>
      </c>
    </row>
    <row r="635" spans="1:13">
      <c r="A635" s="3" t="s">
        <v>696</v>
      </c>
      <c r="B635" s="3" t="s">
        <v>715</v>
      </c>
      <c r="C635" s="4" t="s">
        <v>15</v>
      </c>
      <c r="D635" s="4" t="s">
        <v>98</v>
      </c>
      <c r="E635" s="5">
        <v>0</v>
      </c>
      <c r="F635" s="5">
        <v>0</v>
      </c>
      <c r="G635" s="6" t="s">
        <v>98</v>
      </c>
      <c r="H635" s="6">
        <v>0</v>
      </c>
      <c r="I635" s="4">
        <v>0</v>
      </c>
      <c r="J635" s="4" t="s">
        <v>98</v>
      </c>
      <c r="K635" s="4" t="s">
        <v>98</v>
      </c>
      <c r="L635" s="7" t="s">
        <v>16</v>
      </c>
      <c r="M635" s="7" t="s">
        <v>17</v>
      </c>
    </row>
    <row r="636" spans="1:13">
      <c r="A636" s="3" t="s">
        <v>552</v>
      </c>
      <c r="B636" s="3" t="s">
        <v>716</v>
      </c>
      <c r="C636" s="4" t="s">
        <v>15</v>
      </c>
      <c r="D636" s="4" t="s">
        <v>98</v>
      </c>
      <c r="E636" s="5">
        <v>0</v>
      </c>
      <c r="F636" s="5">
        <v>0</v>
      </c>
      <c r="G636" s="6" t="s">
        <v>98</v>
      </c>
      <c r="H636" s="6">
        <v>0</v>
      </c>
      <c r="I636" s="4">
        <v>0</v>
      </c>
      <c r="J636" s="4" t="s">
        <v>98</v>
      </c>
      <c r="K636" s="4" t="s">
        <v>98</v>
      </c>
      <c r="L636" s="7" t="s">
        <v>16</v>
      </c>
      <c r="M636" s="7" t="s">
        <v>17</v>
      </c>
    </row>
    <row r="637" spans="1:13">
      <c r="A637" s="3" t="s">
        <v>688</v>
      </c>
      <c r="B637" s="3" t="s">
        <v>717</v>
      </c>
      <c r="C637" s="4" t="s">
        <v>15</v>
      </c>
      <c r="D637" s="4" t="s">
        <v>98</v>
      </c>
      <c r="E637" s="5">
        <v>0</v>
      </c>
      <c r="F637" s="5">
        <v>0</v>
      </c>
      <c r="G637" s="6" t="s">
        <v>98</v>
      </c>
      <c r="H637" s="6">
        <v>0</v>
      </c>
      <c r="I637" s="4">
        <v>0</v>
      </c>
      <c r="J637" s="4" t="s">
        <v>98</v>
      </c>
      <c r="K637" s="4" t="s">
        <v>98</v>
      </c>
      <c r="L637" s="7" t="s">
        <v>16</v>
      </c>
      <c r="M637" s="7" t="s">
        <v>17</v>
      </c>
    </row>
    <row r="638" spans="1:13">
      <c r="A638" s="3" t="s">
        <v>384</v>
      </c>
      <c r="B638" s="3" t="s">
        <v>718</v>
      </c>
      <c r="C638" s="4" t="s">
        <v>15</v>
      </c>
      <c r="D638" s="4" t="s">
        <v>98</v>
      </c>
      <c r="E638" s="5">
        <v>0</v>
      </c>
      <c r="F638" s="5">
        <v>0</v>
      </c>
      <c r="G638" s="6" t="s">
        <v>98</v>
      </c>
      <c r="H638" s="6">
        <v>0</v>
      </c>
      <c r="I638" s="4">
        <v>0</v>
      </c>
      <c r="J638" s="4" t="s">
        <v>98</v>
      </c>
      <c r="K638" s="4" t="s">
        <v>98</v>
      </c>
      <c r="L638" s="7" t="s">
        <v>16</v>
      </c>
      <c r="M638" s="7" t="s">
        <v>17</v>
      </c>
    </row>
    <row r="639" spans="1:13">
      <c r="A639" s="3" t="s">
        <v>676</v>
      </c>
      <c r="B639" s="3" t="s">
        <v>719</v>
      </c>
      <c r="C639" s="4" t="s">
        <v>15</v>
      </c>
      <c r="D639" s="4" t="s">
        <v>98</v>
      </c>
      <c r="E639" s="5">
        <v>0</v>
      </c>
      <c r="F639" s="5">
        <v>0</v>
      </c>
      <c r="G639" s="6" t="s">
        <v>98</v>
      </c>
      <c r="H639" s="6">
        <v>0</v>
      </c>
      <c r="I639" s="4">
        <v>0</v>
      </c>
      <c r="J639" s="4" t="s">
        <v>98</v>
      </c>
      <c r="K639" s="4" t="s">
        <v>98</v>
      </c>
      <c r="L639" s="7" t="s">
        <v>16</v>
      </c>
      <c r="M639" s="7" t="s">
        <v>17</v>
      </c>
    </row>
    <row r="640" spans="1:13">
      <c r="A640" s="3" t="s">
        <v>59</v>
      </c>
      <c r="B640" s="3" t="s">
        <v>147</v>
      </c>
      <c r="C640" s="4" t="s">
        <v>15</v>
      </c>
      <c r="D640" s="4" t="s">
        <v>98</v>
      </c>
      <c r="E640" s="5">
        <v>0</v>
      </c>
      <c r="F640" s="5">
        <v>0</v>
      </c>
      <c r="G640" s="6" t="s">
        <v>98</v>
      </c>
      <c r="H640" s="6">
        <v>0</v>
      </c>
      <c r="I640" s="4">
        <v>0</v>
      </c>
      <c r="J640" s="4" t="s">
        <v>98</v>
      </c>
      <c r="K640" s="4" t="s">
        <v>98</v>
      </c>
      <c r="L640" s="7" t="s">
        <v>16</v>
      </c>
      <c r="M640" s="7" t="s">
        <v>17</v>
      </c>
    </row>
    <row r="641" spans="1:13">
      <c r="A641" s="3" t="s">
        <v>500</v>
      </c>
      <c r="B641" s="3" t="s">
        <v>720</v>
      </c>
      <c r="C641" s="4" t="s">
        <v>15</v>
      </c>
      <c r="D641" s="4" t="s">
        <v>98</v>
      </c>
      <c r="E641" s="5">
        <v>0</v>
      </c>
      <c r="F641" s="5">
        <v>0</v>
      </c>
      <c r="G641" s="6" t="s">
        <v>98</v>
      </c>
      <c r="H641" s="6">
        <v>0</v>
      </c>
      <c r="I641" s="4">
        <v>0</v>
      </c>
      <c r="J641" s="4" t="s">
        <v>98</v>
      </c>
      <c r="K641" s="4" t="s">
        <v>98</v>
      </c>
      <c r="L641" s="7" t="s">
        <v>16</v>
      </c>
      <c r="M641" s="7" t="s">
        <v>17</v>
      </c>
    </row>
    <row r="642" spans="1:13">
      <c r="A642" s="3" t="s">
        <v>496</v>
      </c>
      <c r="B642" s="3" t="s">
        <v>721</v>
      </c>
      <c r="C642" s="4" t="s">
        <v>15</v>
      </c>
      <c r="D642" s="4" t="s">
        <v>98</v>
      </c>
      <c r="E642" s="5">
        <v>0</v>
      </c>
      <c r="F642" s="5">
        <v>0</v>
      </c>
      <c r="G642" s="6" t="s">
        <v>98</v>
      </c>
      <c r="H642" s="6">
        <v>0</v>
      </c>
      <c r="I642" s="4">
        <v>0</v>
      </c>
      <c r="J642" s="4" t="s">
        <v>98</v>
      </c>
      <c r="K642" s="4" t="s">
        <v>98</v>
      </c>
      <c r="L642" s="7" t="s">
        <v>16</v>
      </c>
      <c r="M642" s="7" t="s">
        <v>17</v>
      </c>
    </row>
    <row r="643" spans="1:13">
      <c r="A643" s="3" t="s">
        <v>370</v>
      </c>
      <c r="B643" s="3" t="s">
        <v>722</v>
      </c>
      <c r="C643" s="4" t="s">
        <v>15</v>
      </c>
      <c r="D643" s="4" t="s">
        <v>98</v>
      </c>
      <c r="E643" s="5">
        <v>0</v>
      </c>
      <c r="F643" s="5">
        <v>0</v>
      </c>
      <c r="G643" s="6" t="s">
        <v>98</v>
      </c>
      <c r="H643" s="6">
        <v>0</v>
      </c>
      <c r="I643" s="4">
        <v>0</v>
      </c>
      <c r="J643" s="4" t="s">
        <v>98</v>
      </c>
      <c r="K643" s="4" t="s">
        <v>98</v>
      </c>
      <c r="L643" s="7" t="s">
        <v>16</v>
      </c>
      <c r="M643" s="7" t="s">
        <v>17</v>
      </c>
    </row>
    <row r="644" spans="1:13">
      <c r="A644" s="3" t="s">
        <v>359</v>
      </c>
      <c r="B644" s="3" t="s">
        <v>704</v>
      </c>
      <c r="C644" s="4" t="s">
        <v>15</v>
      </c>
      <c r="D644" s="4" t="s">
        <v>98</v>
      </c>
      <c r="E644" s="5">
        <v>0</v>
      </c>
      <c r="F644" s="5">
        <v>0</v>
      </c>
      <c r="G644" s="6" t="s">
        <v>98</v>
      </c>
      <c r="H644" s="6">
        <v>0</v>
      </c>
      <c r="I644" s="4">
        <v>0</v>
      </c>
      <c r="J644" s="4" t="s">
        <v>98</v>
      </c>
      <c r="K644" s="4" t="s">
        <v>98</v>
      </c>
      <c r="L644" s="7" t="s">
        <v>16</v>
      </c>
      <c r="M644" s="7" t="s">
        <v>17</v>
      </c>
    </row>
    <row r="645" spans="1:13">
      <c r="A645" s="3" t="s">
        <v>682</v>
      </c>
      <c r="B645" s="3" t="s">
        <v>723</v>
      </c>
      <c r="C645" s="4" t="s">
        <v>15</v>
      </c>
      <c r="D645" s="4" t="s">
        <v>98</v>
      </c>
      <c r="E645" s="5">
        <v>0</v>
      </c>
      <c r="F645" s="5">
        <v>0</v>
      </c>
      <c r="G645" s="6" t="s">
        <v>98</v>
      </c>
      <c r="H645" s="6">
        <v>0</v>
      </c>
      <c r="I645" s="4">
        <v>0</v>
      </c>
      <c r="J645" s="4" t="s">
        <v>98</v>
      </c>
      <c r="K645" s="4" t="s">
        <v>98</v>
      </c>
      <c r="L645" s="7" t="s">
        <v>16</v>
      </c>
      <c r="M645" s="7" t="s">
        <v>17</v>
      </c>
    </row>
    <row r="646" spans="1:13">
      <c r="A646" s="3" t="s">
        <v>314</v>
      </c>
      <c r="B646" s="3" t="s">
        <v>724</v>
      </c>
      <c r="C646" s="4" t="s">
        <v>15</v>
      </c>
      <c r="D646" s="4" t="s">
        <v>98</v>
      </c>
      <c r="E646" s="5">
        <v>0</v>
      </c>
      <c r="F646" s="5">
        <v>0</v>
      </c>
      <c r="G646" s="6" t="s">
        <v>98</v>
      </c>
      <c r="H646" s="6">
        <v>0</v>
      </c>
      <c r="I646" s="4">
        <v>0</v>
      </c>
      <c r="J646" s="4" t="s">
        <v>98</v>
      </c>
      <c r="K646" s="4" t="s">
        <v>98</v>
      </c>
      <c r="L646" s="7" t="s">
        <v>16</v>
      </c>
      <c r="M646" s="7" t="s">
        <v>17</v>
      </c>
    </row>
    <row r="647" spans="1:13">
      <c r="A647" s="3" t="s">
        <v>725</v>
      </c>
      <c r="B647" s="3" t="s">
        <v>726</v>
      </c>
      <c r="C647" s="4" t="s">
        <v>15</v>
      </c>
      <c r="D647" s="4" t="s">
        <v>98</v>
      </c>
      <c r="E647" s="5">
        <v>0</v>
      </c>
      <c r="F647" s="5">
        <v>0</v>
      </c>
      <c r="G647" s="6" t="s">
        <v>98</v>
      </c>
      <c r="H647" s="6">
        <v>0</v>
      </c>
      <c r="I647" s="4">
        <v>0</v>
      </c>
      <c r="J647" s="4" t="s">
        <v>98</v>
      </c>
      <c r="K647" s="4" t="s">
        <v>98</v>
      </c>
      <c r="L647" s="7" t="s">
        <v>16</v>
      </c>
      <c r="M647" s="7" t="s">
        <v>17</v>
      </c>
    </row>
    <row r="648" spans="1:13">
      <c r="A648" s="3" t="s">
        <v>486</v>
      </c>
      <c r="B648" s="3" t="s">
        <v>727</v>
      </c>
      <c r="C648" s="4" t="s">
        <v>15</v>
      </c>
      <c r="D648" s="4" t="s">
        <v>98</v>
      </c>
      <c r="E648" s="5">
        <v>0</v>
      </c>
      <c r="F648" s="5">
        <v>0</v>
      </c>
      <c r="G648" s="6" t="s">
        <v>98</v>
      </c>
      <c r="H648" s="6">
        <v>0</v>
      </c>
      <c r="I648" s="4">
        <v>0</v>
      </c>
      <c r="J648" s="4" t="s">
        <v>98</v>
      </c>
      <c r="K648" s="4" t="s">
        <v>98</v>
      </c>
      <c r="L648" s="7" t="s">
        <v>16</v>
      </c>
      <c r="M648" s="7" t="s">
        <v>17</v>
      </c>
    </row>
    <row r="649" spans="1:13">
      <c r="A649" s="3" t="s">
        <v>728</v>
      </c>
      <c r="B649" s="3" t="s">
        <v>729</v>
      </c>
      <c r="C649" s="4" t="s">
        <v>15</v>
      </c>
      <c r="D649" s="4" t="s">
        <v>98</v>
      </c>
      <c r="E649" s="5">
        <v>0</v>
      </c>
      <c r="F649" s="5">
        <v>0</v>
      </c>
      <c r="G649" s="6" t="s">
        <v>98</v>
      </c>
      <c r="H649" s="6">
        <v>0</v>
      </c>
      <c r="I649" s="4">
        <v>0</v>
      </c>
      <c r="J649" s="4" t="s">
        <v>98</v>
      </c>
      <c r="K649" s="4" t="s">
        <v>98</v>
      </c>
      <c r="L649" s="7" t="s">
        <v>16</v>
      </c>
      <c r="M649" s="7" t="s">
        <v>17</v>
      </c>
    </row>
    <row r="650" spans="1:13">
      <c r="A650" s="3" t="s">
        <v>730</v>
      </c>
      <c r="B650" s="3" t="s">
        <v>731</v>
      </c>
      <c r="C650" s="4" t="s">
        <v>15</v>
      </c>
      <c r="D650" s="4" t="s">
        <v>98</v>
      </c>
      <c r="E650" s="5">
        <v>0</v>
      </c>
      <c r="F650" s="5">
        <v>0</v>
      </c>
      <c r="G650" s="6" t="s">
        <v>98</v>
      </c>
      <c r="H650" s="6">
        <v>0</v>
      </c>
      <c r="I650" s="4">
        <v>0</v>
      </c>
      <c r="J650" s="4" t="s">
        <v>98</v>
      </c>
      <c r="K650" s="4" t="s">
        <v>98</v>
      </c>
      <c r="L650" s="7" t="s">
        <v>16</v>
      </c>
      <c r="M650" s="7" t="s">
        <v>17</v>
      </c>
    </row>
    <row r="651" spans="1:13">
      <c r="A651" s="3" t="s">
        <v>585</v>
      </c>
      <c r="B651" s="3" t="s">
        <v>732</v>
      </c>
      <c r="C651" s="4" t="s">
        <v>15</v>
      </c>
      <c r="D651" s="4" t="s">
        <v>98</v>
      </c>
      <c r="E651" s="5">
        <v>0</v>
      </c>
      <c r="F651" s="5">
        <v>0</v>
      </c>
      <c r="G651" s="6" t="s">
        <v>98</v>
      </c>
      <c r="H651" s="6">
        <v>0</v>
      </c>
      <c r="I651" s="4">
        <v>0</v>
      </c>
      <c r="J651" s="4" t="s">
        <v>98</v>
      </c>
      <c r="K651" s="4" t="s">
        <v>98</v>
      </c>
      <c r="L651" s="7" t="s">
        <v>16</v>
      </c>
      <c r="M651" s="7" t="s">
        <v>17</v>
      </c>
    </row>
    <row r="652" spans="1:13">
      <c r="A652" s="3" t="s">
        <v>345</v>
      </c>
      <c r="B652" s="3" t="s">
        <v>733</v>
      </c>
      <c r="C652" s="4" t="s">
        <v>15</v>
      </c>
      <c r="D652" s="4" t="s">
        <v>98</v>
      </c>
      <c r="E652" s="5">
        <v>0</v>
      </c>
      <c r="F652" s="5">
        <v>0</v>
      </c>
      <c r="G652" s="6" t="s">
        <v>98</v>
      </c>
      <c r="H652" s="6">
        <v>0</v>
      </c>
      <c r="I652" s="4">
        <v>0</v>
      </c>
      <c r="J652" s="4" t="s">
        <v>98</v>
      </c>
      <c r="K652" s="4" t="s">
        <v>98</v>
      </c>
      <c r="L652" s="7" t="s">
        <v>16</v>
      </c>
      <c r="M652" s="7" t="s">
        <v>17</v>
      </c>
    </row>
    <row r="653" spans="1:13">
      <c r="A653" s="3" t="s">
        <v>410</v>
      </c>
      <c r="B653" s="3" t="s">
        <v>734</v>
      </c>
      <c r="C653" s="4" t="s">
        <v>15</v>
      </c>
      <c r="D653" s="4" t="s">
        <v>98</v>
      </c>
      <c r="E653" s="5">
        <v>0</v>
      </c>
      <c r="F653" s="5">
        <v>0</v>
      </c>
      <c r="G653" s="6" t="s">
        <v>98</v>
      </c>
      <c r="H653" s="6">
        <v>0</v>
      </c>
      <c r="I653" s="4">
        <v>0</v>
      </c>
      <c r="J653" s="4" t="s">
        <v>98</v>
      </c>
      <c r="K653" s="4" t="s">
        <v>98</v>
      </c>
      <c r="L653" s="7" t="s">
        <v>16</v>
      </c>
      <c r="M653" s="7" t="s">
        <v>17</v>
      </c>
    </row>
    <row r="654" spans="1:13">
      <c r="A654" s="3" t="s">
        <v>341</v>
      </c>
      <c r="B654" s="3" t="s">
        <v>735</v>
      </c>
      <c r="C654" s="4" t="s">
        <v>15</v>
      </c>
      <c r="D654" s="4" t="s">
        <v>98</v>
      </c>
      <c r="E654" s="5">
        <v>0</v>
      </c>
      <c r="F654" s="5">
        <v>0</v>
      </c>
      <c r="G654" s="6" t="s">
        <v>98</v>
      </c>
      <c r="H654" s="6">
        <v>0</v>
      </c>
      <c r="I654" s="4">
        <v>0</v>
      </c>
      <c r="J654" s="4" t="s">
        <v>98</v>
      </c>
      <c r="K654" s="4" t="s">
        <v>98</v>
      </c>
      <c r="L654" s="7" t="s">
        <v>16</v>
      </c>
      <c r="M654" s="7" t="s">
        <v>17</v>
      </c>
    </row>
    <row r="655" spans="1:13">
      <c r="A655" s="3" t="s">
        <v>736</v>
      </c>
      <c r="B655" s="3" t="s">
        <v>737</v>
      </c>
      <c r="C655" s="4" t="s">
        <v>422</v>
      </c>
      <c r="D655" s="4" t="s">
        <v>98</v>
      </c>
      <c r="E655" s="5">
        <v>0</v>
      </c>
      <c r="F655" s="5">
        <v>0</v>
      </c>
      <c r="G655" s="6" t="s">
        <v>98</v>
      </c>
      <c r="H655" s="6">
        <v>0</v>
      </c>
      <c r="I655" s="4">
        <v>0</v>
      </c>
      <c r="J655" s="4" t="s">
        <v>98</v>
      </c>
      <c r="K655" s="4" t="s">
        <v>98</v>
      </c>
      <c r="L655" s="7" t="s">
        <v>16</v>
      </c>
      <c r="M655" s="7" t="s">
        <v>17</v>
      </c>
    </row>
    <row r="656" spans="1:13">
      <c r="A656" s="3" t="s">
        <v>373</v>
      </c>
      <c r="B656" s="3" t="s">
        <v>738</v>
      </c>
      <c r="C656" s="4" t="s">
        <v>15</v>
      </c>
      <c r="D656" s="4" t="s">
        <v>98</v>
      </c>
      <c r="E656" s="5">
        <v>0</v>
      </c>
      <c r="F656" s="5">
        <v>0</v>
      </c>
      <c r="G656" s="6" t="s">
        <v>98</v>
      </c>
      <c r="H656" s="6">
        <v>0</v>
      </c>
      <c r="I656" s="4">
        <v>0</v>
      </c>
      <c r="J656" s="4" t="s">
        <v>98</v>
      </c>
      <c r="K656" s="4" t="s">
        <v>98</v>
      </c>
      <c r="L656" s="7" t="s">
        <v>16</v>
      </c>
      <c r="M656" s="7" t="s">
        <v>17</v>
      </c>
    </row>
    <row r="657" spans="1:13">
      <c r="A657" s="3" t="s">
        <v>379</v>
      </c>
      <c r="B657" s="3" t="s">
        <v>739</v>
      </c>
      <c r="C657" s="4" t="s">
        <v>15</v>
      </c>
      <c r="D657" s="4" t="s">
        <v>98</v>
      </c>
      <c r="E657" s="5">
        <v>0</v>
      </c>
      <c r="F657" s="5">
        <v>0</v>
      </c>
      <c r="G657" s="6" t="s">
        <v>98</v>
      </c>
      <c r="H657" s="6">
        <v>0</v>
      </c>
      <c r="I657" s="4">
        <v>0</v>
      </c>
      <c r="J657" s="4" t="s">
        <v>98</v>
      </c>
      <c r="K657" s="4" t="s">
        <v>98</v>
      </c>
      <c r="L657" s="7" t="s">
        <v>16</v>
      </c>
      <c r="M657" s="7" t="s">
        <v>17</v>
      </c>
    </row>
    <row r="658" spans="1:13">
      <c r="A658" s="3" t="s">
        <v>417</v>
      </c>
      <c r="B658" s="3" t="s">
        <v>534</v>
      </c>
      <c r="C658" s="4" t="s">
        <v>15</v>
      </c>
      <c r="D658" s="4" t="s">
        <v>98</v>
      </c>
      <c r="E658" s="5">
        <v>0</v>
      </c>
      <c r="F658" s="5">
        <v>0</v>
      </c>
      <c r="G658" s="6" t="s">
        <v>98</v>
      </c>
      <c r="H658" s="6">
        <v>0</v>
      </c>
      <c r="I658" s="4">
        <v>0</v>
      </c>
      <c r="J658" s="4" t="s">
        <v>98</v>
      </c>
      <c r="K658" s="4" t="s">
        <v>98</v>
      </c>
      <c r="L658" s="7" t="s">
        <v>16</v>
      </c>
      <c r="M658" s="7" t="s">
        <v>17</v>
      </c>
    </row>
    <row r="659" spans="1:13">
      <c r="A659" s="3" t="s">
        <v>740</v>
      </c>
      <c r="B659" s="3" t="s">
        <v>741</v>
      </c>
      <c r="C659" s="4" t="s">
        <v>15</v>
      </c>
      <c r="D659" s="4" t="s">
        <v>98</v>
      </c>
      <c r="E659" s="5">
        <v>0</v>
      </c>
      <c r="F659" s="5">
        <v>0</v>
      </c>
      <c r="G659" s="6" t="s">
        <v>98</v>
      </c>
      <c r="H659" s="6">
        <v>0</v>
      </c>
      <c r="I659" s="4">
        <v>0</v>
      </c>
      <c r="J659" s="4" t="s">
        <v>98</v>
      </c>
      <c r="K659" s="4" t="s">
        <v>98</v>
      </c>
      <c r="L659" s="7" t="s">
        <v>16</v>
      </c>
      <c r="M659" s="7" t="s">
        <v>17</v>
      </c>
    </row>
    <row r="660" spans="1:13">
      <c r="A660" s="3" t="s">
        <v>413</v>
      </c>
      <c r="B660" s="3" t="s">
        <v>742</v>
      </c>
      <c r="C660" s="4" t="s">
        <v>15</v>
      </c>
      <c r="D660" s="4" t="s">
        <v>98</v>
      </c>
      <c r="E660" s="5">
        <v>0</v>
      </c>
      <c r="F660" s="5">
        <v>0</v>
      </c>
      <c r="G660" s="6" t="s">
        <v>98</v>
      </c>
      <c r="H660" s="6">
        <v>0</v>
      </c>
      <c r="I660" s="4">
        <v>0</v>
      </c>
      <c r="J660" s="4" t="s">
        <v>98</v>
      </c>
      <c r="K660" s="4" t="s">
        <v>98</v>
      </c>
      <c r="L660" s="7" t="s">
        <v>16</v>
      </c>
      <c r="M660" s="7" t="s">
        <v>17</v>
      </c>
    </row>
    <row r="661" spans="1:13">
      <c r="A661" s="3" t="s">
        <v>424</v>
      </c>
      <c r="B661" s="3" t="s">
        <v>425</v>
      </c>
      <c r="C661" s="4" t="s">
        <v>15</v>
      </c>
      <c r="D661" s="4" t="s">
        <v>98</v>
      </c>
      <c r="E661" s="5">
        <v>0</v>
      </c>
      <c r="F661" s="5">
        <v>0</v>
      </c>
      <c r="G661" s="6" t="s">
        <v>98</v>
      </c>
      <c r="H661" s="6">
        <v>0</v>
      </c>
      <c r="I661" s="4">
        <v>0</v>
      </c>
      <c r="J661" s="4" t="s">
        <v>98</v>
      </c>
      <c r="K661" s="4" t="s">
        <v>98</v>
      </c>
      <c r="L661" s="7" t="s">
        <v>16</v>
      </c>
      <c r="M661" s="7" t="s">
        <v>17</v>
      </c>
    </row>
    <row r="662" spans="1:13">
      <c r="A662" s="3" t="s">
        <v>402</v>
      </c>
      <c r="B662" s="3" t="s">
        <v>743</v>
      </c>
      <c r="C662" s="4" t="s">
        <v>15</v>
      </c>
      <c r="D662" s="4" t="s">
        <v>98</v>
      </c>
      <c r="E662" s="5">
        <v>0</v>
      </c>
      <c r="F662" s="5">
        <v>0</v>
      </c>
      <c r="G662" s="6" t="s">
        <v>98</v>
      </c>
      <c r="H662" s="6">
        <v>0</v>
      </c>
      <c r="I662" s="4">
        <v>0</v>
      </c>
      <c r="J662" s="4" t="s">
        <v>98</v>
      </c>
      <c r="K662" s="4" t="s">
        <v>98</v>
      </c>
      <c r="L662" s="7" t="s">
        <v>16</v>
      </c>
      <c r="M662" s="7" t="s">
        <v>17</v>
      </c>
    </row>
    <row r="663" spans="1:13">
      <c r="A663" s="3" t="s">
        <v>444</v>
      </c>
      <c r="B663" s="3" t="s">
        <v>626</v>
      </c>
      <c r="C663" s="4" t="s">
        <v>15</v>
      </c>
      <c r="D663" s="4" t="s">
        <v>98</v>
      </c>
      <c r="E663" s="5">
        <v>0</v>
      </c>
      <c r="F663" s="5">
        <v>0</v>
      </c>
      <c r="G663" s="6" t="s">
        <v>98</v>
      </c>
      <c r="H663" s="6">
        <v>0</v>
      </c>
      <c r="I663" s="4">
        <v>0</v>
      </c>
      <c r="J663" s="4" t="s">
        <v>98</v>
      </c>
      <c r="K663" s="4" t="s">
        <v>98</v>
      </c>
      <c r="L663" s="7" t="s">
        <v>16</v>
      </c>
      <c r="M663" s="7" t="s">
        <v>17</v>
      </c>
    </row>
    <row r="664" spans="1:13">
      <c r="A664" s="3" t="s">
        <v>345</v>
      </c>
      <c r="B664" s="3" t="s">
        <v>744</v>
      </c>
      <c r="C664" s="4" t="s">
        <v>15</v>
      </c>
      <c r="D664" s="4" t="s">
        <v>98</v>
      </c>
      <c r="E664" s="5">
        <v>0</v>
      </c>
      <c r="F664" s="5">
        <v>0</v>
      </c>
      <c r="G664" s="6" t="s">
        <v>98</v>
      </c>
      <c r="H664" s="6">
        <v>0</v>
      </c>
      <c r="I664" s="4">
        <v>0</v>
      </c>
      <c r="J664" s="4" t="s">
        <v>98</v>
      </c>
      <c r="K664" s="4" t="s">
        <v>98</v>
      </c>
      <c r="L664" s="7" t="s">
        <v>16</v>
      </c>
      <c r="M664" s="7" t="s">
        <v>17</v>
      </c>
    </row>
    <row r="665" spans="1:13">
      <c r="A665" s="3" t="s">
        <v>444</v>
      </c>
      <c r="B665" s="3" t="s">
        <v>745</v>
      </c>
      <c r="C665" s="4" t="s">
        <v>15</v>
      </c>
      <c r="D665" s="4" t="s">
        <v>98</v>
      </c>
      <c r="E665" s="5">
        <v>0</v>
      </c>
      <c r="F665" s="5">
        <v>0</v>
      </c>
      <c r="G665" s="6" t="s">
        <v>98</v>
      </c>
      <c r="H665" s="6">
        <v>0</v>
      </c>
      <c r="I665" s="4">
        <v>0</v>
      </c>
      <c r="J665" s="4" t="s">
        <v>98</v>
      </c>
      <c r="K665" s="4" t="s">
        <v>98</v>
      </c>
      <c r="L665" s="7" t="s">
        <v>16</v>
      </c>
      <c r="M665" s="7" t="s">
        <v>17</v>
      </c>
    </row>
    <row r="666" spans="1:13">
      <c r="A666" s="3" t="s">
        <v>384</v>
      </c>
      <c r="B666" s="3" t="s">
        <v>746</v>
      </c>
      <c r="C666" s="4" t="s">
        <v>15</v>
      </c>
      <c r="D666" s="4" t="s">
        <v>98</v>
      </c>
      <c r="E666" s="5">
        <v>0</v>
      </c>
      <c r="F666" s="5">
        <v>0</v>
      </c>
      <c r="G666" s="6" t="s">
        <v>98</v>
      </c>
      <c r="H666" s="6">
        <v>0</v>
      </c>
      <c r="I666" s="4">
        <v>0</v>
      </c>
      <c r="J666" s="4" t="s">
        <v>98</v>
      </c>
      <c r="K666" s="4" t="s">
        <v>98</v>
      </c>
      <c r="L666" s="7" t="s">
        <v>16</v>
      </c>
      <c r="M666" s="7" t="s">
        <v>17</v>
      </c>
    </row>
    <row r="667" spans="1:13">
      <c r="A667" s="3" t="s">
        <v>296</v>
      </c>
      <c r="B667" s="3" t="s">
        <v>747</v>
      </c>
      <c r="C667" s="4" t="s">
        <v>15</v>
      </c>
      <c r="D667" s="4" t="s">
        <v>98</v>
      </c>
      <c r="E667" s="5">
        <v>0</v>
      </c>
      <c r="F667" s="5">
        <v>0</v>
      </c>
      <c r="G667" s="6" t="s">
        <v>98</v>
      </c>
      <c r="H667" s="6">
        <v>0</v>
      </c>
      <c r="I667" s="4">
        <v>0</v>
      </c>
      <c r="J667" s="4" t="s">
        <v>98</v>
      </c>
      <c r="K667" s="4" t="s">
        <v>98</v>
      </c>
      <c r="L667" s="7" t="s">
        <v>16</v>
      </c>
      <c r="M667" s="7" t="s">
        <v>17</v>
      </c>
    </row>
    <row r="668" spans="1:13">
      <c r="A668" s="3" t="s">
        <v>748</v>
      </c>
      <c r="B668" s="3" t="s">
        <v>749</v>
      </c>
      <c r="C668" s="4" t="s">
        <v>15</v>
      </c>
      <c r="D668" s="4" t="s">
        <v>98</v>
      </c>
      <c r="E668" s="5">
        <v>0</v>
      </c>
      <c r="F668" s="5">
        <v>0</v>
      </c>
      <c r="G668" s="6" t="s">
        <v>98</v>
      </c>
      <c r="H668" s="6">
        <v>0</v>
      </c>
      <c r="I668" s="4">
        <v>0</v>
      </c>
      <c r="J668" s="4" t="s">
        <v>98</v>
      </c>
      <c r="K668" s="4" t="s">
        <v>98</v>
      </c>
      <c r="L668" s="7" t="s">
        <v>16</v>
      </c>
      <c r="M668" s="7" t="s">
        <v>17</v>
      </c>
    </row>
    <row r="669" spans="1:13">
      <c r="A669" s="3" t="s">
        <v>750</v>
      </c>
      <c r="B669" s="3" t="s">
        <v>751</v>
      </c>
      <c r="C669" s="4" t="s">
        <v>15</v>
      </c>
      <c r="D669" s="4" t="s">
        <v>98</v>
      </c>
      <c r="E669" s="5">
        <v>0</v>
      </c>
      <c r="F669" s="5">
        <v>0</v>
      </c>
      <c r="G669" s="6" t="s">
        <v>98</v>
      </c>
      <c r="H669" s="6">
        <v>0</v>
      </c>
      <c r="I669" s="4">
        <v>0</v>
      </c>
      <c r="J669" s="4" t="s">
        <v>98</v>
      </c>
      <c r="K669" s="4" t="s">
        <v>98</v>
      </c>
      <c r="L669" s="7" t="s">
        <v>16</v>
      </c>
      <c r="M669" s="7" t="s">
        <v>17</v>
      </c>
    </row>
    <row r="670" spans="1:13">
      <c r="A670" s="3" t="s">
        <v>359</v>
      </c>
      <c r="B670" s="3" t="s">
        <v>752</v>
      </c>
      <c r="C670" s="4" t="s">
        <v>15</v>
      </c>
      <c r="D670" s="4" t="s">
        <v>98</v>
      </c>
      <c r="E670" s="5">
        <v>0</v>
      </c>
      <c r="F670" s="5">
        <v>0</v>
      </c>
      <c r="G670" s="6" t="s">
        <v>98</v>
      </c>
      <c r="H670" s="6">
        <v>0</v>
      </c>
      <c r="I670" s="4">
        <v>0</v>
      </c>
      <c r="J670" s="4" t="s">
        <v>98</v>
      </c>
      <c r="K670" s="4" t="s">
        <v>98</v>
      </c>
      <c r="L670" s="7" t="s">
        <v>16</v>
      </c>
      <c r="M670" s="7" t="s">
        <v>17</v>
      </c>
    </row>
    <row r="671" spans="1:13">
      <c r="A671" s="3" t="s">
        <v>753</v>
      </c>
      <c r="B671" s="3" t="s">
        <v>754</v>
      </c>
      <c r="C671" s="4" t="s">
        <v>15</v>
      </c>
      <c r="D671" s="4" t="s">
        <v>98</v>
      </c>
      <c r="E671" s="5">
        <v>0</v>
      </c>
      <c r="F671" s="5">
        <v>0</v>
      </c>
      <c r="G671" s="6" t="s">
        <v>98</v>
      </c>
      <c r="H671" s="6">
        <v>0</v>
      </c>
      <c r="I671" s="4">
        <v>0</v>
      </c>
      <c r="J671" s="4" t="s">
        <v>98</v>
      </c>
      <c r="K671" s="4" t="s">
        <v>98</v>
      </c>
      <c r="L671" s="7" t="s">
        <v>16</v>
      </c>
      <c r="M671" s="7" t="s">
        <v>17</v>
      </c>
    </row>
    <row r="672" spans="1:13">
      <c r="A672" s="3" t="s">
        <v>755</v>
      </c>
      <c r="B672" s="3" t="s">
        <v>756</v>
      </c>
      <c r="C672" s="4" t="s">
        <v>15</v>
      </c>
      <c r="D672" s="4" t="s">
        <v>98</v>
      </c>
      <c r="E672" s="5">
        <v>0</v>
      </c>
      <c r="F672" s="5">
        <v>0</v>
      </c>
      <c r="G672" s="6" t="s">
        <v>98</v>
      </c>
      <c r="H672" s="6">
        <v>0</v>
      </c>
      <c r="I672" s="4">
        <v>0</v>
      </c>
      <c r="J672" s="4" t="s">
        <v>98</v>
      </c>
      <c r="K672" s="4" t="s">
        <v>98</v>
      </c>
      <c r="L672" s="7" t="s">
        <v>16</v>
      </c>
      <c r="M672" s="7" t="s">
        <v>17</v>
      </c>
    </row>
    <row r="673" spans="1:13">
      <c r="A673" s="3" t="s">
        <v>312</v>
      </c>
      <c r="B673" s="3" t="s">
        <v>576</v>
      </c>
      <c r="C673" s="4" t="s">
        <v>15</v>
      </c>
      <c r="D673" s="4" t="s">
        <v>98</v>
      </c>
      <c r="E673" s="5">
        <v>0</v>
      </c>
      <c r="F673" s="5">
        <v>0</v>
      </c>
      <c r="G673" s="6" t="s">
        <v>98</v>
      </c>
      <c r="H673" s="6">
        <v>0</v>
      </c>
      <c r="I673" s="4">
        <v>0</v>
      </c>
      <c r="J673" s="4" t="s">
        <v>98</v>
      </c>
      <c r="K673" s="4" t="s">
        <v>98</v>
      </c>
      <c r="L673" s="7" t="s">
        <v>16</v>
      </c>
      <c r="M673" s="7" t="s">
        <v>17</v>
      </c>
    </row>
    <row r="674" spans="1:13">
      <c r="A674" s="3" t="s">
        <v>355</v>
      </c>
      <c r="B674" s="3" t="s">
        <v>757</v>
      </c>
      <c r="C674" s="4" t="s">
        <v>15</v>
      </c>
      <c r="D674" s="4" t="s">
        <v>98</v>
      </c>
      <c r="E674" s="5">
        <v>0</v>
      </c>
      <c r="F674" s="5">
        <v>0</v>
      </c>
      <c r="G674" s="6" t="s">
        <v>98</v>
      </c>
      <c r="H674" s="6">
        <v>0</v>
      </c>
      <c r="I674" s="4">
        <v>0</v>
      </c>
      <c r="J674" s="4" t="s">
        <v>98</v>
      </c>
      <c r="K674" s="4" t="s">
        <v>98</v>
      </c>
      <c r="L674" s="7" t="s">
        <v>16</v>
      </c>
      <c r="M674" s="7" t="s">
        <v>17</v>
      </c>
    </row>
    <row r="675" spans="1:13">
      <c r="A675" s="3" t="s">
        <v>325</v>
      </c>
      <c r="B675" s="3" t="s">
        <v>758</v>
      </c>
      <c r="C675" s="4" t="s">
        <v>15</v>
      </c>
      <c r="D675" s="4" t="s">
        <v>98</v>
      </c>
      <c r="E675" s="5">
        <v>0</v>
      </c>
      <c r="F675" s="5">
        <v>0</v>
      </c>
      <c r="G675" s="6" t="s">
        <v>98</v>
      </c>
      <c r="H675" s="6">
        <v>0</v>
      </c>
      <c r="I675" s="4">
        <v>0</v>
      </c>
      <c r="J675" s="4" t="s">
        <v>98</v>
      </c>
      <c r="K675" s="4" t="s">
        <v>98</v>
      </c>
      <c r="L675" s="7" t="s">
        <v>16</v>
      </c>
      <c r="M675" s="7" t="s">
        <v>17</v>
      </c>
    </row>
    <row r="676" spans="1:13">
      <c r="A676" s="3" t="s">
        <v>426</v>
      </c>
      <c r="B676" s="3" t="s">
        <v>759</v>
      </c>
      <c r="C676" s="4" t="s">
        <v>15</v>
      </c>
      <c r="D676" s="4" t="s">
        <v>98</v>
      </c>
      <c r="E676" s="5">
        <v>0</v>
      </c>
      <c r="F676" s="5">
        <v>0</v>
      </c>
      <c r="G676" s="6" t="s">
        <v>98</v>
      </c>
      <c r="H676" s="6">
        <v>0</v>
      </c>
      <c r="I676" s="4">
        <v>0</v>
      </c>
      <c r="J676" s="4" t="s">
        <v>98</v>
      </c>
      <c r="K676" s="4" t="s">
        <v>98</v>
      </c>
      <c r="L676" s="7" t="s">
        <v>16</v>
      </c>
      <c r="M676" s="7" t="s">
        <v>17</v>
      </c>
    </row>
    <row r="677" spans="1:13">
      <c r="A677" s="3" t="s">
        <v>430</v>
      </c>
      <c r="B677" s="3" t="s">
        <v>760</v>
      </c>
      <c r="C677" s="4" t="s">
        <v>15</v>
      </c>
      <c r="D677" s="4" t="s">
        <v>98</v>
      </c>
      <c r="E677" s="5">
        <v>0</v>
      </c>
      <c r="F677" s="5">
        <v>0</v>
      </c>
      <c r="G677" s="6" t="s">
        <v>98</v>
      </c>
      <c r="H677" s="6">
        <v>0</v>
      </c>
      <c r="I677" s="4">
        <v>0</v>
      </c>
      <c r="J677" s="4" t="s">
        <v>98</v>
      </c>
      <c r="K677" s="4" t="s">
        <v>98</v>
      </c>
      <c r="L677" s="7" t="s">
        <v>16</v>
      </c>
      <c r="M677" s="7" t="s">
        <v>17</v>
      </c>
    </row>
    <row r="678" spans="1:13">
      <c r="A678" s="3" t="s">
        <v>535</v>
      </c>
      <c r="B678" s="3" t="s">
        <v>761</v>
      </c>
      <c r="C678" s="4" t="s">
        <v>537</v>
      </c>
      <c r="D678" s="4" t="s">
        <v>98</v>
      </c>
      <c r="E678" s="5">
        <v>0</v>
      </c>
      <c r="F678" s="5">
        <v>0</v>
      </c>
      <c r="G678" s="6" t="s">
        <v>98</v>
      </c>
      <c r="H678" s="6">
        <v>0</v>
      </c>
      <c r="I678" s="4">
        <v>0</v>
      </c>
      <c r="J678" s="4" t="s">
        <v>98</v>
      </c>
      <c r="K678" s="4" t="s">
        <v>98</v>
      </c>
      <c r="L678" s="7" t="s">
        <v>16</v>
      </c>
      <c r="M678" s="7" t="s">
        <v>17</v>
      </c>
    </row>
    <row r="679" spans="1:13">
      <c r="A679" s="3" t="s">
        <v>762</v>
      </c>
      <c r="B679" s="3" t="s">
        <v>763</v>
      </c>
      <c r="C679" s="4" t="s">
        <v>537</v>
      </c>
      <c r="D679" s="4" t="s">
        <v>98</v>
      </c>
      <c r="E679" s="5">
        <v>0</v>
      </c>
      <c r="F679" s="5">
        <v>0</v>
      </c>
      <c r="G679" s="6" t="s">
        <v>98</v>
      </c>
      <c r="H679" s="6">
        <v>0</v>
      </c>
      <c r="I679" s="4">
        <v>0</v>
      </c>
      <c r="J679" s="4" t="s">
        <v>98</v>
      </c>
      <c r="K679" s="4" t="s">
        <v>98</v>
      </c>
      <c r="L679" s="7" t="s">
        <v>16</v>
      </c>
      <c r="M679" s="7" t="s">
        <v>17</v>
      </c>
    </row>
    <row r="680" spans="1:13">
      <c r="A680" s="3" t="s">
        <v>764</v>
      </c>
      <c r="B680" s="3" t="s">
        <v>765</v>
      </c>
      <c r="C680" s="4" t="s">
        <v>15</v>
      </c>
      <c r="D680" s="4" t="s">
        <v>98</v>
      </c>
      <c r="E680" s="5">
        <v>0</v>
      </c>
      <c r="F680" s="5">
        <v>0</v>
      </c>
      <c r="G680" s="6" t="s">
        <v>98</v>
      </c>
      <c r="H680" s="6">
        <v>0</v>
      </c>
      <c r="I680" s="4">
        <v>0</v>
      </c>
      <c r="J680" s="4" t="s">
        <v>98</v>
      </c>
      <c r="K680" s="4" t="s">
        <v>98</v>
      </c>
      <c r="L680" s="7" t="s">
        <v>16</v>
      </c>
      <c r="M680" s="7" t="s">
        <v>17</v>
      </c>
    </row>
    <row r="681" spans="1:13">
      <c r="A681" s="3" t="s">
        <v>766</v>
      </c>
      <c r="B681" s="3" t="s">
        <v>767</v>
      </c>
      <c r="C681" s="4" t="s">
        <v>15</v>
      </c>
      <c r="D681" s="4" t="s">
        <v>98</v>
      </c>
      <c r="E681" s="5">
        <v>0</v>
      </c>
      <c r="F681" s="5">
        <v>0</v>
      </c>
      <c r="G681" s="6" t="s">
        <v>98</v>
      </c>
      <c r="H681" s="6">
        <v>0</v>
      </c>
      <c r="I681" s="4">
        <v>0</v>
      </c>
      <c r="J681" s="4" t="s">
        <v>98</v>
      </c>
      <c r="K681" s="4" t="s">
        <v>98</v>
      </c>
      <c r="L681" s="7" t="s">
        <v>16</v>
      </c>
      <c r="M681" s="7" t="s">
        <v>17</v>
      </c>
    </row>
    <row r="682" spans="1:13">
      <c r="A682" s="3" t="s">
        <v>106</v>
      </c>
      <c r="B682" s="3" t="s">
        <v>206</v>
      </c>
      <c r="C682" s="4" t="s">
        <v>15</v>
      </c>
      <c r="D682" s="4" t="s">
        <v>98</v>
      </c>
      <c r="E682" s="5">
        <v>0</v>
      </c>
      <c r="F682" s="5">
        <v>0</v>
      </c>
      <c r="G682" s="6" t="s">
        <v>98</v>
      </c>
      <c r="H682" s="6">
        <v>0</v>
      </c>
      <c r="I682" s="4">
        <v>0</v>
      </c>
      <c r="J682" s="4" t="s">
        <v>98</v>
      </c>
      <c r="K682" s="4" t="s">
        <v>98</v>
      </c>
      <c r="L682" s="7" t="s">
        <v>16</v>
      </c>
      <c r="M682" s="7" t="s">
        <v>17</v>
      </c>
    </row>
    <row r="683" spans="1:13">
      <c r="A683" s="3" t="s">
        <v>768</v>
      </c>
      <c r="B683" s="3" t="s">
        <v>769</v>
      </c>
      <c r="C683" s="4" t="s">
        <v>15</v>
      </c>
      <c r="D683" s="4" t="s">
        <v>98</v>
      </c>
      <c r="E683" s="5">
        <v>0</v>
      </c>
      <c r="F683" s="5">
        <v>0</v>
      </c>
      <c r="G683" s="6" t="s">
        <v>98</v>
      </c>
      <c r="H683" s="6">
        <v>0</v>
      </c>
      <c r="I683" s="4">
        <v>0</v>
      </c>
      <c r="J683" s="4" t="s">
        <v>98</v>
      </c>
      <c r="K683" s="4" t="s">
        <v>98</v>
      </c>
      <c r="L683" s="7" t="s">
        <v>16</v>
      </c>
      <c r="M683" s="7" t="s">
        <v>17</v>
      </c>
    </row>
    <row r="684" spans="1:13">
      <c r="A684" s="3" t="s">
        <v>122</v>
      </c>
      <c r="B684" s="3" t="s">
        <v>770</v>
      </c>
      <c r="C684" s="4" t="s">
        <v>15</v>
      </c>
      <c r="D684" s="4" t="s">
        <v>98</v>
      </c>
      <c r="E684" s="5">
        <v>0</v>
      </c>
      <c r="F684" s="5">
        <v>0</v>
      </c>
      <c r="G684" s="6" t="s">
        <v>98</v>
      </c>
      <c r="H684" s="6">
        <v>0</v>
      </c>
      <c r="I684" s="4">
        <v>0</v>
      </c>
      <c r="J684" s="4" t="s">
        <v>98</v>
      </c>
      <c r="K684" s="4" t="s">
        <v>98</v>
      </c>
      <c r="L684" s="7" t="s">
        <v>16</v>
      </c>
      <c r="M684" s="7" t="s">
        <v>17</v>
      </c>
    </row>
    <row r="685" spans="1:13">
      <c r="A685" s="3" t="s">
        <v>771</v>
      </c>
      <c r="B685" s="3" t="s">
        <v>772</v>
      </c>
      <c r="C685" s="4" t="s">
        <v>15</v>
      </c>
      <c r="D685" s="4" t="s">
        <v>98</v>
      </c>
      <c r="E685" s="5">
        <v>0</v>
      </c>
      <c r="F685" s="5">
        <v>0</v>
      </c>
      <c r="G685" s="6" t="s">
        <v>98</v>
      </c>
      <c r="H685" s="6">
        <v>0</v>
      </c>
      <c r="I685" s="4">
        <v>0</v>
      </c>
      <c r="J685" s="4" t="s">
        <v>98</v>
      </c>
      <c r="K685" s="4" t="s">
        <v>98</v>
      </c>
      <c r="L685" s="7" t="s">
        <v>16</v>
      </c>
      <c r="M685" s="7" t="s">
        <v>17</v>
      </c>
    </row>
    <row r="686" spans="1:13">
      <c r="A686" s="3" t="s">
        <v>773</v>
      </c>
      <c r="B686" s="3" t="s">
        <v>774</v>
      </c>
      <c r="C686" s="4" t="s">
        <v>15</v>
      </c>
      <c r="D686" s="4" t="s">
        <v>98</v>
      </c>
      <c r="E686" s="5">
        <v>0</v>
      </c>
      <c r="F686" s="5">
        <v>0</v>
      </c>
      <c r="G686" s="6" t="s">
        <v>98</v>
      </c>
      <c r="H686" s="6">
        <v>0</v>
      </c>
      <c r="I686" s="4">
        <v>0</v>
      </c>
      <c r="J686" s="4" t="s">
        <v>98</v>
      </c>
      <c r="K686" s="4" t="s">
        <v>98</v>
      </c>
      <c r="L686" s="7" t="s">
        <v>16</v>
      </c>
      <c r="M686" s="7" t="s">
        <v>17</v>
      </c>
    </row>
    <row r="687" spans="1:13">
      <c r="A687" s="3" t="s">
        <v>437</v>
      </c>
      <c r="B687" s="3" t="s">
        <v>775</v>
      </c>
      <c r="C687" s="4" t="s">
        <v>15</v>
      </c>
      <c r="D687" s="4" t="s">
        <v>98</v>
      </c>
      <c r="E687" s="5">
        <v>0</v>
      </c>
      <c r="F687" s="5">
        <v>0</v>
      </c>
      <c r="G687" s="6" t="s">
        <v>98</v>
      </c>
      <c r="H687" s="6">
        <v>0</v>
      </c>
      <c r="I687" s="4">
        <v>0</v>
      </c>
      <c r="J687" s="4" t="s">
        <v>98</v>
      </c>
      <c r="K687" s="4" t="s">
        <v>98</v>
      </c>
      <c r="L687" s="7" t="s">
        <v>16</v>
      </c>
      <c r="M687" s="7" t="s">
        <v>17</v>
      </c>
    </row>
    <row r="688" spans="1:13">
      <c r="A688" s="3" t="s">
        <v>77</v>
      </c>
      <c r="B688" s="3" t="s">
        <v>382</v>
      </c>
      <c r="C688" s="4" t="s">
        <v>15</v>
      </c>
      <c r="D688" s="4" t="s">
        <v>98</v>
      </c>
      <c r="E688" s="5">
        <v>0</v>
      </c>
      <c r="F688" s="5">
        <v>0</v>
      </c>
      <c r="G688" s="6" t="s">
        <v>98</v>
      </c>
      <c r="H688" s="6">
        <v>0</v>
      </c>
      <c r="I688" s="4">
        <v>0</v>
      </c>
      <c r="J688" s="4" t="s">
        <v>98</v>
      </c>
      <c r="K688" s="4" t="s">
        <v>98</v>
      </c>
      <c r="L688" s="7" t="s">
        <v>16</v>
      </c>
      <c r="M688" s="7" t="s">
        <v>17</v>
      </c>
    </row>
    <row r="689" spans="1:13">
      <c r="A689" s="3" t="s">
        <v>463</v>
      </c>
      <c r="B689" s="3" t="s">
        <v>645</v>
      </c>
      <c r="C689" s="4" t="s">
        <v>15</v>
      </c>
      <c r="D689" s="4" t="s">
        <v>98</v>
      </c>
      <c r="E689" s="5">
        <v>0</v>
      </c>
      <c r="F689" s="5">
        <v>0</v>
      </c>
      <c r="G689" s="6" t="s">
        <v>98</v>
      </c>
      <c r="H689" s="6">
        <v>0</v>
      </c>
      <c r="I689" s="4">
        <v>0</v>
      </c>
      <c r="J689" s="4" t="s">
        <v>98</v>
      </c>
      <c r="K689" s="4" t="s">
        <v>98</v>
      </c>
      <c r="L689" s="7" t="s">
        <v>16</v>
      </c>
      <c r="M689" s="7" t="s">
        <v>17</v>
      </c>
    </row>
    <row r="690" spans="1:13">
      <c r="A690" s="3" t="s">
        <v>776</v>
      </c>
      <c r="B690" s="3" t="s">
        <v>777</v>
      </c>
      <c r="C690" s="4" t="s">
        <v>15</v>
      </c>
      <c r="D690" s="4" t="s">
        <v>98</v>
      </c>
      <c r="E690" s="5">
        <v>0</v>
      </c>
      <c r="F690" s="5">
        <v>0</v>
      </c>
      <c r="G690" s="6" t="s">
        <v>98</v>
      </c>
      <c r="H690" s="6">
        <v>0</v>
      </c>
      <c r="I690" s="4">
        <v>0</v>
      </c>
      <c r="J690" s="4" t="s">
        <v>98</v>
      </c>
      <c r="K690" s="4" t="s">
        <v>98</v>
      </c>
      <c r="L690" s="7" t="s">
        <v>16</v>
      </c>
      <c r="M690" s="7" t="s">
        <v>17</v>
      </c>
    </row>
    <row r="691" spans="1:13">
      <c r="A691" s="3" t="s">
        <v>463</v>
      </c>
      <c r="B691" s="3" t="s">
        <v>778</v>
      </c>
      <c r="C691" s="4" t="s">
        <v>15</v>
      </c>
      <c r="D691" s="4" t="s">
        <v>98</v>
      </c>
      <c r="E691" s="5">
        <v>0</v>
      </c>
      <c r="F691" s="5">
        <v>0</v>
      </c>
      <c r="G691" s="6" t="s">
        <v>98</v>
      </c>
      <c r="H691" s="6">
        <v>0</v>
      </c>
      <c r="I691" s="4">
        <v>0</v>
      </c>
      <c r="J691" s="4" t="s">
        <v>98</v>
      </c>
      <c r="K691" s="4" t="s">
        <v>98</v>
      </c>
      <c r="L691" s="7" t="s">
        <v>16</v>
      </c>
      <c r="M691" s="7" t="s">
        <v>17</v>
      </c>
    </row>
    <row r="692" spans="1:13">
      <c r="A692" s="3" t="s">
        <v>779</v>
      </c>
      <c r="B692" s="3" t="s">
        <v>780</v>
      </c>
      <c r="C692" s="4" t="s">
        <v>537</v>
      </c>
      <c r="D692" s="4" t="s">
        <v>98</v>
      </c>
      <c r="E692" s="5">
        <v>0</v>
      </c>
      <c r="F692" s="5">
        <v>0</v>
      </c>
      <c r="G692" s="6" t="s">
        <v>98</v>
      </c>
      <c r="H692" s="6">
        <v>0</v>
      </c>
      <c r="I692" s="4">
        <v>0</v>
      </c>
      <c r="J692" s="4" t="s">
        <v>98</v>
      </c>
      <c r="K692" s="4" t="s">
        <v>98</v>
      </c>
      <c r="L692" s="7" t="s">
        <v>16</v>
      </c>
      <c r="M692" s="7" t="s">
        <v>17</v>
      </c>
    </row>
    <row r="693" spans="1:13">
      <c r="A693" s="3" t="s">
        <v>122</v>
      </c>
      <c r="B693" s="3" t="s">
        <v>781</v>
      </c>
      <c r="C693" s="4" t="s">
        <v>15</v>
      </c>
      <c r="D693" s="4" t="s">
        <v>98</v>
      </c>
      <c r="E693" s="5">
        <v>0</v>
      </c>
      <c r="F693" s="5">
        <v>0</v>
      </c>
      <c r="G693" s="6" t="s">
        <v>98</v>
      </c>
      <c r="H693" s="6">
        <v>0</v>
      </c>
      <c r="I693" s="4">
        <v>0</v>
      </c>
      <c r="J693" s="4" t="s">
        <v>98</v>
      </c>
      <c r="K693" s="4" t="s">
        <v>98</v>
      </c>
      <c r="L693" s="7" t="s">
        <v>16</v>
      </c>
      <c r="M693" s="7" t="s">
        <v>17</v>
      </c>
    </row>
    <row r="694" spans="1:13">
      <c r="A694" s="3" t="s">
        <v>375</v>
      </c>
      <c r="B694" s="3" t="s">
        <v>376</v>
      </c>
      <c r="C694" s="4" t="s">
        <v>15</v>
      </c>
      <c r="D694" s="4" t="s">
        <v>98</v>
      </c>
      <c r="E694" s="5">
        <v>0</v>
      </c>
      <c r="F694" s="5">
        <v>0</v>
      </c>
      <c r="G694" s="6" t="s">
        <v>98</v>
      </c>
      <c r="H694" s="6">
        <v>0</v>
      </c>
      <c r="I694" s="4">
        <v>0</v>
      </c>
      <c r="J694" s="4" t="s">
        <v>98</v>
      </c>
      <c r="K694" s="4" t="s">
        <v>98</v>
      </c>
      <c r="L694" s="7" t="s">
        <v>16</v>
      </c>
      <c r="M694" s="7" t="s">
        <v>17</v>
      </c>
    </row>
    <row r="695" spans="1:13">
      <c r="A695" s="3" t="s">
        <v>782</v>
      </c>
      <c r="B695" s="3" t="s">
        <v>783</v>
      </c>
      <c r="C695" s="4" t="s">
        <v>537</v>
      </c>
      <c r="D695" s="4" t="s">
        <v>98</v>
      </c>
      <c r="E695" s="5">
        <v>0</v>
      </c>
      <c r="F695" s="5">
        <v>0</v>
      </c>
      <c r="G695" s="6" t="s">
        <v>98</v>
      </c>
      <c r="H695" s="6">
        <v>0</v>
      </c>
      <c r="I695" s="4">
        <v>0</v>
      </c>
      <c r="J695" s="4" t="s">
        <v>98</v>
      </c>
      <c r="K695" s="4" t="s">
        <v>98</v>
      </c>
      <c r="L695" s="7" t="s">
        <v>16</v>
      </c>
      <c r="M695" s="7" t="s">
        <v>17</v>
      </c>
    </row>
    <row r="696" spans="1:13">
      <c r="A696" s="3" t="s">
        <v>106</v>
      </c>
      <c r="B696" s="3" t="s">
        <v>245</v>
      </c>
      <c r="C696" s="4" t="s">
        <v>15</v>
      </c>
      <c r="D696" s="4" t="s">
        <v>98</v>
      </c>
      <c r="E696" s="5">
        <v>0</v>
      </c>
      <c r="F696" s="5">
        <v>0</v>
      </c>
      <c r="G696" s="6" t="s">
        <v>98</v>
      </c>
      <c r="H696" s="6">
        <v>0</v>
      </c>
      <c r="I696" s="4">
        <v>0</v>
      </c>
      <c r="J696" s="4" t="s">
        <v>98</v>
      </c>
      <c r="K696" s="4" t="s">
        <v>98</v>
      </c>
      <c r="L696" s="7" t="s">
        <v>16</v>
      </c>
      <c r="M696" s="7" t="s">
        <v>17</v>
      </c>
    </row>
    <row r="697" spans="1:13">
      <c r="A697" s="3" t="s">
        <v>115</v>
      </c>
      <c r="B697" s="3" t="s">
        <v>307</v>
      </c>
      <c r="C697" s="4" t="s">
        <v>15</v>
      </c>
      <c r="D697" s="4" t="s">
        <v>98</v>
      </c>
      <c r="E697" s="5">
        <v>0</v>
      </c>
      <c r="F697" s="5">
        <v>0</v>
      </c>
      <c r="G697" s="6" t="s">
        <v>98</v>
      </c>
      <c r="H697" s="6">
        <v>0</v>
      </c>
      <c r="I697" s="4">
        <v>0</v>
      </c>
      <c r="J697" s="4" t="s">
        <v>98</v>
      </c>
      <c r="K697" s="4" t="s">
        <v>98</v>
      </c>
      <c r="L697" s="7" t="s">
        <v>16</v>
      </c>
      <c r="M697" s="7" t="s">
        <v>17</v>
      </c>
    </row>
    <row r="698" spans="1:13">
      <c r="A698" s="3" t="s">
        <v>361</v>
      </c>
      <c r="B698" s="3" t="s">
        <v>784</v>
      </c>
      <c r="C698" s="4" t="s">
        <v>15</v>
      </c>
      <c r="D698" s="4" t="s">
        <v>98</v>
      </c>
      <c r="E698" s="5">
        <v>0</v>
      </c>
      <c r="F698" s="5">
        <v>0</v>
      </c>
      <c r="G698" s="6" t="s">
        <v>98</v>
      </c>
      <c r="H698" s="6">
        <v>0</v>
      </c>
      <c r="I698" s="4">
        <v>0</v>
      </c>
      <c r="J698" s="4" t="s">
        <v>98</v>
      </c>
      <c r="K698" s="4" t="s">
        <v>98</v>
      </c>
      <c r="L698" s="7" t="s">
        <v>16</v>
      </c>
      <c r="M698" s="7" t="s">
        <v>17</v>
      </c>
    </row>
    <row r="699" spans="1:13">
      <c r="A699" s="3" t="s">
        <v>641</v>
      </c>
      <c r="B699" s="3" t="s">
        <v>785</v>
      </c>
      <c r="C699" s="4" t="s">
        <v>15</v>
      </c>
      <c r="D699" s="4" t="s">
        <v>98</v>
      </c>
      <c r="E699" s="5">
        <v>0</v>
      </c>
      <c r="F699" s="5">
        <v>0</v>
      </c>
      <c r="G699" s="6" t="s">
        <v>98</v>
      </c>
      <c r="H699" s="6">
        <v>0</v>
      </c>
      <c r="I699" s="4">
        <v>0</v>
      </c>
      <c r="J699" s="4" t="s">
        <v>98</v>
      </c>
      <c r="K699" s="4" t="s">
        <v>98</v>
      </c>
      <c r="L699" s="7" t="s">
        <v>16</v>
      </c>
      <c r="M699" s="7" t="s">
        <v>17</v>
      </c>
    </row>
    <row r="700" spans="1:13">
      <c r="A700" s="3" t="s">
        <v>753</v>
      </c>
      <c r="B700" s="3" t="s">
        <v>786</v>
      </c>
      <c r="C700" s="4" t="s">
        <v>15</v>
      </c>
      <c r="D700" s="4" t="s">
        <v>98</v>
      </c>
      <c r="E700" s="5">
        <v>0</v>
      </c>
      <c r="F700" s="5">
        <v>0</v>
      </c>
      <c r="G700" s="6" t="s">
        <v>98</v>
      </c>
      <c r="H700" s="6">
        <v>0</v>
      </c>
      <c r="I700" s="4">
        <v>0</v>
      </c>
      <c r="J700" s="4" t="s">
        <v>98</v>
      </c>
      <c r="K700" s="4" t="s">
        <v>98</v>
      </c>
      <c r="L700" s="7" t="s">
        <v>16</v>
      </c>
      <c r="M700" s="7" t="s">
        <v>17</v>
      </c>
    </row>
    <row r="701" spans="1:13">
      <c r="A701" s="3" t="s">
        <v>787</v>
      </c>
      <c r="B701" s="3" t="s">
        <v>788</v>
      </c>
      <c r="C701" s="4" t="s">
        <v>15</v>
      </c>
      <c r="D701" s="4" t="s">
        <v>98</v>
      </c>
      <c r="E701" s="5">
        <v>0</v>
      </c>
      <c r="F701" s="5">
        <v>0</v>
      </c>
      <c r="G701" s="6" t="s">
        <v>98</v>
      </c>
      <c r="H701" s="6">
        <v>0</v>
      </c>
      <c r="I701" s="4">
        <v>0</v>
      </c>
      <c r="J701" s="4" t="s">
        <v>98</v>
      </c>
      <c r="K701" s="4" t="s">
        <v>98</v>
      </c>
      <c r="L701" s="7" t="s">
        <v>16</v>
      </c>
      <c r="M701" s="7" t="s">
        <v>17</v>
      </c>
    </row>
    <row r="702" spans="1:13">
      <c r="A702" s="3" t="s">
        <v>115</v>
      </c>
      <c r="B702" s="3" t="s">
        <v>789</v>
      </c>
      <c r="C702" s="4" t="s">
        <v>15</v>
      </c>
      <c r="D702" s="4" t="s">
        <v>98</v>
      </c>
      <c r="E702" s="5">
        <v>0</v>
      </c>
      <c r="F702" s="5">
        <v>0</v>
      </c>
      <c r="G702" s="6" t="s">
        <v>98</v>
      </c>
      <c r="H702" s="6">
        <v>0</v>
      </c>
      <c r="I702" s="4">
        <v>0</v>
      </c>
      <c r="J702" s="4" t="s">
        <v>98</v>
      </c>
      <c r="K702" s="4" t="s">
        <v>98</v>
      </c>
      <c r="L702" s="7" t="s">
        <v>16</v>
      </c>
      <c r="M702" s="7" t="s">
        <v>17</v>
      </c>
    </row>
    <row r="703" spans="1:13">
      <c r="A703" s="3" t="s">
        <v>773</v>
      </c>
      <c r="B703" s="3" t="s">
        <v>790</v>
      </c>
      <c r="C703" s="4" t="s">
        <v>15</v>
      </c>
      <c r="D703" s="4" t="s">
        <v>98</v>
      </c>
      <c r="E703" s="5">
        <v>0</v>
      </c>
      <c r="F703" s="5">
        <v>0</v>
      </c>
      <c r="G703" s="6" t="s">
        <v>98</v>
      </c>
      <c r="H703" s="6">
        <v>0</v>
      </c>
      <c r="I703" s="4">
        <v>0</v>
      </c>
      <c r="J703" s="4" t="s">
        <v>98</v>
      </c>
      <c r="K703" s="4" t="s">
        <v>98</v>
      </c>
      <c r="L703" s="7" t="s">
        <v>16</v>
      </c>
      <c r="M703" s="7" t="s">
        <v>17</v>
      </c>
    </row>
    <row r="704" spans="1:13">
      <c r="A704" s="3" t="s">
        <v>361</v>
      </c>
      <c r="B704" s="3" t="s">
        <v>791</v>
      </c>
      <c r="C704" s="4" t="s">
        <v>15</v>
      </c>
      <c r="D704" s="4" t="s">
        <v>98</v>
      </c>
      <c r="E704" s="5">
        <v>0</v>
      </c>
      <c r="F704" s="5">
        <v>0</v>
      </c>
      <c r="G704" s="6" t="s">
        <v>98</v>
      </c>
      <c r="H704" s="6">
        <v>0</v>
      </c>
      <c r="I704" s="4">
        <v>0</v>
      </c>
      <c r="J704" s="4" t="s">
        <v>98</v>
      </c>
      <c r="K704" s="4" t="s">
        <v>98</v>
      </c>
      <c r="L704" s="7" t="s">
        <v>16</v>
      </c>
      <c r="M704" s="7" t="s">
        <v>17</v>
      </c>
    </row>
    <row r="705" spans="1:13">
      <c r="A705" s="3" t="s">
        <v>321</v>
      </c>
      <c r="B705" s="3" t="s">
        <v>792</v>
      </c>
      <c r="C705" s="4" t="s">
        <v>15</v>
      </c>
      <c r="D705" s="4" t="s">
        <v>98</v>
      </c>
      <c r="E705" s="5">
        <v>0</v>
      </c>
      <c r="F705" s="5">
        <v>0</v>
      </c>
      <c r="G705" s="6" t="s">
        <v>98</v>
      </c>
      <c r="H705" s="6">
        <v>0</v>
      </c>
      <c r="I705" s="4">
        <v>0</v>
      </c>
      <c r="J705" s="4" t="s">
        <v>98</v>
      </c>
      <c r="K705" s="4" t="s">
        <v>98</v>
      </c>
      <c r="L705" s="7" t="s">
        <v>16</v>
      </c>
      <c r="M705" s="7" t="s">
        <v>17</v>
      </c>
    </row>
    <row r="706" spans="1:13">
      <c r="A706" s="3" t="s">
        <v>115</v>
      </c>
      <c r="B706" s="3" t="s">
        <v>446</v>
      </c>
      <c r="C706" s="4" t="s">
        <v>15</v>
      </c>
      <c r="D706" s="4" t="s">
        <v>98</v>
      </c>
      <c r="E706" s="5">
        <v>0</v>
      </c>
      <c r="F706" s="5">
        <v>0</v>
      </c>
      <c r="G706" s="6" t="s">
        <v>98</v>
      </c>
      <c r="H706" s="6">
        <v>0</v>
      </c>
      <c r="I706" s="4">
        <v>0</v>
      </c>
      <c r="J706" s="4" t="s">
        <v>98</v>
      </c>
      <c r="K706" s="4" t="s">
        <v>98</v>
      </c>
      <c r="L706" s="7" t="s">
        <v>16</v>
      </c>
      <c r="M706" s="7" t="s">
        <v>17</v>
      </c>
    </row>
    <row r="707" spans="1:13">
      <c r="A707" s="3" t="s">
        <v>305</v>
      </c>
      <c r="B707" s="3" t="s">
        <v>793</v>
      </c>
      <c r="C707" s="4" t="s">
        <v>15</v>
      </c>
      <c r="D707" s="4" t="s">
        <v>98</v>
      </c>
      <c r="E707" s="5">
        <v>0</v>
      </c>
      <c r="F707" s="5">
        <v>0</v>
      </c>
      <c r="G707" s="6" t="s">
        <v>98</v>
      </c>
      <c r="H707" s="6">
        <v>0</v>
      </c>
      <c r="I707" s="4">
        <v>0</v>
      </c>
      <c r="J707" s="4" t="s">
        <v>98</v>
      </c>
      <c r="K707" s="4" t="s">
        <v>98</v>
      </c>
      <c r="L707" s="7" t="s">
        <v>16</v>
      </c>
      <c r="M707" s="7" t="s">
        <v>17</v>
      </c>
    </row>
    <row r="708" spans="1:13">
      <c r="A708" s="3" t="s">
        <v>794</v>
      </c>
      <c r="B708" s="3" t="s">
        <v>795</v>
      </c>
      <c r="C708" s="4" t="s">
        <v>304</v>
      </c>
      <c r="D708" s="4" t="s">
        <v>98</v>
      </c>
      <c r="E708" s="5">
        <v>0</v>
      </c>
      <c r="F708" s="5">
        <v>0</v>
      </c>
      <c r="G708" s="6" t="s">
        <v>98</v>
      </c>
      <c r="H708" s="6">
        <v>0</v>
      </c>
      <c r="I708" s="4">
        <v>0</v>
      </c>
      <c r="J708" s="4" t="s">
        <v>98</v>
      </c>
      <c r="K708" s="4" t="s">
        <v>98</v>
      </c>
      <c r="L708" s="7" t="s">
        <v>16</v>
      </c>
      <c r="M708" s="7" t="s">
        <v>17</v>
      </c>
    </row>
    <row r="709" spans="1:13">
      <c r="A709" s="3" t="s">
        <v>555</v>
      </c>
      <c r="B709" s="3" t="s">
        <v>796</v>
      </c>
      <c r="C709" s="4" t="s">
        <v>15</v>
      </c>
      <c r="D709" s="4" t="s">
        <v>98</v>
      </c>
      <c r="E709" s="5">
        <v>0</v>
      </c>
      <c r="F709" s="5">
        <v>0</v>
      </c>
      <c r="G709" s="6" t="s">
        <v>98</v>
      </c>
      <c r="H709" s="6">
        <v>0</v>
      </c>
      <c r="I709" s="4">
        <v>0</v>
      </c>
      <c r="J709" s="4" t="s">
        <v>98</v>
      </c>
      <c r="K709" s="4" t="s">
        <v>98</v>
      </c>
      <c r="L709" s="7" t="s">
        <v>16</v>
      </c>
      <c r="M709" s="7" t="s">
        <v>17</v>
      </c>
    </row>
    <row r="710" spans="1:13">
      <c r="A710" s="3" t="s">
        <v>321</v>
      </c>
      <c r="B710" s="3" t="s">
        <v>797</v>
      </c>
      <c r="C710" s="4" t="s">
        <v>15</v>
      </c>
      <c r="D710" s="4" t="s">
        <v>98</v>
      </c>
      <c r="E710" s="5">
        <v>0</v>
      </c>
      <c r="F710" s="5">
        <v>0</v>
      </c>
      <c r="G710" s="6" t="s">
        <v>98</v>
      </c>
      <c r="H710" s="6">
        <v>0</v>
      </c>
      <c r="I710" s="4">
        <v>0</v>
      </c>
      <c r="J710" s="4" t="s">
        <v>98</v>
      </c>
      <c r="K710" s="4" t="s">
        <v>98</v>
      </c>
      <c r="L710" s="7" t="s">
        <v>16</v>
      </c>
      <c r="M710" s="7" t="s">
        <v>17</v>
      </c>
    </row>
    <row r="711" spans="1:13">
      <c r="A711" s="3" t="s">
        <v>343</v>
      </c>
      <c r="B711" s="3" t="s">
        <v>798</v>
      </c>
      <c r="C711" s="4" t="s">
        <v>15</v>
      </c>
      <c r="D711" s="4" t="s">
        <v>98</v>
      </c>
      <c r="E711" s="5">
        <v>0</v>
      </c>
      <c r="F711" s="5">
        <v>0</v>
      </c>
      <c r="G711" s="6" t="s">
        <v>98</v>
      </c>
      <c r="H711" s="6">
        <v>0</v>
      </c>
      <c r="I711" s="4">
        <v>0</v>
      </c>
      <c r="J711" s="4" t="s">
        <v>98</v>
      </c>
      <c r="K711" s="4" t="s">
        <v>98</v>
      </c>
      <c r="L711" s="7" t="s">
        <v>16</v>
      </c>
      <c r="M711" s="7" t="s">
        <v>17</v>
      </c>
    </row>
    <row r="712" spans="1:13">
      <c r="A712" s="3" t="s">
        <v>70</v>
      </c>
      <c r="B712" s="3" t="s">
        <v>232</v>
      </c>
      <c r="C712" s="4" t="s">
        <v>15</v>
      </c>
      <c r="D712" s="4" t="s">
        <v>98</v>
      </c>
      <c r="E712" s="5">
        <v>0</v>
      </c>
      <c r="F712" s="5">
        <v>0</v>
      </c>
      <c r="G712" s="6" t="s">
        <v>98</v>
      </c>
      <c r="H712" s="6">
        <v>0</v>
      </c>
      <c r="I712" s="4">
        <v>0</v>
      </c>
      <c r="J712" s="4" t="s">
        <v>98</v>
      </c>
      <c r="K712" s="4" t="s">
        <v>98</v>
      </c>
      <c r="L712" s="7" t="s">
        <v>16</v>
      </c>
      <c r="M712" s="7" t="s">
        <v>17</v>
      </c>
    </row>
    <row r="713" spans="1:13">
      <c r="A713" s="3" t="s">
        <v>463</v>
      </c>
      <c r="B713" s="3" t="s">
        <v>799</v>
      </c>
      <c r="C713" s="4" t="s">
        <v>15</v>
      </c>
      <c r="D713" s="4" t="s">
        <v>98</v>
      </c>
      <c r="E713" s="5">
        <v>0</v>
      </c>
      <c r="F713" s="5">
        <v>0</v>
      </c>
      <c r="G713" s="6" t="s">
        <v>98</v>
      </c>
      <c r="H713" s="6">
        <v>0</v>
      </c>
      <c r="I713" s="4">
        <v>0</v>
      </c>
      <c r="J713" s="4" t="s">
        <v>98</v>
      </c>
      <c r="K713" s="4" t="s">
        <v>98</v>
      </c>
      <c r="L713" s="7" t="s">
        <v>16</v>
      </c>
      <c r="M713" s="7" t="s">
        <v>17</v>
      </c>
    </row>
    <row r="714" spans="1:13">
      <c r="A714" s="3" t="s">
        <v>800</v>
      </c>
      <c r="B714" s="3" t="s">
        <v>801</v>
      </c>
      <c r="C714" s="4" t="s">
        <v>15</v>
      </c>
      <c r="D714" s="4" t="s">
        <v>98</v>
      </c>
      <c r="E714" s="5">
        <v>0</v>
      </c>
      <c r="F714" s="5">
        <v>0</v>
      </c>
      <c r="G714" s="6" t="s">
        <v>98</v>
      </c>
      <c r="H714" s="6">
        <v>0</v>
      </c>
      <c r="I714" s="4">
        <v>0</v>
      </c>
      <c r="J714" s="4" t="s">
        <v>98</v>
      </c>
      <c r="K714" s="4" t="s">
        <v>98</v>
      </c>
      <c r="L714" s="7" t="s">
        <v>16</v>
      </c>
      <c r="M714" s="7" t="s">
        <v>17</v>
      </c>
    </row>
    <row r="715" spans="1:13">
      <c r="A715" s="3" t="s">
        <v>321</v>
      </c>
      <c r="B715" s="3" t="s">
        <v>802</v>
      </c>
      <c r="C715" s="4" t="s">
        <v>15</v>
      </c>
      <c r="D715" s="4" t="s">
        <v>98</v>
      </c>
      <c r="E715" s="5">
        <v>0</v>
      </c>
      <c r="F715" s="5">
        <v>0</v>
      </c>
      <c r="G715" s="6" t="s">
        <v>98</v>
      </c>
      <c r="H715" s="6">
        <v>0</v>
      </c>
      <c r="I715" s="4">
        <v>0</v>
      </c>
      <c r="J715" s="4" t="s">
        <v>98</v>
      </c>
      <c r="K715" s="4" t="s">
        <v>98</v>
      </c>
      <c r="L715" s="7" t="s">
        <v>16</v>
      </c>
      <c r="M715" s="7" t="s">
        <v>17</v>
      </c>
    </row>
    <row r="716" spans="1:13">
      <c r="A716" s="3" t="s">
        <v>386</v>
      </c>
      <c r="B716" s="3" t="s">
        <v>709</v>
      </c>
      <c r="C716" s="4" t="s">
        <v>15</v>
      </c>
      <c r="D716" s="4" t="s">
        <v>98</v>
      </c>
      <c r="E716" s="5">
        <v>0</v>
      </c>
      <c r="F716" s="5">
        <v>0</v>
      </c>
      <c r="G716" s="6" t="s">
        <v>98</v>
      </c>
      <c r="H716" s="6">
        <v>0</v>
      </c>
      <c r="I716" s="4">
        <v>0</v>
      </c>
      <c r="J716" s="4" t="s">
        <v>98</v>
      </c>
      <c r="K716" s="4" t="s">
        <v>98</v>
      </c>
      <c r="L716" s="7" t="s">
        <v>16</v>
      </c>
      <c r="M716" s="7" t="s">
        <v>17</v>
      </c>
    </row>
    <row r="717" spans="1:13">
      <c r="A717" s="3" t="s">
        <v>437</v>
      </c>
      <c r="B717" s="3" t="s">
        <v>476</v>
      </c>
      <c r="C717" s="4" t="s">
        <v>15</v>
      </c>
      <c r="D717" s="4" t="s">
        <v>98</v>
      </c>
      <c r="E717" s="5">
        <v>0</v>
      </c>
      <c r="F717" s="5">
        <v>0</v>
      </c>
      <c r="G717" s="6" t="s">
        <v>98</v>
      </c>
      <c r="H717" s="6">
        <v>0</v>
      </c>
      <c r="I717" s="4">
        <v>0</v>
      </c>
      <c r="J717" s="4" t="s">
        <v>98</v>
      </c>
      <c r="K717" s="4" t="s">
        <v>98</v>
      </c>
      <c r="L717" s="7" t="s">
        <v>16</v>
      </c>
      <c r="M717" s="7" t="s">
        <v>17</v>
      </c>
    </row>
    <row r="718" spans="1:13">
      <c r="A718" s="3" t="s">
        <v>428</v>
      </c>
      <c r="B718" s="3" t="s">
        <v>803</v>
      </c>
      <c r="C718" s="4" t="s">
        <v>15</v>
      </c>
      <c r="D718" s="4" t="s">
        <v>98</v>
      </c>
      <c r="E718" s="5">
        <v>0</v>
      </c>
      <c r="F718" s="5">
        <v>0</v>
      </c>
      <c r="G718" s="6" t="s">
        <v>98</v>
      </c>
      <c r="H718" s="6">
        <v>0</v>
      </c>
      <c r="I718" s="4">
        <v>0</v>
      </c>
      <c r="J718" s="4" t="s">
        <v>98</v>
      </c>
      <c r="K718" s="4" t="s">
        <v>98</v>
      </c>
      <c r="L718" s="7" t="s">
        <v>16</v>
      </c>
      <c r="M718" s="7" t="s">
        <v>17</v>
      </c>
    </row>
    <row r="719" spans="1:13">
      <c r="A719" s="3" t="s">
        <v>502</v>
      </c>
      <c r="B719" s="3" t="s">
        <v>804</v>
      </c>
      <c r="C719" s="4" t="s">
        <v>15</v>
      </c>
      <c r="D719" s="4" t="s">
        <v>98</v>
      </c>
      <c r="E719" s="5">
        <v>0</v>
      </c>
      <c r="F719" s="5">
        <v>0</v>
      </c>
      <c r="G719" s="6" t="s">
        <v>98</v>
      </c>
      <c r="H719" s="6">
        <v>0</v>
      </c>
      <c r="I719" s="4">
        <v>0</v>
      </c>
      <c r="J719" s="4" t="s">
        <v>98</v>
      </c>
      <c r="K719" s="4" t="s">
        <v>98</v>
      </c>
      <c r="L719" s="7" t="s">
        <v>16</v>
      </c>
      <c r="M719" s="7" t="s">
        <v>17</v>
      </c>
    </row>
    <row r="720" spans="1:13">
      <c r="A720" s="3" t="s">
        <v>494</v>
      </c>
      <c r="B720" s="3" t="s">
        <v>805</v>
      </c>
      <c r="C720" s="4" t="s">
        <v>15</v>
      </c>
      <c r="D720" s="4" t="s">
        <v>98</v>
      </c>
      <c r="E720" s="5">
        <v>0</v>
      </c>
      <c r="F720" s="5">
        <v>0</v>
      </c>
      <c r="G720" s="6" t="s">
        <v>98</v>
      </c>
      <c r="H720" s="6">
        <v>0</v>
      </c>
      <c r="I720" s="4">
        <v>0</v>
      </c>
      <c r="J720" s="4" t="s">
        <v>98</v>
      </c>
      <c r="K720" s="4" t="s">
        <v>98</v>
      </c>
      <c r="L720" s="7" t="s">
        <v>16</v>
      </c>
      <c r="M720" s="7" t="s">
        <v>17</v>
      </c>
    </row>
    <row r="721" spans="1:13">
      <c r="A721" s="3" t="s">
        <v>415</v>
      </c>
      <c r="B721" s="3" t="s">
        <v>806</v>
      </c>
      <c r="C721" s="4" t="s">
        <v>15</v>
      </c>
      <c r="D721" s="4" t="s">
        <v>98</v>
      </c>
      <c r="E721" s="5">
        <v>0</v>
      </c>
      <c r="F721" s="5">
        <v>0</v>
      </c>
      <c r="G721" s="6" t="s">
        <v>98</v>
      </c>
      <c r="H721" s="6">
        <v>0</v>
      </c>
      <c r="I721" s="4">
        <v>0</v>
      </c>
      <c r="J721" s="4" t="s">
        <v>98</v>
      </c>
      <c r="K721" s="4" t="s">
        <v>98</v>
      </c>
      <c r="L721" s="7" t="s">
        <v>16</v>
      </c>
      <c r="M721" s="7" t="s">
        <v>17</v>
      </c>
    </row>
    <row r="722" spans="1:13">
      <c r="A722" s="3" t="s">
        <v>474</v>
      </c>
      <c r="B722" s="3" t="s">
        <v>475</v>
      </c>
      <c r="C722" s="4" t="s">
        <v>15</v>
      </c>
      <c r="D722" s="4" t="s">
        <v>98</v>
      </c>
      <c r="E722" s="5">
        <v>0</v>
      </c>
      <c r="F722" s="5">
        <v>0</v>
      </c>
      <c r="G722" s="6" t="s">
        <v>98</v>
      </c>
      <c r="H722" s="6">
        <v>0</v>
      </c>
      <c r="I722" s="4">
        <v>0</v>
      </c>
      <c r="J722" s="4" t="s">
        <v>98</v>
      </c>
      <c r="K722" s="4" t="s">
        <v>98</v>
      </c>
      <c r="L722" s="7" t="s">
        <v>16</v>
      </c>
      <c r="M722" s="7" t="s">
        <v>17</v>
      </c>
    </row>
    <row r="723" spans="1:13">
      <c r="A723" s="3" t="s">
        <v>58</v>
      </c>
      <c r="B723" s="3" t="s">
        <v>86</v>
      </c>
      <c r="C723" s="4" t="s">
        <v>15</v>
      </c>
      <c r="D723" s="4" t="s">
        <v>98</v>
      </c>
      <c r="E723" s="5">
        <v>0</v>
      </c>
      <c r="F723" s="5">
        <v>0</v>
      </c>
      <c r="G723" s="6" t="s">
        <v>98</v>
      </c>
      <c r="H723" s="6">
        <v>0</v>
      </c>
      <c r="I723" s="4">
        <v>0</v>
      </c>
      <c r="J723" s="4" t="s">
        <v>98</v>
      </c>
      <c r="K723" s="4" t="s">
        <v>98</v>
      </c>
      <c r="L723" s="7" t="s">
        <v>16</v>
      </c>
      <c r="M723" s="7" t="s">
        <v>17</v>
      </c>
    </row>
    <row r="724" spans="1:13">
      <c r="A724" s="3" t="s">
        <v>484</v>
      </c>
      <c r="B724" s="3" t="s">
        <v>807</v>
      </c>
      <c r="C724" s="4" t="s">
        <v>15</v>
      </c>
      <c r="D724" s="4" t="s">
        <v>98</v>
      </c>
      <c r="E724" s="5">
        <v>0</v>
      </c>
      <c r="F724" s="5">
        <v>0</v>
      </c>
      <c r="G724" s="6" t="s">
        <v>98</v>
      </c>
      <c r="H724" s="6">
        <v>0</v>
      </c>
      <c r="I724" s="4">
        <v>0</v>
      </c>
      <c r="J724" s="4" t="s">
        <v>98</v>
      </c>
      <c r="K724" s="4" t="s">
        <v>98</v>
      </c>
      <c r="L724" s="7" t="s">
        <v>16</v>
      </c>
      <c r="M724" s="7" t="s">
        <v>17</v>
      </c>
    </row>
    <row r="725" spans="1:13">
      <c r="A725" s="3" t="s">
        <v>696</v>
      </c>
      <c r="B725" s="3" t="s">
        <v>808</v>
      </c>
      <c r="C725" s="4" t="s">
        <v>15</v>
      </c>
      <c r="D725" s="4" t="s">
        <v>98</v>
      </c>
      <c r="E725" s="5">
        <v>0</v>
      </c>
      <c r="F725" s="5">
        <v>0</v>
      </c>
      <c r="G725" s="6" t="s">
        <v>98</v>
      </c>
      <c r="H725" s="6">
        <v>0</v>
      </c>
      <c r="I725" s="4">
        <v>0</v>
      </c>
      <c r="J725" s="4" t="s">
        <v>98</v>
      </c>
      <c r="K725" s="4" t="s">
        <v>98</v>
      </c>
      <c r="L725" s="7" t="s">
        <v>16</v>
      </c>
      <c r="M725" s="7" t="s">
        <v>17</v>
      </c>
    </row>
    <row r="726" spans="1:13">
      <c r="A726" s="3" t="s">
        <v>809</v>
      </c>
      <c r="B726" s="3" t="s">
        <v>810</v>
      </c>
      <c r="C726" s="4" t="s">
        <v>15</v>
      </c>
      <c r="D726" s="4" t="s">
        <v>98</v>
      </c>
      <c r="E726" s="5">
        <v>0</v>
      </c>
      <c r="F726" s="5">
        <v>0</v>
      </c>
      <c r="G726" s="6" t="s">
        <v>98</v>
      </c>
      <c r="H726" s="6">
        <v>0</v>
      </c>
      <c r="I726" s="4">
        <v>0</v>
      </c>
      <c r="J726" s="4" t="s">
        <v>98</v>
      </c>
      <c r="K726" s="4" t="s">
        <v>98</v>
      </c>
      <c r="L726" s="7" t="s">
        <v>16</v>
      </c>
      <c r="M726" s="7" t="s">
        <v>17</v>
      </c>
    </row>
    <row r="727" spans="1:13">
      <c r="A727" s="3" t="s">
        <v>811</v>
      </c>
      <c r="B727" s="3" t="s">
        <v>801</v>
      </c>
      <c r="C727" s="4" t="s">
        <v>15</v>
      </c>
      <c r="D727" s="4" t="s">
        <v>98</v>
      </c>
      <c r="E727" s="5">
        <v>0</v>
      </c>
      <c r="F727" s="5">
        <v>0</v>
      </c>
      <c r="G727" s="6" t="s">
        <v>98</v>
      </c>
      <c r="H727" s="6">
        <v>0</v>
      </c>
      <c r="I727" s="4">
        <v>0</v>
      </c>
      <c r="J727" s="4" t="s">
        <v>98</v>
      </c>
      <c r="K727" s="4" t="s">
        <v>98</v>
      </c>
      <c r="L727" s="7" t="s">
        <v>16</v>
      </c>
      <c r="M727" s="7" t="s">
        <v>17</v>
      </c>
    </row>
    <row r="728" spans="1:13">
      <c r="A728" s="3" t="s">
        <v>812</v>
      </c>
      <c r="B728" s="3" t="s">
        <v>749</v>
      </c>
      <c r="C728" s="4" t="s">
        <v>15</v>
      </c>
      <c r="D728" s="4" t="s">
        <v>98</v>
      </c>
      <c r="E728" s="5">
        <v>0</v>
      </c>
      <c r="F728" s="5">
        <v>0</v>
      </c>
      <c r="G728" s="6" t="s">
        <v>98</v>
      </c>
      <c r="H728" s="6">
        <v>0</v>
      </c>
      <c r="I728" s="4">
        <v>0</v>
      </c>
      <c r="J728" s="4" t="s">
        <v>98</v>
      </c>
      <c r="K728" s="4" t="s">
        <v>98</v>
      </c>
      <c r="L728" s="7" t="s">
        <v>16</v>
      </c>
      <c r="M728" s="7" t="s">
        <v>17</v>
      </c>
    </row>
    <row r="729" spans="1:13">
      <c r="A729" s="3" t="s">
        <v>419</v>
      </c>
      <c r="B729" s="3" t="s">
        <v>578</v>
      </c>
      <c r="C729" s="4" t="s">
        <v>15</v>
      </c>
      <c r="D729" s="4" t="s">
        <v>98</v>
      </c>
      <c r="E729" s="5">
        <v>0</v>
      </c>
      <c r="F729" s="5">
        <v>0</v>
      </c>
      <c r="G729" s="6" t="s">
        <v>98</v>
      </c>
      <c r="H729" s="6">
        <v>0</v>
      </c>
      <c r="I729" s="4">
        <v>0</v>
      </c>
      <c r="J729" s="4" t="s">
        <v>98</v>
      </c>
      <c r="K729" s="4" t="s">
        <v>98</v>
      </c>
      <c r="L729" s="7" t="s">
        <v>16</v>
      </c>
      <c r="M729" s="7" t="s">
        <v>17</v>
      </c>
    </row>
    <row r="730" spans="1:13">
      <c r="A730" s="3" t="s">
        <v>813</v>
      </c>
      <c r="B730" s="3" t="s">
        <v>814</v>
      </c>
      <c r="C730" s="4" t="s">
        <v>15</v>
      </c>
      <c r="D730" s="4" t="s">
        <v>98</v>
      </c>
      <c r="E730" s="5">
        <v>0</v>
      </c>
      <c r="F730" s="5">
        <v>0</v>
      </c>
      <c r="G730" s="6" t="s">
        <v>98</v>
      </c>
      <c r="H730" s="6">
        <v>0</v>
      </c>
      <c r="I730" s="4">
        <v>0</v>
      </c>
      <c r="J730" s="4" t="s">
        <v>98</v>
      </c>
      <c r="K730" s="4" t="s">
        <v>98</v>
      </c>
      <c r="L730" s="7" t="s">
        <v>16</v>
      </c>
      <c r="M730" s="7" t="s">
        <v>17</v>
      </c>
    </row>
    <row r="731" spans="1:13">
      <c r="A731" s="3" t="s">
        <v>815</v>
      </c>
      <c r="B731" s="3" t="s">
        <v>816</v>
      </c>
      <c r="C731" s="4" t="s">
        <v>15</v>
      </c>
      <c r="D731" s="4" t="s">
        <v>98</v>
      </c>
      <c r="E731" s="5">
        <v>0</v>
      </c>
      <c r="F731" s="5">
        <v>0</v>
      </c>
      <c r="G731" s="6" t="s">
        <v>98</v>
      </c>
      <c r="H731" s="6">
        <v>0</v>
      </c>
      <c r="I731" s="4">
        <v>0</v>
      </c>
      <c r="J731" s="4" t="s">
        <v>98</v>
      </c>
      <c r="K731" s="4" t="s">
        <v>98</v>
      </c>
      <c r="L731" s="7" t="s">
        <v>16</v>
      </c>
      <c r="M731" s="7" t="s">
        <v>17</v>
      </c>
    </row>
    <row r="732" spans="1:13">
      <c r="A732" s="3" t="s">
        <v>332</v>
      </c>
      <c r="B732" s="3" t="s">
        <v>333</v>
      </c>
      <c r="C732" s="4" t="s">
        <v>15</v>
      </c>
      <c r="D732" s="4" t="s">
        <v>98</v>
      </c>
      <c r="E732" s="5">
        <v>0</v>
      </c>
      <c r="F732" s="5">
        <v>0</v>
      </c>
      <c r="G732" s="6" t="s">
        <v>98</v>
      </c>
      <c r="H732" s="6">
        <v>0</v>
      </c>
      <c r="I732" s="4">
        <v>0</v>
      </c>
      <c r="J732" s="4" t="s">
        <v>98</v>
      </c>
      <c r="K732" s="4" t="s">
        <v>98</v>
      </c>
      <c r="L732" s="7" t="s">
        <v>16</v>
      </c>
      <c r="M732" s="7" t="s">
        <v>17</v>
      </c>
    </row>
    <row r="733" spans="1:13">
      <c r="A733" s="3" t="s">
        <v>379</v>
      </c>
      <c r="B733" s="3" t="s">
        <v>739</v>
      </c>
      <c r="C733" s="4" t="s">
        <v>15</v>
      </c>
      <c r="D733" s="4" t="s">
        <v>98</v>
      </c>
      <c r="E733" s="5">
        <v>0</v>
      </c>
      <c r="F733" s="5">
        <v>0</v>
      </c>
      <c r="G733" s="6" t="s">
        <v>98</v>
      </c>
      <c r="H733" s="6">
        <v>0</v>
      </c>
      <c r="I733" s="4">
        <v>0</v>
      </c>
      <c r="J733" s="4" t="s">
        <v>98</v>
      </c>
      <c r="K733" s="4" t="s">
        <v>98</v>
      </c>
      <c r="L733" s="7" t="s">
        <v>16</v>
      </c>
      <c r="M733" s="7" t="s">
        <v>17</v>
      </c>
    </row>
    <row r="734" spans="1:13">
      <c r="A734" s="3" t="s">
        <v>410</v>
      </c>
      <c r="B734" s="3" t="s">
        <v>817</v>
      </c>
      <c r="C734" s="4" t="s">
        <v>15</v>
      </c>
      <c r="D734" s="4" t="s">
        <v>98</v>
      </c>
      <c r="E734" s="5">
        <v>0</v>
      </c>
      <c r="F734" s="5">
        <v>0</v>
      </c>
      <c r="G734" s="6" t="s">
        <v>98</v>
      </c>
      <c r="H734" s="6">
        <v>0</v>
      </c>
      <c r="I734" s="4">
        <v>0</v>
      </c>
      <c r="J734" s="4" t="s">
        <v>98</v>
      </c>
      <c r="K734" s="4" t="s">
        <v>98</v>
      </c>
      <c r="L734" s="7" t="s">
        <v>16</v>
      </c>
      <c r="M734" s="7" t="s">
        <v>17</v>
      </c>
    </row>
    <row r="735" spans="1:13">
      <c r="A735" s="3" t="s">
        <v>314</v>
      </c>
      <c r="B735" s="3" t="s">
        <v>818</v>
      </c>
      <c r="C735" s="4" t="s">
        <v>15</v>
      </c>
      <c r="D735" s="4" t="s">
        <v>98</v>
      </c>
      <c r="E735" s="5">
        <v>0</v>
      </c>
      <c r="F735" s="5">
        <v>0</v>
      </c>
      <c r="G735" s="6" t="s">
        <v>98</v>
      </c>
      <c r="H735" s="6">
        <v>0</v>
      </c>
      <c r="I735" s="4">
        <v>0</v>
      </c>
      <c r="J735" s="4" t="s">
        <v>98</v>
      </c>
      <c r="K735" s="4" t="s">
        <v>98</v>
      </c>
      <c r="L735" s="7" t="s">
        <v>16</v>
      </c>
      <c r="M735" s="7" t="s">
        <v>17</v>
      </c>
    </row>
    <row r="736" spans="1:13">
      <c r="A736" s="3" t="s">
        <v>402</v>
      </c>
      <c r="B736" s="3" t="s">
        <v>819</v>
      </c>
      <c r="C736" s="4" t="s">
        <v>15</v>
      </c>
      <c r="D736" s="4" t="s">
        <v>98</v>
      </c>
      <c r="E736" s="5">
        <v>0</v>
      </c>
      <c r="F736" s="5">
        <v>0</v>
      </c>
      <c r="G736" s="6" t="s">
        <v>98</v>
      </c>
      <c r="H736" s="6">
        <v>0</v>
      </c>
      <c r="I736" s="4">
        <v>0</v>
      </c>
      <c r="J736" s="4" t="s">
        <v>98</v>
      </c>
      <c r="K736" s="4" t="s">
        <v>98</v>
      </c>
      <c r="L736" s="7" t="s">
        <v>16</v>
      </c>
      <c r="M736" s="7" t="s">
        <v>17</v>
      </c>
    </row>
    <row r="737" spans="1:13">
      <c r="A737" s="3" t="s">
        <v>820</v>
      </c>
      <c r="B737" s="3" t="s">
        <v>337</v>
      </c>
      <c r="C737" s="4" t="s">
        <v>15</v>
      </c>
      <c r="D737" s="4" t="s">
        <v>98</v>
      </c>
      <c r="E737" s="5">
        <v>0</v>
      </c>
      <c r="F737" s="5">
        <v>0</v>
      </c>
      <c r="G737" s="6" t="s">
        <v>98</v>
      </c>
      <c r="H737" s="6">
        <v>0</v>
      </c>
      <c r="I737" s="4">
        <v>0</v>
      </c>
      <c r="J737" s="4" t="s">
        <v>98</v>
      </c>
      <c r="K737" s="4" t="s">
        <v>98</v>
      </c>
      <c r="L737" s="7" t="s">
        <v>16</v>
      </c>
      <c r="M737" s="7" t="s">
        <v>17</v>
      </c>
    </row>
    <row r="738" spans="1:13">
      <c r="A738" s="3" t="s">
        <v>621</v>
      </c>
      <c r="B738" s="3" t="s">
        <v>821</v>
      </c>
      <c r="C738" s="4" t="s">
        <v>15</v>
      </c>
      <c r="D738" s="4" t="s">
        <v>98</v>
      </c>
      <c r="E738" s="5">
        <v>0</v>
      </c>
      <c r="F738" s="5">
        <v>0</v>
      </c>
      <c r="G738" s="6" t="s">
        <v>98</v>
      </c>
      <c r="H738" s="6">
        <v>0</v>
      </c>
      <c r="I738" s="4">
        <v>0</v>
      </c>
      <c r="J738" s="4" t="s">
        <v>98</v>
      </c>
      <c r="K738" s="4" t="s">
        <v>98</v>
      </c>
      <c r="L738" s="7" t="s">
        <v>16</v>
      </c>
      <c r="M738" s="7" t="s">
        <v>17</v>
      </c>
    </row>
    <row r="739" spans="1:13">
      <c r="A739" s="3" t="s">
        <v>822</v>
      </c>
      <c r="B739" s="3" t="s">
        <v>823</v>
      </c>
      <c r="C739" s="4" t="s">
        <v>15</v>
      </c>
      <c r="D739" s="4" t="s">
        <v>98</v>
      </c>
      <c r="E739" s="5">
        <v>0</v>
      </c>
      <c r="F739" s="5">
        <v>0</v>
      </c>
      <c r="G739" s="6" t="s">
        <v>98</v>
      </c>
      <c r="H739" s="6">
        <v>0</v>
      </c>
      <c r="I739" s="4">
        <v>0</v>
      </c>
      <c r="J739" s="4" t="s">
        <v>98</v>
      </c>
      <c r="K739" s="4" t="s">
        <v>98</v>
      </c>
      <c r="L739" s="7" t="s">
        <v>16</v>
      </c>
      <c r="M739" s="7" t="s">
        <v>17</v>
      </c>
    </row>
    <row r="740" spans="1:13">
      <c r="A740" s="3" t="s">
        <v>621</v>
      </c>
      <c r="B740" s="3" t="s">
        <v>824</v>
      </c>
      <c r="C740" s="4" t="s">
        <v>15</v>
      </c>
      <c r="D740" s="4" t="s">
        <v>98</v>
      </c>
      <c r="E740" s="5">
        <v>0</v>
      </c>
      <c r="F740" s="5">
        <v>0</v>
      </c>
      <c r="G740" s="6" t="s">
        <v>98</v>
      </c>
      <c r="H740" s="6">
        <v>0</v>
      </c>
      <c r="I740" s="4">
        <v>0</v>
      </c>
      <c r="J740" s="4" t="s">
        <v>98</v>
      </c>
      <c r="K740" s="4" t="s">
        <v>98</v>
      </c>
      <c r="L740" s="7" t="s">
        <v>16</v>
      </c>
      <c r="M740" s="7" t="s">
        <v>17</v>
      </c>
    </row>
    <row r="741" spans="1:13">
      <c r="A741" s="3" t="s">
        <v>825</v>
      </c>
      <c r="B741" s="3" t="s">
        <v>826</v>
      </c>
      <c r="C741" s="4" t="s">
        <v>15</v>
      </c>
      <c r="D741" s="4" t="s">
        <v>98</v>
      </c>
      <c r="E741" s="5">
        <v>0</v>
      </c>
      <c r="F741" s="5">
        <v>0</v>
      </c>
      <c r="G741" s="6" t="s">
        <v>98</v>
      </c>
      <c r="H741" s="6">
        <v>0</v>
      </c>
      <c r="I741" s="4">
        <v>0</v>
      </c>
      <c r="J741" s="4" t="s">
        <v>98</v>
      </c>
      <c r="K741" s="4" t="s">
        <v>98</v>
      </c>
      <c r="L741" s="7" t="s">
        <v>16</v>
      </c>
      <c r="M741" s="7" t="s">
        <v>17</v>
      </c>
    </row>
    <row r="742" spans="1:13">
      <c r="A742" s="3" t="s">
        <v>827</v>
      </c>
      <c r="B742" s="3" t="s">
        <v>828</v>
      </c>
      <c r="C742" s="4" t="s">
        <v>15</v>
      </c>
      <c r="D742" s="4" t="s">
        <v>98</v>
      </c>
      <c r="E742" s="5">
        <v>0</v>
      </c>
      <c r="F742" s="5">
        <v>0</v>
      </c>
      <c r="G742" s="6" t="s">
        <v>98</v>
      </c>
      <c r="H742" s="6">
        <v>0</v>
      </c>
      <c r="I742" s="4">
        <v>0</v>
      </c>
      <c r="J742" s="4" t="s">
        <v>98</v>
      </c>
      <c r="K742" s="4" t="s">
        <v>98</v>
      </c>
      <c r="L742" s="7" t="s">
        <v>16</v>
      </c>
      <c r="M742" s="7" t="s">
        <v>17</v>
      </c>
    </row>
    <row r="743" spans="1:13">
      <c r="A743" s="3" t="s">
        <v>517</v>
      </c>
      <c r="B743" s="3" t="s">
        <v>829</v>
      </c>
      <c r="C743" s="4" t="s">
        <v>15</v>
      </c>
      <c r="D743" s="4" t="s">
        <v>98</v>
      </c>
      <c r="E743" s="5">
        <v>0</v>
      </c>
      <c r="F743" s="5">
        <v>0</v>
      </c>
      <c r="G743" s="6" t="s">
        <v>98</v>
      </c>
      <c r="H743" s="6">
        <v>0</v>
      </c>
      <c r="I743" s="4">
        <v>0</v>
      </c>
      <c r="J743" s="4" t="s">
        <v>98</v>
      </c>
      <c r="K743" s="4" t="s">
        <v>98</v>
      </c>
      <c r="L743" s="7" t="s">
        <v>16</v>
      </c>
      <c r="M743" s="7" t="s">
        <v>17</v>
      </c>
    </row>
    <row r="744" spans="1:13">
      <c r="A744" s="3" t="s">
        <v>606</v>
      </c>
      <c r="B744" s="3" t="s">
        <v>116</v>
      </c>
      <c r="C744" s="4" t="s">
        <v>15</v>
      </c>
      <c r="D744" s="4" t="s">
        <v>98</v>
      </c>
      <c r="E744" s="5">
        <v>0</v>
      </c>
      <c r="F744" s="5">
        <v>0</v>
      </c>
      <c r="G744" s="6" t="s">
        <v>98</v>
      </c>
      <c r="H744" s="6">
        <v>0</v>
      </c>
      <c r="I744" s="4">
        <v>0</v>
      </c>
      <c r="J744" s="4" t="s">
        <v>98</v>
      </c>
      <c r="K744" s="4" t="s">
        <v>98</v>
      </c>
      <c r="L744" s="7" t="s">
        <v>16</v>
      </c>
      <c r="M744" s="7" t="s">
        <v>17</v>
      </c>
    </row>
    <row r="745" spans="1:13">
      <c r="A745" s="3" t="s">
        <v>486</v>
      </c>
      <c r="B745" s="3" t="s">
        <v>487</v>
      </c>
      <c r="C745" s="4" t="s">
        <v>15</v>
      </c>
      <c r="D745" s="4" t="s">
        <v>98</v>
      </c>
      <c r="E745" s="5">
        <v>0</v>
      </c>
      <c r="F745" s="5">
        <v>0</v>
      </c>
      <c r="G745" s="6" t="s">
        <v>98</v>
      </c>
      <c r="H745" s="6">
        <v>0</v>
      </c>
      <c r="I745" s="4">
        <v>0</v>
      </c>
      <c r="J745" s="4" t="s">
        <v>98</v>
      </c>
      <c r="K745" s="4" t="s">
        <v>98</v>
      </c>
      <c r="L745" s="7" t="s">
        <v>16</v>
      </c>
      <c r="M745" s="7" t="s">
        <v>17</v>
      </c>
    </row>
    <row r="746" spans="1:13">
      <c r="A746" s="3" t="s">
        <v>392</v>
      </c>
      <c r="B746" s="3" t="s">
        <v>830</v>
      </c>
      <c r="C746" s="4" t="s">
        <v>15</v>
      </c>
      <c r="D746" s="4" t="s">
        <v>98</v>
      </c>
      <c r="E746" s="5">
        <v>0</v>
      </c>
      <c r="F746" s="5">
        <v>0</v>
      </c>
      <c r="G746" s="6" t="s">
        <v>98</v>
      </c>
      <c r="H746" s="6">
        <v>0</v>
      </c>
      <c r="I746" s="4">
        <v>0</v>
      </c>
      <c r="J746" s="4" t="s">
        <v>98</v>
      </c>
      <c r="K746" s="4" t="s">
        <v>98</v>
      </c>
      <c r="L746" s="7" t="s">
        <v>16</v>
      </c>
      <c r="M746" s="7" t="s">
        <v>17</v>
      </c>
    </row>
    <row r="747" spans="1:13">
      <c r="A747" s="3" t="s">
        <v>472</v>
      </c>
      <c r="B747" s="3" t="s">
        <v>831</v>
      </c>
      <c r="C747" s="4" t="s">
        <v>15</v>
      </c>
      <c r="D747" s="4" t="s">
        <v>98</v>
      </c>
      <c r="E747" s="5">
        <v>0</v>
      </c>
      <c r="F747" s="5">
        <v>0</v>
      </c>
      <c r="G747" s="6" t="s">
        <v>98</v>
      </c>
      <c r="H747" s="6">
        <v>0</v>
      </c>
      <c r="I747" s="4">
        <v>0</v>
      </c>
      <c r="J747" s="4" t="s">
        <v>98</v>
      </c>
      <c r="K747" s="4" t="s">
        <v>98</v>
      </c>
      <c r="L747" s="7" t="s">
        <v>16</v>
      </c>
      <c r="M747" s="7" t="s">
        <v>17</v>
      </c>
    </row>
    <row r="748" spans="1:13">
      <c r="A748" s="3" t="s">
        <v>794</v>
      </c>
      <c r="B748" s="3" t="s">
        <v>832</v>
      </c>
      <c r="C748" s="4" t="s">
        <v>304</v>
      </c>
      <c r="D748" s="4" t="s">
        <v>98</v>
      </c>
      <c r="E748" s="5">
        <v>0</v>
      </c>
      <c r="F748" s="5">
        <v>0</v>
      </c>
      <c r="G748" s="6" t="s">
        <v>98</v>
      </c>
      <c r="H748" s="6">
        <v>0</v>
      </c>
      <c r="I748" s="4">
        <v>0</v>
      </c>
      <c r="J748" s="4" t="s">
        <v>98</v>
      </c>
      <c r="K748" s="4" t="s">
        <v>98</v>
      </c>
      <c r="L748" s="7" t="s">
        <v>16</v>
      </c>
      <c r="M748" s="7" t="s">
        <v>17</v>
      </c>
    </row>
    <row r="749" spans="1:13">
      <c r="A749" s="3" t="s">
        <v>776</v>
      </c>
      <c r="B749" s="3" t="s">
        <v>833</v>
      </c>
      <c r="C749" s="4" t="s">
        <v>15</v>
      </c>
      <c r="D749" s="4" t="s">
        <v>98</v>
      </c>
      <c r="E749" s="5">
        <v>0</v>
      </c>
      <c r="F749" s="5">
        <v>0</v>
      </c>
      <c r="G749" s="6" t="s">
        <v>98</v>
      </c>
      <c r="H749" s="6">
        <v>0</v>
      </c>
      <c r="I749" s="4">
        <v>0</v>
      </c>
      <c r="J749" s="4" t="s">
        <v>98</v>
      </c>
      <c r="K749" s="4" t="s">
        <v>98</v>
      </c>
      <c r="L749" s="7" t="s">
        <v>16</v>
      </c>
      <c r="M749" s="7" t="s">
        <v>17</v>
      </c>
    </row>
    <row r="750" spans="1:13">
      <c r="A750" s="3" t="s">
        <v>122</v>
      </c>
      <c r="B750" s="3" t="s">
        <v>834</v>
      </c>
      <c r="C750" s="4" t="s">
        <v>15</v>
      </c>
      <c r="D750" s="4" t="s">
        <v>98</v>
      </c>
      <c r="E750" s="5">
        <v>0</v>
      </c>
      <c r="F750" s="5">
        <v>0</v>
      </c>
      <c r="G750" s="6" t="s">
        <v>98</v>
      </c>
      <c r="H750" s="6">
        <v>0</v>
      </c>
      <c r="I750" s="4">
        <v>0</v>
      </c>
      <c r="J750" s="4" t="s">
        <v>98</v>
      </c>
      <c r="K750" s="4" t="s">
        <v>98</v>
      </c>
      <c r="L750" s="7" t="s">
        <v>16</v>
      </c>
      <c r="M750" s="7" t="s">
        <v>17</v>
      </c>
    </row>
    <row r="751" spans="1:13">
      <c r="A751" s="3" t="s">
        <v>527</v>
      </c>
      <c r="B751" s="3" t="s">
        <v>835</v>
      </c>
      <c r="C751" s="4" t="s">
        <v>15</v>
      </c>
      <c r="D751" s="4" t="s">
        <v>98</v>
      </c>
      <c r="E751" s="5">
        <v>0</v>
      </c>
      <c r="F751" s="5">
        <v>0</v>
      </c>
      <c r="G751" s="6" t="s">
        <v>98</v>
      </c>
      <c r="H751" s="6">
        <v>0</v>
      </c>
      <c r="I751" s="4">
        <v>0</v>
      </c>
      <c r="J751" s="4" t="s">
        <v>98</v>
      </c>
      <c r="K751" s="4" t="s">
        <v>98</v>
      </c>
      <c r="L751" s="7" t="s">
        <v>16</v>
      </c>
      <c r="M751" s="7" t="s">
        <v>17</v>
      </c>
    </row>
    <row r="752" spans="1:13">
      <c r="A752" s="3" t="s">
        <v>77</v>
      </c>
      <c r="B752" s="3" t="s">
        <v>836</v>
      </c>
      <c r="C752" s="4" t="s">
        <v>15</v>
      </c>
      <c r="D752" s="4" t="s">
        <v>98</v>
      </c>
      <c r="E752" s="5">
        <v>0</v>
      </c>
      <c r="F752" s="5">
        <v>0</v>
      </c>
      <c r="G752" s="6" t="s">
        <v>98</v>
      </c>
      <c r="H752" s="6">
        <v>0</v>
      </c>
      <c r="I752" s="4">
        <v>0</v>
      </c>
      <c r="J752" s="4" t="s">
        <v>98</v>
      </c>
      <c r="K752" s="4" t="s">
        <v>98</v>
      </c>
      <c r="L752" s="7" t="s">
        <v>16</v>
      </c>
      <c r="M752" s="7" t="s">
        <v>17</v>
      </c>
    </row>
    <row r="753" spans="1:13">
      <c r="A753" s="3" t="s">
        <v>465</v>
      </c>
      <c r="B753" s="3" t="s">
        <v>584</v>
      </c>
      <c r="C753" s="4" t="s">
        <v>15</v>
      </c>
      <c r="D753" s="4" t="s">
        <v>98</v>
      </c>
      <c r="E753" s="5">
        <v>0</v>
      </c>
      <c r="F753" s="5">
        <v>0</v>
      </c>
      <c r="G753" s="6" t="s">
        <v>98</v>
      </c>
      <c r="H753" s="6">
        <v>0</v>
      </c>
      <c r="I753" s="4">
        <v>0</v>
      </c>
      <c r="J753" s="4" t="s">
        <v>98</v>
      </c>
      <c r="K753" s="4" t="s">
        <v>98</v>
      </c>
      <c r="L753" s="7" t="s">
        <v>16</v>
      </c>
      <c r="M753" s="7" t="s">
        <v>17</v>
      </c>
    </row>
    <row r="754" spans="1:13">
      <c r="A754" s="3" t="s">
        <v>361</v>
      </c>
      <c r="B754" s="3" t="s">
        <v>362</v>
      </c>
      <c r="C754" s="4" t="s">
        <v>15</v>
      </c>
      <c r="D754" s="4" t="s">
        <v>98</v>
      </c>
      <c r="E754" s="5">
        <v>0</v>
      </c>
      <c r="F754" s="5">
        <v>0</v>
      </c>
      <c r="G754" s="6" t="s">
        <v>98</v>
      </c>
      <c r="H754" s="6">
        <v>0</v>
      </c>
      <c r="I754" s="4">
        <v>0</v>
      </c>
      <c r="J754" s="4" t="s">
        <v>98</v>
      </c>
      <c r="K754" s="4" t="s">
        <v>98</v>
      </c>
      <c r="L754" s="7" t="s">
        <v>16</v>
      </c>
      <c r="M754" s="7" t="s">
        <v>17</v>
      </c>
    </row>
    <row r="755" spans="1:13">
      <c r="A755" s="3" t="s">
        <v>351</v>
      </c>
      <c r="B755" s="3" t="s">
        <v>837</v>
      </c>
      <c r="C755" s="4" t="s">
        <v>15</v>
      </c>
      <c r="D755" s="4" t="s">
        <v>98</v>
      </c>
      <c r="E755" s="5">
        <v>0</v>
      </c>
      <c r="F755" s="5">
        <v>0</v>
      </c>
      <c r="G755" s="6" t="s">
        <v>98</v>
      </c>
      <c r="H755" s="6">
        <v>0</v>
      </c>
      <c r="I755" s="4">
        <v>0</v>
      </c>
      <c r="J755" s="4" t="s">
        <v>98</v>
      </c>
      <c r="K755" s="4" t="s">
        <v>98</v>
      </c>
      <c r="L755" s="7" t="s">
        <v>16</v>
      </c>
      <c r="M755" s="7" t="s">
        <v>17</v>
      </c>
    </row>
    <row r="756" spans="1:13">
      <c r="A756" s="3" t="s">
        <v>112</v>
      </c>
      <c r="B756" s="3" t="s">
        <v>113</v>
      </c>
      <c r="C756" s="4" t="s">
        <v>15</v>
      </c>
      <c r="D756" s="4" t="s">
        <v>98</v>
      </c>
      <c r="E756" s="5">
        <v>0</v>
      </c>
      <c r="F756" s="5">
        <v>0</v>
      </c>
      <c r="G756" s="6" t="s">
        <v>98</v>
      </c>
      <c r="H756" s="6">
        <v>0</v>
      </c>
      <c r="I756" s="4">
        <v>0</v>
      </c>
      <c r="J756" s="4" t="s">
        <v>98</v>
      </c>
      <c r="K756" s="4" t="s">
        <v>98</v>
      </c>
      <c r="L756" s="7" t="s">
        <v>16</v>
      </c>
      <c r="M756" s="7" t="s">
        <v>17</v>
      </c>
    </row>
    <row r="757" spans="1:13">
      <c r="A757" s="3" t="s">
        <v>392</v>
      </c>
      <c r="B757" s="3" t="s">
        <v>838</v>
      </c>
      <c r="C757" s="4" t="s">
        <v>15</v>
      </c>
      <c r="D757" s="4" t="s">
        <v>98</v>
      </c>
      <c r="E757" s="5">
        <v>0</v>
      </c>
      <c r="F757" s="5">
        <v>0</v>
      </c>
      <c r="G757" s="6" t="s">
        <v>98</v>
      </c>
      <c r="H757" s="6">
        <v>0</v>
      </c>
      <c r="I757" s="4">
        <v>0</v>
      </c>
      <c r="J757" s="4" t="s">
        <v>98</v>
      </c>
      <c r="K757" s="4" t="s">
        <v>98</v>
      </c>
      <c r="L757" s="7" t="s">
        <v>16</v>
      </c>
      <c r="M757" s="7" t="s">
        <v>17</v>
      </c>
    </row>
    <row r="758" spans="1:13">
      <c r="A758" s="3" t="s">
        <v>555</v>
      </c>
      <c r="B758" s="3" t="s">
        <v>593</v>
      </c>
      <c r="C758" s="4" t="s">
        <v>15</v>
      </c>
      <c r="D758" s="4" t="s">
        <v>98</v>
      </c>
      <c r="E758" s="5">
        <v>0</v>
      </c>
      <c r="F758" s="5">
        <v>0</v>
      </c>
      <c r="G758" s="6" t="s">
        <v>98</v>
      </c>
      <c r="H758" s="6">
        <v>0</v>
      </c>
      <c r="I758" s="4">
        <v>0</v>
      </c>
      <c r="J758" s="4" t="s">
        <v>98</v>
      </c>
      <c r="K758" s="4" t="s">
        <v>98</v>
      </c>
      <c r="L758" s="7" t="s">
        <v>16</v>
      </c>
      <c r="M758" s="7" t="s">
        <v>17</v>
      </c>
    </row>
    <row r="759" spans="1:13">
      <c r="A759" s="3" t="s">
        <v>839</v>
      </c>
      <c r="B759" s="3" t="s">
        <v>840</v>
      </c>
      <c r="C759" s="4" t="s">
        <v>422</v>
      </c>
      <c r="D759" s="4" t="s">
        <v>98</v>
      </c>
      <c r="E759" s="5">
        <v>0</v>
      </c>
      <c r="F759" s="5">
        <v>0</v>
      </c>
      <c r="G759" s="6" t="s">
        <v>98</v>
      </c>
      <c r="H759" s="6">
        <v>0</v>
      </c>
      <c r="I759" s="4">
        <v>0</v>
      </c>
      <c r="J759" s="4" t="s">
        <v>98</v>
      </c>
      <c r="K759" s="4" t="s">
        <v>98</v>
      </c>
      <c r="L759" s="7" t="s">
        <v>16</v>
      </c>
      <c r="M759" s="7" t="s">
        <v>17</v>
      </c>
    </row>
    <row r="760" spans="1:13">
      <c r="A760" s="3" t="s">
        <v>404</v>
      </c>
      <c r="B760" s="3" t="s">
        <v>841</v>
      </c>
      <c r="C760" s="4" t="s">
        <v>15</v>
      </c>
      <c r="D760" s="4" t="s">
        <v>98</v>
      </c>
      <c r="E760" s="5">
        <v>0</v>
      </c>
      <c r="F760" s="5">
        <v>0</v>
      </c>
      <c r="G760" s="6" t="s">
        <v>98</v>
      </c>
      <c r="H760" s="6">
        <v>0</v>
      </c>
      <c r="I760" s="4">
        <v>0</v>
      </c>
      <c r="J760" s="4" t="s">
        <v>98</v>
      </c>
      <c r="K760" s="4" t="s">
        <v>98</v>
      </c>
      <c r="L760" s="7" t="s">
        <v>16</v>
      </c>
      <c r="M760" s="7" t="s">
        <v>17</v>
      </c>
    </row>
    <row r="761" spans="1:13">
      <c r="A761" s="3" t="s">
        <v>90</v>
      </c>
      <c r="B761" s="3" t="s">
        <v>91</v>
      </c>
      <c r="C761" s="4" t="s">
        <v>15</v>
      </c>
      <c r="D761" s="4" t="s">
        <v>98</v>
      </c>
      <c r="E761" s="5">
        <v>0</v>
      </c>
      <c r="F761" s="5">
        <v>0</v>
      </c>
      <c r="G761" s="6" t="s">
        <v>98</v>
      </c>
      <c r="H761" s="6">
        <v>0</v>
      </c>
      <c r="I761" s="4">
        <v>0</v>
      </c>
      <c r="J761" s="4" t="s">
        <v>98</v>
      </c>
      <c r="K761" s="4" t="s">
        <v>98</v>
      </c>
      <c r="L761" s="7" t="s">
        <v>16</v>
      </c>
      <c r="M761" s="7" t="s">
        <v>17</v>
      </c>
    </row>
    <row r="762" spans="1:13">
      <c r="A762" s="3" t="s">
        <v>842</v>
      </c>
      <c r="B762" s="3" t="s">
        <v>843</v>
      </c>
      <c r="C762" s="4" t="s">
        <v>15</v>
      </c>
      <c r="D762" s="4" t="s">
        <v>98</v>
      </c>
      <c r="E762" s="5">
        <v>0</v>
      </c>
      <c r="F762" s="5">
        <v>0</v>
      </c>
      <c r="G762" s="6" t="s">
        <v>98</v>
      </c>
      <c r="H762" s="6">
        <v>0</v>
      </c>
      <c r="I762" s="4">
        <v>0</v>
      </c>
      <c r="J762" s="4" t="s">
        <v>98</v>
      </c>
      <c r="K762" s="4" t="s">
        <v>98</v>
      </c>
      <c r="L762" s="7" t="s">
        <v>16</v>
      </c>
      <c r="M762" s="7" t="s">
        <v>17</v>
      </c>
    </row>
    <row r="763" spans="1:13">
      <c r="A763" s="3" t="s">
        <v>294</v>
      </c>
      <c r="B763" s="3" t="s">
        <v>471</v>
      </c>
      <c r="C763" s="4" t="s">
        <v>15</v>
      </c>
      <c r="D763" s="4" t="s">
        <v>98</v>
      </c>
      <c r="E763" s="5">
        <v>0</v>
      </c>
      <c r="F763" s="5">
        <v>0</v>
      </c>
      <c r="G763" s="6" t="s">
        <v>98</v>
      </c>
      <c r="H763" s="6">
        <v>0</v>
      </c>
      <c r="I763" s="4">
        <v>0</v>
      </c>
      <c r="J763" s="4" t="s">
        <v>98</v>
      </c>
      <c r="K763" s="4" t="s">
        <v>98</v>
      </c>
      <c r="L763" s="7" t="s">
        <v>16</v>
      </c>
      <c r="M763" s="7" t="s">
        <v>17</v>
      </c>
    </row>
    <row r="764" spans="1:13">
      <c r="A764" s="3" t="s">
        <v>787</v>
      </c>
      <c r="B764" s="3" t="s">
        <v>844</v>
      </c>
      <c r="C764" s="4" t="s">
        <v>15</v>
      </c>
      <c r="D764" s="4" t="s">
        <v>98</v>
      </c>
      <c r="E764" s="5">
        <v>0</v>
      </c>
      <c r="F764" s="5">
        <v>0</v>
      </c>
      <c r="G764" s="6" t="s">
        <v>98</v>
      </c>
      <c r="H764" s="6">
        <v>0</v>
      </c>
      <c r="I764" s="4">
        <v>0</v>
      </c>
      <c r="J764" s="4" t="s">
        <v>98</v>
      </c>
      <c r="K764" s="4" t="s">
        <v>98</v>
      </c>
      <c r="L764" s="7" t="s">
        <v>16</v>
      </c>
      <c r="M764" s="7" t="s">
        <v>17</v>
      </c>
    </row>
    <row r="765" spans="1:13">
      <c r="A765" s="3" t="s">
        <v>845</v>
      </c>
      <c r="B765" s="3" t="s">
        <v>846</v>
      </c>
      <c r="C765" s="4" t="s">
        <v>15</v>
      </c>
      <c r="D765" s="4" t="s">
        <v>98</v>
      </c>
      <c r="E765" s="5">
        <v>0</v>
      </c>
      <c r="F765" s="5">
        <v>0</v>
      </c>
      <c r="G765" s="6" t="s">
        <v>98</v>
      </c>
      <c r="H765" s="6">
        <v>0</v>
      </c>
      <c r="I765" s="4">
        <v>0</v>
      </c>
      <c r="J765" s="4" t="s">
        <v>98</v>
      </c>
      <c r="K765" s="4" t="s">
        <v>98</v>
      </c>
      <c r="L765" s="7" t="s">
        <v>16</v>
      </c>
      <c r="M765" s="7" t="s">
        <v>17</v>
      </c>
    </row>
    <row r="766" spans="1:13">
      <c r="A766" s="3" t="s">
        <v>321</v>
      </c>
      <c r="B766" s="3" t="s">
        <v>847</v>
      </c>
      <c r="C766" s="4" t="s">
        <v>15</v>
      </c>
      <c r="D766" s="4" t="s">
        <v>98</v>
      </c>
      <c r="E766" s="5">
        <v>0</v>
      </c>
      <c r="F766" s="5">
        <v>0</v>
      </c>
      <c r="G766" s="6" t="s">
        <v>98</v>
      </c>
      <c r="H766" s="6">
        <v>0</v>
      </c>
      <c r="I766" s="4">
        <v>0</v>
      </c>
      <c r="J766" s="4" t="s">
        <v>98</v>
      </c>
      <c r="K766" s="4" t="s">
        <v>98</v>
      </c>
      <c r="L766" s="7" t="s">
        <v>16</v>
      </c>
      <c r="M766" s="7" t="s">
        <v>17</v>
      </c>
    </row>
    <row r="767" spans="1:13">
      <c r="A767" s="3" t="s">
        <v>486</v>
      </c>
      <c r="B767" s="3" t="s">
        <v>570</v>
      </c>
      <c r="C767" s="4" t="s">
        <v>15</v>
      </c>
      <c r="D767" s="4" t="s">
        <v>98</v>
      </c>
      <c r="E767" s="5">
        <v>0</v>
      </c>
      <c r="F767" s="5">
        <v>0</v>
      </c>
      <c r="G767" s="6" t="s">
        <v>98</v>
      </c>
      <c r="H767" s="6">
        <v>0</v>
      </c>
      <c r="I767" s="4">
        <v>0</v>
      </c>
      <c r="J767" s="4" t="s">
        <v>98</v>
      </c>
      <c r="K767" s="4" t="s">
        <v>98</v>
      </c>
      <c r="L767" s="7" t="s">
        <v>16</v>
      </c>
      <c r="M767" s="7" t="s">
        <v>17</v>
      </c>
    </row>
    <row r="768" spans="1:13">
      <c r="A768" s="3" t="s">
        <v>533</v>
      </c>
      <c r="B768" s="3" t="s">
        <v>848</v>
      </c>
      <c r="C768" s="4" t="s">
        <v>15</v>
      </c>
      <c r="D768" s="4" t="s">
        <v>98</v>
      </c>
      <c r="E768" s="5">
        <v>0</v>
      </c>
      <c r="F768" s="5">
        <v>0</v>
      </c>
      <c r="G768" s="6" t="s">
        <v>98</v>
      </c>
      <c r="H768" s="6">
        <v>0</v>
      </c>
      <c r="I768" s="4">
        <v>0</v>
      </c>
      <c r="J768" s="4" t="s">
        <v>98</v>
      </c>
      <c r="K768" s="4" t="s">
        <v>98</v>
      </c>
      <c r="L768" s="7" t="s">
        <v>16</v>
      </c>
      <c r="M768" s="7" t="s">
        <v>17</v>
      </c>
    </row>
    <row r="769" spans="1:13">
      <c r="A769" s="3" t="s">
        <v>597</v>
      </c>
      <c r="B769" s="3" t="s">
        <v>849</v>
      </c>
      <c r="C769" s="4" t="s">
        <v>15</v>
      </c>
      <c r="D769" s="4" t="s">
        <v>98</v>
      </c>
      <c r="E769" s="5">
        <v>0</v>
      </c>
      <c r="F769" s="5">
        <v>0</v>
      </c>
      <c r="G769" s="6" t="s">
        <v>98</v>
      </c>
      <c r="H769" s="6">
        <v>0</v>
      </c>
      <c r="I769" s="4">
        <v>0</v>
      </c>
      <c r="J769" s="4" t="s">
        <v>98</v>
      </c>
      <c r="K769" s="4" t="s">
        <v>98</v>
      </c>
      <c r="L769" s="7" t="s">
        <v>16</v>
      </c>
      <c r="M769" s="7" t="s">
        <v>17</v>
      </c>
    </row>
    <row r="770" spans="1:13">
      <c r="A770" s="3" t="s">
        <v>850</v>
      </c>
      <c r="B770" s="3" t="s">
        <v>851</v>
      </c>
      <c r="C770" s="4" t="s">
        <v>15</v>
      </c>
      <c r="D770" s="4" t="s">
        <v>98</v>
      </c>
      <c r="E770" s="5">
        <v>0</v>
      </c>
      <c r="F770" s="5">
        <v>0</v>
      </c>
      <c r="G770" s="6" t="s">
        <v>98</v>
      </c>
      <c r="H770" s="6">
        <v>0</v>
      </c>
      <c r="I770" s="4">
        <v>0</v>
      </c>
      <c r="J770" s="4" t="s">
        <v>98</v>
      </c>
      <c r="K770" s="4" t="s">
        <v>98</v>
      </c>
      <c r="L770" s="7" t="s">
        <v>16</v>
      </c>
      <c r="M770" s="7" t="s">
        <v>17</v>
      </c>
    </row>
    <row r="771" spans="1:13">
      <c r="A771" s="3" t="s">
        <v>24</v>
      </c>
      <c r="B771" s="3" t="s">
        <v>25</v>
      </c>
      <c r="C771" s="4" t="s">
        <v>15</v>
      </c>
      <c r="D771" s="4" t="s">
        <v>98</v>
      </c>
      <c r="E771" s="5">
        <v>0</v>
      </c>
      <c r="F771" s="5">
        <v>0</v>
      </c>
      <c r="G771" s="6" t="s">
        <v>98</v>
      </c>
      <c r="H771" s="6">
        <v>0</v>
      </c>
      <c r="I771" s="4">
        <v>0</v>
      </c>
      <c r="J771" s="4" t="s">
        <v>98</v>
      </c>
      <c r="K771" s="4" t="s">
        <v>98</v>
      </c>
      <c r="L771" s="7" t="s">
        <v>16</v>
      </c>
      <c r="M771" s="7" t="s">
        <v>17</v>
      </c>
    </row>
    <row r="772" spans="1:13">
      <c r="A772" s="3" t="s">
        <v>392</v>
      </c>
      <c r="B772" s="3" t="s">
        <v>852</v>
      </c>
      <c r="C772" s="4" t="s">
        <v>15</v>
      </c>
      <c r="D772" s="4" t="s">
        <v>98</v>
      </c>
      <c r="E772" s="5">
        <v>0</v>
      </c>
      <c r="F772" s="5">
        <v>0</v>
      </c>
      <c r="G772" s="6" t="s">
        <v>98</v>
      </c>
      <c r="H772" s="6">
        <v>0</v>
      </c>
      <c r="I772" s="4">
        <v>0</v>
      </c>
      <c r="J772" s="4" t="s">
        <v>98</v>
      </c>
      <c r="K772" s="4" t="s">
        <v>98</v>
      </c>
      <c r="L772" s="7" t="s">
        <v>16</v>
      </c>
      <c r="M772" s="7" t="s">
        <v>17</v>
      </c>
    </row>
    <row r="773" spans="1:13">
      <c r="A773" s="3" t="s">
        <v>676</v>
      </c>
      <c r="B773" s="3" t="s">
        <v>853</v>
      </c>
      <c r="C773" s="4" t="s">
        <v>15</v>
      </c>
      <c r="D773" s="4" t="s">
        <v>98</v>
      </c>
      <c r="E773" s="5">
        <v>0</v>
      </c>
      <c r="F773" s="5">
        <v>0</v>
      </c>
      <c r="G773" s="6" t="s">
        <v>98</v>
      </c>
      <c r="H773" s="6">
        <v>0</v>
      </c>
      <c r="I773" s="4">
        <v>0</v>
      </c>
      <c r="J773" s="4" t="s">
        <v>98</v>
      </c>
      <c r="K773" s="4" t="s">
        <v>98</v>
      </c>
      <c r="L773" s="7" t="s">
        <v>16</v>
      </c>
      <c r="M773" s="7" t="s">
        <v>17</v>
      </c>
    </row>
    <row r="774" spans="1:13">
      <c r="A774" s="3" t="s">
        <v>394</v>
      </c>
      <c r="B774" s="3" t="s">
        <v>854</v>
      </c>
      <c r="C774" s="4" t="s">
        <v>15</v>
      </c>
      <c r="D774" s="4" t="s">
        <v>98</v>
      </c>
      <c r="E774" s="5">
        <v>0</v>
      </c>
      <c r="F774" s="5">
        <v>0</v>
      </c>
      <c r="G774" s="6" t="s">
        <v>98</v>
      </c>
      <c r="H774" s="6">
        <v>0</v>
      </c>
      <c r="I774" s="4">
        <v>0</v>
      </c>
      <c r="J774" s="4" t="s">
        <v>98</v>
      </c>
      <c r="K774" s="4" t="s">
        <v>98</v>
      </c>
      <c r="L774" s="7" t="s">
        <v>16</v>
      </c>
      <c r="M774" s="7" t="s">
        <v>17</v>
      </c>
    </row>
    <row r="775" spans="1:13">
      <c r="A775" s="3" t="s">
        <v>392</v>
      </c>
      <c r="B775" s="3" t="s">
        <v>838</v>
      </c>
      <c r="C775" s="4" t="s">
        <v>15</v>
      </c>
      <c r="D775" s="4" t="s">
        <v>98</v>
      </c>
      <c r="E775" s="5">
        <v>0</v>
      </c>
      <c r="F775" s="5">
        <v>0</v>
      </c>
      <c r="G775" s="6" t="s">
        <v>98</v>
      </c>
      <c r="H775" s="6">
        <v>0</v>
      </c>
      <c r="I775" s="4">
        <v>0</v>
      </c>
      <c r="J775" s="4" t="s">
        <v>98</v>
      </c>
      <c r="K775" s="4" t="s">
        <v>98</v>
      </c>
      <c r="L775" s="7" t="s">
        <v>16</v>
      </c>
      <c r="M775" s="7" t="s">
        <v>17</v>
      </c>
    </row>
    <row r="776" spans="1:13">
      <c r="A776" s="3" t="s">
        <v>398</v>
      </c>
      <c r="B776" s="3" t="s">
        <v>855</v>
      </c>
      <c r="C776" s="4" t="s">
        <v>15</v>
      </c>
      <c r="D776" s="4" t="s">
        <v>98</v>
      </c>
      <c r="E776" s="5">
        <v>0</v>
      </c>
      <c r="F776" s="5">
        <v>0</v>
      </c>
      <c r="G776" s="6" t="s">
        <v>98</v>
      </c>
      <c r="H776" s="6">
        <v>0</v>
      </c>
      <c r="I776" s="4">
        <v>0</v>
      </c>
      <c r="J776" s="4" t="s">
        <v>98</v>
      </c>
      <c r="K776" s="4" t="s">
        <v>98</v>
      </c>
      <c r="L776" s="7" t="s">
        <v>16</v>
      </c>
      <c r="M776" s="7" t="s">
        <v>17</v>
      </c>
    </row>
    <row r="777" spans="1:13">
      <c r="A777" s="3" t="s">
        <v>59</v>
      </c>
      <c r="B777" s="3" t="s">
        <v>202</v>
      </c>
      <c r="C777" s="4" t="s">
        <v>15</v>
      </c>
      <c r="D777" s="4" t="s">
        <v>98</v>
      </c>
      <c r="E777" s="5">
        <v>0</v>
      </c>
      <c r="F777" s="5">
        <v>0</v>
      </c>
      <c r="G777" s="6" t="s">
        <v>98</v>
      </c>
      <c r="H777" s="6">
        <v>0</v>
      </c>
      <c r="I777" s="4">
        <v>0</v>
      </c>
      <c r="J777" s="4" t="s">
        <v>98</v>
      </c>
      <c r="K777" s="4" t="s">
        <v>98</v>
      </c>
      <c r="L777" s="7" t="s">
        <v>16</v>
      </c>
      <c r="M777" s="7" t="s">
        <v>17</v>
      </c>
    </row>
    <row r="778" spans="1:13">
      <c r="A778" s="3" t="s">
        <v>486</v>
      </c>
      <c r="B778" s="3" t="s">
        <v>856</v>
      </c>
      <c r="C778" s="4" t="s">
        <v>15</v>
      </c>
      <c r="D778" s="4" t="s">
        <v>98</v>
      </c>
      <c r="E778" s="5">
        <v>0</v>
      </c>
      <c r="F778" s="5">
        <v>0</v>
      </c>
      <c r="G778" s="6" t="s">
        <v>98</v>
      </c>
      <c r="H778" s="6">
        <v>0</v>
      </c>
      <c r="I778" s="4">
        <v>0</v>
      </c>
      <c r="J778" s="4" t="s">
        <v>98</v>
      </c>
      <c r="K778" s="4" t="s">
        <v>98</v>
      </c>
      <c r="L778" s="7" t="s">
        <v>16</v>
      </c>
      <c r="M778" s="7" t="s">
        <v>17</v>
      </c>
    </row>
    <row r="779" spans="1:13">
      <c r="A779" s="3" t="s">
        <v>398</v>
      </c>
      <c r="B779" s="3" t="s">
        <v>857</v>
      </c>
      <c r="C779" s="4" t="s">
        <v>15</v>
      </c>
      <c r="D779" s="4" t="s">
        <v>98</v>
      </c>
      <c r="E779" s="5">
        <v>0</v>
      </c>
      <c r="F779" s="5">
        <v>0</v>
      </c>
      <c r="G779" s="6" t="s">
        <v>98</v>
      </c>
      <c r="H779" s="6">
        <v>0</v>
      </c>
      <c r="I779" s="4">
        <v>0</v>
      </c>
      <c r="J779" s="4" t="s">
        <v>98</v>
      </c>
      <c r="K779" s="4" t="s">
        <v>98</v>
      </c>
      <c r="L779" s="7" t="s">
        <v>16</v>
      </c>
      <c r="M779" s="7" t="s">
        <v>17</v>
      </c>
    </row>
    <row r="780" spans="1:13">
      <c r="A780" s="3" t="s">
        <v>413</v>
      </c>
      <c r="B780" s="3" t="s">
        <v>858</v>
      </c>
      <c r="C780" s="4" t="s">
        <v>15</v>
      </c>
      <c r="D780" s="4" t="s">
        <v>98</v>
      </c>
      <c r="E780" s="5">
        <v>0</v>
      </c>
      <c r="F780" s="5">
        <v>0</v>
      </c>
      <c r="G780" s="6" t="s">
        <v>98</v>
      </c>
      <c r="H780" s="6">
        <v>0</v>
      </c>
      <c r="I780" s="4">
        <v>0</v>
      </c>
      <c r="J780" s="4" t="s">
        <v>98</v>
      </c>
      <c r="K780" s="4" t="s">
        <v>98</v>
      </c>
      <c r="L780" s="7" t="s">
        <v>16</v>
      </c>
      <c r="M780" s="7" t="s">
        <v>17</v>
      </c>
    </row>
    <row r="781" spans="1:13">
      <c r="A781" s="3" t="s">
        <v>859</v>
      </c>
      <c r="B781" s="3" t="s">
        <v>860</v>
      </c>
      <c r="C781" s="4" t="s">
        <v>15</v>
      </c>
      <c r="D781" s="4" t="s">
        <v>98</v>
      </c>
      <c r="E781" s="5">
        <v>0</v>
      </c>
      <c r="F781" s="5">
        <v>0</v>
      </c>
      <c r="G781" s="6" t="s">
        <v>98</v>
      </c>
      <c r="H781" s="6">
        <v>0</v>
      </c>
      <c r="I781" s="4">
        <v>0</v>
      </c>
      <c r="J781" s="4" t="s">
        <v>98</v>
      </c>
      <c r="K781" s="4" t="s">
        <v>98</v>
      </c>
      <c r="L781" s="7" t="s">
        <v>16</v>
      </c>
      <c r="M781" s="7" t="s">
        <v>17</v>
      </c>
    </row>
    <row r="782" spans="1:13">
      <c r="A782" s="3" t="s">
        <v>112</v>
      </c>
      <c r="B782" s="3" t="s">
        <v>861</v>
      </c>
      <c r="C782" s="4" t="s">
        <v>15</v>
      </c>
      <c r="D782" s="4" t="s">
        <v>98</v>
      </c>
      <c r="E782" s="5">
        <v>0</v>
      </c>
      <c r="F782" s="5">
        <v>0</v>
      </c>
      <c r="G782" s="6" t="s">
        <v>98</v>
      </c>
      <c r="H782" s="6">
        <v>0</v>
      </c>
      <c r="I782" s="4">
        <v>0</v>
      </c>
      <c r="J782" s="4" t="s">
        <v>98</v>
      </c>
      <c r="K782" s="4" t="s">
        <v>98</v>
      </c>
      <c r="L782" s="7" t="s">
        <v>16</v>
      </c>
      <c r="M782" s="7" t="s">
        <v>17</v>
      </c>
    </row>
    <row r="783" spans="1:13">
      <c r="A783" s="3" t="s">
        <v>811</v>
      </c>
      <c r="B783" s="3" t="s">
        <v>862</v>
      </c>
      <c r="C783" s="4" t="s">
        <v>15</v>
      </c>
      <c r="D783" s="4" t="s">
        <v>98</v>
      </c>
      <c r="E783" s="5">
        <v>0</v>
      </c>
      <c r="F783" s="5">
        <v>0</v>
      </c>
      <c r="G783" s="6" t="s">
        <v>98</v>
      </c>
      <c r="H783" s="6">
        <v>0</v>
      </c>
      <c r="I783" s="4">
        <v>0</v>
      </c>
      <c r="J783" s="4" t="s">
        <v>98</v>
      </c>
      <c r="K783" s="4" t="s">
        <v>98</v>
      </c>
      <c r="L783" s="7" t="s">
        <v>16</v>
      </c>
      <c r="M783" s="7" t="s">
        <v>17</v>
      </c>
    </row>
    <row r="784" spans="1:13">
      <c r="A784" s="3" t="s">
        <v>863</v>
      </c>
      <c r="B784" s="3" t="s">
        <v>541</v>
      </c>
      <c r="C784" s="4" t="s">
        <v>15</v>
      </c>
      <c r="D784" s="4" t="s">
        <v>98</v>
      </c>
      <c r="E784" s="5">
        <v>0</v>
      </c>
      <c r="F784" s="5">
        <v>0</v>
      </c>
      <c r="G784" s="6" t="s">
        <v>98</v>
      </c>
      <c r="H784" s="6">
        <v>0</v>
      </c>
      <c r="I784" s="4">
        <v>0</v>
      </c>
      <c r="J784" s="4" t="s">
        <v>98</v>
      </c>
      <c r="K784" s="4" t="s">
        <v>98</v>
      </c>
      <c r="L784" s="7" t="s">
        <v>16</v>
      </c>
      <c r="M784" s="7" t="s">
        <v>17</v>
      </c>
    </row>
    <row r="785" spans="1:13">
      <c r="A785" s="3" t="s">
        <v>625</v>
      </c>
      <c r="B785" s="3" t="s">
        <v>864</v>
      </c>
      <c r="C785" s="4" t="s">
        <v>15</v>
      </c>
      <c r="D785" s="4" t="s">
        <v>98</v>
      </c>
      <c r="E785" s="5">
        <v>0</v>
      </c>
      <c r="F785" s="5">
        <v>0</v>
      </c>
      <c r="G785" s="6" t="s">
        <v>98</v>
      </c>
      <c r="H785" s="6">
        <v>0</v>
      </c>
      <c r="I785" s="4">
        <v>0</v>
      </c>
      <c r="J785" s="4" t="s">
        <v>98</v>
      </c>
      <c r="K785" s="4" t="s">
        <v>98</v>
      </c>
      <c r="L785" s="7" t="s">
        <v>16</v>
      </c>
      <c r="M785" s="7" t="s">
        <v>17</v>
      </c>
    </row>
    <row r="786" spans="1:13">
      <c r="A786" s="3" t="s">
        <v>865</v>
      </c>
      <c r="B786" s="3" t="s">
        <v>866</v>
      </c>
      <c r="C786" s="4" t="s">
        <v>15</v>
      </c>
      <c r="D786" s="4" t="s">
        <v>98</v>
      </c>
      <c r="E786" s="5">
        <v>0</v>
      </c>
      <c r="F786" s="5">
        <v>0</v>
      </c>
      <c r="G786" s="6" t="s">
        <v>98</v>
      </c>
      <c r="H786" s="6">
        <v>0</v>
      </c>
      <c r="I786" s="4">
        <v>0</v>
      </c>
      <c r="J786" s="4" t="s">
        <v>98</v>
      </c>
      <c r="K786" s="4" t="s">
        <v>98</v>
      </c>
      <c r="L786" s="7" t="s">
        <v>16</v>
      </c>
      <c r="M786" s="7" t="s">
        <v>17</v>
      </c>
    </row>
    <row r="787" spans="1:13">
      <c r="A787" s="3" t="s">
        <v>691</v>
      </c>
      <c r="B787" s="3" t="s">
        <v>867</v>
      </c>
      <c r="C787" s="4" t="s">
        <v>15</v>
      </c>
      <c r="D787" s="4" t="s">
        <v>98</v>
      </c>
      <c r="E787" s="5">
        <v>0</v>
      </c>
      <c r="F787" s="5">
        <v>0</v>
      </c>
      <c r="G787" s="6" t="s">
        <v>98</v>
      </c>
      <c r="H787" s="6">
        <v>0</v>
      </c>
      <c r="I787" s="4">
        <v>0</v>
      </c>
      <c r="J787" s="4" t="s">
        <v>98</v>
      </c>
      <c r="K787" s="4" t="s">
        <v>98</v>
      </c>
      <c r="L787" s="7" t="s">
        <v>16</v>
      </c>
      <c r="M787" s="7" t="s">
        <v>17</v>
      </c>
    </row>
    <row r="788" spans="1:13">
      <c r="A788" s="3" t="s">
        <v>868</v>
      </c>
      <c r="B788" s="3" t="s">
        <v>869</v>
      </c>
      <c r="C788" s="4" t="s">
        <v>15</v>
      </c>
      <c r="D788" s="4" t="s">
        <v>98</v>
      </c>
      <c r="E788" s="5">
        <v>0</v>
      </c>
      <c r="F788" s="5">
        <v>0</v>
      </c>
      <c r="G788" s="6" t="s">
        <v>98</v>
      </c>
      <c r="H788" s="6">
        <v>0</v>
      </c>
      <c r="I788" s="4">
        <v>0</v>
      </c>
      <c r="J788" s="4" t="s">
        <v>98</v>
      </c>
      <c r="K788" s="4" t="s">
        <v>98</v>
      </c>
      <c r="L788" s="7" t="s">
        <v>16</v>
      </c>
      <c r="M788" s="7" t="s">
        <v>17</v>
      </c>
    </row>
    <row r="789" spans="1:13">
      <c r="A789" s="3" t="s">
        <v>488</v>
      </c>
      <c r="B789" s="3" t="s">
        <v>870</v>
      </c>
      <c r="C789" s="4" t="s">
        <v>15</v>
      </c>
      <c r="D789" s="4" t="s">
        <v>98</v>
      </c>
      <c r="E789" s="5">
        <v>0</v>
      </c>
      <c r="F789" s="5">
        <v>0</v>
      </c>
      <c r="G789" s="6" t="s">
        <v>98</v>
      </c>
      <c r="H789" s="6">
        <v>0</v>
      </c>
      <c r="I789" s="4">
        <v>0</v>
      </c>
      <c r="J789" s="4" t="s">
        <v>98</v>
      </c>
      <c r="K789" s="4" t="s">
        <v>98</v>
      </c>
      <c r="L789" s="7" t="s">
        <v>16</v>
      </c>
      <c r="M789" s="7" t="s">
        <v>17</v>
      </c>
    </row>
    <row r="790" spans="1:13">
      <c r="A790" s="3" t="s">
        <v>305</v>
      </c>
      <c r="B790" s="3" t="s">
        <v>871</v>
      </c>
      <c r="C790" s="4" t="s">
        <v>15</v>
      </c>
      <c r="D790" s="4" t="s">
        <v>98</v>
      </c>
      <c r="E790" s="5">
        <v>0</v>
      </c>
      <c r="F790" s="5">
        <v>0</v>
      </c>
      <c r="G790" s="6" t="s">
        <v>98</v>
      </c>
      <c r="H790" s="6">
        <v>0</v>
      </c>
      <c r="I790" s="4">
        <v>0</v>
      </c>
      <c r="J790" s="4" t="s">
        <v>98</v>
      </c>
      <c r="K790" s="4" t="s">
        <v>98</v>
      </c>
      <c r="L790" s="7" t="s">
        <v>16</v>
      </c>
      <c r="M790" s="7" t="s">
        <v>17</v>
      </c>
    </row>
    <row r="791" spans="1:13">
      <c r="A791" s="3" t="s">
        <v>517</v>
      </c>
      <c r="B791" s="3" t="s">
        <v>711</v>
      </c>
      <c r="C791" s="4" t="s">
        <v>15</v>
      </c>
      <c r="D791" s="4" t="s">
        <v>98</v>
      </c>
      <c r="E791" s="5">
        <v>0</v>
      </c>
      <c r="F791" s="5">
        <v>0</v>
      </c>
      <c r="G791" s="6" t="s">
        <v>98</v>
      </c>
      <c r="H791" s="6">
        <v>0</v>
      </c>
      <c r="I791" s="4">
        <v>0</v>
      </c>
      <c r="J791" s="4" t="s">
        <v>98</v>
      </c>
      <c r="K791" s="4" t="s">
        <v>98</v>
      </c>
      <c r="L791" s="7" t="s">
        <v>16</v>
      </c>
      <c r="M791" s="7" t="s">
        <v>17</v>
      </c>
    </row>
    <row r="792" spans="1:13">
      <c r="A792" s="3" t="s">
        <v>787</v>
      </c>
      <c r="B792" s="3" t="s">
        <v>872</v>
      </c>
      <c r="C792" s="4" t="s">
        <v>15</v>
      </c>
      <c r="D792" s="4" t="s">
        <v>98</v>
      </c>
      <c r="E792" s="5">
        <v>0</v>
      </c>
      <c r="F792" s="5">
        <v>0</v>
      </c>
      <c r="G792" s="6" t="s">
        <v>98</v>
      </c>
      <c r="H792" s="6">
        <v>0</v>
      </c>
      <c r="I792" s="4">
        <v>0</v>
      </c>
      <c r="J792" s="4" t="s">
        <v>98</v>
      </c>
      <c r="K792" s="4" t="s">
        <v>98</v>
      </c>
      <c r="L792" s="7" t="s">
        <v>16</v>
      </c>
      <c r="M792" s="7" t="s">
        <v>17</v>
      </c>
    </row>
    <row r="793" spans="1:13">
      <c r="A793" s="3" t="s">
        <v>498</v>
      </c>
      <c r="B793" s="3" t="s">
        <v>873</v>
      </c>
      <c r="C793" s="4" t="s">
        <v>15</v>
      </c>
      <c r="D793" s="4" t="s">
        <v>98</v>
      </c>
      <c r="E793" s="5">
        <v>0</v>
      </c>
      <c r="F793" s="5">
        <v>0</v>
      </c>
      <c r="G793" s="6" t="s">
        <v>98</v>
      </c>
      <c r="H793" s="6">
        <v>0</v>
      </c>
      <c r="I793" s="4">
        <v>0</v>
      </c>
      <c r="J793" s="4" t="s">
        <v>98</v>
      </c>
      <c r="K793" s="4" t="s">
        <v>98</v>
      </c>
      <c r="L793" s="7" t="s">
        <v>16</v>
      </c>
      <c r="M793" s="7" t="s">
        <v>17</v>
      </c>
    </row>
    <row r="794" spans="1:13">
      <c r="A794" s="3" t="s">
        <v>442</v>
      </c>
      <c r="B794" s="3" t="s">
        <v>874</v>
      </c>
      <c r="C794" s="4" t="s">
        <v>15</v>
      </c>
      <c r="D794" s="4" t="s">
        <v>98</v>
      </c>
      <c r="E794" s="5">
        <v>0</v>
      </c>
      <c r="F794" s="5">
        <v>0</v>
      </c>
      <c r="G794" s="6" t="s">
        <v>98</v>
      </c>
      <c r="H794" s="6">
        <v>0</v>
      </c>
      <c r="I794" s="4">
        <v>0</v>
      </c>
      <c r="J794" s="4" t="s">
        <v>98</v>
      </c>
      <c r="K794" s="4" t="s">
        <v>98</v>
      </c>
      <c r="L794" s="7" t="s">
        <v>16</v>
      </c>
      <c r="M794" s="7" t="s">
        <v>17</v>
      </c>
    </row>
    <row r="795" spans="1:13">
      <c r="A795" s="3" t="s">
        <v>122</v>
      </c>
      <c r="B795" s="3" t="s">
        <v>875</v>
      </c>
      <c r="C795" s="4" t="s">
        <v>15</v>
      </c>
      <c r="D795" s="4" t="s">
        <v>98</v>
      </c>
      <c r="E795" s="5">
        <v>0</v>
      </c>
      <c r="F795" s="5">
        <v>0</v>
      </c>
      <c r="G795" s="6" t="s">
        <v>98</v>
      </c>
      <c r="H795" s="6">
        <v>0</v>
      </c>
      <c r="I795" s="4">
        <v>0</v>
      </c>
      <c r="J795" s="4" t="s">
        <v>98</v>
      </c>
      <c r="K795" s="4" t="s">
        <v>98</v>
      </c>
      <c r="L795" s="7" t="s">
        <v>16</v>
      </c>
      <c r="M795" s="7" t="s">
        <v>17</v>
      </c>
    </row>
    <row r="796" spans="1:13">
      <c r="A796" s="3" t="s">
        <v>730</v>
      </c>
      <c r="B796" s="3" t="s">
        <v>876</v>
      </c>
      <c r="C796" s="4" t="s">
        <v>15</v>
      </c>
      <c r="D796" s="4" t="s">
        <v>98</v>
      </c>
      <c r="E796" s="5">
        <v>0</v>
      </c>
      <c r="F796" s="5">
        <v>0</v>
      </c>
      <c r="G796" s="6" t="s">
        <v>98</v>
      </c>
      <c r="H796" s="6">
        <v>0</v>
      </c>
      <c r="I796" s="4">
        <v>0</v>
      </c>
      <c r="J796" s="4" t="s">
        <v>98</v>
      </c>
      <c r="K796" s="4" t="s">
        <v>98</v>
      </c>
      <c r="L796" s="7" t="s">
        <v>16</v>
      </c>
      <c r="M796" s="7" t="s">
        <v>17</v>
      </c>
    </row>
    <row r="797" spans="1:13">
      <c r="A797" s="3" t="s">
        <v>458</v>
      </c>
      <c r="B797" s="3" t="s">
        <v>877</v>
      </c>
      <c r="C797" s="4" t="s">
        <v>15</v>
      </c>
      <c r="D797" s="4" t="s">
        <v>98</v>
      </c>
      <c r="E797" s="5">
        <v>0</v>
      </c>
      <c r="F797" s="5">
        <v>0</v>
      </c>
      <c r="G797" s="6" t="s">
        <v>98</v>
      </c>
      <c r="H797" s="6">
        <v>0</v>
      </c>
      <c r="I797" s="4">
        <v>0</v>
      </c>
      <c r="J797" s="4" t="s">
        <v>98</v>
      </c>
      <c r="K797" s="4" t="s">
        <v>98</v>
      </c>
      <c r="L797" s="7" t="s">
        <v>16</v>
      </c>
      <c r="M797" s="7" t="s">
        <v>17</v>
      </c>
    </row>
    <row r="798" spans="1:13">
      <c r="A798" s="3" t="s">
        <v>28</v>
      </c>
      <c r="B798" s="3" t="s">
        <v>878</v>
      </c>
      <c r="C798" s="4" t="s">
        <v>15</v>
      </c>
      <c r="D798" s="4" t="s">
        <v>98</v>
      </c>
      <c r="E798" s="5">
        <v>0</v>
      </c>
      <c r="F798" s="5">
        <v>0</v>
      </c>
      <c r="G798" s="6" t="s">
        <v>98</v>
      </c>
      <c r="H798" s="6">
        <v>0</v>
      </c>
      <c r="I798" s="4">
        <v>0</v>
      </c>
      <c r="J798" s="4" t="s">
        <v>98</v>
      </c>
      <c r="K798" s="4" t="s">
        <v>98</v>
      </c>
      <c r="L798" s="7" t="s">
        <v>16</v>
      </c>
      <c r="M798" s="7" t="s">
        <v>17</v>
      </c>
    </row>
    <row r="799" spans="1:13">
      <c r="A799" s="3" t="s">
        <v>417</v>
      </c>
      <c r="B799" s="3" t="s">
        <v>418</v>
      </c>
      <c r="C799" s="4" t="s">
        <v>15</v>
      </c>
      <c r="D799" s="4" t="s">
        <v>98</v>
      </c>
      <c r="E799" s="5">
        <v>0</v>
      </c>
      <c r="F799" s="5">
        <v>0</v>
      </c>
      <c r="G799" s="6" t="s">
        <v>98</v>
      </c>
      <c r="H799" s="6">
        <v>0</v>
      </c>
      <c r="I799" s="4">
        <v>0</v>
      </c>
      <c r="J799" s="4" t="s">
        <v>98</v>
      </c>
      <c r="K799" s="4" t="s">
        <v>98</v>
      </c>
      <c r="L799" s="7" t="s">
        <v>16</v>
      </c>
      <c r="M799" s="7" t="s">
        <v>17</v>
      </c>
    </row>
    <row r="800" spans="1:13">
      <c r="A800" s="3" t="s">
        <v>115</v>
      </c>
      <c r="B800" s="3" t="s">
        <v>879</v>
      </c>
      <c r="C800" s="4" t="s">
        <v>15</v>
      </c>
      <c r="D800" s="4" t="s">
        <v>98</v>
      </c>
      <c r="E800" s="5">
        <v>0</v>
      </c>
      <c r="F800" s="5">
        <v>0</v>
      </c>
      <c r="G800" s="6" t="s">
        <v>98</v>
      </c>
      <c r="H800" s="6">
        <v>0</v>
      </c>
      <c r="I800" s="4">
        <v>0</v>
      </c>
      <c r="J800" s="4" t="s">
        <v>98</v>
      </c>
      <c r="K800" s="4" t="s">
        <v>98</v>
      </c>
      <c r="L800" s="7" t="s">
        <v>16</v>
      </c>
      <c r="M800" s="7" t="s">
        <v>17</v>
      </c>
    </row>
    <row r="801" spans="1:13">
      <c r="A801" s="3" t="s">
        <v>730</v>
      </c>
      <c r="B801" s="3" t="s">
        <v>880</v>
      </c>
      <c r="C801" s="4" t="s">
        <v>15</v>
      </c>
      <c r="D801" s="4" t="s">
        <v>98</v>
      </c>
      <c r="E801" s="5">
        <v>0</v>
      </c>
      <c r="F801" s="5">
        <v>0</v>
      </c>
      <c r="G801" s="6" t="s">
        <v>98</v>
      </c>
      <c r="H801" s="6">
        <v>0</v>
      </c>
      <c r="I801" s="4">
        <v>0</v>
      </c>
      <c r="J801" s="4" t="s">
        <v>98</v>
      </c>
      <c r="K801" s="4" t="s">
        <v>98</v>
      </c>
      <c r="L801" s="7" t="s">
        <v>16</v>
      </c>
      <c r="M801" s="7" t="s">
        <v>17</v>
      </c>
    </row>
    <row r="802" spans="1:13">
      <c r="A802" s="3" t="s">
        <v>688</v>
      </c>
      <c r="B802" s="3" t="s">
        <v>881</v>
      </c>
      <c r="C802" s="4" t="s">
        <v>15</v>
      </c>
      <c r="D802" s="4" t="s">
        <v>98</v>
      </c>
      <c r="E802" s="5">
        <v>0</v>
      </c>
      <c r="F802" s="5">
        <v>0</v>
      </c>
      <c r="G802" s="6" t="s">
        <v>98</v>
      </c>
      <c r="H802" s="6">
        <v>0</v>
      </c>
      <c r="I802" s="4">
        <v>0</v>
      </c>
      <c r="J802" s="4" t="s">
        <v>98</v>
      </c>
      <c r="K802" s="4" t="s">
        <v>98</v>
      </c>
      <c r="L802" s="7" t="s">
        <v>16</v>
      </c>
      <c r="M802" s="7" t="s">
        <v>17</v>
      </c>
    </row>
    <row r="803" spans="1:13">
      <c r="A803" s="3" t="s">
        <v>827</v>
      </c>
      <c r="B803" s="3" t="s">
        <v>506</v>
      </c>
      <c r="C803" s="4" t="s">
        <v>15</v>
      </c>
      <c r="D803" s="4" t="s">
        <v>98</v>
      </c>
      <c r="E803" s="5">
        <v>0</v>
      </c>
      <c r="F803" s="5">
        <v>0</v>
      </c>
      <c r="G803" s="6" t="s">
        <v>98</v>
      </c>
      <c r="H803" s="6">
        <v>0</v>
      </c>
      <c r="I803" s="4">
        <v>0</v>
      </c>
      <c r="J803" s="4" t="s">
        <v>98</v>
      </c>
      <c r="K803" s="4" t="s">
        <v>98</v>
      </c>
      <c r="L803" s="7" t="s">
        <v>16</v>
      </c>
      <c r="M803" s="7" t="s">
        <v>17</v>
      </c>
    </row>
    <row r="804" spans="1:13">
      <c r="A804" s="3" t="s">
        <v>809</v>
      </c>
      <c r="B804" s="3" t="s">
        <v>882</v>
      </c>
      <c r="C804" s="4" t="s">
        <v>15</v>
      </c>
      <c r="D804" s="4" t="s">
        <v>98</v>
      </c>
      <c r="E804" s="5">
        <v>0</v>
      </c>
      <c r="F804" s="5">
        <v>0</v>
      </c>
      <c r="G804" s="6" t="s">
        <v>98</v>
      </c>
      <c r="H804" s="6">
        <v>0</v>
      </c>
      <c r="I804" s="4">
        <v>0</v>
      </c>
      <c r="J804" s="4" t="s">
        <v>98</v>
      </c>
      <c r="K804" s="4" t="s">
        <v>98</v>
      </c>
      <c r="L804" s="7" t="s">
        <v>16</v>
      </c>
      <c r="M804" s="7" t="s">
        <v>17</v>
      </c>
    </row>
    <row r="805" spans="1:13">
      <c r="A805" s="3" t="s">
        <v>883</v>
      </c>
      <c r="B805" s="3" t="s">
        <v>335</v>
      </c>
      <c r="C805" s="4" t="s">
        <v>15</v>
      </c>
      <c r="D805" s="4" t="s">
        <v>98</v>
      </c>
      <c r="E805" s="5">
        <v>0</v>
      </c>
      <c r="F805" s="5">
        <v>0</v>
      </c>
      <c r="G805" s="6" t="s">
        <v>98</v>
      </c>
      <c r="H805" s="6">
        <v>0</v>
      </c>
      <c r="I805" s="4">
        <v>0</v>
      </c>
      <c r="J805" s="4" t="s">
        <v>98</v>
      </c>
      <c r="K805" s="4" t="s">
        <v>98</v>
      </c>
      <c r="L805" s="7" t="s">
        <v>16</v>
      </c>
      <c r="M805" s="7" t="s">
        <v>17</v>
      </c>
    </row>
    <row r="806" spans="1:13">
      <c r="A806" s="3" t="s">
        <v>548</v>
      </c>
      <c r="B806" s="3" t="s">
        <v>884</v>
      </c>
      <c r="C806" s="4" t="s">
        <v>15</v>
      </c>
      <c r="D806" s="4" t="s">
        <v>98</v>
      </c>
      <c r="E806" s="5">
        <v>0</v>
      </c>
      <c r="F806" s="5">
        <v>0</v>
      </c>
      <c r="G806" s="6" t="s">
        <v>98</v>
      </c>
      <c r="H806" s="6">
        <v>0</v>
      </c>
      <c r="I806" s="4">
        <v>0</v>
      </c>
      <c r="J806" s="4" t="s">
        <v>98</v>
      </c>
      <c r="K806" s="4" t="s">
        <v>98</v>
      </c>
      <c r="L806" s="7" t="s">
        <v>16</v>
      </c>
      <c r="M806" s="7" t="s">
        <v>17</v>
      </c>
    </row>
    <row r="807" spans="1:13">
      <c r="A807" s="3" t="s">
        <v>863</v>
      </c>
      <c r="B807" s="3" t="s">
        <v>885</v>
      </c>
      <c r="C807" s="4" t="s">
        <v>15</v>
      </c>
      <c r="D807" s="4" t="s">
        <v>98</v>
      </c>
      <c r="E807" s="5">
        <v>0</v>
      </c>
      <c r="F807" s="5">
        <v>0</v>
      </c>
      <c r="G807" s="6" t="s">
        <v>98</v>
      </c>
      <c r="H807" s="6">
        <v>0</v>
      </c>
      <c r="I807" s="4">
        <v>0</v>
      </c>
      <c r="J807" s="4" t="s">
        <v>98</v>
      </c>
      <c r="K807" s="4" t="s">
        <v>98</v>
      </c>
      <c r="L807" s="7" t="s">
        <v>16</v>
      </c>
      <c r="M807" s="7" t="s">
        <v>17</v>
      </c>
    </row>
    <row r="808" spans="1:13">
      <c r="A808" s="3" t="s">
        <v>437</v>
      </c>
      <c r="B808" s="3" t="s">
        <v>886</v>
      </c>
      <c r="C808" s="4" t="s">
        <v>15</v>
      </c>
      <c r="D808" s="4" t="s">
        <v>98</v>
      </c>
      <c r="E808" s="5">
        <v>0</v>
      </c>
      <c r="F808" s="5">
        <v>0</v>
      </c>
      <c r="G808" s="6" t="s">
        <v>98</v>
      </c>
      <c r="H808" s="6">
        <v>0</v>
      </c>
      <c r="I808" s="4">
        <v>0</v>
      </c>
      <c r="J808" s="4" t="s">
        <v>98</v>
      </c>
      <c r="K808" s="4" t="s">
        <v>98</v>
      </c>
      <c r="L808" s="7" t="s">
        <v>16</v>
      </c>
      <c r="M808" s="7" t="s">
        <v>17</v>
      </c>
    </row>
    <row r="809" spans="1:13">
      <c r="A809" s="3" t="s">
        <v>887</v>
      </c>
      <c r="B809" s="3" t="s">
        <v>888</v>
      </c>
      <c r="C809" s="4" t="s">
        <v>15</v>
      </c>
      <c r="D809" s="4" t="s">
        <v>98</v>
      </c>
      <c r="E809" s="5">
        <v>0</v>
      </c>
      <c r="F809" s="5">
        <v>0</v>
      </c>
      <c r="G809" s="6" t="s">
        <v>98</v>
      </c>
      <c r="H809" s="6">
        <v>0</v>
      </c>
      <c r="I809" s="4">
        <v>0</v>
      </c>
      <c r="J809" s="4" t="s">
        <v>98</v>
      </c>
      <c r="K809" s="4" t="s">
        <v>98</v>
      </c>
      <c r="L809" s="7" t="s">
        <v>16</v>
      </c>
      <c r="M809" s="7" t="s">
        <v>17</v>
      </c>
    </row>
    <row r="810" spans="1:13">
      <c r="A810" s="3" t="s">
        <v>496</v>
      </c>
      <c r="B810" s="3" t="s">
        <v>721</v>
      </c>
      <c r="C810" s="4" t="s">
        <v>15</v>
      </c>
      <c r="D810" s="4" t="s">
        <v>98</v>
      </c>
      <c r="E810" s="5">
        <v>0</v>
      </c>
      <c r="F810" s="5">
        <v>0</v>
      </c>
      <c r="G810" s="6" t="s">
        <v>98</v>
      </c>
      <c r="H810" s="6">
        <v>0</v>
      </c>
      <c r="I810" s="4">
        <v>0</v>
      </c>
      <c r="J810" s="4" t="s">
        <v>98</v>
      </c>
      <c r="K810" s="4" t="s">
        <v>98</v>
      </c>
      <c r="L810" s="7" t="s">
        <v>16</v>
      </c>
      <c r="M810" s="7" t="s">
        <v>17</v>
      </c>
    </row>
    <row r="811" spans="1:13">
      <c r="A811" s="3" t="s">
        <v>386</v>
      </c>
      <c r="B811" s="3" t="s">
        <v>709</v>
      </c>
      <c r="C811" s="4" t="s">
        <v>15</v>
      </c>
      <c r="D811" s="4" t="s">
        <v>98</v>
      </c>
      <c r="E811" s="5">
        <v>0</v>
      </c>
      <c r="F811" s="5">
        <v>0</v>
      </c>
      <c r="G811" s="6" t="s">
        <v>98</v>
      </c>
      <c r="H811" s="6">
        <v>0</v>
      </c>
      <c r="I811" s="4">
        <v>0</v>
      </c>
      <c r="J811" s="4" t="s">
        <v>98</v>
      </c>
      <c r="K811" s="4" t="s">
        <v>98</v>
      </c>
      <c r="L811" s="7" t="s">
        <v>16</v>
      </c>
      <c r="M811" s="7" t="s">
        <v>17</v>
      </c>
    </row>
    <row r="812" spans="1:13">
      <c r="A812" s="3" t="s">
        <v>373</v>
      </c>
      <c r="B812" s="3" t="s">
        <v>889</v>
      </c>
      <c r="C812" s="4" t="s">
        <v>15</v>
      </c>
      <c r="D812" s="4" t="s">
        <v>98</v>
      </c>
      <c r="E812" s="5">
        <v>0</v>
      </c>
      <c r="F812" s="5">
        <v>0</v>
      </c>
      <c r="G812" s="6" t="s">
        <v>98</v>
      </c>
      <c r="H812" s="6">
        <v>0</v>
      </c>
      <c r="I812" s="4">
        <v>0</v>
      </c>
      <c r="J812" s="4" t="s">
        <v>98</v>
      </c>
      <c r="K812" s="4" t="s">
        <v>98</v>
      </c>
      <c r="L812" s="7" t="s">
        <v>16</v>
      </c>
      <c r="M812" s="7" t="s">
        <v>17</v>
      </c>
    </row>
    <row r="813" spans="1:13">
      <c r="A813" s="3" t="s">
        <v>447</v>
      </c>
      <c r="B813" s="3" t="s">
        <v>652</v>
      </c>
      <c r="C813" s="4" t="s">
        <v>15</v>
      </c>
      <c r="D813" s="4" t="s">
        <v>98</v>
      </c>
      <c r="E813" s="5">
        <v>0</v>
      </c>
      <c r="F813" s="5">
        <v>0</v>
      </c>
      <c r="G813" s="6" t="s">
        <v>98</v>
      </c>
      <c r="H813" s="6">
        <v>0</v>
      </c>
      <c r="I813" s="4">
        <v>0</v>
      </c>
      <c r="J813" s="4" t="s">
        <v>98</v>
      </c>
      <c r="K813" s="4" t="s">
        <v>98</v>
      </c>
      <c r="L813" s="7" t="s">
        <v>16</v>
      </c>
      <c r="M813" s="7" t="s">
        <v>17</v>
      </c>
    </row>
    <row r="814" spans="1:13">
      <c r="A814" s="3" t="s">
        <v>520</v>
      </c>
      <c r="B814" s="3" t="s">
        <v>890</v>
      </c>
      <c r="C814" s="4" t="s">
        <v>15</v>
      </c>
      <c r="D814" s="4" t="s">
        <v>98</v>
      </c>
      <c r="E814" s="5">
        <v>0</v>
      </c>
      <c r="F814" s="5">
        <v>0</v>
      </c>
      <c r="G814" s="6" t="s">
        <v>98</v>
      </c>
      <c r="H814" s="6">
        <v>0</v>
      </c>
      <c r="I814" s="4">
        <v>0</v>
      </c>
      <c r="J814" s="4" t="s">
        <v>98</v>
      </c>
      <c r="K814" s="4" t="s">
        <v>98</v>
      </c>
      <c r="L814" s="7" t="s">
        <v>16</v>
      </c>
      <c r="M814" s="7" t="s">
        <v>17</v>
      </c>
    </row>
    <row r="815" spans="1:13">
      <c r="A815" s="3" t="s">
        <v>332</v>
      </c>
      <c r="B815" s="3" t="s">
        <v>891</v>
      </c>
      <c r="C815" s="4" t="s">
        <v>15</v>
      </c>
      <c r="D815" s="4" t="s">
        <v>98</v>
      </c>
      <c r="E815" s="5">
        <v>0</v>
      </c>
      <c r="F815" s="5">
        <v>0</v>
      </c>
      <c r="G815" s="6" t="s">
        <v>98</v>
      </c>
      <c r="H815" s="6">
        <v>0</v>
      </c>
      <c r="I815" s="4">
        <v>0</v>
      </c>
      <c r="J815" s="4" t="s">
        <v>98</v>
      </c>
      <c r="K815" s="4" t="s">
        <v>98</v>
      </c>
      <c r="L815" s="7" t="s">
        <v>16</v>
      </c>
      <c r="M815" s="7" t="s">
        <v>17</v>
      </c>
    </row>
    <row r="816" spans="1:13">
      <c r="A816" s="3" t="s">
        <v>375</v>
      </c>
      <c r="B816" s="3" t="s">
        <v>613</v>
      </c>
      <c r="C816" s="4" t="s">
        <v>15</v>
      </c>
      <c r="D816" s="4" t="s">
        <v>98</v>
      </c>
      <c r="E816" s="5">
        <v>0</v>
      </c>
      <c r="F816" s="5">
        <v>0</v>
      </c>
      <c r="G816" s="6" t="s">
        <v>98</v>
      </c>
      <c r="H816" s="6">
        <v>0</v>
      </c>
      <c r="I816" s="4">
        <v>0</v>
      </c>
      <c r="J816" s="4" t="s">
        <v>98</v>
      </c>
      <c r="K816" s="4" t="s">
        <v>98</v>
      </c>
      <c r="L816" s="7" t="s">
        <v>16</v>
      </c>
      <c r="M816" s="7" t="s">
        <v>17</v>
      </c>
    </row>
    <row r="817" spans="1:13">
      <c r="A817" s="3" t="s">
        <v>892</v>
      </c>
      <c r="B817" s="3" t="s">
        <v>816</v>
      </c>
      <c r="C817" s="4" t="s">
        <v>15</v>
      </c>
      <c r="D817" s="4" t="s">
        <v>98</v>
      </c>
      <c r="E817" s="5">
        <v>0</v>
      </c>
      <c r="F817" s="5">
        <v>0</v>
      </c>
      <c r="G817" s="6" t="s">
        <v>98</v>
      </c>
      <c r="H817" s="6">
        <v>0</v>
      </c>
      <c r="I817" s="4">
        <v>0</v>
      </c>
      <c r="J817" s="4" t="s">
        <v>98</v>
      </c>
      <c r="K817" s="4" t="s">
        <v>98</v>
      </c>
      <c r="L817" s="7" t="s">
        <v>16</v>
      </c>
      <c r="M817" s="7" t="s">
        <v>17</v>
      </c>
    </row>
    <row r="818" spans="1:13">
      <c r="A818" s="3" t="s">
        <v>555</v>
      </c>
      <c r="B818" s="3" t="s">
        <v>893</v>
      </c>
      <c r="C818" s="4" t="s">
        <v>15</v>
      </c>
      <c r="D818" s="4" t="s">
        <v>98</v>
      </c>
      <c r="E818" s="5">
        <v>0</v>
      </c>
      <c r="F818" s="5">
        <v>0</v>
      </c>
      <c r="G818" s="6" t="s">
        <v>98</v>
      </c>
      <c r="H818" s="6">
        <v>0</v>
      </c>
      <c r="I818" s="4">
        <v>0</v>
      </c>
      <c r="J818" s="4" t="s">
        <v>98</v>
      </c>
      <c r="K818" s="4" t="s">
        <v>98</v>
      </c>
      <c r="L818" s="7" t="s">
        <v>16</v>
      </c>
      <c r="M818" s="7" t="s">
        <v>17</v>
      </c>
    </row>
    <row r="819" spans="1:13">
      <c r="A819" s="3" t="s">
        <v>764</v>
      </c>
      <c r="B819" s="3" t="s">
        <v>765</v>
      </c>
      <c r="C819" s="4" t="s">
        <v>15</v>
      </c>
      <c r="D819" s="4" t="s">
        <v>98</v>
      </c>
      <c r="E819" s="5">
        <v>0</v>
      </c>
      <c r="F819" s="5">
        <v>0</v>
      </c>
      <c r="G819" s="6" t="s">
        <v>98</v>
      </c>
      <c r="H819" s="6">
        <v>0</v>
      </c>
      <c r="I819" s="4">
        <v>0</v>
      </c>
      <c r="J819" s="4" t="s">
        <v>98</v>
      </c>
      <c r="K819" s="4" t="s">
        <v>98</v>
      </c>
      <c r="L819" s="7" t="s">
        <v>16</v>
      </c>
      <c r="M819" s="7" t="s">
        <v>17</v>
      </c>
    </row>
    <row r="820" spans="1:13">
      <c r="A820" s="3" t="s">
        <v>552</v>
      </c>
      <c r="B820" s="3" t="s">
        <v>666</v>
      </c>
      <c r="C820" s="4" t="s">
        <v>15</v>
      </c>
      <c r="D820" s="4" t="s">
        <v>98</v>
      </c>
      <c r="E820" s="5">
        <v>0</v>
      </c>
      <c r="F820" s="5">
        <v>0</v>
      </c>
      <c r="G820" s="6" t="s">
        <v>98</v>
      </c>
      <c r="H820" s="6">
        <v>0</v>
      </c>
      <c r="I820" s="4">
        <v>0</v>
      </c>
      <c r="J820" s="4" t="s">
        <v>98</v>
      </c>
      <c r="K820" s="4" t="s">
        <v>98</v>
      </c>
      <c r="L820" s="7" t="s">
        <v>16</v>
      </c>
      <c r="M820" s="7" t="s">
        <v>17</v>
      </c>
    </row>
    <row r="821" spans="1:13">
      <c r="A821" s="3" t="s">
        <v>892</v>
      </c>
      <c r="B821" s="3" t="s">
        <v>894</v>
      </c>
      <c r="C821" s="4" t="s">
        <v>15</v>
      </c>
      <c r="D821" s="4" t="s">
        <v>98</v>
      </c>
      <c r="E821" s="5">
        <v>0</v>
      </c>
      <c r="F821" s="5">
        <v>0</v>
      </c>
      <c r="G821" s="6" t="s">
        <v>98</v>
      </c>
      <c r="H821" s="6">
        <v>0</v>
      </c>
      <c r="I821" s="4">
        <v>0</v>
      </c>
      <c r="J821" s="4" t="s">
        <v>98</v>
      </c>
      <c r="K821" s="4" t="s">
        <v>98</v>
      </c>
      <c r="L821" s="7" t="s">
        <v>16</v>
      </c>
      <c r="M821" s="7" t="s">
        <v>17</v>
      </c>
    </row>
    <row r="822" spans="1:13">
      <c r="A822" s="3" t="s">
        <v>437</v>
      </c>
      <c r="B822" s="3" t="s">
        <v>342</v>
      </c>
      <c r="C822" s="4" t="s">
        <v>15</v>
      </c>
      <c r="D822" s="4" t="s">
        <v>98</v>
      </c>
      <c r="E822" s="5">
        <v>0</v>
      </c>
      <c r="F822" s="5">
        <v>0</v>
      </c>
      <c r="G822" s="6" t="s">
        <v>98</v>
      </c>
      <c r="H822" s="6">
        <v>0</v>
      </c>
      <c r="I822" s="4">
        <v>0</v>
      </c>
      <c r="J822" s="4" t="s">
        <v>98</v>
      </c>
      <c r="K822" s="4" t="s">
        <v>98</v>
      </c>
      <c r="L822" s="7" t="s">
        <v>16</v>
      </c>
      <c r="M822" s="7" t="s">
        <v>17</v>
      </c>
    </row>
    <row r="823" spans="1:13">
      <c r="A823" s="3" t="s">
        <v>589</v>
      </c>
      <c r="B823" s="3" t="s">
        <v>895</v>
      </c>
      <c r="C823" s="4" t="s">
        <v>15</v>
      </c>
      <c r="D823" s="4" t="s">
        <v>98</v>
      </c>
      <c r="E823" s="5">
        <v>0</v>
      </c>
      <c r="F823" s="5">
        <v>0</v>
      </c>
      <c r="G823" s="6" t="s">
        <v>98</v>
      </c>
      <c r="H823" s="6">
        <v>0</v>
      </c>
      <c r="I823" s="4">
        <v>0</v>
      </c>
      <c r="J823" s="4" t="s">
        <v>98</v>
      </c>
      <c r="K823" s="4" t="s">
        <v>98</v>
      </c>
      <c r="L823" s="7" t="s">
        <v>16</v>
      </c>
      <c r="M823" s="7" t="s">
        <v>17</v>
      </c>
    </row>
    <row r="824" spans="1:13">
      <c r="A824" s="3" t="s">
        <v>486</v>
      </c>
      <c r="B824" s="3" t="s">
        <v>896</v>
      </c>
      <c r="C824" s="4" t="s">
        <v>15</v>
      </c>
      <c r="D824" s="4" t="s">
        <v>98</v>
      </c>
      <c r="E824" s="5">
        <v>0</v>
      </c>
      <c r="F824" s="5">
        <v>0</v>
      </c>
      <c r="G824" s="6" t="s">
        <v>98</v>
      </c>
      <c r="H824" s="6">
        <v>0</v>
      </c>
      <c r="I824" s="4">
        <v>0</v>
      </c>
      <c r="J824" s="4" t="s">
        <v>98</v>
      </c>
      <c r="K824" s="4" t="s">
        <v>98</v>
      </c>
      <c r="L824" s="7" t="s">
        <v>16</v>
      </c>
      <c r="M824" s="7" t="s">
        <v>17</v>
      </c>
    </row>
    <row r="825" spans="1:13">
      <c r="A825" s="3" t="s">
        <v>507</v>
      </c>
      <c r="B825" s="3" t="s">
        <v>897</v>
      </c>
      <c r="C825" s="4" t="s">
        <v>15</v>
      </c>
      <c r="D825" s="4" t="s">
        <v>98</v>
      </c>
      <c r="E825" s="5">
        <v>0</v>
      </c>
      <c r="F825" s="5">
        <v>0</v>
      </c>
      <c r="G825" s="6" t="s">
        <v>98</v>
      </c>
      <c r="H825" s="6">
        <v>0</v>
      </c>
      <c r="I825" s="4">
        <v>0</v>
      </c>
      <c r="J825" s="4" t="s">
        <v>98</v>
      </c>
      <c r="K825" s="4" t="s">
        <v>98</v>
      </c>
      <c r="L825" s="7" t="s">
        <v>16</v>
      </c>
      <c r="M825" s="7" t="s">
        <v>17</v>
      </c>
    </row>
    <row r="826" spans="1:13">
      <c r="A826" s="3" t="s">
        <v>450</v>
      </c>
      <c r="B826" s="3" t="s">
        <v>709</v>
      </c>
      <c r="C826" s="4" t="s">
        <v>15</v>
      </c>
      <c r="D826" s="4" t="s">
        <v>98</v>
      </c>
      <c r="E826" s="5">
        <v>0</v>
      </c>
      <c r="F826" s="5">
        <v>0</v>
      </c>
      <c r="G826" s="6" t="s">
        <v>98</v>
      </c>
      <c r="H826" s="6">
        <v>0</v>
      </c>
      <c r="I826" s="4">
        <v>0</v>
      </c>
      <c r="J826" s="4" t="s">
        <v>98</v>
      </c>
      <c r="K826" s="4" t="s">
        <v>98</v>
      </c>
      <c r="L826" s="7" t="s">
        <v>16</v>
      </c>
      <c r="M826" s="7" t="s">
        <v>17</v>
      </c>
    </row>
    <row r="827" spans="1:13">
      <c r="A827" s="3" t="s">
        <v>305</v>
      </c>
      <c r="B827" s="3" t="s">
        <v>898</v>
      </c>
      <c r="C827" s="4" t="s">
        <v>15</v>
      </c>
      <c r="D827" s="4" t="s">
        <v>98</v>
      </c>
      <c r="E827" s="5">
        <v>0</v>
      </c>
      <c r="F827" s="5">
        <v>0</v>
      </c>
      <c r="G827" s="6" t="s">
        <v>98</v>
      </c>
      <c r="H827" s="6">
        <v>0</v>
      </c>
      <c r="I827" s="4">
        <v>0</v>
      </c>
      <c r="J827" s="4" t="s">
        <v>98</v>
      </c>
      <c r="K827" s="4" t="s">
        <v>98</v>
      </c>
      <c r="L827" s="7" t="s">
        <v>16</v>
      </c>
      <c r="M827" s="7" t="s">
        <v>17</v>
      </c>
    </row>
    <row r="828" spans="1:13">
      <c r="A828" s="3" t="s">
        <v>488</v>
      </c>
      <c r="B828" s="3" t="s">
        <v>654</v>
      </c>
      <c r="C828" s="4" t="s">
        <v>15</v>
      </c>
      <c r="D828" s="4" t="s">
        <v>98</v>
      </c>
      <c r="E828" s="5">
        <v>0</v>
      </c>
      <c r="F828" s="5">
        <v>0</v>
      </c>
      <c r="G828" s="6" t="s">
        <v>98</v>
      </c>
      <c r="H828" s="6">
        <v>0</v>
      </c>
      <c r="I828" s="4">
        <v>0</v>
      </c>
      <c r="J828" s="4" t="s">
        <v>98</v>
      </c>
      <c r="K828" s="4" t="s">
        <v>98</v>
      </c>
      <c r="L828" s="7" t="s">
        <v>16</v>
      </c>
      <c r="M828" s="7" t="s">
        <v>17</v>
      </c>
    </row>
    <row r="829" spans="1:13">
      <c r="A829" s="3" t="s">
        <v>527</v>
      </c>
      <c r="B829" s="3" t="s">
        <v>899</v>
      </c>
      <c r="C829" s="4" t="s">
        <v>15</v>
      </c>
      <c r="D829" s="4" t="s">
        <v>98</v>
      </c>
      <c r="E829" s="5">
        <v>0</v>
      </c>
      <c r="F829" s="5">
        <v>0</v>
      </c>
      <c r="G829" s="6" t="s">
        <v>98</v>
      </c>
      <c r="H829" s="6">
        <v>0</v>
      </c>
      <c r="I829" s="4">
        <v>0</v>
      </c>
      <c r="J829" s="4" t="s">
        <v>98</v>
      </c>
      <c r="K829" s="4" t="s">
        <v>98</v>
      </c>
      <c r="L829" s="7" t="s">
        <v>16</v>
      </c>
      <c r="M829" s="7" t="s">
        <v>17</v>
      </c>
    </row>
    <row r="830" spans="1:13">
      <c r="A830" s="3" t="s">
        <v>502</v>
      </c>
      <c r="B830" s="3" t="s">
        <v>900</v>
      </c>
      <c r="C830" s="4" t="s">
        <v>15</v>
      </c>
      <c r="D830" s="4" t="s">
        <v>98</v>
      </c>
      <c r="E830" s="5">
        <v>0</v>
      </c>
      <c r="F830" s="5">
        <v>0</v>
      </c>
      <c r="G830" s="6" t="s">
        <v>98</v>
      </c>
      <c r="H830" s="6">
        <v>0</v>
      </c>
      <c r="I830" s="4">
        <v>0</v>
      </c>
      <c r="J830" s="4" t="s">
        <v>98</v>
      </c>
      <c r="K830" s="4" t="s">
        <v>98</v>
      </c>
      <c r="L830" s="7" t="s">
        <v>16</v>
      </c>
      <c r="M830" s="7" t="s">
        <v>17</v>
      </c>
    </row>
    <row r="831" spans="1:13">
      <c r="A831" s="3" t="s">
        <v>901</v>
      </c>
      <c r="B831" s="3" t="s">
        <v>440</v>
      </c>
      <c r="C831" s="4" t="s">
        <v>15</v>
      </c>
      <c r="D831" s="4" t="s">
        <v>98</v>
      </c>
      <c r="E831" s="5">
        <v>0</v>
      </c>
      <c r="F831" s="5">
        <v>0</v>
      </c>
      <c r="G831" s="6" t="s">
        <v>98</v>
      </c>
      <c r="H831" s="6">
        <v>0</v>
      </c>
      <c r="I831" s="4">
        <v>0</v>
      </c>
      <c r="J831" s="4" t="s">
        <v>98</v>
      </c>
      <c r="K831" s="4" t="s">
        <v>98</v>
      </c>
      <c r="L831" s="7" t="s">
        <v>16</v>
      </c>
      <c r="M831" s="7" t="s">
        <v>17</v>
      </c>
    </row>
    <row r="832" spans="1:13">
      <c r="A832" s="3" t="s">
        <v>514</v>
      </c>
      <c r="B832" s="3" t="s">
        <v>902</v>
      </c>
      <c r="C832" s="4" t="s">
        <v>15</v>
      </c>
      <c r="D832" s="4" t="s">
        <v>98</v>
      </c>
      <c r="E832" s="5">
        <v>0</v>
      </c>
      <c r="F832" s="5">
        <v>0</v>
      </c>
      <c r="G832" s="6" t="s">
        <v>98</v>
      </c>
      <c r="H832" s="6">
        <v>0</v>
      </c>
      <c r="I832" s="4">
        <v>0</v>
      </c>
      <c r="J832" s="4" t="s">
        <v>98</v>
      </c>
      <c r="K832" s="4" t="s">
        <v>98</v>
      </c>
      <c r="L832" s="7" t="s">
        <v>16</v>
      </c>
      <c r="M832" s="7" t="s">
        <v>17</v>
      </c>
    </row>
    <row r="833" spans="1:13">
      <c r="A833" s="3" t="s">
        <v>903</v>
      </c>
      <c r="B833" s="3" t="s">
        <v>904</v>
      </c>
      <c r="C833" s="4" t="s">
        <v>15</v>
      </c>
      <c r="D833" s="4" t="s">
        <v>98</v>
      </c>
      <c r="E833" s="5">
        <v>0</v>
      </c>
      <c r="F833" s="5">
        <v>0</v>
      </c>
      <c r="G833" s="6" t="s">
        <v>98</v>
      </c>
      <c r="H833" s="6">
        <v>0</v>
      </c>
      <c r="I833" s="4">
        <v>0</v>
      </c>
      <c r="J833" s="4" t="s">
        <v>98</v>
      </c>
      <c r="K833" s="4" t="s">
        <v>98</v>
      </c>
      <c r="L833" s="7" t="s">
        <v>16</v>
      </c>
      <c r="M833" s="7" t="s">
        <v>17</v>
      </c>
    </row>
    <row r="834" spans="1:13">
      <c r="A834" s="3" t="s">
        <v>428</v>
      </c>
      <c r="B834" s="3" t="s">
        <v>574</v>
      </c>
      <c r="C834" s="4" t="s">
        <v>15</v>
      </c>
      <c r="D834" s="4" t="s">
        <v>98</v>
      </c>
      <c r="E834" s="5">
        <v>0</v>
      </c>
      <c r="F834" s="5">
        <v>0</v>
      </c>
      <c r="G834" s="6" t="s">
        <v>98</v>
      </c>
      <c r="H834" s="6">
        <v>0</v>
      </c>
      <c r="I834" s="4">
        <v>0</v>
      </c>
      <c r="J834" s="4" t="s">
        <v>98</v>
      </c>
      <c r="K834" s="4" t="s">
        <v>98</v>
      </c>
      <c r="L834" s="7" t="s">
        <v>16</v>
      </c>
      <c r="M834" s="7" t="s">
        <v>17</v>
      </c>
    </row>
    <row r="835" spans="1:13">
      <c r="A835" s="3" t="s">
        <v>77</v>
      </c>
      <c r="B835" s="3" t="s">
        <v>905</v>
      </c>
      <c r="C835" s="4" t="s">
        <v>15</v>
      </c>
      <c r="D835" s="4" t="s">
        <v>98</v>
      </c>
      <c r="E835" s="5">
        <v>0</v>
      </c>
      <c r="F835" s="5">
        <v>0</v>
      </c>
      <c r="G835" s="6" t="s">
        <v>98</v>
      </c>
      <c r="H835" s="6">
        <v>0</v>
      </c>
      <c r="I835" s="4">
        <v>0</v>
      </c>
      <c r="J835" s="4" t="s">
        <v>98</v>
      </c>
      <c r="K835" s="4" t="s">
        <v>98</v>
      </c>
      <c r="L835" s="7" t="s">
        <v>16</v>
      </c>
      <c r="M835" s="7" t="s">
        <v>17</v>
      </c>
    </row>
    <row r="836" spans="1:13">
      <c r="A836" s="3" t="s">
        <v>312</v>
      </c>
      <c r="B836" s="3" t="s">
        <v>906</v>
      </c>
      <c r="C836" s="4" t="s">
        <v>15</v>
      </c>
      <c r="D836" s="4" t="s">
        <v>98</v>
      </c>
      <c r="E836" s="5">
        <v>0</v>
      </c>
      <c r="F836" s="5">
        <v>0</v>
      </c>
      <c r="G836" s="6" t="s">
        <v>98</v>
      </c>
      <c r="H836" s="6">
        <v>0</v>
      </c>
      <c r="I836" s="4">
        <v>0</v>
      </c>
      <c r="J836" s="4" t="s">
        <v>98</v>
      </c>
      <c r="K836" s="4" t="s">
        <v>98</v>
      </c>
      <c r="L836" s="7" t="s">
        <v>16</v>
      </c>
      <c r="M836" s="7" t="s">
        <v>17</v>
      </c>
    </row>
    <row r="837" spans="1:13">
      <c r="A837" s="3" t="s">
        <v>863</v>
      </c>
      <c r="B837" s="3" t="s">
        <v>746</v>
      </c>
      <c r="C837" s="4" t="s">
        <v>15</v>
      </c>
      <c r="D837" s="4" t="s">
        <v>98</v>
      </c>
      <c r="E837" s="5">
        <v>0</v>
      </c>
      <c r="F837" s="5">
        <v>0</v>
      </c>
      <c r="G837" s="6" t="s">
        <v>98</v>
      </c>
      <c r="H837" s="6">
        <v>0</v>
      </c>
      <c r="I837" s="4">
        <v>0</v>
      </c>
      <c r="J837" s="4" t="s">
        <v>98</v>
      </c>
      <c r="K837" s="4" t="s">
        <v>98</v>
      </c>
      <c r="L837" s="7" t="s">
        <v>16</v>
      </c>
      <c r="M837" s="7" t="s">
        <v>17</v>
      </c>
    </row>
    <row r="838" spans="1:13">
      <c r="A838" s="3" t="s">
        <v>106</v>
      </c>
      <c r="B838" s="3" t="s">
        <v>172</v>
      </c>
      <c r="C838" s="4" t="s">
        <v>15</v>
      </c>
      <c r="D838" s="4" t="s">
        <v>98</v>
      </c>
      <c r="E838" s="5">
        <v>0</v>
      </c>
      <c r="F838" s="5">
        <v>0</v>
      </c>
      <c r="G838" s="6" t="s">
        <v>98</v>
      </c>
      <c r="H838" s="6">
        <v>0</v>
      </c>
      <c r="I838" s="4">
        <v>0</v>
      </c>
      <c r="J838" s="4" t="s">
        <v>98</v>
      </c>
      <c r="K838" s="4" t="s">
        <v>98</v>
      </c>
      <c r="L838" s="7" t="s">
        <v>16</v>
      </c>
      <c r="M838" s="7" t="s">
        <v>17</v>
      </c>
    </row>
    <row r="839" spans="1:13">
      <c r="A839" s="3" t="s">
        <v>430</v>
      </c>
      <c r="B839" s="3" t="s">
        <v>907</v>
      </c>
      <c r="C839" s="4" t="s">
        <v>15</v>
      </c>
      <c r="D839" s="4" t="s">
        <v>98</v>
      </c>
      <c r="E839" s="5">
        <v>0</v>
      </c>
      <c r="F839" s="5">
        <v>0</v>
      </c>
      <c r="G839" s="6" t="s">
        <v>98</v>
      </c>
      <c r="H839" s="6">
        <v>0</v>
      </c>
      <c r="I839" s="4">
        <v>0</v>
      </c>
      <c r="J839" s="4" t="s">
        <v>98</v>
      </c>
      <c r="K839" s="4" t="s">
        <v>98</v>
      </c>
      <c r="L839" s="7" t="s">
        <v>16</v>
      </c>
      <c r="M839" s="7" t="s">
        <v>17</v>
      </c>
    </row>
    <row r="840" spans="1:13">
      <c r="A840" s="3" t="s">
        <v>392</v>
      </c>
      <c r="B840" s="3" t="s">
        <v>838</v>
      </c>
      <c r="C840" s="4" t="s">
        <v>15</v>
      </c>
      <c r="D840" s="4" t="s">
        <v>98</v>
      </c>
      <c r="E840" s="5">
        <v>0</v>
      </c>
      <c r="F840" s="5">
        <v>0</v>
      </c>
      <c r="G840" s="6" t="s">
        <v>98</v>
      </c>
      <c r="H840" s="6">
        <v>0</v>
      </c>
      <c r="I840" s="4">
        <v>0</v>
      </c>
      <c r="J840" s="4" t="s">
        <v>98</v>
      </c>
      <c r="K840" s="4" t="s">
        <v>98</v>
      </c>
      <c r="L840" s="7" t="s">
        <v>16</v>
      </c>
      <c r="M840" s="7" t="s">
        <v>17</v>
      </c>
    </row>
    <row r="841" spans="1:13">
      <c r="A841" s="3" t="s">
        <v>908</v>
      </c>
      <c r="B841" s="3" t="s">
        <v>538</v>
      </c>
      <c r="C841" s="4" t="s">
        <v>15</v>
      </c>
      <c r="D841" s="4" t="s">
        <v>98</v>
      </c>
      <c r="E841" s="5">
        <v>0</v>
      </c>
      <c r="F841" s="5">
        <v>0</v>
      </c>
      <c r="G841" s="6" t="s">
        <v>98</v>
      </c>
      <c r="H841" s="6">
        <v>0</v>
      </c>
      <c r="I841" s="4">
        <v>0</v>
      </c>
      <c r="J841" s="4" t="s">
        <v>98</v>
      </c>
      <c r="K841" s="4" t="s">
        <v>98</v>
      </c>
      <c r="L841" s="7" t="s">
        <v>16</v>
      </c>
      <c r="M841" s="7" t="s">
        <v>17</v>
      </c>
    </row>
    <row r="842" spans="1:13">
      <c r="A842" s="3" t="s">
        <v>437</v>
      </c>
      <c r="B842" s="3" t="s">
        <v>438</v>
      </c>
      <c r="C842" s="4" t="s">
        <v>15</v>
      </c>
      <c r="D842" s="4" t="s">
        <v>98</v>
      </c>
      <c r="E842" s="5">
        <v>0</v>
      </c>
      <c r="F842" s="5">
        <v>0</v>
      </c>
      <c r="G842" s="6" t="s">
        <v>98</v>
      </c>
      <c r="H842" s="6">
        <v>0</v>
      </c>
      <c r="I842" s="4">
        <v>0</v>
      </c>
      <c r="J842" s="4" t="s">
        <v>98</v>
      </c>
      <c r="K842" s="4" t="s">
        <v>98</v>
      </c>
      <c r="L842" s="7" t="s">
        <v>16</v>
      </c>
      <c r="M842" s="7" t="s">
        <v>17</v>
      </c>
    </row>
    <row r="843" spans="1:13">
      <c r="A843" s="3" t="s">
        <v>486</v>
      </c>
      <c r="B843" s="3" t="s">
        <v>909</v>
      </c>
      <c r="C843" s="4" t="s">
        <v>15</v>
      </c>
      <c r="D843" s="4" t="s">
        <v>98</v>
      </c>
      <c r="E843" s="5">
        <v>0</v>
      </c>
      <c r="F843" s="5">
        <v>0</v>
      </c>
      <c r="G843" s="6" t="s">
        <v>98</v>
      </c>
      <c r="H843" s="6">
        <v>0</v>
      </c>
      <c r="I843" s="4">
        <v>0</v>
      </c>
      <c r="J843" s="4" t="s">
        <v>98</v>
      </c>
      <c r="K843" s="4" t="s">
        <v>98</v>
      </c>
      <c r="L843" s="7" t="s">
        <v>16</v>
      </c>
      <c r="M843" s="7" t="s">
        <v>17</v>
      </c>
    </row>
    <row r="844" spans="1:13">
      <c r="A844" s="3" t="s">
        <v>787</v>
      </c>
      <c r="B844" s="3" t="s">
        <v>910</v>
      </c>
      <c r="C844" s="4" t="s">
        <v>15</v>
      </c>
      <c r="D844" s="4" t="s">
        <v>98</v>
      </c>
      <c r="E844" s="5">
        <v>0</v>
      </c>
      <c r="F844" s="5">
        <v>0</v>
      </c>
      <c r="G844" s="6" t="s">
        <v>98</v>
      </c>
      <c r="H844" s="6">
        <v>0</v>
      </c>
      <c r="I844" s="4">
        <v>0</v>
      </c>
      <c r="J844" s="4" t="s">
        <v>98</v>
      </c>
      <c r="K844" s="4" t="s">
        <v>98</v>
      </c>
      <c r="L844" s="7" t="s">
        <v>16</v>
      </c>
      <c r="M844" s="7" t="s">
        <v>17</v>
      </c>
    </row>
    <row r="845" spans="1:13">
      <c r="A845" s="3" t="s">
        <v>486</v>
      </c>
      <c r="B845" s="3" t="s">
        <v>727</v>
      </c>
      <c r="C845" s="4" t="s">
        <v>15</v>
      </c>
      <c r="D845" s="4" t="s">
        <v>98</v>
      </c>
      <c r="E845" s="5">
        <v>0</v>
      </c>
      <c r="F845" s="5">
        <v>0</v>
      </c>
      <c r="G845" s="6" t="s">
        <v>98</v>
      </c>
      <c r="H845" s="6">
        <v>0</v>
      </c>
      <c r="I845" s="4">
        <v>0</v>
      </c>
      <c r="J845" s="4" t="s">
        <v>98</v>
      </c>
      <c r="K845" s="4" t="s">
        <v>98</v>
      </c>
      <c r="L845" s="7" t="s">
        <v>16</v>
      </c>
      <c r="M845" s="7" t="s">
        <v>17</v>
      </c>
    </row>
    <row r="846" spans="1:13">
      <c r="A846" s="3" t="s">
        <v>911</v>
      </c>
      <c r="B846" s="3" t="s">
        <v>912</v>
      </c>
      <c r="C846" s="4" t="s">
        <v>15</v>
      </c>
      <c r="D846" s="4" t="s">
        <v>98</v>
      </c>
      <c r="E846" s="5">
        <v>0</v>
      </c>
      <c r="F846" s="5">
        <v>0</v>
      </c>
      <c r="G846" s="6" t="s">
        <v>98</v>
      </c>
      <c r="H846" s="6">
        <v>0</v>
      </c>
      <c r="I846" s="4">
        <v>0</v>
      </c>
      <c r="J846" s="4" t="s">
        <v>98</v>
      </c>
      <c r="K846" s="4" t="s">
        <v>98</v>
      </c>
      <c r="L846" s="7" t="s">
        <v>16</v>
      </c>
      <c r="M846" s="7" t="s">
        <v>17</v>
      </c>
    </row>
    <row r="847" spans="1:13">
      <c r="A847" s="3" t="s">
        <v>825</v>
      </c>
      <c r="B847" s="3" t="s">
        <v>913</v>
      </c>
      <c r="C847" s="4" t="s">
        <v>15</v>
      </c>
      <c r="D847" s="4" t="s">
        <v>98</v>
      </c>
      <c r="E847" s="5">
        <v>0</v>
      </c>
      <c r="F847" s="5">
        <v>0</v>
      </c>
      <c r="G847" s="6" t="s">
        <v>98</v>
      </c>
      <c r="H847" s="6">
        <v>0</v>
      </c>
      <c r="I847" s="4">
        <v>0</v>
      </c>
      <c r="J847" s="4" t="s">
        <v>98</v>
      </c>
      <c r="K847" s="4" t="s">
        <v>98</v>
      </c>
      <c r="L847" s="7" t="s">
        <v>16</v>
      </c>
      <c r="M847" s="7" t="s">
        <v>17</v>
      </c>
    </row>
    <row r="848" spans="1:13">
      <c r="A848" s="3" t="s">
        <v>698</v>
      </c>
      <c r="B848" s="3" t="s">
        <v>914</v>
      </c>
      <c r="C848" s="4" t="s">
        <v>15</v>
      </c>
      <c r="D848" s="4" t="s">
        <v>98</v>
      </c>
      <c r="E848" s="5">
        <v>0</v>
      </c>
      <c r="F848" s="5">
        <v>0</v>
      </c>
      <c r="G848" s="6" t="s">
        <v>98</v>
      </c>
      <c r="H848" s="6">
        <v>0</v>
      </c>
      <c r="I848" s="4">
        <v>0</v>
      </c>
      <c r="J848" s="4" t="s">
        <v>98</v>
      </c>
      <c r="K848" s="4" t="s">
        <v>98</v>
      </c>
      <c r="L848" s="7" t="s">
        <v>16</v>
      </c>
      <c r="M848" s="7" t="s">
        <v>17</v>
      </c>
    </row>
    <row r="849" spans="1:13">
      <c r="A849" s="3" t="s">
        <v>533</v>
      </c>
      <c r="B849" s="3" t="s">
        <v>915</v>
      </c>
      <c r="C849" s="4" t="s">
        <v>15</v>
      </c>
      <c r="D849" s="4" t="s">
        <v>98</v>
      </c>
      <c r="E849" s="5">
        <v>0</v>
      </c>
      <c r="F849" s="5">
        <v>0</v>
      </c>
      <c r="G849" s="6" t="s">
        <v>98</v>
      </c>
      <c r="H849" s="6">
        <v>0</v>
      </c>
      <c r="I849" s="4">
        <v>0</v>
      </c>
      <c r="J849" s="4" t="s">
        <v>98</v>
      </c>
      <c r="K849" s="4" t="s">
        <v>98</v>
      </c>
      <c r="L849" s="7" t="s">
        <v>16</v>
      </c>
      <c r="M849" s="7" t="s">
        <v>17</v>
      </c>
    </row>
    <row r="850" spans="1:13">
      <c r="A850" s="3" t="s">
        <v>450</v>
      </c>
      <c r="B850" s="3" t="s">
        <v>387</v>
      </c>
      <c r="C850" s="4" t="s">
        <v>15</v>
      </c>
      <c r="D850" s="4" t="s">
        <v>98</v>
      </c>
      <c r="E850" s="5">
        <v>0</v>
      </c>
      <c r="F850" s="5">
        <v>0</v>
      </c>
      <c r="G850" s="6" t="s">
        <v>98</v>
      </c>
      <c r="H850" s="6">
        <v>0</v>
      </c>
      <c r="I850" s="4">
        <v>0</v>
      </c>
      <c r="J850" s="4" t="s">
        <v>98</v>
      </c>
      <c r="K850" s="4" t="s">
        <v>98</v>
      </c>
      <c r="L850" s="7" t="s">
        <v>16</v>
      </c>
      <c r="M850" s="7" t="s">
        <v>17</v>
      </c>
    </row>
    <row r="851" spans="1:13">
      <c r="A851" s="3" t="s">
        <v>916</v>
      </c>
      <c r="B851" s="3" t="s">
        <v>917</v>
      </c>
      <c r="C851" s="4" t="s">
        <v>15</v>
      </c>
      <c r="D851" s="4" t="s">
        <v>98</v>
      </c>
      <c r="E851" s="5">
        <v>0</v>
      </c>
      <c r="F851" s="5">
        <v>0</v>
      </c>
      <c r="G851" s="6" t="s">
        <v>98</v>
      </c>
      <c r="H851" s="6">
        <v>0</v>
      </c>
      <c r="I851" s="4">
        <v>0</v>
      </c>
      <c r="J851" s="4" t="s">
        <v>98</v>
      </c>
      <c r="K851" s="4" t="s">
        <v>98</v>
      </c>
      <c r="L851" s="7" t="s">
        <v>16</v>
      </c>
      <c r="M851" s="7" t="s">
        <v>17</v>
      </c>
    </row>
    <row r="852" spans="1:13">
      <c r="A852" s="3" t="s">
        <v>428</v>
      </c>
      <c r="B852" s="3" t="s">
        <v>429</v>
      </c>
      <c r="C852" s="4" t="s">
        <v>15</v>
      </c>
      <c r="D852" s="4" t="s">
        <v>98</v>
      </c>
      <c r="E852" s="5">
        <v>0</v>
      </c>
      <c r="F852" s="5">
        <v>0</v>
      </c>
      <c r="G852" s="6" t="s">
        <v>98</v>
      </c>
      <c r="H852" s="6">
        <v>0</v>
      </c>
      <c r="I852" s="4">
        <v>0</v>
      </c>
      <c r="J852" s="4" t="s">
        <v>98</v>
      </c>
      <c r="K852" s="4" t="s">
        <v>98</v>
      </c>
      <c r="L852" s="7" t="s">
        <v>16</v>
      </c>
      <c r="M852" s="7" t="s">
        <v>17</v>
      </c>
    </row>
    <row r="853" spans="1:13">
      <c r="A853" s="3" t="s">
        <v>41</v>
      </c>
      <c r="B853" s="3" t="s">
        <v>918</v>
      </c>
      <c r="C853" s="4" t="s">
        <v>15</v>
      </c>
      <c r="D853" s="4" t="s">
        <v>98</v>
      </c>
      <c r="E853" s="5">
        <v>0</v>
      </c>
      <c r="F853" s="5">
        <v>0</v>
      </c>
      <c r="G853" s="6" t="s">
        <v>98</v>
      </c>
      <c r="H853" s="6">
        <v>0</v>
      </c>
      <c r="I853" s="4">
        <v>0</v>
      </c>
      <c r="J853" s="4" t="s">
        <v>98</v>
      </c>
      <c r="K853" s="4" t="s">
        <v>98</v>
      </c>
      <c r="L853" s="7" t="s">
        <v>16</v>
      </c>
      <c r="M853" s="7" t="s">
        <v>17</v>
      </c>
    </row>
    <row r="854" spans="1:13">
      <c r="A854" s="3" t="s">
        <v>919</v>
      </c>
      <c r="B854" s="3" t="s">
        <v>919</v>
      </c>
      <c r="C854" s="4" t="s">
        <v>15</v>
      </c>
      <c r="D854" s="4" t="s">
        <v>98</v>
      </c>
      <c r="E854" s="5">
        <v>0</v>
      </c>
      <c r="F854" s="5">
        <v>0</v>
      </c>
      <c r="G854" s="6" t="s">
        <v>98</v>
      </c>
      <c r="H854" s="6">
        <v>0</v>
      </c>
      <c r="I854" s="4">
        <v>0</v>
      </c>
      <c r="J854" s="4" t="s">
        <v>98</v>
      </c>
      <c r="K854" s="4" t="s">
        <v>98</v>
      </c>
      <c r="L854" s="7" t="s">
        <v>16</v>
      </c>
      <c r="M854" s="7" t="s">
        <v>17</v>
      </c>
    </row>
    <row r="855" spans="1:13">
      <c r="A855" s="3" t="s">
        <v>112</v>
      </c>
      <c r="B855" s="3" t="s">
        <v>575</v>
      </c>
      <c r="C855" s="4" t="s">
        <v>15</v>
      </c>
      <c r="D855" s="4" t="s">
        <v>98</v>
      </c>
      <c r="E855" s="5">
        <v>0</v>
      </c>
      <c r="F855" s="5">
        <v>0</v>
      </c>
      <c r="G855" s="6" t="s">
        <v>98</v>
      </c>
      <c r="H855" s="6">
        <v>0</v>
      </c>
      <c r="I855" s="4">
        <v>0</v>
      </c>
      <c r="J855" s="4" t="s">
        <v>98</v>
      </c>
      <c r="K855" s="4" t="s">
        <v>98</v>
      </c>
      <c r="L855" s="7" t="s">
        <v>16</v>
      </c>
      <c r="M855" s="7" t="s">
        <v>17</v>
      </c>
    </row>
    <row r="856" spans="1:13">
      <c r="A856" s="3" t="s">
        <v>825</v>
      </c>
      <c r="B856" s="3" t="s">
        <v>920</v>
      </c>
      <c r="C856" s="4" t="s">
        <v>15</v>
      </c>
      <c r="D856" s="4" t="s">
        <v>98</v>
      </c>
      <c r="E856" s="5">
        <v>0</v>
      </c>
      <c r="F856" s="5">
        <v>0</v>
      </c>
      <c r="G856" s="6" t="s">
        <v>98</v>
      </c>
      <c r="H856" s="6">
        <v>0</v>
      </c>
      <c r="I856" s="4">
        <v>0</v>
      </c>
      <c r="J856" s="4" t="s">
        <v>98</v>
      </c>
      <c r="K856" s="4" t="s">
        <v>98</v>
      </c>
      <c r="L856" s="7" t="s">
        <v>16</v>
      </c>
      <c r="M856" s="7" t="s">
        <v>17</v>
      </c>
    </row>
    <row r="857" spans="1:13">
      <c r="A857" s="3" t="s">
        <v>345</v>
      </c>
      <c r="B857" s="3" t="s">
        <v>921</v>
      </c>
      <c r="C857" s="4" t="s">
        <v>15</v>
      </c>
      <c r="D857" s="4" t="s">
        <v>98</v>
      </c>
      <c r="E857" s="5">
        <v>0</v>
      </c>
      <c r="F857" s="5">
        <v>0</v>
      </c>
      <c r="G857" s="6" t="s">
        <v>98</v>
      </c>
      <c r="H857" s="6">
        <v>0</v>
      </c>
      <c r="I857" s="4">
        <v>0</v>
      </c>
      <c r="J857" s="4" t="s">
        <v>98</v>
      </c>
      <c r="K857" s="4" t="s">
        <v>98</v>
      </c>
      <c r="L857" s="7" t="s">
        <v>16</v>
      </c>
      <c r="M857" s="7" t="s">
        <v>17</v>
      </c>
    </row>
    <row r="858" spans="1:13">
      <c r="A858" s="3" t="s">
        <v>776</v>
      </c>
      <c r="B858" s="3" t="s">
        <v>777</v>
      </c>
      <c r="C858" s="4" t="s">
        <v>15</v>
      </c>
      <c r="D858" s="4" t="s">
        <v>98</v>
      </c>
      <c r="E858" s="5">
        <v>0</v>
      </c>
      <c r="F858" s="5">
        <v>0</v>
      </c>
      <c r="G858" s="6" t="s">
        <v>98</v>
      </c>
      <c r="H858" s="6">
        <v>0</v>
      </c>
      <c r="I858" s="4">
        <v>0</v>
      </c>
      <c r="J858" s="4" t="s">
        <v>98</v>
      </c>
      <c r="K858" s="4" t="s">
        <v>98</v>
      </c>
      <c r="L858" s="7" t="s">
        <v>16</v>
      </c>
      <c r="M858" s="7" t="s">
        <v>17</v>
      </c>
    </row>
    <row r="859" spans="1:13">
      <c r="A859" s="3" t="s">
        <v>552</v>
      </c>
      <c r="B859" s="3" t="s">
        <v>607</v>
      </c>
      <c r="C859" s="4" t="s">
        <v>15</v>
      </c>
      <c r="D859" s="4" t="s">
        <v>98</v>
      </c>
      <c r="E859" s="5">
        <v>0</v>
      </c>
      <c r="F859" s="5">
        <v>0</v>
      </c>
      <c r="G859" s="6" t="s">
        <v>98</v>
      </c>
      <c r="H859" s="6">
        <v>0</v>
      </c>
      <c r="I859" s="4">
        <v>0</v>
      </c>
      <c r="J859" s="4" t="s">
        <v>98</v>
      </c>
      <c r="K859" s="4" t="s">
        <v>98</v>
      </c>
      <c r="L859" s="7" t="s">
        <v>16</v>
      </c>
      <c r="M859" s="7" t="s">
        <v>17</v>
      </c>
    </row>
    <row r="860" spans="1:13">
      <c r="A860" s="3" t="s">
        <v>77</v>
      </c>
      <c r="B860" s="3" t="s">
        <v>922</v>
      </c>
      <c r="C860" s="4" t="s">
        <v>15</v>
      </c>
      <c r="D860" s="4" t="s">
        <v>98</v>
      </c>
      <c r="E860" s="5">
        <v>0</v>
      </c>
      <c r="F860" s="5">
        <v>0</v>
      </c>
      <c r="G860" s="6" t="s">
        <v>98</v>
      </c>
      <c r="H860" s="6">
        <v>0</v>
      </c>
      <c r="I860" s="4">
        <v>0</v>
      </c>
      <c r="J860" s="4" t="s">
        <v>98</v>
      </c>
      <c r="K860" s="4" t="s">
        <v>98</v>
      </c>
      <c r="L860" s="7" t="s">
        <v>16</v>
      </c>
      <c r="M860" s="7" t="s">
        <v>17</v>
      </c>
    </row>
    <row r="861" spans="1:13">
      <c r="A861" s="3" t="s">
        <v>773</v>
      </c>
      <c r="B861" s="3" t="s">
        <v>923</v>
      </c>
      <c r="C861" s="4" t="s">
        <v>15</v>
      </c>
      <c r="D861" s="4" t="s">
        <v>98</v>
      </c>
      <c r="E861" s="5">
        <v>0</v>
      </c>
      <c r="F861" s="5">
        <v>0</v>
      </c>
      <c r="G861" s="6" t="s">
        <v>98</v>
      </c>
      <c r="H861" s="6">
        <v>0</v>
      </c>
      <c r="I861" s="4">
        <v>0</v>
      </c>
      <c r="J861" s="4" t="s">
        <v>98</v>
      </c>
      <c r="K861" s="4" t="s">
        <v>98</v>
      </c>
      <c r="L861" s="7" t="s">
        <v>16</v>
      </c>
      <c r="M861" s="7" t="s">
        <v>17</v>
      </c>
    </row>
    <row r="862" spans="1:13">
      <c r="A862" s="3" t="s">
        <v>500</v>
      </c>
      <c r="B862" s="3" t="s">
        <v>720</v>
      </c>
      <c r="C862" s="4" t="s">
        <v>15</v>
      </c>
      <c r="D862" s="4" t="s">
        <v>98</v>
      </c>
      <c r="E862" s="5">
        <v>0</v>
      </c>
      <c r="F862" s="5">
        <v>0</v>
      </c>
      <c r="G862" s="6" t="s">
        <v>98</v>
      </c>
      <c r="H862" s="6">
        <v>0</v>
      </c>
      <c r="I862" s="4">
        <v>0</v>
      </c>
      <c r="J862" s="4" t="s">
        <v>98</v>
      </c>
      <c r="K862" s="4" t="s">
        <v>98</v>
      </c>
      <c r="L862" s="7" t="s">
        <v>16</v>
      </c>
      <c r="M862" s="7" t="s">
        <v>17</v>
      </c>
    </row>
    <row r="863" spans="1:13">
      <c r="A863" s="3" t="s">
        <v>474</v>
      </c>
      <c r="B863" s="3" t="s">
        <v>545</v>
      </c>
      <c r="C863" s="4" t="s">
        <v>15</v>
      </c>
      <c r="D863" s="4" t="s">
        <v>98</v>
      </c>
      <c r="E863" s="5">
        <v>0</v>
      </c>
      <c r="F863" s="5">
        <v>0</v>
      </c>
      <c r="G863" s="6" t="s">
        <v>98</v>
      </c>
      <c r="H863" s="6">
        <v>0</v>
      </c>
      <c r="I863" s="4">
        <v>0</v>
      </c>
      <c r="J863" s="4" t="s">
        <v>98</v>
      </c>
      <c r="K863" s="4" t="s">
        <v>98</v>
      </c>
      <c r="L863" s="7" t="s">
        <v>16</v>
      </c>
      <c r="M863" s="7" t="s">
        <v>17</v>
      </c>
    </row>
    <row r="864" spans="1:13">
      <c r="A864" s="3" t="s">
        <v>682</v>
      </c>
      <c r="B864" s="3" t="s">
        <v>924</v>
      </c>
      <c r="C864" s="4" t="s">
        <v>15</v>
      </c>
      <c r="D864" s="4" t="s">
        <v>98</v>
      </c>
      <c r="E864" s="5">
        <v>0</v>
      </c>
      <c r="F864" s="5">
        <v>0</v>
      </c>
      <c r="G864" s="6" t="s">
        <v>98</v>
      </c>
      <c r="H864" s="6">
        <v>0</v>
      </c>
      <c r="I864" s="4">
        <v>0</v>
      </c>
      <c r="J864" s="4" t="s">
        <v>98</v>
      </c>
      <c r="K864" s="4" t="s">
        <v>98</v>
      </c>
      <c r="L864" s="7" t="s">
        <v>16</v>
      </c>
      <c r="M864" s="7" t="s">
        <v>17</v>
      </c>
    </row>
    <row r="865" spans="1:13">
      <c r="A865" s="3" t="s">
        <v>413</v>
      </c>
      <c r="B865" s="3" t="s">
        <v>925</v>
      </c>
      <c r="C865" s="4" t="s">
        <v>15</v>
      </c>
      <c r="D865" s="4" t="s">
        <v>98</v>
      </c>
      <c r="E865" s="5">
        <v>0</v>
      </c>
      <c r="F865" s="5">
        <v>0</v>
      </c>
      <c r="G865" s="6" t="s">
        <v>98</v>
      </c>
      <c r="H865" s="6">
        <v>0</v>
      </c>
      <c r="I865" s="4">
        <v>0</v>
      </c>
      <c r="J865" s="4" t="s">
        <v>98</v>
      </c>
      <c r="K865" s="4" t="s">
        <v>98</v>
      </c>
      <c r="L865" s="7" t="s">
        <v>16</v>
      </c>
      <c r="M865" s="7" t="s">
        <v>17</v>
      </c>
    </row>
    <row r="866" spans="1:13">
      <c r="A866" s="3" t="s">
        <v>115</v>
      </c>
      <c r="B866" s="3" t="s">
        <v>926</v>
      </c>
      <c r="C866" s="4" t="s">
        <v>15</v>
      </c>
      <c r="D866" s="4" t="s">
        <v>98</v>
      </c>
      <c r="E866" s="5">
        <v>0</v>
      </c>
      <c r="F866" s="5">
        <v>0</v>
      </c>
      <c r="G866" s="6" t="s">
        <v>98</v>
      </c>
      <c r="H866" s="6">
        <v>0</v>
      </c>
      <c r="I866" s="4">
        <v>0</v>
      </c>
      <c r="J866" s="4" t="s">
        <v>98</v>
      </c>
      <c r="K866" s="4" t="s">
        <v>98</v>
      </c>
      <c r="L866" s="7" t="s">
        <v>16</v>
      </c>
      <c r="M866" s="7" t="s">
        <v>17</v>
      </c>
    </row>
    <row r="867" spans="1:13">
      <c r="A867" s="3" t="s">
        <v>426</v>
      </c>
      <c r="B867" s="3" t="s">
        <v>699</v>
      </c>
      <c r="C867" s="4" t="s">
        <v>15</v>
      </c>
      <c r="D867" s="4" t="s">
        <v>98</v>
      </c>
      <c r="E867" s="5">
        <v>0</v>
      </c>
      <c r="F867" s="5">
        <v>0</v>
      </c>
      <c r="G867" s="6" t="s">
        <v>98</v>
      </c>
      <c r="H867" s="6">
        <v>0</v>
      </c>
      <c r="I867" s="4">
        <v>0</v>
      </c>
      <c r="J867" s="4" t="s">
        <v>98</v>
      </c>
      <c r="K867" s="4" t="s">
        <v>98</v>
      </c>
      <c r="L867" s="7" t="s">
        <v>16</v>
      </c>
      <c r="M867" s="7" t="s">
        <v>17</v>
      </c>
    </row>
    <row r="868" spans="1:13">
      <c r="A868" s="3" t="s">
        <v>927</v>
      </c>
      <c r="B868" s="3" t="s">
        <v>407</v>
      </c>
      <c r="C868" s="4" t="s">
        <v>15</v>
      </c>
      <c r="D868" s="4" t="s">
        <v>98</v>
      </c>
      <c r="E868" s="5">
        <v>0</v>
      </c>
      <c r="F868" s="5">
        <v>0</v>
      </c>
      <c r="G868" s="6" t="s">
        <v>98</v>
      </c>
      <c r="H868" s="6">
        <v>0</v>
      </c>
      <c r="I868" s="4">
        <v>0</v>
      </c>
      <c r="J868" s="4" t="s">
        <v>98</v>
      </c>
      <c r="K868" s="4" t="s">
        <v>98</v>
      </c>
      <c r="L868" s="7" t="s">
        <v>16</v>
      </c>
      <c r="M868" s="7" t="s">
        <v>17</v>
      </c>
    </row>
    <row r="869" spans="1:13">
      <c r="A869" s="3" t="s">
        <v>928</v>
      </c>
      <c r="B869" s="3" t="s">
        <v>929</v>
      </c>
      <c r="C869" s="4" t="s">
        <v>15</v>
      </c>
      <c r="D869" s="4" t="s">
        <v>98</v>
      </c>
      <c r="E869" s="5">
        <v>0</v>
      </c>
      <c r="F869" s="5">
        <v>0</v>
      </c>
      <c r="G869" s="6" t="s">
        <v>98</v>
      </c>
      <c r="H869" s="6">
        <v>0</v>
      </c>
      <c r="I869" s="4">
        <v>0</v>
      </c>
      <c r="J869" s="4" t="s">
        <v>98</v>
      </c>
      <c r="K869" s="4" t="s">
        <v>98</v>
      </c>
      <c r="L869" s="7" t="s">
        <v>16</v>
      </c>
      <c r="M869" s="7" t="s">
        <v>17</v>
      </c>
    </row>
    <row r="870" spans="1:13">
      <c r="A870" s="3" t="s">
        <v>592</v>
      </c>
      <c r="B870" s="3" t="s">
        <v>930</v>
      </c>
      <c r="C870" s="4" t="s">
        <v>15</v>
      </c>
      <c r="D870" s="4" t="s">
        <v>98</v>
      </c>
      <c r="E870" s="5">
        <v>0</v>
      </c>
      <c r="F870" s="5">
        <v>0</v>
      </c>
      <c r="G870" s="6" t="s">
        <v>98</v>
      </c>
      <c r="H870" s="6">
        <v>0</v>
      </c>
      <c r="I870" s="4">
        <v>0</v>
      </c>
      <c r="J870" s="4" t="s">
        <v>98</v>
      </c>
      <c r="K870" s="4" t="s">
        <v>98</v>
      </c>
      <c r="L870" s="7" t="s">
        <v>16</v>
      </c>
      <c r="M870" s="7" t="s">
        <v>17</v>
      </c>
    </row>
    <row r="871" spans="1:13">
      <c r="A871" s="3" t="s">
        <v>811</v>
      </c>
      <c r="B871" s="3" t="s">
        <v>931</v>
      </c>
      <c r="C871" s="4" t="s">
        <v>15</v>
      </c>
      <c r="D871" s="4" t="s">
        <v>98</v>
      </c>
      <c r="E871" s="5">
        <v>0</v>
      </c>
      <c r="F871" s="5">
        <v>0</v>
      </c>
      <c r="G871" s="6" t="s">
        <v>98</v>
      </c>
      <c r="H871" s="6">
        <v>0</v>
      </c>
      <c r="I871" s="4">
        <v>0</v>
      </c>
      <c r="J871" s="4" t="s">
        <v>98</v>
      </c>
      <c r="K871" s="4" t="s">
        <v>98</v>
      </c>
      <c r="L871" s="7" t="s">
        <v>16</v>
      </c>
      <c r="M871" s="7" t="s">
        <v>17</v>
      </c>
    </row>
    <row r="872" spans="1:13">
      <c r="A872" s="3" t="s">
        <v>740</v>
      </c>
      <c r="B872" s="3" t="s">
        <v>741</v>
      </c>
      <c r="C872" s="4" t="s">
        <v>15</v>
      </c>
      <c r="D872" s="4" t="s">
        <v>98</v>
      </c>
      <c r="E872" s="5">
        <v>0</v>
      </c>
      <c r="F872" s="5">
        <v>0</v>
      </c>
      <c r="G872" s="6" t="s">
        <v>98</v>
      </c>
      <c r="H872" s="6">
        <v>0</v>
      </c>
      <c r="I872" s="4">
        <v>0</v>
      </c>
      <c r="J872" s="4" t="s">
        <v>98</v>
      </c>
      <c r="K872" s="4" t="s">
        <v>98</v>
      </c>
      <c r="L872" s="7" t="s">
        <v>16</v>
      </c>
      <c r="M872" s="7" t="s">
        <v>17</v>
      </c>
    </row>
    <row r="873" spans="1:13">
      <c r="A873" s="3" t="s">
        <v>511</v>
      </c>
      <c r="B873" s="3" t="s">
        <v>932</v>
      </c>
      <c r="C873" s="4" t="s">
        <v>15</v>
      </c>
      <c r="D873" s="4" t="s">
        <v>98</v>
      </c>
      <c r="E873" s="5">
        <v>0</v>
      </c>
      <c r="F873" s="5">
        <v>0</v>
      </c>
      <c r="G873" s="6" t="s">
        <v>98</v>
      </c>
      <c r="H873" s="6">
        <v>0</v>
      </c>
      <c r="I873" s="4">
        <v>0</v>
      </c>
      <c r="J873" s="4" t="s">
        <v>98</v>
      </c>
      <c r="K873" s="4" t="s">
        <v>98</v>
      </c>
      <c r="L873" s="7" t="s">
        <v>16</v>
      </c>
      <c r="M873" s="7" t="s">
        <v>17</v>
      </c>
    </row>
    <row r="874" spans="1:13">
      <c r="A874" s="3" t="s">
        <v>933</v>
      </c>
      <c r="B874" s="3" t="s">
        <v>934</v>
      </c>
      <c r="C874" s="4" t="s">
        <v>422</v>
      </c>
      <c r="D874" s="4" t="s">
        <v>98</v>
      </c>
      <c r="E874" s="5">
        <v>0</v>
      </c>
      <c r="F874" s="5">
        <v>0</v>
      </c>
      <c r="G874" s="6" t="s">
        <v>98</v>
      </c>
      <c r="H874" s="6">
        <v>0</v>
      </c>
      <c r="I874" s="4">
        <v>0</v>
      </c>
      <c r="J874" s="4" t="s">
        <v>98</v>
      </c>
      <c r="K874" s="4" t="s">
        <v>98</v>
      </c>
      <c r="L874" s="7" t="s">
        <v>16</v>
      </c>
      <c r="M874" s="7" t="s">
        <v>17</v>
      </c>
    </row>
    <row r="875" spans="1:13">
      <c r="A875" s="3" t="s">
        <v>935</v>
      </c>
      <c r="B875" s="3" t="s">
        <v>936</v>
      </c>
      <c r="C875" s="4" t="s">
        <v>15</v>
      </c>
      <c r="D875" s="4" t="s">
        <v>98</v>
      </c>
      <c r="E875" s="5">
        <v>0</v>
      </c>
      <c r="F875" s="5">
        <v>0</v>
      </c>
      <c r="G875" s="6" t="s">
        <v>98</v>
      </c>
      <c r="H875" s="6">
        <v>0</v>
      </c>
      <c r="I875" s="4">
        <v>0</v>
      </c>
      <c r="J875" s="4" t="s">
        <v>98</v>
      </c>
      <c r="K875" s="4" t="s">
        <v>98</v>
      </c>
      <c r="L875" s="7" t="s">
        <v>16</v>
      </c>
      <c r="M875" s="7" t="s">
        <v>17</v>
      </c>
    </row>
    <row r="876" spans="1:13">
      <c r="A876" s="3" t="s">
        <v>469</v>
      </c>
      <c r="B876" s="3" t="s">
        <v>470</v>
      </c>
      <c r="C876" s="4" t="s">
        <v>15</v>
      </c>
      <c r="D876" s="4" t="s">
        <v>98</v>
      </c>
      <c r="E876" s="5">
        <v>0</v>
      </c>
      <c r="F876" s="5">
        <v>0</v>
      </c>
      <c r="G876" s="6" t="s">
        <v>98</v>
      </c>
      <c r="H876" s="6">
        <v>0</v>
      </c>
      <c r="I876" s="4">
        <v>0</v>
      </c>
      <c r="J876" s="4" t="s">
        <v>98</v>
      </c>
      <c r="K876" s="4" t="s">
        <v>98</v>
      </c>
      <c r="L876" s="7" t="s">
        <v>16</v>
      </c>
      <c r="M876" s="7" t="s">
        <v>17</v>
      </c>
    </row>
    <row r="877" spans="1:13">
      <c r="A877" s="3" t="s">
        <v>865</v>
      </c>
      <c r="B877" s="3" t="s">
        <v>937</v>
      </c>
      <c r="C877" s="4" t="s">
        <v>15</v>
      </c>
      <c r="D877" s="4" t="s">
        <v>98</v>
      </c>
      <c r="E877" s="5">
        <v>0</v>
      </c>
      <c r="F877" s="5">
        <v>0</v>
      </c>
      <c r="G877" s="6" t="s">
        <v>98</v>
      </c>
      <c r="H877" s="6">
        <v>0</v>
      </c>
      <c r="I877" s="4">
        <v>0</v>
      </c>
      <c r="J877" s="4" t="s">
        <v>98</v>
      </c>
      <c r="K877" s="4" t="s">
        <v>98</v>
      </c>
      <c r="L877" s="7" t="s">
        <v>16</v>
      </c>
      <c r="M877" s="7" t="s">
        <v>17</v>
      </c>
    </row>
    <row r="878" spans="1:13">
      <c r="A878" s="3" t="s">
        <v>938</v>
      </c>
      <c r="B878" s="3" t="s">
        <v>939</v>
      </c>
      <c r="C878" s="4" t="s">
        <v>15</v>
      </c>
      <c r="D878" s="4" t="s">
        <v>98</v>
      </c>
      <c r="E878" s="5">
        <v>0</v>
      </c>
      <c r="F878" s="5">
        <v>0</v>
      </c>
      <c r="G878" s="6" t="s">
        <v>98</v>
      </c>
      <c r="H878" s="6">
        <v>0</v>
      </c>
      <c r="I878" s="4">
        <v>0</v>
      </c>
      <c r="J878" s="4" t="s">
        <v>98</v>
      </c>
      <c r="K878" s="4" t="s">
        <v>98</v>
      </c>
      <c r="L878" s="7" t="s">
        <v>16</v>
      </c>
      <c r="M878" s="7" t="s">
        <v>17</v>
      </c>
    </row>
    <row r="879" spans="1:13">
      <c r="A879" s="3" t="s">
        <v>940</v>
      </c>
      <c r="B879" s="3" t="s">
        <v>941</v>
      </c>
      <c r="C879" s="4" t="s">
        <v>15</v>
      </c>
      <c r="D879" s="4" t="s">
        <v>98</v>
      </c>
      <c r="E879" s="5">
        <v>0</v>
      </c>
      <c r="F879" s="5">
        <v>0</v>
      </c>
      <c r="G879" s="6" t="s">
        <v>98</v>
      </c>
      <c r="H879" s="6">
        <v>0</v>
      </c>
      <c r="I879" s="4">
        <v>0</v>
      </c>
      <c r="J879" s="4" t="s">
        <v>98</v>
      </c>
      <c r="K879" s="4" t="s">
        <v>98</v>
      </c>
      <c r="L879" s="7" t="s">
        <v>16</v>
      </c>
      <c r="M879" s="7" t="s">
        <v>17</v>
      </c>
    </row>
    <row r="880" spans="1:13">
      <c r="A880" s="3" t="s">
        <v>942</v>
      </c>
      <c r="B880" s="3" t="s">
        <v>943</v>
      </c>
      <c r="C880" s="4" t="s">
        <v>15</v>
      </c>
      <c r="D880" s="4" t="s">
        <v>98</v>
      </c>
      <c r="E880" s="5">
        <v>0</v>
      </c>
      <c r="F880" s="5">
        <v>0</v>
      </c>
      <c r="G880" s="6" t="s">
        <v>98</v>
      </c>
      <c r="H880" s="6">
        <v>0</v>
      </c>
      <c r="I880" s="4">
        <v>0</v>
      </c>
      <c r="J880" s="4" t="s">
        <v>98</v>
      </c>
      <c r="K880" s="4" t="s">
        <v>98</v>
      </c>
      <c r="L880" s="7" t="s">
        <v>16</v>
      </c>
      <c r="M880" s="7" t="s">
        <v>17</v>
      </c>
    </row>
    <row r="881" spans="1:13">
      <c r="A881" s="3" t="s">
        <v>944</v>
      </c>
      <c r="B881" s="3" t="s">
        <v>945</v>
      </c>
      <c r="C881" s="4" t="s">
        <v>15</v>
      </c>
      <c r="D881" s="4" t="s">
        <v>98</v>
      </c>
      <c r="E881" s="5">
        <v>0</v>
      </c>
      <c r="F881" s="5">
        <v>0</v>
      </c>
      <c r="G881" s="6" t="s">
        <v>98</v>
      </c>
      <c r="H881" s="6">
        <v>0</v>
      </c>
      <c r="I881" s="4">
        <v>0</v>
      </c>
      <c r="J881" s="4" t="s">
        <v>98</v>
      </c>
      <c r="K881" s="4" t="s">
        <v>98</v>
      </c>
      <c r="L881" s="7" t="s">
        <v>16</v>
      </c>
      <c r="M881" s="7" t="s">
        <v>17</v>
      </c>
    </row>
    <row r="882" spans="1:13">
      <c r="A882" s="3" t="s">
        <v>463</v>
      </c>
      <c r="B882" s="3" t="s">
        <v>946</v>
      </c>
      <c r="C882" s="4" t="s">
        <v>15</v>
      </c>
      <c r="D882" s="4" t="s">
        <v>98</v>
      </c>
      <c r="E882" s="5">
        <v>0</v>
      </c>
      <c r="F882" s="5">
        <v>0</v>
      </c>
      <c r="G882" s="6" t="s">
        <v>98</v>
      </c>
      <c r="H882" s="6">
        <v>0</v>
      </c>
      <c r="I882" s="4">
        <v>0</v>
      </c>
      <c r="J882" s="4" t="s">
        <v>98</v>
      </c>
      <c r="K882" s="4" t="s">
        <v>98</v>
      </c>
      <c r="L882" s="7" t="s">
        <v>16</v>
      </c>
      <c r="M882" s="7" t="s">
        <v>17</v>
      </c>
    </row>
    <row r="883" spans="1:13">
      <c r="A883" s="3" t="s">
        <v>555</v>
      </c>
      <c r="B883" s="3" t="s">
        <v>565</v>
      </c>
      <c r="C883" s="4" t="s">
        <v>15</v>
      </c>
      <c r="D883" s="4" t="s">
        <v>98</v>
      </c>
      <c r="E883" s="5">
        <v>0</v>
      </c>
      <c r="F883" s="5">
        <v>0</v>
      </c>
      <c r="G883" s="6" t="s">
        <v>98</v>
      </c>
      <c r="H883" s="6">
        <v>0</v>
      </c>
      <c r="I883" s="4">
        <v>0</v>
      </c>
      <c r="J883" s="4" t="s">
        <v>98</v>
      </c>
      <c r="K883" s="4" t="s">
        <v>98</v>
      </c>
      <c r="L883" s="7" t="s">
        <v>16</v>
      </c>
      <c r="M883" s="7" t="s">
        <v>17</v>
      </c>
    </row>
    <row r="884" spans="1:13">
      <c r="A884" s="3" t="s">
        <v>28</v>
      </c>
      <c r="B884" s="3" t="s">
        <v>878</v>
      </c>
      <c r="C884" s="4" t="s">
        <v>15</v>
      </c>
      <c r="D884" s="4" t="s">
        <v>98</v>
      </c>
      <c r="E884" s="5">
        <v>0</v>
      </c>
      <c r="F884" s="5">
        <v>0</v>
      </c>
      <c r="G884" s="6" t="s">
        <v>98</v>
      </c>
      <c r="H884" s="6">
        <v>0</v>
      </c>
      <c r="I884" s="4">
        <v>0</v>
      </c>
      <c r="J884" s="4" t="s">
        <v>98</v>
      </c>
      <c r="K884" s="4" t="s">
        <v>98</v>
      </c>
      <c r="L884" s="7" t="s">
        <v>16</v>
      </c>
      <c r="M884" s="7" t="s">
        <v>17</v>
      </c>
    </row>
    <row r="885" spans="1:13">
      <c r="A885" s="3" t="s">
        <v>514</v>
      </c>
      <c r="B885" s="3" t="s">
        <v>947</v>
      </c>
      <c r="C885" s="4" t="s">
        <v>15</v>
      </c>
      <c r="D885" s="4" t="s">
        <v>98</v>
      </c>
      <c r="E885" s="5">
        <v>0</v>
      </c>
      <c r="F885" s="5">
        <v>0</v>
      </c>
      <c r="G885" s="6" t="s">
        <v>98</v>
      </c>
      <c r="H885" s="6">
        <v>0</v>
      </c>
      <c r="I885" s="4">
        <v>0</v>
      </c>
      <c r="J885" s="4" t="s">
        <v>98</v>
      </c>
      <c r="K885" s="4" t="s">
        <v>98</v>
      </c>
      <c r="L885" s="7" t="s">
        <v>16</v>
      </c>
      <c r="M885" s="7" t="s">
        <v>17</v>
      </c>
    </row>
    <row r="886" spans="1:13">
      <c r="A886" s="3" t="s">
        <v>308</v>
      </c>
      <c r="B886" s="3" t="s">
        <v>948</v>
      </c>
      <c r="C886" s="4" t="s">
        <v>15</v>
      </c>
      <c r="D886" s="4" t="s">
        <v>98</v>
      </c>
      <c r="E886" s="5">
        <v>0</v>
      </c>
      <c r="F886" s="5">
        <v>0</v>
      </c>
      <c r="G886" s="6" t="s">
        <v>98</v>
      </c>
      <c r="H886" s="6">
        <v>0</v>
      </c>
      <c r="I886" s="4">
        <v>0</v>
      </c>
      <c r="J886" s="4" t="s">
        <v>98</v>
      </c>
      <c r="K886" s="4" t="s">
        <v>98</v>
      </c>
      <c r="L886" s="7" t="s">
        <v>16</v>
      </c>
      <c r="M886" s="7" t="s">
        <v>17</v>
      </c>
    </row>
    <row r="887" spans="1:13">
      <c r="A887" s="3" t="s">
        <v>750</v>
      </c>
      <c r="B887" s="3" t="s">
        <v>949</v>
      </c>
      <c r="C887" s="4" t="s">
        <v>15</v>
      </c>
      <c r="D887" s="4" t="s">
        <v>98</v>
      </c>
      <c r="E887" s="5">
        <v>0</v>
      </c>
      <c r="F887" s="5">
        <v>0</v>
      </c>
      <c r="G887" s="6" t="s">
        <v>98</v>
      </c>
      <c r="H887" s="6">
        <v>0</v>
      </c>
      <c r="I887" s="4">
        <v>0</v>
      </c>
      <c r="J887" s="4" t="s">
        <v>98</v>
      </c>
      <c r="K887" s="4" t="s">
        <v>98</v>
      </c>
      <c r="L887" s="7" t="s">
        <v>16</v>
      </c>
      <c r="M887" s="7" t="s">
        <v>17</v>
      </c>
    </row>
    <row r="888" spans="1:13">
      <c r="A888" s="3" t="s">
        <v>773</v>
      </c>
      <c r="B888" s="3" t="s">
        <v>774</v>
      </c>
      <c r="C888" s="4" t="s">
        <v>15</v>
      </c>
      <c r="D888" s="4" t="s">
        <v>98</v>
      </c>
      <c r="E888" s="5">
        <v>0</v>
      </c>
      <c r="F888" s="5">
        <v>0</v>
      </c>
      <c r="G888" s="6" t="s">
        <v>98</v>
      </c>
      <c r="H888" s="6">
        <v>0</v>
      </c>
      <c r="I888" s="4">
        <v>0</v>
      </c>
      <c r="J888" s="4" t="s">
        <v>98</v>
      </c>
      <c r="K888" s="4" t="s">
        <v>98</v>
      </c>
      <c r="L888" s="7" t="s">
        <v>16</v>
      </c>
      <c r="M888" s="7" t="s">
        <v>17</v>
      </c>
    </row>
    <row r="889" spans="1:13">
      <c r="A889" s="3" t="s">
        <v>820</v>
      </c>
      <c r="B889" s="3" t="s">
        <v>578</v>
      </c>
      <c r="C889" s="4" t="s">
        <v>15</v>
      </c>
      <c r="D889" s="4" t="s">
        <v>98</v>
      </c>
      <c r="E889" s="5">
        <v>0</v>
      </c>
      <c r="F889" s="5">
        <v>0</v>
      </c>
      <c r="G889" s="6" t="s">
        <v>98</v>
      </c>
      <c r="H889" s="6">
        <v>0</v>
      </c>
      <c r="I889" s="4">
        <v>0</v>
      </c>
      <c r="J889" s="4" t="s">
        <v>98</v>
      </c>
      <c r="K889" s="4" t="s">
        <v>98</v>
      </c>
      <c r="L889" s="7" t="s">
        <v>16</v>
      </c>
      <c r="M889" s="7" t="s">
        <v>17</v>
      </c>
    </row>
    <row r="890" spans="1:13">
      <c r="A890" s="3" t="s">
        <v>629</v>
      </c>
      <c r="B890" s="3" t="s">
        <v>672</v>
      </c>
      <c r="C890" s="4" t="s">
        <v>15</v>
      </c>
      <c r="D890" s="4" t="s">
        <v>98</v>
      </c>
      <c r="E890" s="5">
        <v>0</v>
      </c>
      <c r="F890" s="5">
        <v>0</v>
      </c>
      <c r="G890" s="6" t="s">
        <v>98</v>
      </c>
      <c r="H890" s="6">
        <v>0</v>
      </c>
      <c r="I890" s="4">
        <v>0</v>
      </c>
      <c r="J890" s="4" t="s">
        <v>98</v>
      </c>
      <c r="K890" s="4" t="s">
        <v>98</v>
      </c>
      <c r="L890" s="7" t="s">
        <v>16</v>
      </c>
      <c r="M890" s="7" t="s">
        <v>17</v>
      </c>
    </row>
    <row r="891" spans="1:13">
      <c r="A891" s="3" t="s">
        <v>621</v>
      </c>
      <c r="B891" s="3" t="s">
        <v>950</v>
      </c>
      <c r="C891" s="4" t="s">
        <v>15</v>
      </c>
      <c r="D891" s="4" t="s">
        <v>98</v>
      </c>
      <c r="E891" s="5">
        <v>0</v>
      </c>
      <c r="F891" s="5">
        <v>0</v>
      </c>
      <c r="G891" s="6" t="s">
        <v>98</v>
      </c>
      <c r="H891" s="6">
        <v>0</v>
      </c>
      <c r="I891" s="4">
        <v>0</v>
      </c>
      <c r="J891" s="4" t="s">
        <v>98</v>
      </c>
      <c r="K891" s="4" t="s">
        <v>98</v>
      </c>
      <c r="L891" s="7" t="s">
        <v>16</v>
      </c>
      <c r="M891" s="7" t="s">
        <v>17</v>
      </c>
    </row>
    <row r="892" spans="1:13">
      <c r="A892" s="3" t="s">
        <v>400</v>
      </c>
      <c r="B892" s="3" t="s">
        <v>951</v>
      </c>
      <c r="C892" s="4" t="s">
        <v>15</v>
      </c>
      <c r="D892" s="4" t="s">
        <v>98</v>
      </c>
      <c r="E892" s="5">
        <v>0</v>
      </c>
      <c r="F892" s="5">
        <v>0</v>
      </c>
      <c r="G892" s="6" t="s">
        <v>98</v>
      </c>
      <c r="H892" s="6">
        <v>0</v>
      </c>
      <c r="I892" s="4">
        <v>0</v>
      </c>
      <c r="J892" s="4" t="s">
        <v>98</v>
      </c>
      <c r="K892" s="4" t="s">
        <v>98</v>
      </c>
      <c r="L892" s="7" t="s">
        <v>16</v>
      </c>
      <c r="M892" s="7" t="s">
        <v>17</v>
      </c>
    </row>
    <row r="893" spans="1:13">
      <c r="A893" s="3" t="s">
        <v>491</v>
      </c>
      <c r="B893" s="3" t="s">
        <v>952</v>
      </c>
      <c r="C893" s="4" t="s">
        <v>15</v>
      </c>
      <c r="D893" s="4" t="s">
        <v>98</v>
      </c>
      <c r="E893" s="5">
        <v>0</v>
      </c>
      <c r="F893" s="5">
        <v>0</v>
      </c>
      <c r="G893" s="6" t="s">
        <v>98</v>
      </c>
      <c r="H893" s="6">
        <v>0</v>
      </c>
      <c r="I893" s="4">
        <v>0</v>
      </c>
      <c r="J893" s="4" t="s">
        <v>98</v>
      </c>
      <c r="K893" s="4" t="s">
        <v>98</v>
      </c>
      <c r="L893" s="7" t="s">
        <v>16</v>
      </c>
      <c r="M893" s="7" t="s">
        <v>17</v>
      </c>
    </row>
    <row r="894" spans="1:13">
      <c r="A894" s="3" t="s">
        <v>486</v>
      </c>
      <c r="B894" s="3" t="s">
        <v>727</v>
      </c>
      <c r="C894" s="4" t="s">
        <v>15</v>
      </c>
      <c r="D894" s="4" t="s">
        <v>98</v>
      </c>
      <c r="E894" s="5">
        <v>0</v>
      </c>
      <c r="F894" s="5">
        <v>0</v>
      </c>
      <c r="G894" s="6" t="s">
        <v>98</v>
      </c>
      <c r="H894" s="6">
        <v>0</v>
      </c>
      <c r="I894" s="4">
        <v>0</v>
      </c>
      <c r="J894" s="4" t="s">
        <v>98</v>
      </c>
      <c r="K894" s="4" t="s">
        <v>98</v>
      </c>
      <c r="L894" s="7" t="s">
        <v>16</v>
      </c>
      <c r="M894" s="7" t="s">
        <v>17</v>
      </c>
    </row>
    <row r="895" spans="1:13">
      <c r="A895" s="3" t="s">
        <v>83</v>
      </c>
      <c r="B895" s="3" t="s">
        <v>84</v>
      </c>
      <c r="C895" s="4" t="s">
        <v>15</v>
      </c>
      <c r="D895" s="4" t="s">
        <v>98</v>
      </c>
      <c r="E895" s="5">
        <v>0</v>
      </c>
      <c r="F895" s="5">
        <v>0</v>
      </c>
      <c r="G895" s="6" t="s">
        <v>98</v>
      </c>
      <c r="H895" s="6">
        <v>0</v>
      </c>
      <c r="I895" s="4">
        <v>0</v>
      </c>
      <c r="J895" s="4" t="s">
        <v>98</v>
      </c>
      <c r="K895" s="4" t="s">
        <v>98</v>
      </c>
      <c r="L895" s="7" t="s">
        <v>16</v>
      </c>
      <c r="M895" s="7" t="s">
        <v>17</v>
      </c>
    </row>
    <row r="896" spans="1:13">
      <c r="A896" s="3" t="s">
        <v>776</v>
      </c>
      <c r="B896" s="3" t="s">
        <v>953</v>
      </c>
      <c r="C896" s="4" t="s">
        <v>15</v>
      </c>
      <c r="D896" s="4" t="s">
        <v>98</v>
      </c>
      <c r="E896" s="5">
        <v>0</v>
      </c>
      <c r="F896" s="5">
        <v>0</v>
      </c>
      <c r="G896" s="6" t="s">
        <v>98</v>
      </c>
      <c r="H896" s="6">
        <v>0</v>
      </c>
      <c r="I896" s="4">
        <v>0</v>
      </c>
      <c r="J896" s="4" t="s">
        <v>98</v>
      </c>
      <c r="K896" s="4" t="s">
        <v>98</v>
      </c>
      <c r="L896" s="7" t="s">
        <v>16</v>
      </c>
      <c r="M896" s="7" t="s">
        <v>17</v>
      </c>
    </row>
    <row r="897" spans="1:13">
      <c r="A897" s="3" t="s">
        <v>954</v>
      </c>
      <c r="B897" s="3" t="s">
        <v>955</v>
      </c>
      <c r="C897" s="4" t="s">
        <v>15</v>
      </c>
      <c r="D897" s="4" t="s">
        <v>98</v>
      </c>
      <c r="E897" s="5">
        <v>0</v>
      </c>
      <c r="F897" s="5">
        <v>0</v>
      </c>
      <c r="G897" s="6" t="s">
        <v>98</v>
      </c>
      <c r="H897" s="6">
        <v>0</v>
      </c>
      <c r="I897" s="4">
        <v>0</v>
      </c>
      <c r="J897" s="4" t="s">
        <v>98</v>
      </c>
      <c r="K897" s="4" t="s">
        <v>98</v>
      </c>
      <c r="L897" s="7" t="s">
        <v>16</v>
      </c>
      <c r="M897" s="7" t="s">
        <v>17</v>
      </c>
    </row>
    <row r="898" spans="1:13">
      <c r="A898" s="3" t="s">
        <v>956</v>
      </c>
      <c r="B898" s="3" t="s">
        <v>957</v>
      </c>
      <c r="C898" s="4" t="s">
        <v>15</v>
      </c>
      <c r="D898" s="4" t="s">
        <v>98</v>
      </c>
      <c r="E898" s="5">
        <v>0</v>
      </c>
      <c r="F898" s="5">
        <v>0</v>
      </c>
      <c r="G898" s="6" t="s">
        <v>98</v>
      </c>
      <c r="H898" s="6">
        <v>0</v>
      </c>
      <c r="I898" s="4">
        <v>0</v>
      </c>
      <c r="J898" s="4" t="s">
        <v>98</v>
      </c>
      <c r="K898" s="4" t="s">
        <v>98</v>
      </c>
      <c r="L898" s="7" t="s">
        <v>16</v>
      </c>
      <c r="M898" s="7" t="s">
        <v>17</v>
      </c>
    </row>
    <row r="899" spans="1:13">
      <c r="A899" s="3" t="s">
        <v>562</v>
      </c>
      <c r="B899" s="3" t="s">
        <v>958</v>
      </c>
      <c r="C899" s="4" t="s">
        <v>15</v>
      </c>
      <c r="D899" s="4" t="s">
        <v>98</v>
      </c>
      <c r="E899" s="5">
        <v>0</v>
      </c>
      <c r="F899" s="5">
        <v>0</v>
      </c>
      <c r="G899" s="6" t="s">
        <v>98</v>
      </c>
      <c r="H899" s="6">
        <v>0</v>
      </c>
      <c r="I899" s="4">
        <v>0</v>
      </c>
      <c r="J899" s="4" t="s">
        <v>98</v>
      </c>
      <c r="K899" s="4" t="s">
        <v>98</v>
      </c>
      <c r="L899" s="7" t="s">
        <v>16</v>
      </c>
      <c r="M899" s="7" t="s">
        <v>17</v>
      </c>
    </row>
    <row r="900" spans="1:13">
      <c r="A900" s="3" t="s">
        <v>959</v>
      </c>
      <c r="B900" s="3" t="s">
        <v>960</v>
      </c>
      <c r="C900" s="4" t="s">
        <v>15</v>
      </c>
      <c r="D900" s="4" t="s">
        <v>98</v>
      </c>
      <c r="E900" s="5">
        <v>0</v>
      </c>
      <c r="F900" s="5">
        <v>0</v>
      </c>
      <c r="G900" s="6" t="s">
        <v>98</v>
      </c>
      <c r="H900" s="6">
        <v>0</v>
      </c>
      <c r="I900" s="4">
        <v>0</v>
      </c>
      <c r="J900" s="4" t="s">
        <v>98</v>
      </c>
      <c r="K900" s="4" t="s">
        <v>98</v>
      </c>
      <c r="L900" s="7" t="s">
        <v>16</v>
      </c>
      <c r="M900" s="7" t="s">
        <v>17</v>
      </c>
    </row>
    <row r="901" spans="1:13">
      <c r="A901" s="3" t="s">
        <v>392</v>
      </c>
      <c r="B901" s="3" t="s">
        <v>830</v>
      </c>
      <c r="C901" s="4" t="s">
        <v>15</v>
      </c>
      <c r="D901" s="4" t="s">
        <v>98</v>
      </c>
      <c r="E901" s="5">
        <v>0</v>
      </c>
      <c r="F901" s="5">
        <v>0</v>
      </c>
      <c r="G901" s="6" t="s">
        <v>98</v>
      </c>
      <c r="H901" s="6">
        <v>0</v>
      </c>
      <c r="I901" s="4">
        <v>0</v>
      </c>
      <c r="J901" s="4" t="s">
        <v>98</v>
      </c>
      <c r="K901" s="4" t="s">
        <v>98</v>
      </c>
      <c r="L901" s="7" t="s">
        <v>16</v>
      </c>
      <c r="M901" s="7" t="s">
        <v>17</v>
      </c>
    </row>
    <row r="902" spans="1:13">
      <c r="A902" s="3" t="s">
        <v>961</v>
      </c>
      <c r="B902" s="3" t="s">
        <v>695</v>
      </c>
      <c r="C902" s="4" t="s">
        <v>15</v>
      </c>
      <c r="D902" s="4" t="s">
        <v>98</v>
      </c>
      <c r="E902" s="5">
        <v>0</v>
      </c>
      <c r="F902" s="5">
        <v>0</v>
      </c>
      <c r="G902" s="6" t="s">
        <v>98</v>
      </c>
      <c r="H902" s="6">
        <v>0</v>
      </c>
      <c r="I902" s="4">
        <v>0</v>
      </c>
      <c r="J902" s="4" t="s">
        <v>98</v>
      </c>
      <c r="K902" s="4" t="s">
        <v>98</v>
      </c>
      <c r="L902" s="7" t="s">
        <v>16</v>
      </c>
      <c r="M902" s="7" t="s">
        <v>17</v>
      </c>
    </row>
    <row r="903" spans="1:13">
      <c r="A903" s="3" t="s">
        <v>641</v>
      </c>
      <c r="B903" s="3" t="s">
        <v>962</v>
      </c>
      <c r="C903" s="4" t="s">
        <v>15</v>
      </c>
      <c r="D903" s="4" t="s">
        <v>98</v>
      </c>
      <c r="E903" s="5">
        <v>0</v>
      </c>
      <c r="F903" s="5">
        <v>0</v>
      </c>
      <c r="G903" s="6" t="s">
        <v>98</v>
      </c>
      <c r="H903" s="6">
        <v>0</v>
      </c>
      <c r="I903" s="4">
        <v>0</v>
      </c>
      <c r="J903" s="4" t="s">
        <v>98</v>
      </c>
      <c r="K903" s="4" t="s">
        <v>98</v>
      </c>
      <c r="L903" s="7" t="s">
        <v>16</v>
      </c>
      <c r="M903" s="7" t="s">
        <v>17</v>
      </c>
    </row>
    <row r="904" spans="1:13">
      <c r="A904" s="3" t="s">
        <v>166</v>
      </c>
      <c r="B904" s="3" t="s">
        <v>963</v>
      </c>
      <c r="C904" s="4" t="s">
        <v>15</v>
      </c>
      <c r="D904" s="4" t="s">
        <v>98</v>
      </c>
      <c r="E904" s="5">
        <v>0</v>
      </c>
      <c r="F904" s="5">
        <v>0</v>
      </c>
      <c r="G904" s="6" t="s">
        <v>98</v>
      </c>
      <c r="H904" s="6">
        <v>0</v>
      </c>
      <c r="I904" s="4">
        <v>0</v>
      </c>
      <c r="J904" s="4" t="s">
        <v>98</v>
      </c>
      <c r="K904" s="4" t="s">
        <v>98</v>
      </c>
      <c r="L904" s="7" t="s">
        <v>16</v>
      </c>
      <c r="M904" s="7" t="s">
        <v>17</v>
      </c>
    </row>
    <row r="905" spans="1:13">
      <c r="A905" s="3" t="s">
        <v>964</v>
      </c>
      <c r="B905" s="3" t="s">
        <v>965</v>
      </c>
      <c r="C905" s="4" t="s">
        <v>15</v>
      </c>
      <c r="D905" s="4" t="s">
        <v>98</v>
      </c>
      <c r="E905" s="5">
        <v>0</v>
      </c>
      <c r="F905" s="5">
        <v>0</v>
      </c>
      <c r="G905" s="6" t="s">
        <v>98</v>
      </c>
      <c r="H905" s="6">
        <v>0</v>
      </c>
      <c r="I905" s="4">
        <v>0</v>
      </c>
      <c r="J905" s="4" t="s">
        <v>98</v>
      </c>
      <c r="K905" s="4" t="s">
        <v>98</v>
      </c>
      <c r="L905" s="7" t="s">
        <v>16</v>
      </c>
      <c r="M905" s="7" t="s">
        <v>17</v>
      </c>
    </row>
    <row r="906" spans="1:13">
      <c r="A906" s="3" t="s">
        <v>488</v>
      </c>
      <c r="B906" s="3" t="s">
        <v>870</v>
      </c>
      <c r="C906" s="4" t="s">
        <v>15</v>
      </c>
      <c r="D906" s="4" t="s">
        <v>98</v>
      </c>
      <c r="E906" s="5">
        <v>0</v>
      </c>
      <c r="F906" s="5">
        <v>0</v>
      </c>
      <c r="G906" s="6" t="s">
        <v>98</v>
      </c>
      <c r="H906" s="6">
        <v>0</v>
      </c>
      <c r="I906" s="4">
        <v>0</v>
      </c>
      <c r="J906" s="4" t="s">
        <v>98</v>
      </c>
      <c r="K906" s="4" t="s">
        <v>98</v>
      </c>
      <c r="L906" s="7" t="s">
        <v>16</v>
      </c>
      <c r="M906" s="7" t="s">
        <v>17</v>
      </c>
    </row>
    <row r="907" spans="1:13">
      <c r="A907" s="3" t="s">
        <v>463</v>
      </c>
      <c r="B907" s="3" t="s">
        <v>966</v>
      </c>
      <c r="C907" s="4" t="s">
        <v>15</v>
      </c>
      <c r="D907" s="4" t="s">
        <v>98</v>
      </c>
      <c r="E907" s="5">
        <v>0</v>
      </c>
      <c r="F907" s="5">
        <v>0</v>
      </c>
      <c r="G907" s="6" t="s">
        <v>98</v>
      </c>
      <c r="H907" s="6">
        <v>0</v>
      </c>
      <c r="I907" s="4">
        <v>0</v>
      </c>
      <c r="J907" s="4" t="s">
        <v>98</v>
      </c>
      <c r="K907" s="4" t="s">
        <v>98</v>
      </c>
      <c r="L907" s="7" t="s">
        <v>16</v>
      </c>
      <c r="M907" s="7" t="s">
        <v>17</v>
      </c>
    </row>
    <row r="908" spans="1:13">
      <c r="A908" s="3" t="s">
        <v>940</v>
      </c>
      <c r="B908" s="3" t="s">
        <v>967</v>
      </c>
      <c r="C908" s="4" t="s">
        <v>15</v>
      </c>
      <c r="D908" s="4" t="s">
        <v>98</v>
      </c>
      <c r="E908" s="5">
        <v>0</v>
      </c>
      <c r="F908" s="5">
        <v>0</v>
      </c>
      <c r="G908" s="6" t="s">
        <v>98</v>
      </c>
      <c r="H908" s="6">
        <v>0</v>
      </c>
      <c r="I908" s="4">
        <v>0</v>
      </c>
      <c r="J908" s="4" t="s">
        <v>98</v>
      </c>
      <c r="K908" s="4" t="s">
        <v>98</v>
      </c>
      <c r="L908" s="7" t="s">
        <v>16</v>
      </c>
      <c r="M908" s="7" t="s">
        <v>17</v>
      </c>
    </row>
    <row r="909" spans="1:13">
      <c r="A909" s="3" t="s">
        <v>474</v>
      </c>
      <c r="B909" s="3" t="s">
        <v>672</v>
      </c>
      <c r="C909" s="4" t="s">
        <v>15</v>
      </c>
      <c r="D909" s="4" t="s">
        <v>98</v>
      </c>
      <c r="E909" s="5">
        <v>0</v>
      </c>
      <c r="F909" s="5">
        <v>0</v>
      </c>
      <c r="G909" s="6" t="s">
        <v>98</v>
      </c>
      <c r="H909" s="6">
        <v>0</v>
      </c>
      <c r="I909" s="4">
        <v>0</v>
      </c>
      <c r="J909" s="4" t="s">
        <v>98</v>
      </c>
      <c r="K909" s="4" t="s">
        <v>98</v>
      </c>
      <c r="L909" s="7" t="s">
        <v>16</v>
      </c>
      <c r="M909" s="7" t="s">
        <v>17</v>
      </c>
    </row>
    <row r="910" spans="1:13">
      <c r="A910" s="3" t="s">
        <v>325</v>
      </c>
      <c r="B910" s="3" t="s">
        <v>968</v>
      </c>
      <c r="C910" s="4" t="s">
        <v>15</v>
      </c>
      <c r="D910" s="4" t="s">
        <v>98</v>
      </c>
      <c r="E910" s="5">
        <v>0</v>
      </c>
      <c r="F910" s="5">
        <v>0</v>
      </c>
      <c r="G910" s="6" t="s">
        <v>98</v>
      </c>
      <c r="H910" s="6">
        <v>0</v>
      </c>
      <c r="I910" s="4">
        <v>0</v>
      </c>
      <c r="J910" s="4" t="s">
        <v>98</v>
      </c>
      <c r="K910" s="4" t="s">
        <v>98</v>
      </c>
      <c r="L910" s="7" t="s">
        <v>16</v>
      </c>
      <c r="M910" s="7" t="s">
        <v>17</v>
      </c>
    </row>
    <row r="911" spans="1:13">
      <c r="A911" s="3" t="s">
        <v>321</v>
      </c>
      <c r="B911" s="3" t="s">
        <v>884</v>
      </c>
      <c r="C911" s="4" t="s">
        <v>15</v>
      </c>
      <c r="D911" s="4" t="s">
        <v>98</v>
      </c>
      <c r="E911" s="5">
        <v>0</v>
      </c>
      <c r="F911" s="5">
        <v>0</v>
      </c>
      <c r="G911" s="6" t="s">
        <v>98</v>
      </c>
      <c r="H911" s="6">
        <v>0</v>
      </c>
      <c r="I911" s="4">
        <v>0</v>
      </c>
      <c r="J911" s="4" t="s">
        <v>98</v>
      </c>
      <c r="K911" s="4" t="s">
        <v>98</v>
      </c>
      <c r="L911" s="7" t="s">
        <v>16</v>
      </c>
      <c r="M911" s="7" t="s">
        <v>17</v>
      </c>
    </row>
    <row r="912" spans="1:13">
      <c r="A912" s="3" t="s">
        <v>942</v>
      </c>
      <c r="B912" s="3" t="s">
        <v>969</v>
      </c>
      <c r="C912" s="4" t="s">
        <v>15</v>
      </c>
      <c r="D912" s="4" t="s">
        <v>98</v>
      </c>
      <c r="E912" s="5">
        <v>0</v>
      </c>
      <c r="F912" s="5">
        <v>0</v>
      </c>
      <c r="G912" s="6" t="s">
        <v>98</v>
      </c>
      <c r="H912" s="6">
        <v>0</v>
      </c>
      <c r="I912" s="4">
        <v>0</v>
      </c>
      <c r="J912" s="4" t="s">
        <v>98</v>
      </c>
      <c r="K912" s="4" t="s">
        <v>98</v>
      </c>
      <c r="L912" s="7" t="s">
        <v>16</v>
      </c>
      <c r="M912" s="7" t="s">
        <v>17</v>
      </c>
    </row>
    <row r="913" spans="1:13">
      <c r="A913" s="3" t="s">
        <v>944</v>
      </c>
      <c r="B913" s="3" t="s">
        <v>970</v>
      </c>
      <c r="C913" s="4" t="s">
        <v>15</v>
      </c>
      <c r="D913" s="4" t="s">
        <v>98</v>
      </c>
      <c r="E913" s="5">
        <v>0</v>
      </c>
      <c r="F913" s="5">
        <v>0</v>
      </c>
      <c r="G913" s="6" t="s">
        <v>98</v>
      </c>
      <c r="H913" s="6">
        <v>0</v>
      </c>
      <c r="I913" s="4">
        <v>0</v>
      </c>
      <c r="J913" s="4" t="s">
        <v>98</v>
      </c>
      <c r="K913" s="4" t="s">
        <v>98</v>
      </c>
      <c r="L913" s="7" t="s">
        <v>16</v>
      </c>
      <c r="M913" s="7" t="s">
        <v>17</v>
      </c>
    </row>
    <row r="914" spans="1:13">
      <c r="A914" s="3" t="s">
        <v>688</v>
      </c>
      <c r="B914" s="3" t="s">
        <v>881</v>
      </c>
      <c r="C914" s="4" t="s">
        <v>15</v>
      </c>
      <c r="D914" s="4" t="s">
        <v>98</v>
      </c>
      <c r="E914" s="5">
        <v>0</v>
      </c>
      <c r="F914" s="5">
        <v>0</v>
      </c>
      <c r="G914" s="6" t="s">
        <v>98</v>
      </c>
      <c r="H914" s="6">
        <v>0</v>
      </c>
      <c r="I914" s="4">
        <v>0</v>
      </c>
      <c r="J914" s="4" t="s">
        <v>98</v>
      </c>
      <c r="K914" s="4" t="s">
        <v>98</v>
      </c>
      <c r="L914" s="7" t="s">
        <v>16</v>
      </c>
      <c r="M914" s="7" t="s">
        <v>17</v>
      </c>
    </row>
    <row r="915" spans="1:13">
      <c r="A915" s="3" t="s">
        <v>298</v>
      </c>
      <c r="B915" s="3" t="s">
        <v>971</v>
      </c>
      <c r="C915" s="4" t="s">
        <v>15</v>
      </c>
      <c r="D915" s="4" t="s">
        <v>98</v>
      </c>
      <c r="E915" s="5">
        <v>0</v>
      </c>
      <c r="F915" s="5">
        <v>0</v>
      </c>
      <c r="G915" s="6" t="s">
        <v>98</v>
      </c>
      <c r="H915" s="6">
        <v>0</v>
      </c>
      <c r="I915" s="4">
        <v>0</v>
      </c>
      <c r="J915" s="4" t="s">
        <v>98</v>
      </c>
      <c r="K915" s="4" t="s">
        <v>98</v>
      </c>
      <c r="L915" s="7" t="s">
        <v>16</v>
      </c>
      <c r="M915" s="7" t="s">
        <v>17</v>
      </c>
    </row>
    <row r="916" spans="1:13">
      <c r="A916" s="3" t="s">
        <v>972</v>
      </c>
      <c r="B916" s="3" t="s">
        <v>973</v>
      </c>
      <c r="C916" s="4" t="s">
        <v>15</v>
      </c>
      <c r="D916" s="4" t="s">
        <v>98</v>
      </c>
      <c r="E916" s="5">
        <v>0</v>
      </c>
      <c r="F916" s="5">
        <v>0</v>
      </c>
      <c r="G916" s="6" t="s">
        <v>98</v>
      </c>
      <c r="H916" s="6">
        <v>0</v>
      </c>
      <c r="I916" s="4">
        <v>0</v>
      </c>
      <c r="J916" s="4" t="s">
        <v>98</v>
      </c>
      <c r="K916" s="4" t="s">
        <v>98</v>
      </c>
      <c r="L916" s="7" t="s">
        <v>16</v>
      </c>
      <c r="M916" s="7" t="s">
        <v>17</v>
      </c>
    </row>
    <row r="917" spans="1:13">
      <c r="A917" s="3" t="s">
        <v>555</v>
      </c>
      <c r="B917" s="3" t="s">
        <v>311</v>
      </c>
      <c r="C917" s="4" t="s">
        <v>15</v>
      </c>
      <c r="D917" s="4" t="s">
        <v>98</v>
      </c>
      <c r="E917" s="5">
        <v>0</v>
      </c>
      <c r="F917" s="5">
        <v>0</v>
      </c>
      <c r="G917" s="6" t="s">
        <v>98</v>
      </c>
      <c r="H917" s="6">
        <v>0</v>
      </c>
      <c r="I917" s="4">
        <v>0</v>
      </c>
      <c r="J917" s="4" t="s">
        <v>98</v>
      </c>
      <c r="K917" s="4" t="s">
        <v>98</v>
      </c>
      <c r="L917" s="7" t="s">
        <v>16</v>
      </c>
      <c r="M917" s="7" t="s">
        <v>17</v>
      </c>
    </row>
    <row r="918" spans="1:13">
      <c r="A918" s="3" t="s">
        <v>974</v>
      </c>
      <c r="B918" s="3" t="s">
        <v>975</v>
      </c>
      <c r="C918" s="4" t="s">
        <v>15</v>
      </c>
      <c r="D918" s="4" t="s">
        <v>98</v>
      </c>
      <c r="E918" s="5">
        <v>0</v>
      </c>
      <c r="F918" s="5">
        <v>0</v>
      </c>
      <c r="G918" s="6" t="s">
        <v>98</v>
      </c>
      <c r="H918" s="6">
        <v>0</v>
      </c>
      <c r="I918" s="4">
        <v>0</v>
      </c>
      <c r="J918" s="4" t="s">
        <v>98</v>
      </c>
      <c r="K918" s="4" t="s">
        <v>98</v>
      </c>
      <c r="L918" s="7" t="s">
        <v>16</v>
      </c>
      <c r="M918" s="7" t="s">
        <v>17</v>
      </c>
    </row>
    <row r="919" spans="1:13">
      <c r="A919" s="3" t="s">
        <v>398</v>
      </c>
      <c r="B919" s="3" t="s">
        <v>976</v>
      </c>
      <c r="C919" s="4" t="s">
        <v>15</v>
      </c>
      <c r="D919" s="4" t="s">
        <v>98</v>
      </c>
      <c r="E919" s="5">
        <v>0</v>
      </c>
      <c r="F919" s="5">
        <v>0</v>
      </c>
      <c r="G919" s="6" t="s">
        <v>98</v>
      </c>
      <c r="H919" s="6">
        <v>0</v>
      </c>
      <c r="I919" s="4">
        <v>0</v>
      </c>
      <c r="J919" s="4" t="s">
        <v>98</v>
      </c>
      <c r="K919" s="4" t="s">
        <v>98</v>
      </c>
      <c r="L919" s="7" t="s">
        <v>16</v>
      </c>
      <c r="M919" s="7" t="s">
        <v>17</v>
      </c>
    </row>
    <row r="920" spans="1:13">
      <c r="A920" s="3" t="s">
        <v>511</v>
      </c>
      <c r="B920" s="3" t="s">
        <v>977</v>
      </c>
      <c r="C920" s="4" t="s">
        <v>15</v>
      </c>
      <c r="D920" s="4" t="s">
        <v>98</v>
      </c>
      <c r="E920" s="5">
        <v>0</v>
      </c>
      <c r="F920" s="5">
        <v>0</v>
      </c>
      <c r="G920" s="6" t="s">
        <v>98</v>
      </c>
      <c r="H920" s="6">
        <v>0</v>
      </c>
      <c r="I920" s="4">
        <v>0</v>
      </c>
      <c r="J920" s="4" t="s">
        <v>98</v>
      </c>
      <c r="K920" s="4" t="s">
        <v>98</v>
      </c>
      <c r="L920" s="7" t="s">
        <v>16</v>
      </c>
      <c r="M920" s="7" t="s">
        <v>17</v>
      </c>
    </row>
    <row r="921" spans="1:13">
      <c r="A921" s="3" t="s">
        <v>484</v>
      </c>
      <c r="B921" s="3" t="s">
        <v>978</v>
      </c>
      <c r="C921" s="4" t="s">
        <v>15</v>
      </c>
      <c r="D921" s="4" t="s">
        <v>98</v>
      </c>
      <c r="E921" s="5">
        <v>0</v>
      </c>
      <c r="F921" s="5">
        <v>0</v>
      </c>
      <c r="G921" s="6" t="s">
        <v>98</v>
      </c>
      <c r="H921" s="6">
        <v>0</v>
      </c>
      <c r="I921" s="4">
        <v>0</v>
      </c>
      <c r="J921" s="4" t="s">
        <v>98</v>
      </c>
      <c r="K921" s="4" t="s">
        <v>98</v>
      </c>
      <c r="L921" s="7" t="s">
        <v>16</v>
      </c>
      <c r="M921" s="7" t="s">
        <v>17</v>
      </c>
    </row>
    <row r="922" spans="1:13">
      <c r="A922" s="3" t="s">
        <v>474</v>
      </c>
      <c r="B922" s="3" t="s">
        <v>979</v>
      </c>
      <c r="C922" s="4" t="s">
        <v>15</v>
      </c>
      <c r="D922" s="4" t="s">
        <v>98</v>
      </c>
      <c r="E922" s="5">
        <v>0</v>
      </c>
      <c r="F922" s="5">
        <v>0</v>
      </c>
      <c r="G922" s="6" t="s">
        <v>98</v>
      </c>
      <c r="H922" s="6">
        <v>0</v>
      </c>
      <c r="I922" s="4">
        <v>0</v>
      </c>
      <c r="J922" s="4" t="s">
        <v>98</v>
      </c>
      <c r="K922" s="4" t="s">
        <v>98</v>
      </c>
      <c r="L922" s="7" t="s">
        <v>16</v>
      </c>
      <c r="M922" s="7" t="s">
        <v>17</v>
      </c>
    </row>
    <row r="923" spans="1:13">
      <c r="A923" s="3" t="s">
        <v>773</v>
      </c>
      <c r="B923" s="3" t="s">
        <v>980</v>
      </c>
      <c r="C923" s="4" t="s">
        <v>15</v>
      </c>
      <c r="D923" s="4" t="s">
        <v>98</v>
      </c>
      <c r="E923" s="5">
        <v>0</v>
      </c>
      <c r="F923" s="5">
        <v>0</v>
      </c>
      <c r="G923" s="6" t="s">
        <v>98</v>
      </c>
      <c r="H923" s="6">
        <v>0</v>
      </c>
      <c r="I923" s="4">
        <v>0</v>
      </c>
      <c r="J923" s="4" t="s">
        <v>98</v>
      </c>
      <c r="K923" s="4" t="s">
        <v>98</v>
      </c>
      <c r="L923" s="7" t="s">
        <v>16</v>
      </c>
      <c r="M923" s="7" t="s">
        <v>17</v>
      </c>
    </row>
    <row r="924" spans="1:13">
      <c r="A924" s="3" t="s">
        <v>486</v>
      </c>
      <c r="B924" s="3" t="s">
        <v>856</v>
      </c>
      <c r="C924" s="4" t="s">
        <v>15</v>
      </c>
      <c r="D924" s="4" t="s">
        <v>98</v>
      </c>
      <c r="E924" s="5">
        <v>0</v>
      </c>
      <c r="F924" s="5">
        <v>0</v>
      </c>
      <c r="G924" s="6" t="s">
        <v>98</v>
      </c>
      <c r="H924" s="6">
        <v>0</v>
      </c>
      <c r="I924" s="4">
        <v>0</v>
      </c>
      <c r="J924" s="4" t="s">
        <v>98</v>
      </c>
      <c r="K924" s="4" t="s">
        <v>98</v>
      </c>
      <c r="L924" s="7" t="s">
        <v>16</v>
      </c>
      <c r="M924" s="7" t="s">
        <v>17</v>
      </c>
    </row>
    <row r="925" spans="1:13">
      <c r="A925" s="3" t="s">
        <v>325</v>
      </c>
      <c r="B925" s="3" t="s">
        <v>758</v>
      </c>
      <c r="C925" s="4" t="s">
        <v>15</v>
      </c>
      <c r="D925" s="4" t="s">
        <v>98</v>
      </c>
      <c r="E925" s="5">
        <v>0</v>
      </c>
      <c r="F925" s="5">
        <v>0</v>
      </c>
      <c r="G925" s="6" t="s">
        <v>98</v>
      </c>
      <c r="H925" s="6">
        <v>0</v>
      </c>
      <c r="I925" s="4">
        <v>0</v>
      </c>
      <c r="J925" s="4" t="s">
        <v>98</v>
      </c>
      <c r="K925" s="4" t="s">
        <v>98</v>
      </c>
      <c r="L925" s="7" t="s">
        <v>16</v>
      </c>
      <c r="M925" s="7" t="s">
        <v>17</v>
      </c>
    </row>
    <row r="926" spans="1:13">
      <c r="A926" s="3" t="s">
        <v>486</v>
      </c>
      <c r="B926" s="3" t="s">
        <v>981</v>
      </c>
      <c r="C926" s="4" t="s">
        <v>15</v>
      </c>
      <c r="D926" s="4" t="s">
        <v>98</v>
      </c>
      <c r="E926" s="5">
        <v>0</v>
      </c>
      <c r="F926" s="5">
        <v>0</v>
      </c>
      <c r="G926" s="6" t="s">
        <v>98</v>
      </c>
      <c r="H926" s="6">
        <v>0</v>
      </c>
      <c r="I926" s="4">
        <v>0</v>
      </c>
      <c r="J926" s="4" t="s">
        <v>98</v>
      </c>
      <c r="K926" s="4" t="s">
        <v>98</v>
      </c>
      <c r="L926" s="7" t="s">
        <v>16</v>
      </c>
      <c r="M926" s="7" t="s">
        <v>17</v>
      </c>
    </row>
    <row r="927" spans="1:13">
      <c r="A927" s="3" t="s">
        <v>450</v>
      </c>
      <c r="B927" s="3" t="s">
        <v>387</v>
      </c>
      <c r="C927" s="4" t="s">
        <v>15</v>
      </c>
      <c r="D927" s="4" t="s">
        <v>98</v>
      </c>
      <c r="E927" s="5">
        <v>0</v>
      </c>
      <c r="F927" s="5">
        <v>0</v>
      </c>
      <c r="G927" s="6" t="s">
        <v>98</v>
      </c>
      <c r="H927" s="6">
        <v>0</v>
      </c>
      <c r="I927" s="4">
        <v>0</v>
      </c>
      <c r="J927" s="4" t="s">
        <v>98</v>
      </c>
      <c r="K927" s="4" t="s">
        <v>98</v>
      </c>
      <c r="L927" s="7" t="s">
        <v>16</v>
      </c>
      <c r="M927" s="7" t="s">
        <v>17</v>
      </c>
    </row>
    <row r="928" spans="1:13">
      <c r="A928" s="3" t="s">
        <v>488</v>
      </c>
      <c r="B928" s="3" t="s">
        <v>313</v>
      </c>
      <c r="C928" s="4" t="s">
        <v>15</v>
      </c>
      <c r="D928" s="4" t="s">
        <v>98</v>
      </c>
      <c r="E928" s="5">
        <v>0</v>
      </c>
      <c r="F928" s="5">
        <v>0</v>
      </c>
      <c r="G928" s="6" t="s">
        <v>98</v>
      </c>
      <c r="H928" s="6">
        <v>0</v>
      </c>
      <c r="I928" s="4">
        <v>0</v>
      </c>
      <c r="J928" s="4" t="s">
        <v>98</v>
      </c>
      <c r="K928" s="4" t="s">
        <v>98</v>
      </c>
      <c r="L928" s="7" t="s">
        <v>16</v>
      </c>
      <c r="M928" s="7" t="s">
        <v>17</v>
      </c>
    </row>
    <row r="929" spans="1:13">
      <c r="A929" s="3" t="s">
        <v>402</v>
      </c>
      <c r="B929" s="3" t="s">
        <v>982</v>
      </c>
      <c r="C929" s="4" t="s">
        <v>15</v>
      </c>
      <c r="D929" s="4" t="s">
        <v>98</v>
      </c>
      <c r="E929" s="5">
        <v>0</v>
      </c>
      <c r="F929" s="5">
        <v>0</v>
      </c>
      <c r="G929" s="6" t="s">
        <v>98</v>
      </c>
      <c r="H929" s="6">
        <v>0</v>
      </c>
      <c r="I929" s="4">
        <v>0</v>
      </c>
      <c r="J929" s="4" t="s">
        <v>98</v>
      </c>
      <c r="K929" s="4" t="s">
        <v>98</v>
      </c>
      <c r="L929" s="7" t="s">
        <v>16</v>
      </c>
      <c r="M929" s="7" t="s">
        <v>17</v>
      </c>
    </row>
    <row r="930" spans="1:13">
      <c r="A930" s="3" t="s">
        <v>325</v>
      </c>
      <c r="B930" s="3" t="s">
        <v>326</v>
      </c>
      <c r="C930" s="4" t="s">
        <v>15</v>
      </c>
      <c r="D930" s="4" t="s">
        <v>98</v>
      </c>
      <c r="E930" s="5">
        <v>0</v>
      </c>
      <c r="F930" s="5">
        <v>0</v>
      </c>
      <c r="G930" s="6" t="s">
        <v>98</v>
      </c>
      <c r="H930" s="6">
        <v>0</v>
      </c>
      <c r="I930" s="4">
        <v>0</v>
      </c>
      <c r="J930" s="4" t="s">
        <v>98</v>
      </c>
      <c r="K930" s="4" t="s">
        <v>98</v>
      </c>
      <c r="L930" s="7" t="s">
        <v>16</v>
      </c>
      <c r="M930" s="7" t="s">
        <v>17</v>
      </c>
    </row>
    <row r="931" spans="1:13">
      <c r="A931" s="3" t="s">
        <v>77</v>
      </c>
      <c r="B931" s="3" t="s">
        <v>983</v>
      </c>
      <c r="C931" s="4" t="s">
        <v>15</v>
      </c>
      <c r="D931" s="4" t="s">
        <v>98</v>
      </c>
      <c r="E931" s="5">
        <v>0</v>
      </c>
      <c r="F931" s="5">
        <v>0</v>
      </c>
      <c r="G931" s="6" t="s">
        <v>98</v>
      </c>
      <c r="H931" s="6">
        <v>0</v>
      </c>
      <c r="I931" s="4">
        <v>0</v>
      </c>
      <c r="J931" s="4" t="s">
        <v>98</v>
      </c>
      <c r="K931" s="4" t="s">
        <v>98</v>
      </c>
      <c r="L931" s="7" t="s">
        <v>16</v>
      </c>
      <c r="M931" s="7" t="s">
        <v>17</v>
      </c>
    </row>
    <row r="932" spans="1:13">
      <c r="A932" s="3" t="s">
        <v>465</v>
      </c>
      <c r="B932" s="3" t="s">
        <v>984</v>
      </c>
      <c r="C932" s="4" t="s">
        <v>15</v>
      </c>
      <c r="D932" s="4" t="s">
        <v>98</v>
      </c>
      <c r="E932" s="5">
        <v>0</v>
      </c>
      <c r="F932" s="5">
        <v>0</v>
      </c>
      <c r="G932" s="6" t="s">
        <v>98</v>
      </c>
      <c r="H932" s="6">
        <v>0</v>
      </c>
      <c r="I932" s="4">
        <v>0</v>
      </c>
      <c r="J932" s="4" t="s">
        <v>98</v>
      </c>
      <c r="K932" s="4" t="s">
        <v>98</v>
      </c>
      <c r="L932" s="7" t="s">
        <v>16</v>
      </c>
      <c r="M932" s="7" t="s">
        <v>17</v>
      </c>
    </row>
    <row r="933" spans="1:13">
      <c r="A933" s="3" t="s">
        <v>308</v>
      </c>
      <c r="B933" s="3" t="s">
        <v>948</v>
      </c>
      <c r="C933" s="4" t="s">
        <v>15</v>
      </c>
      <c r="D933" s="4" t="s">
        <v>98</v>
      </c>
      <c r="E933" s="5">
        <v>0</v>
      </c>
      <c r="F933" s="5">
        <v>0</v>
      </c>
      <c r="G933" s="6" t="s">
        <v>98</v>
      </c>
      <c r="H933" s="6">
        <v>0</v>
      </c>
      <c r="I933" s="4">
        <v>0</v>
      </c>
      <c r="J933" s="4" t="s">
        <v>98</v>
      </c>
      <c r="K933" s="4" t="s">
        <v>98</v>
      </c>
      <c r="L933" s="7" t="s">
        <v>16</v>
      </c>
      <c r="M933" s="7" t="s">
        <v>17</v>
      </c>
    </row>
    <row r="934" spans="1:13">
      <c r="A934" s="3" t="s">
        <v>321</v>
      </c>
      <c r="B934" s="3" t="s">
        <v>985</v>
      </c>
      <c r="C934" s="4" t="s">
        <v>15</v>
      </c>
      <c r="D934" s="4" t="s">
        <v>98</v>
      </c>
      <c r="E934" s="5">
        <v>0</v>
      </c>
      <c r="F934" s="5">
        <v>0</v>
      </c>
      <c r="G934" s="6" t="s">
        <v>98</v>
      </c>
      <c r="H934" s="6">
        <v>0</v>
      </c>
      <c r="I934" s="4">
        <v>0</v>
      </c>
      <c r="J934" s="4" t="s">
        <v>98</v>
      </c>
      <c r="K934" s="4" t="s">
        <v>98</v>
      </c>
      <c r="L934" s="7" t="s">
        <v>16</v>
      </c>
      <c r="M934" s="7" t="s">
        <v>17</v>
      </c>
    </row>
    <row r="935" spans="1:13">
      <c r="A935" s="3" t="s">
        <v>377</v>
      </c>
      <c r="B935" s="3" t="s">
        <v>804</v>
      </c>
      <c r="C935" s="4" t="s">
        <v>15</v>
      </c>
      <c r="D935" s="4" t="s">
        <v>98</v>
      </c>
      <c r="E935" s="5">
        <v>0</v>
      </c>
      <c r="F935" s="5">
        <v>0</v>
      </c>
      <c r="G935" s="6" t="s">
        <v>98</v>
      </c>
      <c r="H935" s="6">
        <v>0</v>
      </c>
      <c r="I935" s="4">
        <v>0</v>
      </c>
      <c r="J935" s="4" t="s">
        <v>98</v>
      </c>
      <c r="K935" s="4" t="s">
        <v>98</v>
      </c>
      <c r="L935" s="7" t="s">
        <v>16</v>
      </c>
      <c r="M935" s="7" t="s">
        <v>17</v>
      </c>
    </row>
    <row r="936" spans="1:13">
      <c r="A936" s="3" t="s">
        <v>359</v>
      </c>
      <c r="B936" s="3" t="s">
        <v>986</v>
      </c>
      <c r="C936" s="4" t="s">
        <v>15</v>
      </c>
      <c r="D936" s="4" t="s">
        <v>98</v>
      </c>
      <c r="E936" s="5">
        <v>0</v>
      </c>
      <c r="F936" s="5">
        <v>0</v>
      </c>
      <c r="G936" s="6" t="s">
        <v>98</v>
      </c>
      <c r="H936" s="6">
        <v>0</v>
      </c>
      <c r="I936" s="4">
        <v>0</v>
      </c>
      <c r="J936" s="4" t="s">
        <v>98</v>
      </c>
      <c r="K936" s="4" t="s">
        <v>98</v>
      </c>
      <c r="L936" s="7" t="s">
        <v>16</v>
      </c>
      <c r="M936" s="7" t="s">
        <v>17</v>
      </c>
    </row>
    <row r="937" spans="1:13">
      <c r="A937" s="3" t="s">
        <v>676</v>
      </c>
      <c r="B937" s="3" t="s">
        <v>677</v>
      </c>
      <c r="C937" s="4" t="s">
        <v>15</v>
      </c>
      <c r="D937" s="4" t="s">
        <v>98</v>
      </c>
      <c r="E937" s="5">
        <v>0</v>
      </c>
      <c r="F937" s="5">
        <v>0</v>
      </c>
      <c r="G937" s="6" t="s">
        <v>98</v>
      </c>
      <c r="H937" s="6">
        <v>0</v>
      </c>
      <c r="I937" s="4">
        <v>0</v>
      </c>
      <c r="J937" s="4" t="s">
        <v>98</v>
      </c>
      <c r="K937" s="4" t="s">
        <v>98</v>
      </c>
      <c r="L937" s="7" t="s">
        <v>16</v>
      </c>
      <c r="M937" s="7" t="s">
        <v>17</v>
      </c>
    </row>
    <row r="938" spans="1:13">
      <c r="A938" s="3" t="s">
        <v>332</v>
      </c>
      <c r="B938" s="3" t="s">
        <v>987</v>
      </c>
      <c r="C938" s="4" t="s">
        <v>15</v>
      </c>
      <c r="D938" s="4" t="s">
        <v>98</v>
      </c>
      <c r="E938" s="5">
        <v>0</v>
      </c>
      <c r="F938" s="5">
        <v>0</v>
      </c>
      <c r="G938" s="6" t="s">
        <v>98</v>
      </c>
      <c r="H938" s="6">
        <v>0</v>
      </c>
      <c r="I938" s="4">
        <v>0</v>
      </c>
      <c r="J938" s="4" t="s">
        <v>98</v>
      </c>
      <c r="K938" s="4" t="s">
        <v>98</v>
      </c>
      <c r="L938" s="7" t="s">
        <v>16</v>
      </c>
      <c r="M938" s="7" t="s">
        <v>17</v>
      </c>
    </row>
    <row r="939" spans="1:13">
      <c r="A939" s="3" t="s">
        <v>437</v>
      </c>
      <c r="B939" s="3" t="s">
        <v>476</v>
      </c>
      <c r="C939" s="4" t="s">
        <v>15</v>
      </c>
      <c r="D939" s="4" t="s">
        <v>98</v>
      </c>
      <c r="E939" s="5">
        <v>0</v>
      </c>
      <c r="F939" s="5">
        <v>0</v>
      </c>
      <c r="G939" s="6" t="s">
        <v>98</v>
      </c>
      <c r="H939" s="6">
        <v>0</v>
      </c>
      <c r="I939" s="4">
        <v>0</v>
      </c>
      <c r="J939" s="4" t="s">
        <v>98</v>
      </c>
      <c r="K939" s="4" t="s">
        <v>98</v>
      </c>
      <c r="L939" s="7" t="s">
        <v>16</v>
      </c>
      <c r="M939" s="7" t="s">
        <v>17</v>
      </c>
    </row>
    <row r="940" spans="1:13">
      <c r="A940" s="3" t="s">
        <v>667</v>
      </c>
      <c r="B940" s="3" t="s">
        <v>988</v>
      </c>
      <c r="C940" s="4" t="s">
        <v>15</v>
      </c>
      <c r="D940" s="4" t="s">
        <v>98</v>
      </c>
      <c r="E940" s="5">
        <v>0</v>
      </c>
      <c r="F940" s="5">
        <v>0</v>
      </c>
      <c r="G940" s="6" t="s">
        <v>98</v>
      </c>
      <c r="H940" s="6">
        <v>0</v>
      </c>
      <c r="I940" s="4">
        <v>0</v>
      </c>
      <c r="J940" s="4" t="s">
        <v>98</v>
      </c>
      <c r="K940" s="4" t="s">
        <v>98</v>
      </c>
      <c r="L940" s="7" t="s">
        <v>16</v>
      </c>
      <c r="M940" s="7" t="s">
        <v>17</v>
      </c>
    </row>
    <row r="941" spans="1:13">
      <c r="A941" s="3" t="s">
        <v>426</v>
      </c>
      <c r="B941" s="3" t="s">
        <v>989</v>
      </c>
      <c r="C941" s="4" t="s">
        <v>15</v>
      </c>
      <c r="D941" s="4" t="s">
        <v>98</v>
      </c>
      <c r="E941" s="5">
        <v>0</v>
      </c>
      <c r="F941" s="5">
        <v>0</v>
      </c>
      <c r="G941" s="6" t="s">
        <v>98</v>
      </c>
      <c r="H941" s="6">
        <v>0</v>
      </c>
      <c r="I941" s="4">
        <v>0</v>
      </c>
      <c r="J941" s="4" t="s">
        <v>98</v>
      </c>
      <c r="K941" s="4" t="s">
        <v>98</v>
      </c>
      <c r="L941" s="7" t="s">
        <v>16</v>
      </c>
      <c r="M941" s="7" t="s">
        <v>17</v>
      </c>
    </row>
    <row r="942" spans="1:13">
      <c r="A942" s="3" t="s">
        <v>74</v>
      </c>
      <c r="B942" s="3" t="s">
        <v>990</v>
      </c>
      <c r="C942" s="4" t="s">
        <v>15</v>
      </c>
      <c r="D942" s="4" t="s">
        <v>98</v>
      </c>
      <c r="E942" s="5">
        <v>0</v>
      </c>
      <c r="F942" s="5">
        <v>0</v>
      </c>
      <c r="G942" s="6" t="s">
        <v>98</v>
      </c>
      <c r="H942" s="6">
        <v>0</v>
      </c>
      <c r="I942" s="4">
        <v>0</v>
      </c>
      <c r="J942" s="4" t="s">
        <v>98</v>
      </c>
      <c r="K942" s="4" t="s">
        <v>98</v>
      </c>
      <c r="L942" s="7" t="s">
        <v>16</v>
      </c>
      <c r="M942" s="7" t="s">
        <v>17</v>
      </c>
    </row>
    <row r="943" spans="1:13">
      <c r="A943" s="3" t="s">
        <v>314</v>
      </c>
      <c r="B943" s="3" t="s">
        <v>687</v>
      </c>
      <c r="C943" s="4" t="s">
        <v>15</v>
      </c>
      <c r="D943" s="4" t="s">
        <v>98</v>
      </c>
      <c r="E943" s="5">
        <v>0</v>
      </c>
      <c r="F943" s="5">
        <v>0</v>
      </c>
      <c r="G943" s="6" t="s">
        <v>98</v>
      </c>
      <c r="H943" s="6">
        <v>0</v>
      </c>
      <c r="I943" s="4">
        <v>0</v>
      </c>
      <c r="J943" s="4" t="s">
        <v>98</v>
      </c>
      <c r="K943" s="4" t="s">
        <v>98</v>
      </c>
      <c r="L943" s="7" t="s">
        <v>16</v>
      </c>
      <c r="M943" s="7" t="s">
        <v>17</v>
      </c>
    </row>
    <row r="944" spans="1:13">
      <c r="A944" s="3" t="s">
        <v>437</v>
      </c>
      <c r="B944" s="3" t="s">
        <v>467</v>
      </c>
      <c r="C944" s="4" t="s">
        <v>15</v>
      </c>
      <c r="D944" s="4" t="s">
        <v>98</v>
      </c>
      <c r="E944" s="5">
        <v>0</v>
      </c>
      <c r="F944" s="5">
        <v>0</v>
      </c>
      <c r="G944" s="6" t="s">
        <v>98</v>
      </c>
      <c r="H944" s="6">
        <v>0</v>
      </c>
      <c r="I944" s="4">
        <v>0</v>
      </c>
      <c r="J944" s="4" t="s">
        <v>98</v>
      </c>
      <c r="K944" s="4" t="s">
        <v>98</v>
      </c>
      <c r="L944" s="7" t="s">
        <v>16</v>
      </c>
      <c r="M944" s="7" t="s">
        <v>17</v>
      </c>
    </row>
    <row r="945" spans="1:13">
      <c r="A945" s="3" t="s">
        <v>24</v>
      </c>
      <c r="B945" s="3" t="s">
        <v>257</v>
      </c>
      <c r="C945" s="4" t="s">
        <v>15</v>
      </c>
      <c r="D945" s="4" t="s">
        <v>98</v>
      </c>
      <c r="E945" s="5">
        <v>0</v>
      </c>
      <c r="F945" s="5">
        <v>0</v>
      </c>
      <c r="G945" s="6" t="s">
        <v>98</v>
      </c>
      <c r="H945" s="6">
        <v>0</v>
      </c>
      <c r="I945" s="4">
        <v>0</v>
      </c>
      <c r="J945" s="4" t="s">
        <v>98</v>
      </c>
      <c r="K945" s="4" t="s">
        <v>98</v>
      </c>
      <c r="L945" s="7" t="s">
        <v>16</v>
      </c>
      <c r="M945" s="7" t="s">
        <v>17</v>
      </c>
    </row>
    <row r="946" spans="1:13">
      <c r="A946" s="3" t="s">
        <v>991</v>
      </c>
      <c r="B946" s="3" t="s">
        <v>992</v>
      </c>
      <c r="C946" s="4" t="s">
        <v>15</v>
      </c>
      <c r="D946" s="4" t="s">
        <v>98</v>
      </c>
      <c r="E946" s="5">
        <v>0</v>
      </c>
      <c r="F946" s="5">
        <v>0</v>
      </c>
      <c r="G946" s="6" t="s">
        <v>98</v>
      </c>
      <c r="H946" s="6">
        <v>0</v>
      </c>
      <c r="I946" s="4">
        <v>0</v>
      </c>
      <c r="J946" s="4" t="s">
        <v>98</v>
      </c>
      <c r="K946" s="4" t="s">
        <v>98</v>
      </c>
      <c r="L946" s="7" t="s">
        <v>16</v>
      </c>
      <c r="M946" s="7" t="s">
        <v>17</v>
      </c>
    </row>
    <row r="947" spans="1:13">
      <c r="A947" s="3" t="s">
        <v>511</v>
      </c>
      <c r="B947" s="3" t="s">
        <v>993</v>
      </c>
      <c r="C947" s="4" t="s">
        <v>15</v>
      </c>
      <c r="D947" s="4" t="s">
        <v>98</v>
      </c>
      <c r="E947" s="5">
        <v>0</v>
      </c>
      <c r="F947" s="5">
        <v>0</v>
      </c>
      <c r="G947" s="6" t="s">
        <v>98</v>
      </c>
      <c r="H947" s="6">
        <v>0</v>
      </c>
      <c r="I947" s="4">
        <v>0</v>
      </c>
      <c r="J947" s="4" t="s">
        <v>98</v>
      </c>
      <c r="K947" s="4" t="s">
        <v>98</v>
      </c>
      <c r="L947" s="7" t="s">
        <v>16</v>
      </c>
      <c r="M947" s="7" t="s">
        <v>17</v>
      </c>
    </row>
    <row r="948" spans="1:13">
      <c r="A948" s="3" t="s">
        <v>887</v>
      </c>
      <c r="B948" s="3" t="s">
        <v>994</v>
      </c>
      <c r="C948" s="4" t="s">
        <v>15</v>
      </c>
      <c r="D948" s="4" t="s">
        <v>98</v>
      </c>
      <c r="E948" s="5">
        <v>0</v>
      </c>
      <c r="F948" s="5">
        <v>0</v>
      </c>
      <c r="G948" s="6" t="s">
        <v>98</v>
      </c>
      <c r="H948" s="6">
        <v>0</v>
      </c>
      <c r="I948" s="4">
        <v>0</v>
      </c>
      <c r="J948" s="4" t="s">
        <v>98</v>
      </c>
      <c r="K948" s="4" t="s">
        <v>98</v>
      </c>
      <c r="L948" s="7" t="s">
        <v>16</v>
      </c>
      <c r="M948" s="7" t="s">
        <v>17</v>
      </c>
    </row>
    <row r="949" spans="1:13">
      <c r="A949" s="3" t="s">
        <v>115</v>
      </c>
      <c r="B949" s="3" t="s">
        <v>926</v>
      </c>
      <c r="C949" s="4" t="s">
        <v>15</v>
      </c>
      <c r="D949" s="4" t="s">
        <v>98</v>
      </c>
      <c r="E949" s="5">
        <v>0</v>
      </c>
      <c r="F949" s="5">
        <v>0</v>
      </c>
      <c r="G949" s="6" t="s">
        <v>98</v>
      </c>
      <c r="H949" s="6">
        <v>0</v>
      </c>
      <c r="I949" s="4">
        <v>0</v>
      </c>
      <c r="J949" s="4" t="s">
        <v>98</v>
      </c>
      <c r="K949" s="4" t="s">
        <v>98</v>
      </c>
      <c r="L949" s="7" t="s">
        <v>16</v>
      </c>
      <c r="M949" s="7" t="s">
        <v>17</v>
      </c>
    </row>
    <row r="950" spans="1:13">
      <c r="A950" s="3" t="s">
        <v>361</v>
      </c>
      <c r="B950" s="3" t="s">
        <v>493</v>
      </c>
      <c r="C950" s="4" t="s">
        <v>15</v>
      </c>
      <c r="D950" s="4" t="s">
        <v>98</v>
      </c>
      <c r="E950" s="5">
        <v>0</v>
      </c>
      <c r="F950" s="5">
        <v>0</v>
      </c>
      <c r="G950" s="6" t="s">
        <v>98</v>
      </c>
      <c r="H950" s="6">
        <v>0</v>
      </c>
      <c r="I950" s="4">
        <v>0</v>
      </c>
      <c r="J950" s="4" t="s">
        <v>98</v>
      </c>
      <c r="K950" s="4" t="s">
        <v>98</v>
      </c>
      <c r="L950" s="7" t="s">
        <v>16</v>
      </c>
      <c r="M950" s="7" t="s">
        <v>17</v>
      </c>
    </row>
    <row r="951" spans="1:13">
      <c r="A951" s="3" t="s">
        <v>995</v>
      </c>
      <c r="B951" s="3" t="s">
        <v>996</v>
      </c>
      <c r="C951" s="4" t="s">
        <v>15</v>
      </c>
      <c r="D951" s="4" t="s">
        <v>98</v>
      </c>
      <c r="E951" s="5">
        <v>0</v>
      </c>
      <c r="F951" s="5">
        <v>0</v>
      </c>
      <c r="G951" s="6" t="s">
        <v>98</v>
      </c>
      <c r="H951" s="6">
        <v>0</v>
      </c>
      <c r="I951" s="4">
        <v>0</v>
      </c>
      <c r="J951" s="4" t="s">
        <v>98</v>
      </c>
      <c r="K951" s="4" t="s">
        <v>98</v>
      </c>
      <c r="L951" s="7" t="s">
        <v>16</v>
      </c>
      <c r="M951" s="7" t="s">
        <v>17</v>
      </c>
    </row>
    <row r="952" spans="1:13">
      <c r="A952" s="3" t="s">
        <v>972</v>
      </c>
      <c r="B952" s="3" t="s">
        <v>997</v>
      </c>
      <c r="C952" s="4" t="s">
        <v>15</v>
      </c>
      <c r="D952" s="4" t="s">
        <v>98</v>
      </c>
      <c r="E952" s="5">
        <v>0</v>
      </c>
      <c r="F952" s="5">
        <v>0</v>
      </c>
      <c r="G952" s="6" t="s">
        <v>98</v>
      </c>
      <c r="H952" s="6">
        <v>0</v>
      </c>
      <c r="I952" s="4">
        <v>0</v>
      </c>
      <c r="J952" s="4" t="s">
        <v>98</v>
      </c>
      <c r="K952" s="4" t="s">
        <v>98</v>
      </c>
      <c r="L952" s="7" t="s">
        <v>16</v>
      </c>
      <c r="M952" s="7" t="s">
        <v>17</v>
      </c>
    </row>
    <row r="953" spans="1:13">
      <c r="A953" s="3" t="s">
        <v>669</v>
      </c>
      <c r="B953" s="3" t="s">
        <v>998</v>
      </c>
      <c r="C953" s="4" t="s">
        <v>15</v>
      </c>
      <c r="D953" s="4" t="s">
        <v>98</v>
      </c>
      <c r="E953" s="5">
        <v>0</v>
      </c>
      <c r="F953" s="5">
        <v>0</v>
      </c>
      <c r="G953" s="6" t="s">
        <v>98</v>
      </c>
      <c r="H953" s="6">
        <v>0</v>
      </c>
      <c r="I953" s="4">
        <v>0</v>
      </c>
      <c r="J953" s="4" t="s">
        <v>98</v>
      </c>
      <c r="K953" s="4" t="s">
        <v>98</v>
      </c>
      <c r="L953" s="7" t="s">
        <v>16</v>
      </c>
      <c r="M953" s="7" t="s">
        <v>17</v>
      </c>
    </row>
    <row r="954" spans="1:13">
      <c r="A954" s="3" t="s">
        <v>321</v>
      </c>
      <c r="B954" s="3" t="s">
        <v>999</v>
      </c>
      <c r="C954" s="4" t="s">
        <v>15</v>
      </c>
      <c r="D954" s="4" t="s">
        <v>98</v>
      </c>
      <c r="E954" s="5">
        <v>0</v>
      </c>
      <c r="F954" s="5">
        <v>0</v>
      </c>
      <c r="G954" s="6" t="s">
        <v>98</v>
      </c>
      <c r="H954" s="6">
        <v>0</v>
      </c>
      <c r="I954" s="4">
        <v>0</v>
      </c>
      <c r="J954" s="4" t="s">
        <v>98</v>
      </c>
      <c r="K954" s="4" t="s">
        <v>98</v>
      </c>
      <c r="L954" s="7" t="s">
        <v>16</v>
      </c>
      <c r="M954" s="7" t="s">
        <v>17</v>
      </c>
    </row>
    <row r="955" spans="1:13">
      <c r="A955" s="3" t="s">
        <v>332</v>
      </c>
      <c r="B955" s="3" t="s">
        <v>1000</v>
      </c>
      <c r="C955" s="4" t="s">
        <v>15</v>
      </c>
      <c r="D955" s="4" t="s">
        <v>98</v>
      </c>
      <c r="E955" s="5">
        <v>0</v>
      </c>
      <c r="F955" s="5">
        <v>0</v>
      </c>
      <c r="G955" s="6" t="s">
        <v>98</v>
      </c>
      <c r="H955" s="6">
        <v>0</v>
      </c>
      <c r="I955" s="4">
        <v>0</v>
      </c>
      <c r="J955" s="4" t="s">
        <v>98</v>
      </c>
      <c r="K955" s="4" t="s">
        <v>98</v>
      </c>
      <c r="L955" s="7" t="s">
        <v>16</v>
      </c>
      <c r="M955" s="7" t="s">
        <v>17</v>
      </c>
    </row>
    <row r="956" spans="1:13">
      <c r="A956" s="3" t="s">
        <v>345</v>
      </c>
      <c r="B956" s="3" t="s">
        <v>1001</v>
      </c>
      <c r="C956" s="4" t="s">
        <v>15</v>
      </c>
      <c r="D956" s="4" t="s">
        <v>98</v>
      </c>
      <c r="E956" s="5">
        <v>0</v>
      </c>
      <c r="F956" s="5">
        <v>0</v>
      </c>
      <c r="G956" s="6" t="s">
        <v>98</v>
      </c>
      <c r="H956" s="6">
        <v>0</v>
      </c>
      <c r="I956" s="4">
        <v>0</v>
      </c>
      <c r="J956" s="4" t="s">
        <v>98</v>
      </c>
      <c r="K956" s="4" t="s">
        <v>98</v>
      </c>
      <c r="L956" s="7" t="s">
        <v>16</v>
      </c>
      <c r="M956" s="7" t="s">
        <v>17</v>
      </c>
    </row>
    <row r="957" spans="1:13">
      <c r="A957" s="3" t="s">
        <v>437</v>
      </c>
      <c r="B957" s="3" t="s">
        <v>1002</v>
      </c>
      <c r="C957" s="4" t="s">
        <v>15</v>
      </c>
      <c r="D957" s="4" t="s">
        <v>98</v>
      </c>
      <c r="E957" s="5">
        <v>0</v>
      </c>
      <c r="F957" s="5">
        <v>0</v>
      </c>
      <c r="G957" s="6" t="s">
        <v>98</v>
      </c>
      <c r="H957" s="6">
        <v>0</v>
      </c>
      <c r="I957" s="4">
        <v>0</v>
      </c>
      <c r="J957" s="4" t="s">
        <v>98</v>
      </c>
      <c r="K957" s="4" t="s">
        <v>98</v>
      </c>
      <c r="L957" s="7" t="s">
        <v>16</v>
      </c>
      <c r="M957" s="7" t="s">
        <v>17</v>
      </c>
    </row>
    <row r="958" spans="1:13">
      <c r="A958" s="3" t="s">
        <v>486</v>
      </c>
      <c r="B958" s="3" t="s">
        <v>1003</v>
      </c>
      <c r="C958" s="4" t="s">
        <v>15</v>
      </c>
      <c r="D958" s="4" t="s">
        <v>98</v>
      </c>
      <c r="E958" s="5">
        <v>0</v>
      </c>
      <c r="F958" s="5">
        <v>0</v>
      </c>
      <c r="G958" s="6" t="s">
        <v>98</v>
      </c>
      <c r="H958" s="6">
        <v>0</v>
      </c>
      <c r="I958" s="4">
        <v>0</v>
      </c>
      <c r="J958" s="4" t="s">
        <v>98</v>
      </c>
      <c r="K958" s="4" t="s">
        <v>98</v>
      </c>
      <c r="L958" s="7" t="s">
        <v>16</v>
      </c>
      <c r="M958" s="7" t="s">
        <v>17</v>
      </c>
    </row>
    <row r="959" spans="1:13">
      <c r="A959" s="3" t="s">
        <v>514</v>
      </c>
      <c r="B959" s="3" t="s">
        <v>1004</v>
      </c>
      <c r="C959" s="4" t="s">
        <v>15</v>
      </c>
      <c r="D959" s="4" t="s">
        <v>98</v>
      </c>
      <c r="E959" s="5">
        <v>0</v>
      </c>
      <c r="F959" s="5">
        <v>0</v>
      </c>
      <c r="G959" s="6" t="s">
        <v>98</v>
      </c>
      <c r="H959" s="6">
        <v>0</v>
      </c>
      <c r="I959" s="4">
        <v>0</v>
      </c>
      <c r="J959" s="4" t="s">
        <v>98</v>
      </c>
      <c r="K959" s="4" t="s">
        <v>98</v>
      </c>
      <c r="L959" s="7" t="s">
        <v>16</v>
      </c>
      <c r="M959" s="7" t="s">
        <v>17</v>
      </c>
    </row>
    <row r="960" spans="1:13">
      <c r="A960" s="3" t="s">
        <v>748</v>
      </c>
      <c r="B960" s="3" t="s">
        <v>1005</v>
      </c>
      <c r="C960" s="4" t="s">
        <v>15</v>
      </c>
      <c r="D960" s="4" t="s">
        <v>98</v>
      </c>
      <c r="E960" s="5">
        <v>0</v>
      </c>
      <c r="F960" s="5">
        <v>0</v>
      </c>
      <c r="G960" s="6" t="s">
        <v>98</v>
      </c>
      <c r="H960" s="6">
        <v>0</v>
      </c>
      <c r="I960" s="4">
        <v>0</v>
      </c>
      <c r="J960" s="4" t="s">
        <v>98</v>
      </c>
      <c r="K960" s="4" t="s">
        <v>98</v>
      </c>
      <c r="L960" s="7" t="s">
        <v>16</v>
      </c>
      <c r="M960" s="7" t="s">
        <v>17</v>
      </c>
    </row>
    <row r="961" spans="1:13">
      <c r="A961" s="3" t="s">
        <v>325</v>
      </c>
      <c r="B961" s="3" t="s">
        <v>1006</v>
      </c>
      <c r="C961" s="4" t="s">
        <v>15</v>
      </c>
      <c r="D961" s="4" t="s">
        <v>98</v>
      </c>
      <c r="E961" s="5">
        <v>0</v>
      </c>
      <c r="F961" s="5">
        <v>0</v>
      </c>
      <c r="G961" s="6" t="s">
        <v>98</v>
      </c>
      <c r="H961" s="6">
        <v>0</v>
      </c>
      <c r="I961" s="4">
        <v>0</v>
      </c>
      <c r="J961" s="4" t="s">
        <v>98</v>
      </c>
      <c r="K961" s="4" t="s">
        <v>98</v>
      </c>
      <c r="L961" s="7" t="s">
        <v>16</v>
      </c>
      <c r="M961" s="7" t="s">
        <v>17</v>
      </c>
    </row>
    <row r="962" spans="1:13">
      <c r="A962" s="3" t="s">
        <v>28</v>
      </c>
      <c r="B962" s="3" t="s">
        <v>700</v>
      </c>
      <c r="C962" s="4" t="s">
        <v>15</v>
      </c>
      <c r="D962" s="4" t="s">
        <v>98</v>
      </c>
      <c r="E962" s="5">
        <v>0</v>
      </c>
      <c r="F962" s="5">
        <v>0</v>
      </c>
      <c r="G962" s="6" t="s">
        <v>98</v>
      </c>
      <c r="H962" s="6">
        <v>0</v>
      </c>
      <c r="I962" s="4">
        <v>0</v>
      </c>
      <c r="J962" s="4" t="s">
        <v>98</v>
      </c>
      <c r="K962" s="4" t="s">
        <v>98</v>
      </c>
      <c r="L962" s="7" t="s">
        <v>16</v>
      </c>
      <c r="M962" s="7" t="s">
        <v>17</v>
      </c>
    </row>
    <row r="963" spans="1:13">
      <c r="A963" s="3" t="s">
        <v>1007</v>
      </c>
      <c r="B963" s="3" t="s">
        <v>623</v>
      </c>
      <c r="C963" s="4" t="s">
        <v>15</v>
      </c>
      <c r="D963" s="4" t="s">
        <v>98</v>
      </c>
      <c r="E963" s="5">
        <v>0</v>
      </c>
      <c r="F963" s="5">
        <v>0</v>
      </c>
      <c r="G963" s="6" t="s">
        <v>98</v>
      </c>
      <c r="H963" s="6">
        <v>0</v>
      </c>
      <c r="I963" s="4">
        <v>0</v>
      </c>
      <c r="J963" s="4" t="s">
        <v>98</v>
      </c>
      <c r="K963" s="4" t="s">
        <v>98</v>
      </c>
      <c r="L963" s="7" t="s">
        <v>16</v>
      </c>
      <c r="M963" s="7" t="s">
        <v>17</v>
      </c>
    </row>
    <row r="964" spans="1:13">
      <c r="A964" s="3" t="s">
        <v>410</v>
      </c>
      <c r="B964" s="3" t="s">
        <v>1008</v>
      </c>
      <c r="C964" s="4" t="s">
        <v>15</v>
      </c>
      <c r="D964" s="4" t="s">
        <v>98</v>
      </c>
      <c r="E964" s="5">
        <v>0</v>
      </c>
      <c r="F964" s="5">
        <v>0</v>
      </c>
      <c r="G964" s="6" t="s">
        <v>98</v>
      </c>
      <c r="H964" s="6">
        <v>0</v>
      </c>
      <c r="I964" s="4">
        <v>0</v>
      </c>
      <c r="J964" s="4" t="s">
        <v>98</v>
      </c>
      <c r="K964" s="4" t="s">
        <v>98</v>
      </c>
      <c r="L964" s="7" t="s">
        <v>16</v>
      </c>
      <c r="M964" s="7" t="s">
        <v>17</v>
      </c>
    </row>
    <row r="965" spans="1:13">
      <c r="A965" s="3" t="s">
        <v>486</v>
      </c>
      <c r="B965" s="3" t="s">
        <v>909</v>
      </c>
      <c r="C965" s="4" t="s">
        <v>15</v>
      </c>
      <c r="D965" s="4" t="s">
        <v>98</v>
      </c>
      <c r="E965" s="5">
        <v>0</v>
      </c>
      <c r="F965" s="5">
        <v>0</v>
      </c>
      <c r="G965" s="6" t="s">
        <v>98</v>
      </c>
      <c r="H965" s="6">
        <v>0</v>
      </c>
      <c r="I965" s="4">
        <v>0</v>
      </c>
      <c r="J965" s="4" t="s">
        <v>98</v>
      </c>
      <c r="K965" s="4" t="s">
        <v>98</v>
      </c>
      <c r="L965" s="7" t="s">
        <v>16</v>
      </c>
      <c r="M965" s="7" t="s">
        <v>17</v>
      </c>
    </row>
    <row r="966" spans="1:13">
      <c r="A966" s="3" t="s">
        <v>1009</v>
      </c>
      <c r="B966" s="3" t="s">
        <v>1010</v>
      </c>
      <c r="C966" s="4" t="s">
        <v>15</v>
      </c>
      <c r="D966" s="4" t="s">
        <v>98</v>
      </c>
      <c r="E966" s="5">
        <v>0</v>
      </c>
      <c r="F966" s="5">
        <v>0</v>
      </c>
      <c r="G966" s="6" t="s">
        <v>98</v>
      </c>
      <c r="H966" s="6">
        <v>0</v>
      </c>
      <c r="I966" s="4">
        <v>0</v>
      </c>
      <c r="J966" s="4" t="s">
        <v>98</v>
      </c>
      <c r="K966" s="4" t="s">
        <v>98</v>
      </c>
      <c r="L966" s="7" t="s">
        <v>16</v>
      </c>
      <c r="M966" s="7" t="s">
        <v>17</v>
      </c>
    </row>
    <row r="967" spans="1:13">
      <c r="A967" s="3" t="s">
        <v>321</v>
      </c>
      <c r="B967" s="3" t="s">
        <v>1011</v>
      </c>
      <c r="C967" s="4" t="s">
        <v>15</v>
      </c>
      <c r="D967" s="4" t="s">
        <v>98</v>
      </c>
      <c r="E967" s="5">
        <v>0</v>
      </c>
      <c r="F967" s="5">
        <v>0</v>
      </c>
      <c r="G967" s="6" t="s">
        <v>98</v>
      </c>
      <c r="H967" s="6">
        <v>0</v>
      </c>
      <c r="I967" s="4">
        <v>0</v>
      </c>
      <c r="J967" s="4" t="s">
        <v>98</v>
      </c>
      <c r="K967" s="4" t="s">
        <v>98</v>
      </c>
      <c r="L967" s="7" t="s">
        <v>16</v>
      </c>
      <c r="M967" s="7" t="s">
        <v>17</v>
      </c>
    </row>
    <row r="968" spans="1:13">
      <c r="A968" s="3" t="s">
        <v>887</v>
      </c>
      <c r="B968" s="3" t="s">
        <v>1012</v>
      </c>
      <c r="C968" s="4" t="s">
        <v>15</v>
      </c>
      <c r="D968" s="4" t="s">
        <v>98</v>
      </c>
      <c r="E968" s="5">
        <v>0</v>
      </c>
      <c r="F968" s="5">
        <v>0</v>
      </c>
      <c r="G968" s="6" t="s">
        <v>98</v>
      </c>
      <c r="H968" s="6">
        <v>0</v>
      </c>
      <c r="I968" s="4">
        <v>0</v>
      </c>
      <c r="J968" s="4" t="s">
        <v>98</v>
      </c>
      <c r="K968" s="4" t="s">
        <v>98</v>
      </c>
      <c r="L968" s="7" t="s">
        <v>16</v>
      </c>
      <c r="M968" s="7" t="s">
        <v>17</v>
      </c>
    </row>
    <row r="969" spans="1:13">
      <c r="A969" s="3" t="s">
        <v>903</v>
      </c>
      <c r="B969" s="3" t="s">
        <v>1013</v>
      </c>
      <c r="C969" s="4" t="s">
        <v>15</v>
      </c>
      <c r="D969" s="4" t="s">
        <v>98</v>
      </c>
      <c r="E969" s="5">
        <v>0</v>
      </c>
      <c r="F969" s="5">
        <v>0</v>
      </c>
      <c r="G969" s="6" t="s">
        <v>98</v>
      </c>
      <c r="H969" s="6">
        <v>0</v>
      </c>
      <c r="I969" s="4">
        <v>0</v>
      </c>
      <c r="J969" s="4" t="s">
        <v>98</v>
      </c>
      <c r="K969" s="4" t="s">
        <v>98</v>
      </c>
      <c r="L969" s="7" t="s">
        <v>16</v>
      </c>
      <c r="M969" s="7" t="s">
        <v>17</v>
      </c>
    </row>
    <row r="970" spans="1:13">
      <c r="A970" s="3" t="s">
        <v>972</v>
      </c>
      <c r="B970" s="3" t="s">
        <v>1014</v>
      </c>
      <c r="C970" s="4" t="s">
        <v>15</v>
      </c>
      <c r="D970" s="4" t="s">
        <v>98</v>
      </c>
      <c r="E970" s="5">
        <v>0</v>
      </c>
      <c r="F970" s="5">
        <v>0</v>
      </c>
      <c r="G970" s="6" t="s">
        <v>98</v>
      </c>
      <c r="H970" s="6">
        <v>0</v>
      </c>
      <c r="I970" s="4">
        <v>0</v>
      </c>
      <c r="J970" s="4" t="s">
        <v>98</v>
      </c>
      <c r="K970" s="4" t="s">
        <v>98</v>
      </c>
      <c r="L970" s="7" t="s">
        <v>16</v>
      </c>
      <c r="M970" s="7" t="s">
        <v>17</v>
      </c>
    </row>
    <row r="971" spans="1:13">
      <c r="A971" s="3" t="s">
        <v>964</v>
      </c>
      <c r="B971" s="3" t="s">
        <v>1015</v>
      </c>
      <c r="C971" s="4" t="s">
        <v>15</v>
      </c>
      <c r="D971" s="4" t="s">
        <v>98</v>
      </c>
      <c r="E971" s="5">
        <v>0</v>
      </c>
      <c r="F971" s="5">
        <v>0</v>
      </c>
      <c r="G971" s="6" t="s">
        <v>98</v>
      </c>
      <c r="H971" s="6">
        <v>0</v>
      </c>
      <c r="I971" s="4">
        <v>0</v>
      </c>
      <c r="J971" s="4" t="s">
        <v>98</v>
      </c>
      <c r="K971" s="4" t="s">
        <v>98</v>
      </c>
      <c r="L971" s="7" t="s">
        <v>16</v>
      </c>
      <c r="M971" s="7" t="s">
        <v>17</v>
      </c>
    </row>
    <row r="972" spans="1:13">
      <c r="A972" s="3" t="s">
        <v>682</v>
      </c>
      <c r="B972" s="3" t="s">
        <v>1016</v>
      </c>
      <c r="C972" s="4" t="s">
        <v>15</v>
      </c>
      <c r="D972" s="4" t="s">
        <v>98</v>
      </c>
      <c r="E972" s="5">
        <v>0</v>
      </c>
      <c r="F972" s="5">
        <v>0</v>
      </c>
      <c r="G972" s="6" t="s">
        <v>98</v>
      </c>
      <c r="H972" s="6">
        <v>0</v>
      </c>
      <c r="I972" s="4">
        <v>0</v>
      </c>
      <c r="J972" s="4" t="s">
        <v>98</v>
      </c>
      <c r="K972" s="4" t="s">
        <v>98</v>
      </c>
      <c r="L972" s="7" t="s">
        <v>16</v>
      </c>
      <c r="M972" s="7" t="s">
        <v>17</v>
      </c>
    </row>
    <row r="973" spans="1:13">
      <c r="A973" s="3" t="s">
        <v>533</v>
      </c>
      <c r="B973" s="3" t="s">
        <v>534</v>
      </c>
      <c r="C973" s="4" t="s">
        <v>15</v>
      </c>
      <c r="D973" s="4" t="s">
        <v>98</v>
      </c>
      <c r="E973" s="5">
        <v>0</v>
      </c>
      <c r="F973" s="5">
        <v>0</v>
      </c>
      <c r="G973" s="6" t="s">
        <v>98</v>
      </c>
      <c r="H973" s="6">
        <v>0</v>
      </c>
      <c r="I973" s="4">
        <v>0</v>
      </c>
      <c r="J973" s="4" t="s">
        <v>98</v>
      </c>
      <c r="K973" s="4" t="s">
        <v>98</v>
      </c>
      <c r="L973" s="7" t="s">
        <v>16</v>
      </c>
      <c r="M973" s="7" t="s">
        <v>17</v>
      </c>
    </row>
    <row r="974" spans="1:13">
      <c r="A974" s="3" t="s">
        <v>106</v>
      </c>
      <c r="B974" s="3" t="s">
        <v>172</v>
      </c>
      <c r="C974" s="4" t="s">
        <v>15</v>
      </c>
      <c r="D974" s="4" t="s">
        <v>98</v>
      </c>
      <c r="E974" s="5">
        <v>0</v>
      </c>
      <c r="F974" s="5">
        <v>0</v>
      </c>
      <c r="G974" s="6" t="s">
        <v>98</v>
      </c>
      <c r="H974" s="6">
        <v>0</v>
      </c>
      <c r="I974" s="4">
        <v>0</v>
      </c>
      <c r="J974" s="4" t="s">
        <v>98</v>
      </c>
      <c r="K974" s="4" t="s">
        <v>98</v>
      </c>
      <c r="L974" s="7" t="s">
        <v>16</v>
      </c>
      <c r="M974" s="7" t="s">
        <v>17</v>
      </c>
    </row>
    <row r="975" spans="1:13">
      <c r="A975" s="3" t="s">
        <v>592</v>
      </c>
      <c r="B975" s="3" t="s">
        <v>893</v>
      </c>
      <c r="C975" s="4" t="s">
        <v>15</v>
      </c>
      <c r="D975" s="4" t="s">
        <v>98</v>
      </c>
      <c r="E975" s="5">
        <v>0</v>
      </c>
      <c r="F975" s="5">
        <v>0</v>
      </c>
      <c r="G975" s="6" t="s">
        <v>98</v>
      </c>
      <c r="H975" s="6">
        <v>0</v>
      </c>
      <c r="I975" s="4">
        <v>0</v>
      </c>
      <c r="J975" s="4" t="s">
        <v>98</v>
      </c>
      <c r="K975" s="4" t="s">
        <v>98</v>
      </c>
      <c r="L975" s="7" t="s">
        <v>16</v>
      </c>
      <c r="M975" s="7" t="s">
        <v>17</v>
      </c>
    </row>
    <row r="976" spans="1:13">
      <c r="A976" s="3" t="s">
        <v>463</v>
      </c>
      <c r="B976" s="3" t="s">
        <v>1017</v>
      </c>
      <c r="C976" s="4" t="s">
        <v>15</v>
      </c>
      <c r="D976" s="4" t="s">
        <v>98</v>
      </c>
      <c r="E976" s="5">
        <v>0</v>
      </c>
      <c r="F976" s="5">
        <v>0</v>
      </c>
      <c r="G976" s="6" t="s">
        <v>98</v>
      </c>
      <c r="H976" s="6">
        <v>0</v>
      </c>
      <c r="I976" s="4">
        <v>0</v>
      </c>
      <c r="J976" s="4" t="s">
        <v>98</v>
      </c>
      <c r="K976" s="4" t="s">
        <v>98</v>
      </c>
      <c r="L976" s="7" t="s">
        <v>16</v>
      </c>
      <c r="M976" s="7" t="s">
        <v>17</v>
      </c>
    </row>
    <row r="977" spans="1:13">
      <c r="A977" s="3" t="s">
        <v>933</v>
      </c>
      <c r="B977" s="3" t="s">
        <v>1018</v>
      </c>
      <c r="C977" s="4" t="s">
        <v>422</v>
      </c>
      <c r="D977" s="4" t="s">
        <v>98</v>
      </c>
      <c r="E977" s="5">
        <v>0</v>
      </c>
      <c r="F977" s="5">
        <v>0</v>
      </c>
      <c r="G977" s="6" t="s">
        <v>98</v>
      </c>
      <c r="H977" s="6">
        <v>0</v>
      </c>
      <c r="I977" s="4">
        <v>0</v>
      </c>
      <c r="J977" s="4" t="s">
        <v>98</v>
      </c>
      <c r="K977" s="4" t="s">
        <v>98</v>
      </c>
      <c r="L977" s="7" t="s">
        <v>16</v>
      </c>
      <c r="M977" s="7" t="s">
        <v>17</v>
      </c>
    </row>
    <row r="978" spans="1:13">
      <c r="A978" s="3" t="s">
        <v>296</v>
      </c>
      <c r="B978" s="3" t="s">
        <v>1019</v>
      </c>
      <c r="C978" s="4" t="s">
        <v>15</v>
      </c>
      <c r="D978" s="4" t="s">
        <v>98</v>
      </c>
      <c r="E978" s="5">
        <v>0</v>
      </c>
      <c r="F978" s="5">
        <v>0</v>
      </c>
      <c r="G978" s="6" t="s">
        <v>98</v>
      </c>
      <c r="H978" s="6">
        <v>0</v>
      </c>
      <c r="I978" s="4">
        <v>0</v>
      </c>
      <c r="J978" s="4" t="s">
        <v>98</v>
      </c>
      <c r="K978" s="4" t="s">
        <v>98</v>
      </c>
      <c r="L978" s="7" t="s">
        <v>16</v>
      </c>
      <c r="M978" s="7" t="s">
        <v>17</v>
      </c>
    </row>
    <row r="979" spans="1:13">
      <c r="A979" s="3" t="s">
        <v>887</v>
      </c>
      <c r="B979" s="3" t="s">
        <v>1020</v>
      </c>
      <c r="C979" s="4" t="s">
        <v>15</v>
      </c>
      <c r="D979" s="4" t="s">
        <v>98</v>
      </c>
      <c r="E979" s="5">
        <v>0</v>
      </c>
      <c r="F979" s="5">
        <v>0</v>
      </c>
      <c r="G979" s="6" t="s">
        <v>98</v>
      </c>
      <c r="H979" s="6">
        <v>0</v>
      </c>
      <c r="I979" s="4">
        <v>0</v>
      </c>
      <c r="J979" s="4" t="s">
        <v>98</v>
      </c>
      <c r="K979" s="4" t="s">
        <v>98</v>
      </c>
      <c r="L979" s="7" t="s">
        <v>16</v>
      </c>
      <c r="M979" s="7" t="s">
        <v>17</v>
      </c>
    </row>
    <row r="980" spans="1:13">
      <c r="A980" s="3" t="s">
        <v>753</v>
      </c>
      <c r="B980" s="3" t="s">
        <v>1021</v>
      </c>
      <c r="C980" s="4" t="s">
        <v>15</v>
      </c>
      <c r="D980" s="4" t="s">
        <v>98</v>
      </c>
      <c r="E980" s="5">
        <v>0</v>
      </c>
      <c r="F980" s="5">
        <v>0</v>
      </c>
      <c r="G980" s="6" t="s">
        <v>98</v>
      </c>
      <c r="H980" s="6">
        <v>0</v>
      </c>
      <c r="I980" s="4">
        <v>0</v>
      </c>
      <c r="J980" s="4" t="s">
        <v>98</v>
      </c>
      <c r="K980" s="4" t="s">
        <v>98</v>
      </c>
      <c r="L980" s="7" t="s">
        <v>16</v>
      </c>
      <c r="M980" s="7" t="s">
        <v>17</v>
      </c>
    </row>
    <row r="981" spans="1:13">
      <c r="A981" s="3" t="s">
        <v>325</v>
      </c>
      <c r="B981" s="3" t="s">
        <v>1022</v>
      </c>
      <c r="C981" s="4" t="s">
        <v>15</v>
      </c>
      <c r="D981" s="4" t="s">
        <v>98</v>
      </c>
      <c r="E981" s="5">
        <v>0</v>
      </c>
      <c r="F981" s="5">
        <v>0</v>
      </c>
      <c r="G981" s="6" t="s">
        <v>98</v>
      </c>
      <c r="H981" s="6">
        <v>0</v>
      </c>
      <c r="I981" s="4">
        <v>0</v>
      </c>
      <c r="J981" s="4" t="s">
        <v>98</v>
      </c>
      <c r="K981" s="4" t="s">
        <v>98</v>
      </c>
      <c r="L981" s="7" t="s">
        <v>16</v>
      </c>
      <c r="M981" s="7" t="s">
        <v>17</v>
      </c>
    </row>
    <row r="982" spans="1:13">
      <c r="A982" s="3" t="s">
        <v>321</v>
      </c>
      <c r="B982" s="3" t="s">
        <v>604</v>
      </c>
      <c r="C982" s="4" t="s">
        <v>15</v>
      </c>
      <c r="D982" s="4" t="s">
        <v>98</v>
      </c>
      <c r="E982" s="5">
        <v>0</v>
      </c>
      <c r="F982" s="5">
        <v>0</v>
      </c>
      <c r="G982" s="6" t="s">
        <v>98</v>
      </c>
      <c r="H982" s="6">
        <v>0</v>
      </c>
      <c r="I982" s="4">
        <v>0</v>
      </c>
      <c r="J982" s="4" t="s">
        <v>98</v>
      </c>
      <c r="K982" s="4" t="s">
        <v>98</v>
      </c>
      <c r="L982" s="7" t="s">
        <v>16</v>
      </c>
      <c r="M982" s="7" t="s">
        <v>17</v>
      </c>
    </row>
    <row r="983" spans="1:13">
      <c r="A983" s="3" t="s">
        <v>115</v>
      </c>
      <c r="B983" s="3" t="s">
        <v>1023</v>
      </c>
      <c r="C983" s="4" t="s">
        <v>15</v>
      </c>
      <c r="D983" s="4" t="s">
        <v>98</v>
      </c>
      <c r="E983" s="5">
        <v>0</v>
      </c>
      <c r="F983" s="5">
        <v>0</v>
      </c>
      <c r="G983" s="6" t="s">
        <v>98</v>
      </c>
      <c r="H983" s="6">
        <v>0</v>
      </c>
      <c r="I983" s="4">
        <v>0</v>
      </c>
      <c r="J983" s="4" t="s">
        <v>98</v>
      </c>
      <c r="K983" s="4" t="s">
        <v>98</v>
      </c>
      <c r="L983" s="7" t="s">
        <v>16</v>
      </c>
      <c r="M983" s="7" t="s">
        <v>17</v>
      </c>
    </row>
    <row r="984" spans="1:13">
      <c r="A984" s="3" t="s">
        <v>343</v>
      </c>
      <c r="B984" s="3" t="s">
        <v>1024</v>
      </c>
      <c r="C984" s="4" t="s">
        <v>15</v>
      </c>
      <c r="D984" s="4" t="s">
        <v>98</v>
      </c>
      <c r="E984" s="5">
        <v>0</v>
      </c>
      <c r="F984" s="5">
        <v>0</v>
      </c>
      <c r="G984" s="6" t="s">
        <v>98</v>
      </c>
      <c r="H984" s="6">
        <v>0</v>
      </c>
      <c r="I984" s="4">
        <v>0</v>
      </c>
      <c r="J984" s="4" t="s">
        <v>98</v>
      </c>
      <c r="K984" s="4" t="s">
        <v>98</v>
      </c>
      <c r="L984" s="7" t="s">
        <v>16</v>
      </c>
      <c r="M984" s="7" t="s">
        <v>17</v>
      </c>
    </row>
    <row r="985" spans="1:13">
      <c r="A985" s="3" t="s">
        <v>859</v>
      </c>
      <c r="B985" s="3" t="s">
        <v>1025</v>
      </c>
      <c r="C985" s="4" t="s">
        <v>15</v>
      </c>
      <c r="D985" s="4" t="s">
        <v>98</v>
      </c>
      <c r="E985" s="5">
        <v>0</v>
      </c>
      <c r="F985" s="5">
        <v>0</v>
      </c>
      <c r="G985" s="6" t="s">
        <v>98</v>
      </c>
      <c r="H985" s="6">
        <v>0</v>
      </c>
      <c r="I985" s="4">
        <v>0</v>
      </c>
      <c r="J985" s="4" t="s">
        <v>98</v>
      </c>
      <c r="K985" s="4" t="s">
        <v>98</v>
      </c>
      <c r="L985" s="7" t="s">
        <v>16</v>
      </c>
      <c r="M985" s="7" t="s">
        <v>17</v>
      </c>
    </row>
    <row r="986" spans="1:13">
      <c r="A986" s="3" t="s">
        <v>413</v>
      </c>
      <c r="B986" s="3" t="s">
        <v>1026</v>
      </c>
      <c r="C986" s="4" t="s">
        <v>15</v>
      </c>
      <c r="D986" s="4" t="s">
        <v>98</v>
      </c>
      <c r="E986" s="5">
        <v>0</v>
      </c>
      <c r="F986" s="5">
        <v>0</v>
      </c>
      <c r="G986" s="6" t="s">
        <v>98</v>
      </c>
      <c r="H986" s="6">
        <v>0</v>
      </c>
      <c r="I986" s="4">
        <v>0</v>
      </c>
      <c r="J986" s="4" t="s">
        <v>98</v>
      </c>
      <c r="K986" s="4" t="s">
        <v>98</v>
      </c>
      <c r="L986" s="7" t="s">
        <v>16</v>
      </c>
      <c r="M986" s="7" t="s">
        <v>17</v>
      </c>
    </row>
    <row r="987" spans="1:13">
      <c r="A987" s="3" t="s">
        <v>373</v>
      </c>
      <c r="B987" s="3" t="s">
        <v>738</v>
      </c>
      <c r="C987" s="4" t="s">
        <v>15</v>
      </c>
      <c r="D987" s="4" t="s">
        <v>98</v>
      </c>
      <c r="E987" s="5">
        <v>0</v>
      </c>
      <c r="F987" s="5">
        <v>0</v>
      </c>
      <c r="G987" s="6" t="s">
        <v>98</v>
      </c>
      <c r="H987" s="6">
        <v>0</v>
      </c>
      <c r="I987" s="4">
        <v>0</v>
      </c>
      <c r="J987" s="4" t="s">
        <v>98</v>
      </c>
      <c r="K987" s="4" t="s">
        <v>98</v>
      </c>
      <c r="L987" s="7" t="s">
        <v>16</v>
      </c>
      <c r="M987" s="7" t="s">
        <v>17</v>
      </c>
    </row>
    <row r="988" spans="1:13">
      <c r="A988" s="3" t="s">
        <v>349</v>
      </c>
      <c r="B988" s="3" t="s">
        <v>1027</v>
      </c>
      <c r="C988" s="4" t="s">
        <v>15</v>
      </c>
      <c r="D988" s="4" t="s">
        <v>98</v>
      </c>
      <c r="E988" s="5">
        <v>0</v>
      </c>
      <c r="F988" s="5">
        <v>0</v>
      </c>
      <c r="G988" s="6" t="s">
        <v>98</v>
      </c>
      <c r="H988" s="6">
        <v>0</v>
      </c>
      <c r="I988" s="4">
        <v>0</v>
      </c>
      <c r="J988" s="4" t="s">
        <v>98</v>
      </c>
      <c r="K988" s="4" t="s">
        <v>98</v>
      </c>
      <c r="L988" s="7" t="s">
        <v>16</v>
      </c>
      <c r="M988" s="7" t="s">
        <v>17</v>
      </c>
    </row>
    <row r="989" spans="1:13">
      <c r="A989" s="3" t="s">
        <v>1028</v>
      </c>
      <c r="B989" s="3" t="s">
        <v>1029</v>
      </c>
      <c r="C989" s="4" t="s">
        <v>15</v>
      </c>
      <c r="D989" s="4" t="s">
        <v>98</v>
      </c>
      <c r="E989" s="5">
        <v>0</v>
      </c>
      <c r="F989" s="5">
        <v>0</v>
      </c>
      <c r="G989" s="6" t="s">
        <v>98</v>
      </c>
      <c r="H989" s="6">
        <v>0</v>
      </c>
      <c r="I989" s="4">
        <v>0</v>
      </c>
      <c r="J989" s="4" t="s">
        <v>98</v>
      </c>
      <c r="K989" s="4" t="s">
        <v>98</v>
      </c>
      <c r="L989" s="7" t="s">
        <v>16</v>
      </c>
      <c r="M989" s="7" t="s">
        <v>17</v>
      </c>
    </row>
    <row r="990" spans="1:13">
      <c r="A990" s="3" t="s">
        <v>341</v>
      </c>
      <c r="B990" s="3" t="s">
        <v>1030</v>
      </c>
      <c r="C990" s="4" t="s">
        <v>15</v>
      </c>
      <c r="D990" s="4" t="s">
        <v>98</v>
      </c>
      <c r="E990" s="5">
        <v>0</v>
      </c>
      <c r="F990" s="5">
        <v>0</v>
      </c>
      <c r="G990" s="6" t="s">
        <v>98</v>
      </c>
      <c r="H990" s="6">
        <v>0</v>
      </c>
      <c r="I990" s="4">
        <v>0</v>
      </c>
      <c r="J990" s="4" t="s">
        <v>98</v>
      </c>
      <c r="K990" s="4" t="s">
        <v>98</v>
      </c>
      <c r="L990" s="7" t="s">
        <v>16</v>
      </c>
      <c r="M990" s="7" t="s">
        <v>17</v>
      </c>
    </row>
    <row r="991" spans="1:13">
      <c r="A991" s="3" t="s">
        <v>375</v>
      </c>
      <c r="B991" s="3" t="s">
        <v>1031</v>
      </c>
      <c r="C991" s="4" t="s">
        <v>15</v>
      </c>
      <c r="D991" s="4" t="s">
        <v>98</v>
      </c>
      <c r="E991" s="5">
        <v>0</v>
      </c>
      <c r="F991" s="5">
        <v>0</v>
      </c>
      <c r="G991" s="6" t="s">
        <v>98</v>
      </c>
      <c r="H991" s="6">
        <v>0</v>
      </c>
      <c r="I991" s="4">
        <v>0</v>
      </c>
      <c r="J991" s="4" t="s">
        <v>98</v>
      </c>
      <c r="K991" s="4" t="s">
        <v>98</v>
      </c>
      <c r="L991" s="7" t="s">
        <v>16</v>
      </c>
      <c r="M991" s="7" t="s">
        <v>17</v>
      </c>
    </row>
    <row r="992" spans="1:13">
      <c r="A992" s="3" t="s">
        <v>20</v>
      </c>
      <c r="B992" s="3" t="s">
        <v>21</v>
      </c>
      <c r="C992" s="4" t="s">
        <v>15</v>
      </c>
      <c r="D992" s="4" t="s">
        <v>98</v>
      </c>
      <c r="E992" s="5">
        <v>0</v>
      </c>
      <c r="F992" s="5">
        <v>0</v>
      </c>
      <c r="G992" s="6" t="s">
        <v>98</v>
      </c>
      <c r="H992" s="6">
        <v>0</v>
      </c>
      <c r="I992" s="4">
        <v>0</v>
      </c>
      <c r="J992" s="4" t="s">
        <v>98</v>
      </c>
      <c r="K992" s="4" t="s">
        <v>98</v>
      </c>
      <c r="L992" s="7" t="s">
        <v>16</v>
      </c>
      <c r="M992" s="7" t="s">
        <v>17</v>
      </c>
    </row>
    <row r="993" spans="1:13">
      <c r="A993" s="3" t="s">
        <v>1032</v>
      </c>
      <c r="B993" s="3" t="s">
        <v>443</v>
      </c>
      <c r="C993" s="4" t="s">
        <v>15</v>
      </c>
      <c r="D993" s="4" t="s">
        <v>98</v>
      </c>
      <c r="E993" s="5">
        <v>0</v>
      </c>
      <c r="F993" s="5">
        <v>0</v>
      </c>
      <c r="G993" s="6" t="s">
        <v>98</v>
      </c>
      <c r="H993" s="6">
        <v>0</v>
      </c>
      <c r="I993" s="4">
        <v>0</v>
      </c>
      <c r="J993" s="4" t="s">
        <v>98</v>
      </c>
      <c r="K993" s="4" t="s">
        <v>98</v>
      </c>
      <c r="L993" s="7" t="s">
        <v>16</v>
      </c>
      <c r="M993" s="7" t="s">
        <v>17</v>
      </c>
    </row>
    <row r="994" spans="1:13">
      <c r="A994" s="3" t="s">
        <v>321</v>
      </c>
      <c r="B994" s="3" t="s">
        <v>1033</v>
      </c>
      <c r="C994" s="4" t="s">
        <v>15</v>
      </c>
      <c r="D994" s="4" t="s">
        <v>98</v>
      </c>
      <c r="E994" s="5">
        <v>0</v>
      </c>
      <c r="F994" s="5">
        <v>0</v>
      </c>
      <c r="G994" s="6" t="s">
        <v>98</v>
      </c>
      <c r="H994" s="6">
        <v>0</v>
      </c>
      <c r="I994" s="4">
        <v>0</v>
      </c>
      <c r="J994" s="4" t="s">
        <v>98</v>
      </c>
      <c r="K994" s="4" t="s">
        <v>98</v>
      </c>
      <c r="L994" s="7" t="s">
        <v>16</v>
      </c>
      <c r="M994" s="7" t="s">
        <v>17</v>
      </c>
    </row>
    <row r="995" spans="1:13">
      <c r="A995" s="3" t="s">
        <v>1034</v>
      </c>
      <c r="B995" s="3" t="s">
        <v>1035</v>
      </c>
      <c r="C995" s="4" t="s">
        <v>15</v>
      </c>
      <c r="D995" s="4" t="s">
        <v>98</v>
      </c>
      <c r="E995" s="5">
        <v>0</v>
      </c>
      <c r="F995" s="5">
        <v>0</v>
      </c>
      <c r="G995" s="6" t="s">
        <v>98</v>
      </c>
      <c r="H995" s="6">
        <v>0</v>
      </c>
      <c r="I995" s="4">
        <v>0</v>
      </c>
      <c r="J995" s="4" t="s">
        <v>98</v>
      </c>
      <c r="K995" s="4" t="s">
        <v>98</v>
      </c>
      <c r="L995" s="7" t="s">
        <v>16</v>
      </c>
      <c r="M995" s="7" t="s">
        <v>17</v>
      </c>
    </row>
    <row r="996" spans="1:13">
      <c r="A996" s="3" t="s">
        <v>424</v>
      </c>
      <c r="B996" s="3" t="s">
        <v>1036</v>
      </c>
      <c r="C996" s="4" t="s">
        <v>15</v>
      </c>
      <c r="D996" s="4" t="s">
        <v>98</v>
      </c>
      <c r="E996" s="5">
        <v>0</v>
      </c>
      <c r="F996" s="5">
        <v>0</v>
      </c>
      <c r="G996" s="6" t="s">
        <v>98</v>
      </c>
      <c r="H996" s="6">
        <v>0</v>
      </c>
      <c r="I996" s="4">
        <v>0</v>
      </c>
      <c r="J996" s="4" t="s">
        <v>98</v>
      </c>
      <c r="K996" s="4" t="s">
        <v>98</v>
      </c>
      <c r="L996" s="7" t="s">
        <v>16</v>
      </c>
      <c r="M996" s="7" t="s">
        <v>17</v>
      </c>
    </row>
    <row r="997" spans="1:13">
      <c r="A997" s="3" t="s">
        <v>1037</v>
      </c>
      <c r="B997" s="3" t="s">
        <v>1038</v>
      </c>
      <c r="C997" s="4" t="s">
        <v>15</v>
      </c>
      <c r="D997" s="4" t="s">
        <v>98</v>
      </c>
      <c r="E997" s="5">
        <v>0</v>
      </c>
      <c r="F997" s="5">
        <v>0</v>
      </c>
      <c r="G997" s="6" t="s">
        <v>98</v>
      </c>
      <c r="H997" s="6">
        <v>0</v>
      </c>
      <c r="I997" s="4">
        <v>0</v>
      </c>
      <c r="J997" s="4" t="s">
        <v>98</v>
      </c>
      <c r="K997" s="4" t="s">
        <v>98</v>
      </c>
      <c r="L997" s="7" t="s">
        <v>16</v>
      </c>
      <c r="M997" s="7" t="s">
        <v>17</v>
      </c>
    </row>
    <row r="998" spans="1:13">
      <c r="A998" s="3" t="s">
        <v>627</v>
      </c>
      <c r="B998" s="3" t="s">
        <v>1039</v>
      </c>
      <c r="C998" s="4" t="s">
        <v>15</v>
      </c>
      <c r="D998" s="4" t="s">
        <v>98</v>
      </c>
      <c r="E998" s="5">
        <v>0</v>
      </c>
      <c r="F998" s="5">
        <v>0</v>
      </c>
      <c r="G998" s="6" t="s">
        <v>98</v>
      </c>
      <c r="H998" s="6">
        <v>0</v>
      </c>
      <c r="I998" s="4">
        <v>0</v>
      </c>
      <c r="J998" s="4" t="s">
        <v>98</v>
      </c>
      <c r="K998" s="4" t="s">
        <v>98</v>
      </c>
      <c r="L998" s="7" t="s">
        <v>16</v>
      </c>
      <c r="M998" s="7" t="s">
        <v>17</v>
      </c>
    </row>
    <row r="999" spans="1:13">
      <c r="A999" s="3" t="s">
        <v>692</v>
      </c>
      <c r="B999" s="3" t="s">
        <v>693</v>
      </c>
      <c r="C999" s="4" t="s">
        <v>15</v>
      </c>
      <c r="D999" s="4" t="s">
        <v>98</v>
      </c>
      <c r="E999" s="5">
        <v>0</v>
      </c>
      <c r="F999" s="5">
        <v>0</v>
      </c>
      <c r="G999" s="6" t="s">
        <v>98</v>
      </c>
      <c r="H999" s="6">
        <v>0</v>
      </c>
      <c r="I999" s="4">
        <v>0</v>
      </c>
      <c r="J999" s="4" t="s">
        <v>98</v>
      </c>
      <c r="K999" s="4" t="s">
        <v>98</v>
      </c>
      <c r="L999" s="7" t="s">
        <v>16</v>
      </c>
      <c r="M999" s="7" t="s">
        <v>17</v>
      </c>
    </row>
    <row r="1000" spans="1:13">
      <c r="A1000" s="3" t="s">
        <v>794</v>
      </c>
      <c r="B1000" s="3" t="s">
        <v>1040</v>
      </c>
      <c r="C1000" s="4" t="s">
        <v>304</v>
      </c>
      <c r="D1000" s="4" t="s">
        <v>98</v>
      </c>
      <c r="E1000" s="5">
        <v>0</v>
      </c>
      <c r="F1000" s="5">
        <v>0</v>
      </c>
      <c r="G1000" s="6" t="s">
        <v>98</v>
      </c>
      <c r="H1000" s="6">
        <v>0</v>
      </c>
      <c r="I1000" s="4">
        <v>0</v>
      </c>
      <c r="J1000" s="4" t="s">
        <v>98</v>
      </c>
      <c r="K1000" s="4" t="s">
        <v>98</v>
      </c>
      <c r="L1000" s="7" t="s">
        <v>16</v>
      </c>
      <c r="M1000" s="7" t="s">
        <v>17</v>
      </c>
    </row>
    <row r="1001" spans="1:13">
      <c r="A1001" s="3" t="s">
        <v>859</v>
      </c>
      <c r="B1001" s="3" t="s">
        <v>1041</v>
      </c>
      <c r="C1001" s="4" t="s">
        <v>15</v>
      </c>
      <c r="D1001" s="4" t="s">
        <v>98</v>
      </c>
      <c r="E1001" s="5">
        <v>0</v>
      </c>
      <c r="F1001" s="5">
        <v>0</v>
      </c>
      <c r="G1001" s="6" t="s">
        <v>98</v>
      </c>
      <c r="H1001" s="6">
        <v>0</v>
      </c>
      <c r="I1001" s="4">
        <v>0</v>
      </c>
      <c r="J1001" s="4" t="s">
        <v>98</v>
      </c>
      <c r="K1001" s="4" t="s">
        <v>98</v>
      </c>
      <c r="L1001" s="7" t="s">
        <v>16</v>
      </c>
      <c r="M1001" s="7" t="s">
        <v>17</v>
      </c>
    </row>
    <row r="1002" spans="1:13">
      <c r="A1002" s="3" t="s">
        <v>437</v>
      </c>
      <c r="B1002" s="3" t="s">
        <v>886</v>
      </c>
      <c r="C1002" s="4" t="s">
        <v>15</v>
      </c>
      <c r="D1002" s="4" t="s">
        <v>98</v>
      </c>
      <c r="E1002" s="5">
        <v>0</v>
      </c>
      <c r="F1002" s="5">
        <v>0</v>
      </c>
      <c r="G1002" s="6" t="s">
        <v>98</v>
      </c>
      <c r="H1002" s="6">
        <v>0</v>
      </c>
      <c r="I1002" s="4">
        <v>0</v>
      </c>
      <c r="J1002" s="4" t="s">
        <v>98</v>
      </c>
      <c r="K1002" s="4" t="s">
        <v>98</v>
      </c>
      <c r="L1002" s="7" t="s">
        <v>16</v>
      </c>
      <c r="M1002" s="7" t="s">
        <v>17</v>
      </c>
    </row>
    <row r="1003" spans="1:13">
      <c r="A1003" s="3" t="s">
        <v>444</v>
      </c>
      <c r="B1003" s="3" t="s">
        <v>596</v>
      </c>
      <c r="C1003" s="4" t="s">
        <v>15</v>
      </c>
      <c r="D1003" s="4" t="s">
        <v>98</v>
      </c>
      <c r="E1003" s="5">
        <v>0</v>
      </c>
      <c r="F1003" s="5">
        <v>0</v>
      </c>
      <c r="G1003" s="6" t="s">
        <v>98</v>
      </c>
      <c r="H1003" s="6">
        <v>0</v>
      </c>
      <c r="I1003" s="4">
        <v>0</v>
      </c>
      <c r="J1003" s="4" t="s">
        <v>98</v>
      </c>
      <c r="K1003" s="4" t="s">
        <v>98</v>
      </c>
      <c r="L1003" s="7" t="s">
        <v>16</v>
      </c>
      <c r="M1003" s="7" t="s">
        <v>17</v>
      </c>
    </row>
    <row r="1004" spans="1:13">
      <c r="A1004" s="3" t="s">
        <v>555</v>
      </c>
      <c r="B1004" s="3" t="s">
        <v>593</v>
      </c>
      <c r="C1004" s="4" t="s">
        <v>15</v>
      </c>
      <c r="D1004" s="4" t="s">
        <v>98</v>
      </c>
      <c r="E1004" s="5">
        <v>0</v>
      </c>
      <c r="F1004" s="5">
        <v>0</v>
      </c>
      <c r="G1004" s="6" t="s">
        <v>98</v>
      </c>
      <c r="H1004" s="6">
        <v>0</v>
      </c>
      <c r="I1004" s="4">
        <v>0</v>
      </c>
      <c r="J1004" s="4" t="s">
        <v>98</v>
      </c>
      <c r="K1004" s="4" t="s">
        <v>98</v>
      </c>
      <c r="L1004" s="7" t="s">
        <v>16</v>
      </c>
      <c r="M1004" s="7" t="s">
        <v>17</v>
      </c>
    </row>
    <row r="1005" spans="1:13">
      <c r="A1005" s="3" t="s">
        <v>974</v>
      </c>
      <c r="B1005" s="3" t="s">
        <v>1042</v>
      </c>
      <c r="C1005" s="4" t="s">
        <v>15</v>
      </c>
      <c r="D1005" s="4" t="s">
        <v>98</v>
      </c>
      <c r="E1005" s="5">
        <v>0</v>
      </c>
      <c r="F1005" s="5">
        <v>0</v>
      </c>
      <c r="G1005" s="6" t="s">
        <v>98</v>
      </c>
      <c r="H1005" s="6">
        <v>0</v>
      </c>
      <c r="I1005" s="4">
        <v>0</v>
      </c>
      <c r="J1005" s="4" t="s">
        <v>98</v>
      </c>
      <c r="K1005" s="4" t="s">
        <v>98</v>
      </c>
      <c r="L1005" s="7" t="s">
        <v>16</v>
      </c>
      <c r="M1005" s="7" t="s">
        <v>17</v>
      </c>
    </row>
    <row r="1006" spans="1:13">
      <c r="A1006" s="3" t="s">
        <v>318</v>
      </c>
      <c r="B1006" s="3" t="s">
        <v>319</v>
      </c>
      <c r="C1006" s="4" t="s">
        <v>15</v>
      </c>
      <c r="D1006" s="4" t="s">
        <v>98</v>
      </c>
      <c r="E1006" s="5">
        <v>0</v>
      </c>
      <c r="F1006" s="5">
        <v>0</v>
      </c>
      <c r="G1006" s="6" t="s">
        <v>98</v>
      </c>
      <c r="H1006" s="6">
        <v>0</v>
      </c>
      <c r="I1006" s="4">
        <v>0</v>
      </c>
      <c r="J1006" s="4" t="s">
        <v>98</v>
      </c>
      <c r="K1006" s="4" t="s">
        <v>98</v>
      </c>
      <c r="L1006" s="7" t="s">
        <v>16</v>
      </c>
      <c r="M1006" s="7" t="s">
        <v>17</v>
      </c>
    </row>
    <row r="1007" spans="1:13">
      <c r="A1007" s="3" t="s">
        <v>927</v>
      </c>
      <c r="B1007" s="3" t="s">
        <v>772</v>
      </c>
      <c r="C1007" s="4" t="s">
        <v>15</v>
      </c>
      <c r="D1007" s="4" t="s">
        <v>98</v>
      </c>
      <c r="E1007" s="5">
        <v>0</v>
      </c>
      <c r="F1007" s="5">
        <v>0</v>
      </c>
      <c r="G1007" s="6" t="s">
        <v>98</v>
      </c>
      <c r="H1007" s="6">
        <v>0</v>
      </c>
      <c r="I1007" s="4">
        <v>0</v>
      </c>
      <c r="J1007" s="4" t="s">
        <v>98</v>
      </c>
      <c r="K1007" s="4" t="s">
        <v>98</v>
      </c>
      <c r="L1007" s="7" t="s">
        <v>16</v>
      </c>
      <c r="M1007" s="7" t="s">
        <v>17</v>
      </c>
    </row>
    <row r="1008" spans="1:13">
      <c r="A1008" s="3" t="s">
        <v>794</v>
      </c>
      <c r="B1008" s="3" t="s">
        <v>634</v>
      </c>
      <c r="C1008" s="4" t="s">
        <v>304</v>
      </c>
      <c r="D1008" s="4" t="s">
        <v>98</v>
      </c>
      <c r="E1008" s="5">
        <v>0</v>
      </c>
      <c r="F1008" s="5">
        <v>0</v>
      </c>
      <c r="G1008" s="6" t="s">
        <v>98</v>
      </c>
      <c r="H1008" s="6">
        <v>0</v>
      </c>
      <c r="I1008" s="4">
        <v>0</v>
      </c>
      <c r="J1008" s="4" t="s">
        <v>98</v>
      </c>
      <c r="K1008" s="4" t="s">
        <v>98</v>
      </c>
      <c r="L1008" s="7" t="s">
        <v>16</v>
      </c>
      <c r="M1008" s="7" t="s">
        <v>17</v>
      </c>
    </row>
    <row r="1009" spans="1:13">
      <c r="A1009" s="3" t="s">
        <v>373</v>
      </c>
      <c r="B1009" s="3" t="s">
        <v>1043</v>
      </c>
      <c r="C1009" s="4" t="s">
        <v>15</v>
      </c>
      <c r="D1009" s="4" t="s">
        <v>98</v>
      </c>
      <c r="E1009" s="5">
        <v>0</v>
      </c>
      <c r="F1009" s="5">
        <v>0</v>
      </c>
      <c r="G1009" s="6" t="s">
        <v>98</v>
      </c>
      <c r="H1009" s="6">
        <v>0</v>
      </c>
      <c r="I1009" s="4">
        <v>0</v>
      </c>
      <c r="J1009" s="4" t="s">
        <v>98</v>
      </c>
      <c r="K1009" s="4" t="s">
        <v>98</v>
      </c>
      <c r="L1009" s="7" t="s">
        <v>16</v>
      </c>
      <c r="M1009" s="7" t="s">
        <v>17</v>
      </c>
    </row>
    <row r="1010" spans="1:13">
      <c r="A1010" s="3" t="s">
        <v>112</v>
      </c>
      <c r="B1010" s="3" t="s">
        <v>159</v>
      </c>
      <c r="C1010" s="4" t="s">
        <v>15</v>
      </c>
      <c r="D1010" s="4" t="s">
        <v>98</v>
      </c>
      <c r="E1010" s="5">
        <v>0</v>
      </c>
      <c r="F1010" s="5">
        <v>0</v>
      </c>
      <c r="G1010" s="6" t="s">
        <v>98</v>
      </c>
      <c r="H1010" s="6">
        <v>0</v>
      </c>
      <c r="I1010" s="4">
        <v>0</v>
      </c>
      <c r="J1010" s="4" t="s">
        <v>98</v>
      </c>
      <c r="K1010" s="4" t="s">
        <v>98</v>
      </c>
      <c r="L1010" s="7" t="s">
        <v>16</v>
      </c>
      <c r="M1010" s="7" t="s">
        <v>17</v>
      </c>
    </row>
    <row r="1011" spans="1:13">
      <c r="A1011" s="3" t="s">
        <v>1044</v>
      </c>
      <c r="B1011" s="3" t="s">
        <v>1045</v>
      </c>
      <c r="C1011" s="4" t="s">
        <v>422</v>
      </c>
      <c r="D1011" s="4" t="s">
        <v>98</v>
      </c>
      <c r="E1011" s="5">
        <v>0</v>
      </c>
      <c r="F1011" s="5">
        <v>0</v>
      </c>
      <c r="G1011" s="6" t="s">
        <v>98</v>
      </c>
      <c r="H1011" s="6">
        <v>0</v>
      </c>
      <c r="I1011" s="4">
        <v>0</v>
      </c>
      <c r="J1011" s="4" t="s">
        <v>98</v>
      </c>
      <c r="K1011" s="4" t="s">
        <v>98</v>
      </c>
      <c r="L1011" s="7" t="s">
        <v>16</v>
      </c>
      <c r="M1011" s="7" t="s">
        <v>17</v>
      </c>
    </row>
    <row r="1012" spans="1:13">
      <c r="A1012" s="3" t="s">
        <v>424</v>
      </c>
      <c r="B1012" s="3" t="s">
        <v>425</v>
      </c>
      <c r="C1012" s="4" t="s">
        <v>15</v>
      </c>
      <c r="D1012" s="4" t="s">
        <v>98</v>
      </c>
      <c r="E1012" s="5">
        <v>0</v>
      </c>
      <c r="F1012" s="5">
        <v>0</v>
      </c>
      <c r="G1012" s="6" t="s">
        <v>98</v>
      </c>
      <c r="H1012" s="6">
        <v>0</v>
      </c>
      <c r="I1012" s="4">
        <v>0</v>
      </c>
      <c r="J1012" s="4" t="s">
        <v>98</v>
      </c>
      <c r="K1012" s="4" t="s">
        <v>98</v>
      </c>
      <c r="L1012" s="7" t="s">
        <v>16</v>
      </c>
      <c r="M1012" s="7" t="s">
        <v>17</v>
      </c>
    </row>
    <row r="1013" spans="1:13">
      <c r="A1013" s="3" t="s">
        <v>58</v>
      </c>
      <c r="B1013" s="3" t="s">
        <v>56</v>
      </c>
      <c r="C1013" s="4" t="s">
        <v>15</v>
      </c>
      <c r="D1013" s="4" t="s">
        <v>98</v>
      </c>
      <c r="E1013" s="5">
        <v>0</v>
      </c>
      <c r="F1013" s="5">
        <v>0</v>
      </c>
      <c r="G1013" s="6" t="s">
        <v>98</v>
      </c>
      <c r="H1013" s="6">
        <v>0</v>
      </c>
      <c r="I1013" s="4">
        <v>0</v>
      </c>
      <c r="J1013" s="4" t="s">
        <v>98</v>
      </c>
      <c r="K1013" s="4" t="s">
        <v>98</v>
      </c>
      <c r="L1013" s="7" t="s">
        <v>16</v>
      </c>
      <c r="M1013" s="7" t="s">
        <v>17</v>
      </c>
    </row>
    <row r="1014" spans="1:13">
      <c r="A1014" s="3" t="s">
        <v>562</v>
      </c>
      <c r="B1014" s="3" t="s">
        <v>1046</v>
      </c>
      <c r="C1014" s="4" t="s">
        <v>15</v>
      </c>
      <c r="D1014" s="4" t="s">
        <v>98</v>
      </c>
      <c r="E1014" s="5">
        <v>0</v>
      </c>
      <c r="F1014" s="5">
        <v>0</v>
      </c>
      <c r="G1014" s="6" t="s">
        <v>98</v>
      </c>
      <c r="H1014" s="6">
        <v>0</v>
      </c>
      <c r="I1014" s="4">
        <v>0</v>
      </c>
      <c r="J1014" s="4" t="s">
        <v>98</v>
      </c>
      <c r="K1014" s="4" t="s">
        <v>98</v>
      </c>
      <c r="L1014" s="7" t="s">
        <v>16</v>
      </c>
      <c r="M1014" s="7" t="s">
        <v>17</v>
      </c>
    </row>
    <row r="1015" spans="1:13">
      <c r="A1015" s="3" t="s">
        <v>1047</v>
      </c>
      <c r="B1015" s="3" t="s">
        <v>1048</v>
      </c>
      <c r="C1015" s="4" t="s">
        <v>15</v>
      </c>
      <c r="D1015" s="4" t="s">
        <v>98</v>
      </c>
      <c r="E1015" s="5">
        <v>0</v>
      </c>
      <c r="F1015" s="5">
        <v>0</v>
      </c>
      <c r="G1015" s="6" t="s">
        <v>98</v>
      </c>
      <c r="H1015" s="6">
        <v>0</v>
      </c>
      <c r="I1015" s="4">
        <v>0</v>
      </c>
      <c r="J1015" s="4" t="s">
        <v>98</v>
      </c>
      <c r="K1015" s="4" t="s">
        <v>98</v>
      </c>
      <c r="L1015" s="7" t="s">
        <v>16</v>
      </c>
      <c r="M1015" s="7" t="s">
        <v>17</v>
      </c>
    </row>
    <row r="1016" spans="1:13">
      <c r="A1016" s="3" t="s">
        <v>1049</v>
      </c>
      <c r="B1016" s="3" t="s">
        <v>602</v>
      </c>
      <c r="C1016" s="4" t="s">
        <v>15</v>
      </c>
      <c r="D1016" s="4" t="s">
        <v>98</v>
      </c>
      <c r="E1016" s="5">
        <v>0</v>
      </c>
      <c r="F1016" s="5">
        <v>0</v>
      </c>
      <c r="G1016" s="6" t="s">
        <v>98</v>
      </c>
      <c r="H1016" s="6">
        <v>0</v>
      </c>
      <c r="I1016" s="4">
        <v>0</v>
      </c>
      <c r="J1016" s="4" t="s">
        <v>98</v>
      </c>
      <c r="K1016" s="4" t="s">
        <v>98</v>
      </c>
      <c r="L1016" s="7" t="s">
        <v>16</v>
      </c>
      <c r="M1016" s="7" t="s">
        <v>17</v>
      </c>
    </row>
    <row r="1017" spans="1:13">
      <c r="A1017" s="3" t="s">
        <v>426</v>
      </c>
      <c r="B1017" s="3" t="s">
        <v>989</v>
      </c>
      <c r="C1017" s="4" t="s">
        <v>15</v>
      </c>
      <c r="D1017" s="4" t="s">
        <v>98</v>
      </c>
      <c r="E1017" s="5">
        <v>0</v>
      </c>
      <c r="F1017" s="5">
        <v>0</v>
      </c>
      <c r="G1017" s="6" t="s">
        <v>98</v>
      </c>
      <c r="H1017" s="6">
        <v>0</v>
      </c>
      <c r="I1017" s="4">
        <v>0</v>
      </c>
      <c r="J1017" s="4" t="s">
        <v>98</v>
      </c>
      <c r="K1017" s="4" t="s">
        <v>98</v>
      </c>
      <c r="L1017" s="7" t="s">
        <v>16</v>
      </c>
      <c r="M1017" s="7" t="s">
        <v>17</v>
      </c>
    </row>
    <row r="1018" spans="1:13">
      <c r="A1018" s="3" t="s">
        <v>77</v>
      </c>
      <c r="B1018" s="3" t="s">
        <v>922</v>
      </c>
      <c r="C1018" s="4" t="s">
        <v>15</v>
      </c>
      <c r="D1018" s="4" t="s">
        <v>98</v>
      </c>
      <c r="E1018" s="5">
        <v>0</v>
      </c>
      <c r="F1018" s="5">
        <v>0</v>
      </c>
      <c r="G1018" s="6" t="s">
        <v>98</v>
      </c>
      <c r="H1018" s="6">
        <v>0</v>
      </c>
      <c r="I1018" s="4">
        <v>0</v>
      </c>
      <c r="J1018" s="4" t="s">
        <v>98</v>
      </c>
      <c r="K1018" s="4" t="s">
        <v>98</v>
      </c>
      <c r="L1018" s="7" t="s">
        <v>16</v>
      </c>
      <c r="M1018" s="7" t="s">
        <v>17</v>
      </c>
    </row>
    <row r="1019" spans="1:13">
      <c r="A1019" s="3" t="s">
        <v>465</v>
      </c>
      <c r="B1019" s="3" t="s">
        <v>1050</v>
      </c>
      <c r="C1019" s="4" t="s">
        <v>15</v>
      </c>
      <c r="D1019" s="4" t="s">
        <v>98</v>
      </c>
      <c r="E1019" s="5">
        <v>0</v>
      </c>
      <c r="F1019" s="5">
        <v>0</v>
      </c>
      <c r="G1019" s="6" t="s">
        <v>98</v>
      </c>
      <c r="H1019" s="6">
        <v>0</v>
      </c>
      <c r="I1019" s="4">
        <v>0</v>
      </c>
      <c r="J1019" s="4" t="s">
        <v>98</v>
      </c>
      <c r="K1019" s="4" t="s">
        <v>98</v>
      </c>
      <c r="L1019" s="7" t="s">
        <v>16</v>
      </c>
      <c r="M1019" s="7" t="s">
        <v>17</v>
      </c>
    </row>
    <row r="1020" spans="1:13">
      <c r="A1020" s="3" t="s">
        <v>115</v>
      </c>
      <c r="B1020" s="3" t="s">
        <v>1051</v>
      </c>
      <c r="C1020" s="4" t="s">
        <v>15</v>
      </c>
      <c r="D1020" s="4" t="s">
        <v>98</v>
      </c>
      <c r="E1020" s="5">
        <v>0</v>
      </c>
      <c r="F1020" s="5">
        <v>0</v>
      </c>
      <c r="G1020" s="6" t="s">
        <v>98</v>
      </c>
      <c r="H1020" s="6">
        <v>0</v>
      </c>
      <c r="I1020" s="4">
        <v>0</v>
      </c>
      <c r="J1020" s="4" t="s">
        <v>98</v>
      </c>
      <c r="K1020" s="4" t="s">
        <v>98</v>
      </c>
      <c r="L1020" s="7" t="s">
        <v>16</v>
      </c>
      <c r="M1020" s="7" t="s">
        <v>17</v>
      </c>
    </row>
    <row r="1021" spans="1:13">
      <c r="A1021" s="3" t="s">
        <v>622</v>
      </c>
      <c r="B1021" s="3" t="s">
        <v>623</v>
      </c>
      <c r="C1021" s="4" t="s">
        <v>15</v>
      </c>
      <c r="D1021" s="4" t="s">
        <v>98</v>
      </c>
      <c r="E1021" s="5">
        <v>0</v>
      </c>
      <c r="F1021" s="5">
        <v>0</v>
      </c>
      <c r="G1021" s="6" t="s">
        <v>98</v>
      </c>
      <c r="H1021" s="6">
        <v>0</v>
      </c>
      <c r="I1021" s="4">
        <v>0</v>
      </c>
      <c r="J1021" s="4" t="s">
        <v>98</v>
      </c>
      <c r="K1021" s="4" t="s">
        <v>98</v>
      </c>
      <c r="L1021" s="7" t="s">
        <v>16</v>
      </c>
      <c r="M1021" s="7" t="s">
        <v>17</v>
      </c>
    </row>
    <row r="1022" spans="1:13">
      <c r="A1022" s="3" t="s">
        <v>903</v>
      </c>
      <c r="B1022" s="3" t="s">
        <v>904</v>
      </c>
      <c r="C1022" s="4" t="s">
        <v>15</v>
      </c>
      <c r="D1022" s="4" t="s">
        <v>98</v>
      </c>
      <c r="E1022" s="5">
        <v>0</v>
      </c>
      <c r="F1022" s="5">
        <v>0</v>
      </c>
      <c r="G1022" s="6" t="s">
        <v>98</v>
      </c>
      <c r="H1022" s="6">
        <v>0</v>
      </c>
      <c r="I1022" s="4">
        <v>0</v>
      </c>
      <c r="J1022" s="4" t="s">
        <v>98</v>
      </c>
      <c r="K1022" s="4" t="s">
        <v>98</v>
      </c>
      <c r="L1022" s="7" t="s">
        <v>16</v>
      </c>
      <c r="M1022" s="7" t="s">
        <v>17</v>
      </c>
    </row>
    <row r="1023" spans="1:13">
      <c r="A1023" s="3" t="s">
        <v>59</v>
      </c>
      <c r="B1023" s="3" t="s">
        <v>60</v>
      </c>
      <c r="C1023" s="4" t="s">
        <v>15</v>
      </c>
      <c r="D1023" s="4" t="s">
        <v>98</v>
      </c>
      <c r="E1023" s="5">
        <v>0</v>
      </c>
      <c r="F1023" s="5">
        <v>0</v>
      </c>
      <c r="G1023" s="6" t="s">
        <v>98</v>
      </c>
      <c r="H1023" s="6">
        <v>0</v>
      </c>
      <c r="I1023" s="4">
        <v>0</v>
      </c>
      <c r="J1023" s="4" t="s">
        <v>98</v>
      </c>
      <c r="K1023" s="4" t="s">
        <v>98</v>
      </c>
      <c r="L1023" s="7" t="s">
        <v>16</v>
      </c>
      <c r="M1023" s="7" t="s">
        <v>17</v>
      </c>
    </row>
    <row r="1024" spans="1:13">
      <c r="A1024" s="3" t="s">
        <v>1052</v>
      </c>
      <c r="B1024" s="3" t="s">
        <v>1053</v>
      </c>
      <c r="C1024" s="4" t="s">
        <v>15</v>
      </c>
      <c r="D1024" s="4" t="s">
        <v>98</v>
      </c>
      <c r="E1024" s="5">
        <v>0</v>
      </c>
      <c r="F1024" s="5">
        <v>0</v>
      </c>
      <c r="G1024" s="6" t="s">
        <v>98</v>
      </c>
      <c r="H1024" s="6">
        <v>0</v>
      </c>
      <c r="I1024" s="4">
        <v>0</v>
      </c>
      <c r="J1024" s="4" t="s">
        <v>98</v>
      </c>
      <c r="K1024" s="4" t="s">
        <v>98</v>
      </c>
      <c r="L1024" s="7" t="s">
        <v>16</v>
      </c>
      <c r="M1024" s="7" t="s">
        <v>17</v>
      </c>
    </row>
    <row r="1025" spans="1:13">
      <c r="A1025" s="3" t="s">
        <v>424</v>
      </c>
      <c r="B1025" s="3" t="s">
        <v>532</v>
      </c>
      <c r="C1025" s="4" t="s">
        <v>15</v>
      </c>
      <c r="D1025" s="4" t="s">
        <v>98</v>
      </c>
      <c r="E1025" s="5">
        <v>0</v>
      </c>
      <c r="F1025" s="5">
        <v>0</v>
      </c>
      <c r="G1025" s="6" t="s">
        <v>98</v>
      </c>
      <c r="H1025" s="6">
        <v>0</v>
      </c>
      <c r="I1025" s="4">
        <v>0</v>
      </c>
      <c r="J1025" s="4" t="s">
        <v>98</v>
      </c>
      <c r="K1025" s="4" t="s">
        <v>98</v>
      </c>
      <c r="L1025" s="7" t="s">
        <v>16</v>
      </c>
      <c r="M1025" s="7" t="s">
        <v>17</v>
      </c>
    </row>
    <row r="1026" spans="1:13">
      <c r="A1026" s="3" t="s">
        <v>644</v>
      </c>
      <c r="B1026" s="3" t="s">
        <v>1054</v>
      </c>
      <c r="C1026" s="4" t="s">
        <v>15</v>
      </c>
      <c r="D1026" s="4" t="s">
        <v>98</v>
      </c>
      <c r="E1026" s="5">
        <v>0</v>
      </c>
      <c r="F1026" s="5">
        <v>0</v>
      </c>
      <c r="G1026" s="6" t="s">
        <v>98</v>
      </c>
      <c r="H1026" s="6">
        <v>0</v>
      </c>
      <c r="I1026" s="4">
        <v>0</v>
      </c>
      <c r="J1026" s="4" t="s">
        <v>98</v>
      </c>
      <c r="K1026" s="4" t="s">
        <v>98</v>
      </c>
      <c r="L1026" s="7" t="s">
        <v>16</v>
      </c>
      <c r="M1026" s="7" t="s">
        <v>17</v>
      </c>
    </row>
    <row r="1027" spans="1:13">
      <c r="A1027" s="3" t="s">
        <v>24</v>
      </c>
      <c r="B1027" s="3" t="s">
        <v>243</v>
      </c>
      <c r="C1027" s="4" t="s">
        <v>15</v>
      </c>
      <c r="D1027" s="4" t="s">
        <v>98</v>
      </c>
      <c r="E1027" s="5">
        <v>0</v>
      </c>
      <c r="F1027" s="5">
        <v>0</v>
      </c>
      <c r="G1027" s="6" t="s">
        <v>98</v>
      </c>
      <c r="H1027" s="6">
        <v>0</v>
      </c>
      <c r="I1027" s="4">
        <v>0</v>
      </c>
      <c r="J1027" s="4" t="s">
        <v>98</v>
      </c>
      <c r="K1027" s="4" t="s">
        <v>98</v>
      </c>
      <c r="L1027" s="7" t="s">
        <v>16</v>
      </c>
      <c r="M1027" s="7" t="s">
        <v>17</v>
      </c>
    </row>
    <row r="1028" spans="1:13">
      <c r="A1028" s="3" t="s">
        <v>413</v>
      </c>
      <c r="B1028" s="3" t="s">
        <v>1055</v>
      </c>
      <c r="C1028" s="4" t="s">
        <v>15</v>
      </c>
      <c r="D1028" s="4" t="s">
        <v>98</v>
      </c>
      <c r="E1028" s="5">
        <v>0</v>
      </c>
      <c r="F1028" s="5">
        <v>0</v>
      </c>
      <c r="G1028" s="6" t="s">
        <v>98</v>
      </c>
      <c r="H1028" s="6">
        <v>0</v>
      </c>
      <c r="I1028" s="4">
        <v>0</v>
      </c>
      <c r="J1028" s="4" t="s">
        <v>98</v>
      </c>
      <c r="K1028" s="4" t="s">
        <v>98</v>
      </c>
      <c r="L1028" s="7" t="s">
        <v>16</v>
      </c>
      <c r="M1028" s="7" t="s">
        <v>17</v>
      </c>
    </row>
    <row r="1029" spans="1:13">
      <c r="A1029" s="3" t="s">
        <v>469</v>
      </c>
      <c r="B1029" s="3" t="s">
        <v>1056</v>
      </c>
      <c r="C1029" s="4" t="s">
        <v>15</v>
      </c>
      <c r="D1029" s="4" t="s">
        <v>98</v>
      </c>
      <c r="E1029" s="5">
        <v>0</v>
      </c>
      <c r="F1029" s="5">
        <v>0</v>
      </c>
      <c r="G1029" s="6" t="s">
        <v>98</v>
      </c>
      <c r="H1029" s="6">
        <v>0</v>
      </c>
      <c r="I1029" s="4">
        <v>0</v>
      </c>
      <c r="J1029" s="4" t="s">
        <v>98</v>
      </c>
      <c r="K1029" s="4" t="s">
        <v>98</v>
      </c>
      <c r="L1029" s="7" t="s">
        <v>16</v>
      </c>
      <c r="M1029" s="7" t="s">
        <v>17</v>
      </c>
    </row>
    <row r="1030" spans="1:13">
      <c r="A1030" s="3" t="s">
        <v>379</v>
      </c>
      <c r="B1030" s="3" t="s">
        <v>1057</v>
      </c>
      <c r="C1030" s="4" t="s">
        <v>15</v>
      </c>
      <c r="D1030" s="4" t="s">
        <v>98</v>
      </c>
      <c r="E1030" s="5">
        <v>0</v>
      </c>
      <c r="F1030" s="5">
        <v>0</v>
      </c>
      <c r="G1030" s="6" t="s">
        <v>98</v>
      </c>
      <c r="H1030" s="6">
        <v>0</v>
      </c>
      <c r="I1030" s="4">
        <v>0</v>
      </c>
      <c r="J1030" s="4" t="s">
        <v>98</v>
      </c>
      <c r="K1030" s="4" t="s">
        <v>98</v>
      </c>
      <c r="L1030" s="7" t="s">
        <v>16</v>
      </c>
      <c r="M1030" s="7" t="s">
        <v>17</v>
      </c>
    </row>
    <row r="1031" spans="1:13">
      <c r="A1031" s="3" t="s">
        <v>972</v>
      </c>
      <c r="B1031" s="3" t="s">
        <v>1058</v>
      </c>
      <c r="C1031" s="4" t="s">
        <v>15</v>
      </c>
      <c r="D1031" s="4" t="s">
        <v>98</v>
      </c>
      <c r="E1031" s="5">
        <v>0</v>
      </c>
      <c r="F1031" s="5">
        <v>0</v>
      </c>
      <c r="G1031" s="6" t="s">
        <v>98</v>
      </c>
      <c r="H1031" s="6">
        <v>0</v>
      </c>
      <c r="I1031" s="4">
        <v>0</v>
      </c>
      <c r="J1031" s="4" t="s">
        <v>98</v>
      </c>
      <c r="K1031" s="4" t="s">
        <v>98</v>
      </c>
      <c r="L1031" s="7" t="s">
        <v>16</v>
      </c>
      <c r="M1031" s="7" t="s">
        <v>17</v>
      </c>
    </row>
    <row r="1032" spans="1:13">
      <c r="A1032" s="3" t="s">
        <v>58</v>
      </c>
      <c r="B1032" s="3" t="s">
        <v>580</v>
      </c>
      <c r="C1032" s="4" t="s">
        <v>15</v>
      </c>
      <c r="D1032" s="4" t="s">
        <v>98</v>
      </c>
      <c r="E1032" s="5">
        <v>0</v>
      </c>
      <c r="F1032" s="5">
        <v>0</v>
      </c>
      <c r="G1032" s="6" t="s">
        <v>98</v>
      </c>
      <c r="H1032" s="6">
        <v>0</v>
      </c>
      <c r="I1032" s="4">
        <v>0</v>
      </c>
      <c r="J1032" s="4" t="s">
        <v>98</v>
      </c>
      <c r="K1032" s="4" t="s">
        <v>98</v>
      </c>
      <c r="L1032" s="7" t="s">
        <v>16</v>
      </c>
      <c r="M1032" s="7" t="s">
        <v>17</v>
      </c>
    </row>
    <row r="1033" spans="1:13">
      <c r="A1033" s="3" t="s">
        <v>942</v>
      </c>
      <c r="B1033" s="3" t="s">
        <v>969</v>
      </c>
      <c r="C1033" s="4" t="s">
        <v>15</v>
      </c>
      <c r="D1033" s="4" t="s">
        <v>98</v>
      </c>
      <c r="E1033" s="5">
        <v>0</v>
      </c>
      <c r="F1033" s="5">
        <v>0</v>
      </c>
      <c r="G1033" s="6" t="s">
        <v>98</v>
      </c>
      <c r="H1033" s="6">
        <v>0</v>
      </c>
      <c r="I1033" s="4">
        <v>0</v>
      </c>
      <c r="J1033" s="4" t="s">
        <v>98</v>
      </c>
      <c r="K1033" s="4" t="s">
        <v>98</v>
      </c>
      <c r="L1033" s="7" t="s">
        <v>16</v>
      </c>
      <c r="M1033" s="7" t="s">
        <v>17</v>
      </c>
    </row>
    <row r="1034" spans="1:13">
      <c r="A1034" s="3" t="s">
        <v>59</v>
      </c>
      <c r="B1034" s="3" t="s">
        <v>1059</v>
      </c>
      <c r="C1034" s="4" t="s">
        <v>15</v>
      </c>
      <c r="D1034" s="4" t="s">
        <v>98</v>
      </c>
      <c r="E1034" s="5">
        <v>0</v>
      </c>
      <c r="F1034" s="5">
        <v>0</v>
      </c>
      <c r="G1034" s="6" t="s">
        <v>98</v>
      </c>
      <c r="H1034" s="6">
        <v>0</v>
      </c>
      <c r="I1034" s="4">
        <v>0</v>
      </c>
      <c r="J1034" s="4" t="s">
        <v>98</v>
      </c>
      <c r="K1034" s="4" t="s">
        <v>98</v>
      </c>
      <c r="L1034" s="7" t="s">
        <v>16</v>
      </c>
      <c r="M1034" s="7" t="s">
        <v>17</v>
      </c>
    </row>
    <row r="1035" spans="1:13">
      <c r="A1035" s="3" t="s">
        <v>296</v>
      </c>
      <c r="B1035" s="3" t="s">
        <v>1060</v>
      </c>
      <c r="C1035" s="4" t="s">
        <v>15</v>
      </c>
      <c r="D1035" s="4" t="s">
        <v>98</v>
      </c>
      <c r="E1035" s="5">
        <v>0</v>
      </c>
      <c r="F1035" s="5">
        <v>0</v>
      </c>
      <c r="G1035" s="6" t="s">
        <v>98</v>
      </c>
      <c r="H1035" s="6">
        <v>0</v>
      </c>
      <c r="I1035" s="4">
        <v>0</v>
      </c>
      <c r="J1035" s="4" t="s">
        <v>98</v>
      </c>
      <c r="K1035" s="4" t="s">
        <v>98</v>
      </c>
      <c r="L1035" s="7" t="s">
        <v>16</v>
      </c>
      <c r="M1035" s="7" t="s">
        <v>17</v>
      </c>
    </row>
    <row r="1036" spans="1:13">
      <c r="A1036" s="3" t="s">
        <v>300</v>
      </c>
      <c r="B1036" s="3" t="s">
        <v>1053</v>
      </c>
      <c r="C1036" s="4" t="s">
        <v>15</v>
      </c>
      <c r="D1036" s="4" t="s">
        <v>98</v>
      </c>
      <c r="E1036" s="5">
        <v>0</v>
      </c>
      <c r="F1036" s="5">
        <v>0</v>
      </c>
      <c r="G1036" s="6" t="s">
        <v>98</v>
      </c>
      <c r="H1036" s="6">
        <v>0</v>
      </c>
      <c r="I1036" s="4">
        <v>0</v>
      </c>
      <c r="J1036" s="4" t="s">
        <v>98</v>
      </c>
      <c r="K1036" s="4" t="s">
        <v>98</v>
      </c>
      <c r="L1036" s="7" t="s">
        <v>16</v>
      </c>
      <c r="M1036" s="7" t="s">
        <v>17</v>
      </c>
    </row>
    <row r="1037" spans="1:13">
      <c r="A1037" s="3" t="s">
        <v>887</v>
      </c>
      <c r="B1037" s="3" t="s">
        <v>1061</v>
      </c>
      <c r="C1037" s="4" t="s">
        <v>15</v>
      </c>
      <c r="D1037" s="4" t="s">
        <v>98</v>
      </c>
      <c r="E1037" s="5">
        <v>0</v>
      </c>
      <c r="F1037" s="5">
        <v>0</v>
      </c>
      <c r="G1037" s="6" t="s">
        <v>98</v>
      </c>
      <c r="H1037" s="6">
        <v>0</v>
      </c>
      <c r="I1037" s="4">
        <v>0</v>
      </c>
      <c r="J1037" s="4" t="s">
        <v>98</v>
      </c>
      <c r="K1037" s="4" t="s">
        <v>98</v>
      </c>
      <c r="L1037" s="7" t="s">
        <v>16</v>
      </c>
      <c r="M1037" s="7" t="s">
        <v>17</v>
      </c>
    </row>
    <row r="1038" spans="1:13">
      <c r="A1038" s="3" t="s">
        <v>77</v>
      </c>
      <c r="B1038" s="3" t="s">
        <v>1062</v>
      </c>
      <c r="C1038" s="4" t="s">
        <v>15</v>
      </c>
      <c r="D1038" s="4" t="s">
        <v>98</v>
      </c>
      <c r="E1038" s="5">
        <v>0</v>
      </c>
      <c r="F1038" s="5">
        <v>0</v>
      </c>
      <c r="G1038" s="6" t="s">
        <v>98</v>
      </c>
      <c r="H1038" s="6">
        <v>0</v>
      </c>
      <c r="I1038" s="4">
        <v>0</v>
      </c>
      <c r="J1038" s="4" t="s">
        <v>98</v>
      </c>
      <c r="K1038" s="4" t="s">
        <v>98</v>
      </c>
      <c r="L1038" s="7" t="s">
        <v>16</v>
      </c>
      <c r="M1038" s="7" t="s">
        <v>17</v>
      </c>
    </row>
    <row r="1039" spans="1:13">
      <c r="A1039" s="3" t="s">
        <v>1063</v>
      </c>
      <c r="B1039" s="3" t="s">
        <v>1064</v>
      </c>
      <c r="C1039" s="4" t="s">
        <v>15</v>
      </c>
      <c r="D1039" s="4" t="s">
        <v>98</v>
      </c>
      <c r="E1039" s="5">
        <v>0</v>
      </c>
      <c r="F1039" s="5">
        <v>0</v>
      </c>
      <c r="G1039" s="6" t="s">
        <v>98</v>
      </c>
      <c r="H1039" s="6">
        <v>0</v>
      </c>
      <c r="I1039" s="4">
        <v>0</v>
      </c>
      <c r="J1039" s="4" t="s">
        <v>98</v>
      </c>
      <c r="K1039" s="4" t="s">
        <v>98</v>
      </c>
      <c r="L1039" s="7" t="s">
        <v>16</v>
      </c>
      <c r="M1039" s="7" t="s">
        <v>17</v>
      </c>
    </row>
    <row r="1040" spans="1:13">
      <c r="A1040" s="3" t="s">
        <v>1065</v>
      </c>
      <c r="B1040" s="3" t="s">
        <v>1066</v>
      </c>
      <c r="C1040" s="4" t="s">
        <v>15</v>
      </c>
      <c r="D1040" s="4" t="s">
        <v>98</v>
      </c>
      <c r="E1040" s="5">
        <v>0</v>
      </c>
      <c r="F1040" s="5">
        <v>0</v>
      </c>
      <c r="G1040" s="6" t="s">
        <v>98</v>
      </c>
      <c r="H1040" s="6">
        <v>0</v>
      </c>
      <c r="I1040" s="4">
        <v>0</v>
      </c>
      <c r="J1040" s="4" t="s">
        <v>98</v>
      </c>
      <c r="K1040" s="4" t="s">
        <v>98</v>
      </c>
      <c r="L1040" s="7" t="s">
        <v>16</v>
      </c>
      <c r="M1040" s="7" t="s">
        <v>17</v>
      </c>
    </row>
    <row r="1041" spans="1:13">
      <c r="A1041" s="3" t="s">
        <v>484</v>
      </c>
      <c r="B1041" s="3" t="s">
        <v>1067</v>
      </c>
      <c r="C1041" s="4" t="s">
        <v>15</v>
      </c>
      <c r="D1041" s="4" t="s">
        <v>98</v>
      </c>
      <c r="E1041" s="5">
        <v>0</v>
      </c>
      <c r="F1041" s="5">
        <v>0</v>
      </c>
      <c r="G1041" s="6" t="s">
        <v>98</v>
      </c>
      <c r="H1041" s="6">
        <v>0</v>
      </c>
      <c r="I1041" s="4">
        <v>0</v>
      </c>
      <c r="J1041" s="4" t="s">
        <v>98</v>
      </c>
      <c r="K1041" s="4" t="s">
        <v>98</v>
      </c>
      <c r="L1041" s="7" t="s">
        <v>16</v>
      </c>
      <c r="M1041" s="7" t="s">
        <v>17</v>
      </c>
    </row>
    <row r="1042" spans="1:13">
      <c r="A1042" s="3" t="s">
        <v>725</v>
      </c>
      <c r="B1042" s="3" t="s">
        <v>726</v>
      </c>
      <c r="C1042" s="4" t="s">
        <v>15</v>
      </c>
      <c r="D1042" s="4" t="s">
        <v>98</v>
      </c>
      <c r="E1042" s="5">
        <v>0</v>
      </c>
      <c r="F1042" s="5">
        <v>0</v>
      </c>
      <c r="G1042" s="6" t="s">
        <v>98</v>
      </c>
      <c r="H1042" s="6">
        <v>0</v>
      </c>
      <c r="I1042" s="4">
        <v>0</v>
      </c>
      <c r="J1042" s="4" t="s">
        <v>98</v>
      </c>
      <c r="K1042" s="4" t="s">
        <v>98</v>
      </c>
      <c r="L1042" s="7" t="s">
        <v>16</v>
      </c>
      <c r="M1042" s="7" t="s">
        <v>17</v>
      </c>
    </row>
    <row r="1043" spans="1:13">
      <c r="A1043" s="3" t="s">
        <v>887</v>
      </c>
      <c r="B1043" s="3" t="s">
        <v>1068</v>
      </c>
      <c r="C1043" s="4" t="s">
        <v>15</v>
      </c>
      <c r="D1043" s="4" t="s">
        <v>98</v>
      </c>
      <c r="E1043" s="5">
        <v>0</v>
      </c>
      <c r="F1043" s="5">
        <v>0</v>
      </c>
      <c r="G1043" s="6" t="s">
        <v>98</v>
      </c>
      <c r="H1043" s="6">
        <v>0</v>
      </c>
      <c r="I1043" s="4">
        <v>0</v>
      </c>
      <c r="J1043" s="4" t="s">
        <v>98</v>
      </c>
      <c r="K1043" s="4" t="s">
        <v>98</v>
      </c>
      <c r="L1043" s="7" t="s">
        <v>16</v>
      </c>
      <c r="M1043" s="7" t="s">
        <v>17</v>
      </c>
    </row>
    <row r="1044" spans="1:13">
      <c r="A1044" s="3" t="s">
        <v>887</v>
      </c>
      <c r="B1044" s="3" t="s">
        <v>1069</v>
      </c>
      <c r="C1044" s="4" t="s">
        <v>15</v>
      </c>
      <c r="D1044" s="4" t="s">
        <v>98</v>
      </c>
      <c r="E1044" s="5">
        <v>0</v>
      </c>
      <c r="F1044" s="5">
        <v>0</v>
      </c>
      <c r="G1044" s="6" t="s">
        <v>98</v>
      </c>
      <c r="H1044" s="6">
        <v>0</v>
      </c>
      <c r="I1044" s="4">
        <v>0</v>
      </c>
      <c r="J1044" s="4" t="s">
        <v>98</v>
      </c>
      <c r="K1044" s="4" t="s">
        <v>98</v>
      </c>
      <c r="L1044" s="7" t="s">
        <v>16</v>
      </c>
      <c r="M1044" s="7" t="s">
        <v>17</v>
      </c>
    </row>
    <row r="1045" spans="1:13">
      <c r="A1045" s="3" t="s">
        <v>375</v>
      </c>
      <c r="B1045" s="3" t="s">
        <v>376</v>
      </c>
      <c r="C1045" s="4" t="s">
        <v>15</v>
      </c>
      <c r="D1045" s="4" t="s">
        <v>98</v>
      </c>
      <c r="E1045" s="5">
        <v>0</v>
      </c>
      <c r="F1045" s="5">
        <v>0</v>
      </c>
      <c r="G1045" s="6" t="s">
        <v>98</v>
      </c>
      <c r="H1045" s="6">
        <v>0</v>
      </c>
      <c r="I1045" s="4">
        <v>0</v>
      </c>
      <c r="J1045" s="4" t="s">
        <v>98</v>
      </c>
      <c r="K1045" s="4" t="s">
        <v>98</v>
      </c>
      <c r="L1045" s="7" t="s">
        <v>16</v>
      </c>
      <c r="M1045" s="7" t="s">
        <v>17</v>
      </c>
    </row>
    <row r="1046" spans="1:13">
      <c r="A1046" s="3" t="s">
        <v>956</v>
      </c>
      <c r="B1046" s="3" t="s">
        <v>1070</v>
      </c>
      <c r="C1046" s="4" t="s">
        <v>15</v>
      </c>
      <c r="D1046" s="4" t="s">
        <v>98</v>
      </c>
      <c r="E1046" s="5">
        <v>0</v>
      </c>
      <c r="F1046" s="5">
        <v>0</v>
      </c>
      <c r="G1046" s="6" t="s">
        <v>98</v>
      </c>
      <c r="H1046" s="6">
        <v>0</v>
      </c>
      <c r="I1046" s="4">
        <v>0</v>
      </c>
      <c r="J1046" s="4" t="s">
        <v>98</v>
      </c>
      <c r="K1046" s="4" t="s">
        <v>98</v>
      </c>
      <c r="L1046" s="7" t="s">
        <v>16</v>
      </c>
      <c r="M1046" s="7" t="s">
        <v>17</v>
      </c>
    </row>
    <row r="1047" spans="1:13">
      <c r="A1047" s="3" t="s">
        <v>437</v>
      </c>
      <c r="B1047" s="3" t="s">
        <v>342</v>
      </c>
      <c r="C1047" s="4" t="s">
        <v>15</v>
      </c>
      <c r="D1047" s="4" t="s">
        <v>98</v>
      </c>
      <c r="E1047" s="5">
        <v>0</v>
      </c>
      <c r="F1047" s="5">
        <v>0</v>
      </c>
      <c r="G1047" s="6" t="s">
        <v>98</v>
      </c>
      <c r="H1047" s="6">
        <v>0</v>
      </c>
      <c r="I1047" s="4">
        <v>0</v>
      </c>
      <c r="J1047" s="4" t="s">
        <v>98</v>
      </c>
      <c r="K1047" s="4" t="s">
        <v>98</v>
      </c>
      <c r="L1047" s="7" t="s">
        <v>16</v>
      </c>
      <c r="M1047" s="7" t="s">
        <v>17</v>
      </c>
    </row>
    <row r="1048" spans="1:13">
      <c r="A1048" s="3" t="s">
        <v>424</v>
      </c>
      <c r="B1048" s="3" t="s">
        <v>441</v>
      </c>
      <c r="C1048" s="4" t="s">
        <v>15</v>
      </c>
      <c r="D1048" s="4" t="s">
        <v>98</v>
      </c>
      <c r="E1048" s="5">
        <v>0</v>
      </c>
      <c r="F1048" s="5">
        <v>0</v>
      </c>
      <c r="G1048" s="6" t="s">
        <v>98</v>
      </c>
      <c r="H1048" s="6">
        <v>0</v>
      </c>
      <c r="I1048" s="4">
        <v>0</v>
      </c>
      <c r="J1048" s="4" t="s">
        <v>98</v>
      </c>
      <c r="K1048" s="4" t="s">
        <v>98</v>
      </c>
      <c r="L1048" s="7" t="s">
        <v>16</v>
      </c>
      <c r="M1048" s="7" t="s">
        <v>17</v>
      </c>
    </row>
    <row r="1049" spans="1:13">
      <c r="A1049" s="3" t="s">
        <v>773</v>
      </c>
      <c r="B1049" s="3" t="s">
        <v>790</v>
      </c>
      <c r="C1049" s="4" t="s">
        <v>15</v>
      </c>
      <c r="D1049" s="4" t="s">
        <v>98</v>
      </c>
      <c r="E1049" s="5">
        <v>0</v>
      </c>
      <c r="F1049" s="5">
        <v>0</v>
      </c>
      <c r="G1049" s="6" t="s">
        <v>98</v>
      </c>
      <c r="H1049" s="6">
        <v>0</v>
      </c>
      <c r="I1049" s="4">
        <v>0</v>
      </c>
      <c r="J1049" s="4" t="s">
        <v>98</v>
      </c>
      <c r="K1049" s="4" t="s">
        <v>98</v>
      </c>
      <c r="L1049" s="7" t="s">
        <v>16</v>
      </c>
      <c r="M1049" s="7" t="s">
        <v>17</v>
      </c>
    </row>
    <row r="1050" spans="1:13">
      <c r="A1050" s="3" t="s">
        <v>500</v>
      </c>
      <c r="B1050" s="3" t="s">
        <v>1071</v>
      </c>
      <c r="C1050" s="4" t="s">
        <v>15</v>
      </c>
      <c r="D1050" s="4" t="s">
        <v>98</v>
      </c>
      <c r="E1050" s="5">
        <v>0</v>
      </c>
      <c r="F1050" s="5">
        <v>0</v>
      </c>
      <c r="G1050" s="6" t="s">
        <v>98</v>
      </c>
      <c r="H1050" s="6">
        <v>0</v>
      </c>
      <c r="I1050" s="4">
        <v>0</v>
      </c>
      <c r="J1050" s="4" t="s">
        <v>98</v>
      </c>
      <c r="K1050" s="4" t="s">
        <v>98</v>
      </c>
      <c r="L1050" s="7" t="s">
        <v>16</v>
      </c>
      <c r="M1050" s="7" t="s">
        <v>17</v>
      </c>
    </row>
    <row r="1051" spans="1:13">
      <c r="A1051" s="3" t="s">
        <v>682</v>
      </c>
      <c r="B1051" s="3" t="s">
        <v>1072</v>
      </c>
      <c r="C1051" s="4" t="s">
        <v>15</v>
      </c>
      <c r="D1051" s="4" t="s">
        <v>98</v>
      </c>
      <c r="E1051" s="5">
        <v>0</v>
      </c>
      <c r="F1051" s="5">
        <v>0</v>
      </c>
      <c r="G1051" s="6" t="s">
        <v>98</v>
      </c>
      <c r="H1051" s="6">
        <v>0</v>
      </c>
      <c r="I1051" s="4">
        <v>0</v>
      </c>
      <c r="J1051" s="4" t="s">
        <v>98</v>
      </c>
      <c r="K1051" s="4" t="s">
        <v>98</v>
      </c>
      <c r="L1051" s="7" t="s">
        <v>16</v>
      </c>
      <c r="M1051" s="7" t="s">
        <v>17</v>
      </c>
    </row>
    <row r="1052" spans="1:13">
      <c r="A1052" s="3" t="s">
        <v>377</v>
      </c>
      <c r="B1052" s="3" t="s">
        <v>1073</v>
      </c>
      <c r="C1052" s="4" t="s">
        <v>15</v>
      </c>
      <c r="D1052" s="4" t="s">
        <v>98</v>
      </c>
      <c r="E1052" s="5">
        <v>0</v>
      </c>
      <c r="F1052" s="5">
        <v>0</v>
      </c>
      <c r="G1052" s="6" t="s">
        <v>98</v>
      </c>
      <c r="H1052" s="6">
        <v>0</v>
      </c>
      <c r="I1052" s="4">
        <v>0</v>
      </c>
      <c r="J1052" s="4" t="s">
        <v>98</v>
      </c>
      <c r="K1052" s="4" t="s">
        <v>98</v>
      </c>
      <c r="L1052" s="7" t="s">
        <v>16</v>
      </c>
      <c r="M1052" s="7" t="s">
        <v>17</v>
      </c>
    </row>
    <row r="1053" spans="1:13">
      <c r="A1053" s="3" t="s">
        <v>1047</v>
      </c>
      <c r="B1053" s="3" t="s">
        <v>1074</v>
      </c>
      <c r="C1053" s="4" t="s">
        <v>15</v>
      </c>
      <c r="D1053" s="4" t="s">
        <v>98</v>
      </c>
      <c r="E1053" s="5">
        <v>0</v>
      </c>
      <c r="F1053" s="5">
        <v>0</v>
      </c>
      <c r="G1053" s="6" t="s">
        <v>98</v>
      </c>
      <c r="H1053" s="6">
        <v>0</v>
      </c>
      <c r="I1053" s="4">
        <v>0</v>
      </c>
      <c r="J1053" s="4" t="s">
        <v>98</v>
      </c>
      <c r="K1053" s="4" t="s">
        <v>98</v>
      </c>
      <c r="L1053" s="7" t="s">
        <v>16</v>
      </c>
      <c r="M1053" s="7" t="s">
        <v>17</v>
      </c>
    </row>
    <row r="1054" spans="1:13">
      <c r="A1054" s="3" t="s">
        <v>491</v>
      </c>
      <c r="B1054" s="3" t="s">
        <v>1075</v>
      </c>
      <c r="C1054" s="4" t="s">
        <v>15</v>
      </c>
      <c r="D1054" s="4" t="s">
        <v>98</v>
      </c>
      <c r="E1054" s="5">
        <v>0</v>
      </c>
      <c r="F1054" s="5">
        <v>0</v>
      </c>
      <c r="G1054" s="6" t="s">
        <v>98</v>
      </c>
      <c r="H1054" s="6">
        <v>0</v>
      </c>
      <c r="I1054" s="4">
        <v>0</v>
      </c>
      <c r="J1054" s="4" t="s">
        <v>98</v>
      </c>
      <c r="K1054" s="4" t="s">
        <v>98</v>
      </c>
      <c r="L1054" s="7" t="s">
        <v>16</v>
      </c>
      <c r="M1054" s="7" t="s">
        <v>17</v>
      </c>
    </row>
    <row r="1055" spans="1:13">
      <c r="A1055" s="3" t="s">
        <v>488</v>
      </c>
      <c r="B1055" s="3" t="s">
        <v>906</v>
      </c>
      <c r="C1055" s="4" t="s">
        <v>15</v>
      </c>
      <c r="D1055" s="4" t="s">
        <v>98</v>
      </c>
      <c r="E1055" s="5">
        <v>0</v>
      </c>
      <c r="F1055" s="5">
        <v>0</v>
      </c>
      <c r="G1055" s="6" t="s">
        <v>98</v>
      </c>
      <c r="H1055" s="6">
        <v>0</v>
      </c>
      <c r="I1055" s="4">
        <v>0</v>
      </c>
      <c r="J1055" s="4" t="s">
        <v>98</v>
      </c>
      <c r="K1055" s="4" t="s">
        <v>98</v>
      </c>
      <c r="L1055" s="7" t="s">
        <v>16</v>
      </c>
      <c r="M1055" s="7" t="s">
        <v>17</v>
      </c>
    </row>
    <row r="1056" spans="1:13">
      <c r="A1056" s="3" t="s">
        <v>447</v>
      </c>
      <c r="B1056" s="3" t="s">
        <v>448</v>
      </c>
      <c r="C1056" s="4" t="s">
        <v>15</v>
      </c>
      <c r="D1056" s="4" t="s">
        <v>98</v>
      </c>
      <c r="E1056" s="5">
        <v>0</v>
      </c>
      <c r="F1056" s="5">
        <v>0</v>
      </c>
      <c r="G1056" s="6" t="s">
        <v>98</v>
      </c>
      <c r="H1056" s="6">
        <v>0</v>
      </c>
      <c r="I1056" s="4">
        <v>0</v>
      </c>
      <c r="J1056" s="4" t="s">
        <v>98</v>
      </c>
      <c r="K1056" s="4" t="s">
        <v>98</v>
      </c>
      <c r="L1056" s="7" t="s">
        <v>16</v>
      </c>
      <c r="M1056" s="7" t="s">
        <v>17</v>
      </c>
    </row>
    <row r="1057" spans="1:13">
      <c r="A1057" s="3" t="s">
        <v>883</v>
      </c>
      <c r="B1057" s="3" t="s">
        <v>335</v>
      </c>
      <c r="C1057" s="4" t="s">
        <v>15</v>
      </c>
      <c r="D1057" s="4" t="s">
        <v>98</v>
      </c>
      <c r="E1057" s="5">
        <v>0</v>
      </c>
      <c r="F1057" s="5">
        <v>0</v>
      </c>
      <c r="G1057" s="6" t="s">
        <v>98</v>
      </c>
      <c r="H1057" s="6">
        <v>0</v>
      </c>
      <c r="I1057" s="4">
        <v>0</v>
      </c>
      <c r="J1057" s="4" t="s">
        <v>98</v>
      </c>
      <c r="K1057" s="4" t="s">
        <v>98</v>
      </c>
      <c r="L1057" s="7" t="s">
        <v>16</v>
      </c>
      <c r="M1057" s="7" t="s">
        <v>17</v>
      </c>
    </row>
    <row r="1058" spans="1:13">
      <c r="A1058" s="3" t="s">
        <v>325</v>
      </c>
      <c r="B1058" s="3" t="s">
        <v>1076</v>
      </c>
      <c r="C1058" s="4" t="s">
        <v>15</v>
      </c>
      <c r="D1058" s="4" t="s">
        <v>98</v>
      </c>
      <c r="E1058" s="5">
        <v>0</v>
      </c>
      <c r="F1058" s="5">
        <v>0</v>
      </c>
      <c r="G1058" s="6" t="s">
        <v>98</v>
      </c>
      <c r="H1058" s="6">
        <v>0</v>
      </c>
      <c r="I1058" s="4">
        <v>0</v>
      </c>
      <c r="J1058" s="4" t="s">
        <v>98</v>
      </c>
      <c r="K1058" s="4" t="s">
        <v>98</v>
      </c>
      <c r="L1058" s="7" t="s">
        <v>16</v>
      </c>
      <c r="M1058" s="7" t="s">
        <v>17</v>
      </c>
    </row>
    <row r="1059" spans="1:13">
      <c r="A1059" s="3" t="s">
        <v>77</v>
      </c>
      <c r="B1059" s="3" t="s">
        <v>690</v>
      </c>
      <c r="C1059" s="4" t="s">
        <v>15</v>
      </c>
      <c r="D1059" s="4" t="s">
        <v>98</v>
      </c>
      <c r="E1059" s="5">
        <v>0</v>
      </c>
      <c r="F1059" s="5">
        <v>0</v>
      </c>
      <c r="G1059" s="6" t="s">
        <v>98</v>
      </c>
      <c r="H1059" s="6">
        <v>0</v>
      </c>
      <c r="I1059" s="4">
        <v>0</v>
      </c>
      <c r="J1059" s="4" t="s">
        <v>98</v>
      </c>
      <c r="K1059" s="4" t="s">
        <v>98</v>
      </c>
      <c r="L1059" s="7" t="s">
        <v>16</v>
      </c>
      <c r="M1059" s="7" t="s">
        <v>17</v>
      </c>
    </row>
    <row r="1060" spans="1:13">
      <c r="A1060" s="3" t="s">
        <v>465</v>
      </c>
      <c r="B1060" s="3" t="s">
        <v>466</v>
      </c>
      <c r="C1060" s="4" t="s">
        <v>15</v>
      </c>
      <c r="D1060" s="4" t="s">
        <v>98</v>
      </c>
      <c r="E1060" s="5">
        <v>0</v>
      </c>
      <c r="F1060" s="5">
        <v>0</v>
      </c>
      <c r="G1060" s="6" t="s">
        <v>98</v>
      </c>
      <c r="H1060" s="6">
        <v>0</v>
      </c>
      <c r="I1060" s="4">
        <v>0</v>
      </c>
      <c r="J1060" s="4" t="s">
        <v>98</v>
      </c>
      <c r="K1060" s="4" t="s">
        <v>98</v>
      </c>
      <c r="L1060" s="7" t="s">
        <v>16</v>
      </c>
      <c r="M1060" s="7" t="s">
        <v>17</v>
      </c>
    </row>
    <row r="1061" spans="1:13">
      <c r="A1061" s="3" t="s">
        <v>595</v>
      </c>
      <c r="B1061" s="3" t="s">
        <v>529</v>
      </c>
      <c r="C1061" s="4" t="s">
        <v>15</v>
      </c>
      <c r="D1061" s="4" t="s">
        <v>98</v>
      </c>
      <c r="E1061" s="5">
        <v>0</v>
      </c>
      <c r="F1061" s="5">
        <v>0</v>
      </c>
      <c r="G1061" s="6" t="s">
        <v>98</v>
      </c>
      <c r="H1061" s="6">
        <v>0</v>
      </c>
      <c r="I1061" s="4">
        <v>0</v>
      </c>
      <c r="J1061" s="4" t="s">
        <v>98</v>
      </c>
      <c r="K1061" s="4" t="s">
        <v>98</v>
      </c>
      <c r="L1061" s="7" t="s">
        <v>16</v>
      </c>
      <c r="M1061" s="7" t="s">
        <v>17</v>
      </c>
    </row>
    <row r="1062" spans="1:13">
      <c r="A1062" s="3" t="s">
        <v>375</v>
      </c>
      <c r="B1062" s="3" t="s">
        <v>1077</v>
      </c>
      <c r="C1062" s="4" t="s">
        <v>15</v>
      </c>
      <c r="D1062" s="4" t="s">
        <v>98</v>
      </c>
      <c r="E1062" s="5">
        <v>0</v>
      </c>
      <c r="F1062" s="5">
        <v>0</v>
      </c>
      <c r="G1062" s="6" t="s">
        <v>98</v>
      </c>
      <c r="H1062" s="6">
        <v>0</v>
      </c>
      <c r="I1062" s="4">
        <v>0</v>
      </c>
      <c r="J1062" s="4" t="s">
        <v>98</v>
      </c>
      <c r="K1062" s="4" t="s">
        <v>98</v>
      </c>
      <c r="L1062" s="7" t="s">
        <v>16</v>
      </c>
      <c r="M1062" s="7" t="s">
        <v>17</v>
      </c>
    </row>
    <row r="1063" spans="1:13">
      <c r="A1063" s="3" t="s">
        <v>748</v>
      </c>
      <c r="B1063" s="3" t="s">
        <v>749</v>
      </c>
      <c r="C1063" s="4" t="s">
        <v>15</v>
      </c>
      <c r="D1063" s="4" t="s">
        <v>98</v>
      </c>
      <c r="E1063" s="5">
        <v>0</v>
      </c>
      <c r="F1063" s="5">
        <v>0</v>
      </c>
      <c r="G1063" s="6" t="s">
        <v>98</v>
      </c>
      <c r="H1063" s="6">
        <v>0</v>
      </c>
      <c r="I1063" s="4">
        <v>0</v>
      </c>
      <c r="J1063" s="4" t="s">
        <v>98</v>
      </c>
      <c r="K1063" s="4" t="s">
        <v>98</v>
      </c>
      <c r="L1063" s="7" t="s">
        <v>16</v>
      </c>
      <c r="M1063" s="7" t="s">
        <v>17</v>
      </c>
    </row>
    <row r="1064" spans="1:13">
      <c r="A1064" s="3" t="s">
        <v>1078</v>
      </c>
      <c r="B1064" s="3" t="s">
        <v>1079</v>
      </c>
      <c r="C1064" s="4" t="s">
        <v>15</v>
      </c>
      <c r="D1064" s="4" t="s">
        <v>98</v>
      </c>
      <c r="E1064" s="5">
        <v>0</v>
      </c>
      <c r="F1064" s="5">
        <v>0</v>
      </c>
      <c r="G1064" s="6" t="s">
        <v>98</v>
      </c>
      <c r="H1064" s="6">
        <v>0</v>
      </c>
      <c r="I1064" s="4">
        <v>0</v>
      </c>
      <c r="J1064" s="4" t="s">
        <v>98</v>
      </c>
      <c r="K1064" s="4" t="s">
        <v>98</v>
      </c>
      <c r="L1064" s="7" t="s">
        <v>16</v>
      </c>
      <c r="M1064" s="7" t="s">
        <v>17</v>
      </c>
    </row>
    <row r="1065" spans="1:13">
      <c r="A1065" s="3" t="s">
        <v>112</v>
      </c>
      <c r="B1065" s="3" t="s">
        <v>256</v>
      </c>
      <c r="C1065" s="4" t="s">
        <v>15</v>
      </c>
      <c r="D1065" s="4" t="s">
        <v>98</v>
      </c>
      <c r="E1065" s="5">
        <v>0</v>
      </c>
      <c r="F1065" s="5">
        <v>0</v>
      </c>
      <c r="G1065" s="6" t="s">
        <v>98</v>
      </c>
      <c r="H1065" s="6">
        <v>0</v>
      </c>
      <c r="I1065" s="4">
        <v>0</v>
      </c>
      <c r="J1065" s="4" t="s">
        <v>98</v>
      </c>
      <c r="K1065" s="4" t="s">
        <v>98</v>
      </c>
      <c r="L1065" s="7" t="s">
        <v>16</v>
      </c>
      <c r="M1065" s="7" t="s">
        <v>17</v>
      </c>
    </row>
    <row r="1066" spans="1:13">
      <c r="A1066" s="3" t="s">
        <v>1080</v>
      </c>
      <c r="B1066" s="3" t="s">
        <v>1081</v>
      </c>
      <c r="C1066" s="4" t="s">
        <v>15</v>
      </c>
      <c r="D1066" s="4" t="s">
        <v>98</v>
      </c>
      <c r="E1066" s="5">
        <v>0</v>
      </c>
      <c r="F1066" s="5">
        <v>0</v>
      </c>
      <c r="G1066" s="6" t="s">
        <v>98</v>
      </c>
      <c r="H1066" s="6">
        <v>0</v>
      </c>
      <c r="I1066" s="4">
        <v>0</v>
      </c>
      <c r="J1066" s="4" t="s">
        <v>98</v>
      </c>
      <c r="K1066" s="4" t="s">
        <v>98</v>
      </c>
      <c r="L1066" s="7" t="s">
        <v>16</v>
      </c>
      <c r="M1066" s="7" t="s">
        <v>17</v>
      </c>
    </row>
    <row r="1067" spans="1:13">
      <c r="A1067" s="3" t="s">
        <v>1082</v>
      </c>
      <c r="B1067" s="3" t="s">
        <v>1083</v>
      </c>
      <c r="C1067" s="4" t="s">
        <v>15</v>
      </c>
      <c r="D1067" s="4" t="s">
        <v>98</v>
      </c>
      <c r="E1067" s="5">
        <v>0</v>
      </c>
      <c r="F1067" s="5">
        <v>0</v>
      </c>
      <c r="G1067" s="6" t="s">
        <v>98</v>
      </c>
      <c r="H1067" s="6">
        <v>0</v>
      </c>
      <c r="I1067" s="4">
        <v>0</v>
      </c>
      <c r="J1067" s="4" t="s">
        <v>98</v>
      </c>
      <c r="K1067" s="4" t="s">
        <v>98</v>
      </c>
      <c r="L1067" s="7" t="s">
        <v>16</v>
      </c>
      <c r="M1067" s="7" t="s">
        <v>17</v>
      </c>
    </row>
    <row r="1068" spans="1:13">
      <c r="A1068" s="3" t="s">
        <v>725</v>
      </c>
      <c r="B1068" s="3" t="s">
        <v>1084</v>
      </c>
      <c r="C1068" s="4" t="s">
        <v>15</v>
      </c>
      <c r="D1068" s="4" t="s">
        <v>98</v>
      </c>
      <c r="E1068" s="5">
        <v>0</v>
      </c>
      <c r="F1068" s="5">
        <v>0</v>
      </c>
      <c r="G1068" s="6" t="s">
        <v>98</v>
      </c>
      <c r="H1068" s="6">
        <v>0</v>
      </c>
      <c r="I1068" s="4">
        <v>0</v>
      </c>
      <c r="J1068" s="4" t="s">
        <v>98</v>
      </c>
      <c r="K1068" s="4" t="s">
        <v>98</v>
      </c>
      <c r="L1068" s="7" t="s">
        <v>16</v>
      </c>
      <c r="M1068" s="7" t="s">
        <v>17</v>
      </c>
    </row>
    <row r="1069" spans="1:13">
      <c r="A1069" s="3" t="s">
        <v>562</v>
      </c>
      <c r="B1069" s="3" t="s">
        <v>1085</v>
      </c>
      <c r="C1069" s="4" t="s">
        <v>15</v>
      </c>
      <c r="D1069" s="4" t="s">
        <v>98</v>
      </c>
      <c r="E1069" s="5">
        <v>0</v>
      </c>
      <c r="F1069" s="5">
        <v>0</v>
      </c>
      <c r="G1069" s="6" t="s">
        <v>98</v>
      </c>
      <c r="H1069" s="6">
        <v>0</v>
      </c>
      <c r="I1069" s="4">
        <v>0</v>
      </c>
      <c r="J1069" s="4" t="s">
        <v>98</v>
      </c>
      <c r="K1069" s="4" t="s">
        <v>98</v>
      </c>
      <c r="L1069" s="7" t="s">
        <v>16</v>
      </c>
      <c r="M1069" s="7" t="s">
        <v>17</v>
      </c>
    </row>
    <row r="1070" spans="1:13">
      <c r="A1070" s="3" t="s">
        <v>300</v>
      </c>
      <c r="B1070" s="3" t="s">
        <v>1086</v>
      </c>
      <c r="C1070" s="4" t="s">
        <v>15</v>
      </c>
      <c r="D1070" s="4" t="s">
        <v>98</v>
      </c>
      <c r="E1070" s="5">
        <v>0</v>
      </c>
      <c r="F1070" s="5">
        <v>0</v>
      </c>
      <c r="G1070" s="6" t="s">
        <v>98</v>
      </c>
      <c r="H1070" s="6">
        <v>0</v>
      </c>
      <c r="I1070" s="4">
        <v>0</v>
      </c>
      <c r="J1070" s="4" t="s">
        <v>98</v>
      </c>
      <c r="K1070" s="4" t="s">
        <v>98</v>
      </c>
      <c r="L1070" s="7" t="s">
        <v>16</v>
      </c>
      <c r="M1070" s="7" t="s">
        <v>17</v>
      </c>
    </row>
    <row r="1071" spans="1:13">
      <c r="A1071" s="3" t="s">
        <v>392</v>
      </c>
      <c r="B1071" s="3" t="s">
        <v>393</v>
      </c>
      <c r="C1071" s="4" t="s">
        <v>15</v>
      </c>
      <c r="D1071" s="4" t="s">
        <v>98</v>
      </c>
      <c r="E1071" s="5">
        <v>0</v>
      </c>
      <c r="F1071" s="5">
        <v>0</v>
      </c>
      <c r="G1071" s="6" t="s">
        <v>98</v>
      </c>
      <c r="H1071" s="6">
        <v>0</v>
      </c>
      <c r="I1071" s="4">
        <v>0</v>
      </c>
      <c r="J1071" s="4" t="s">
        <v>98</v>
      </c>
      <c r="K1071" s="4" t="s">
        <v>98</v>
      </c>
      <c r="L1071" s="7" t="s">
        <v>16</v>
      </c>
      <c r="M1071" s="7" t="s">
        <v>17</v>
      </c>
    </row>
    <row r="1072" spans="1:13">
      <c r="A1072" s="3" t="s">
        <v>961</v>
      </c>
      <c r="B1072" s="3" t="s">
        <v>1087</v>
      </c>
      <c r="C1072" s="4" t="s">
        <v>15</v>
      </c>
      <c r="D1072" s="4" t="s">
        <v>98</v>
      </c>
      <c r="E1072" s="5">
        <v>0</v>
      </c>
      <c r="F1072" s="5">
        <v>0</v>
      </c>
      <c r="G1072" s="6" t="s">
        <v>98</v>
      </c>
      <c r="H1072" s="6">
        <v>0</v>
      </c>
      <c r="I1072" s="4">
        <v>0</v>
      </c>
      <c r="J1072" s="4" t="s">
        <v>98</v>
      </c>
      <c r="K1072" s="4" t="s">
        <v>98</v>
      </c>
      <c r="L1072" s="7" t="s">
        <v>16</v>
      </c>
      <c r="M1072" s="7" t="s">
        <v>17</v>
      </c>
    </row>
    <row r="1073" spans="1:13">
      <c r="A1073" s="3" t="s">
        <v>351</v>
      </c>
      <c r="B1073" s="3" t="s">
        <v>1088</v>
      </c>
      <c r="C1073" s="4" t="s">
        <v>15</v>
      </c>
      <c r="D1073" s="4" t="s">
        <v>98</v>
      </c>
      <c r="E1073" s="5">
        <v>0</v>
      </c>
      <c r="F1073" s="5">
        <v>0</v>
      </c>
      <c r="G1073" s="6" t="s">
        <v>98</v>
      </c>
      <c r="H1073" s="6">
        <v>0</v>
      </c>
      <c r="I1073" s="4">
        <v>0</v>
      </c>
      <c r="J1073" s="4" t="s">
        <v>98</v>
      </c>
      <c r="K1073" s="4" t="s">
        <v>98</v>
      </c>
      <c r="L1073" s="7" t="s">
        <v>16</v>
      </c>
      <c r="M1073" s="7" t="s">
        <v>17</v>
      </c>
    </row>
    <row r="1074" spans="1:13">
      <c r="A1074" s="3" t="s">
        <v>442</v>
      </c>
      <c r="B1074" s="3" t="s">
        <v>371</v>
      </c>
      <c r="C1074" s="4" t="s">
        <v>15</v>
      </c>
      <c r="D1074" s="4" t="s">
        <v>98</v>
      </c>
      <c r="E1074" s="5">
        <v>0</v>
      </c>
      <c r="F1074" s="5">
        <v>0</v>
      </c>
      <c r="G1074" s="6" t="s">
        <v>98</v>
      </c>
      <c r="H1074" s="6">
        <v>0</v>
      </c>
      <c r="I1074" s="4">
        <v>0</v>
      </c>
      <c r="J1074" s="4" t="s">
        <v>98</v>
      </c>
      <c r="K1074" s="4" t="s">
        <v>98</v>
      </c>
      <c r="L1074" s="7" t="s">
        <v>16</v>
      </c>
      <c r="M1074" s="7" t="s">
        <v>17</v>
      </c>
    </row>
    <row r="1075" spans="1:13">
      <c r="A1075" s="3" t="s">
        <v>629</v>
      </c>
      <c r="B1075" s="3" t="s">
        <v>611</v>
      </c>
      <c r="C1075" s="4" t="s">
        <v>15</v>
      </c>
      <c r="D1075" s="4" t="s">
        <v>98</v>
      </c>
      <c r="E1075" s="5">
        <v>0</v>
      </c>
      <c r="F1075" s="5">
        <v>0</v>
      </c>
      <c r="G1075" s="6" t="s">
        <v>98</v>
      </c>
      <c r="H1075" s="6">
        <v>0</v>
      </c>
      <c r="I1075" s="4">
        <v>0</v>
      </c>
      <c r="J1075" s="4" t="s">
        <v>98</v>
      </c>
      <c r="K1075" s="4" t="s">
        <v>98</v>
      </c>
      <c r="L1075" s="7" t="s">
        <v>16</v>
      </c>
      <c r="M1075" s="7" t="s">
        <v>17</v>
      </c>
    </row>
    <row r="1076" spans="1:13">
      <c r="A1076" s="3" t="s">
        <v>413</v>
      </c>
      <c r="B1076" s="3" t="s">
        <v>1089</v>
      </c>
      <c r="C1076" s="4" t="s">
        <v>15</v>
      </c>
      <c r="D1076" s="4" t="s">
        <v>98</v>
      </c>
      <c r="E1076" s="5">
        <v>0</v>
      </c>
      <c r="F1076" s="5">
        <v>0</v>
      </c>
      <c r="G1076" s="6" t="s">
        <v>98</v>
      </c>
      <c r="H1076" s="6">
        <v>0</v>
      </c>
      <c r="I1076" s="4">
        <v>0</v>
      </c>
      <c r="J1076" s="4" t="s">
        <v>98</v>
      </c>
      <c r="K1076" s="4" t="s">
        <v>98</v>
      </c>
      <c r="L1076" s="7" t="s">
        <v>16</v>
      </c>
      <c r="M1076" s="7" t="s">
        <v>17</v>
      </c>
    </row>
    <row r="1077" spans="1:13">
      <c r="A1077" s="3" t="s">
        <v>533</v>
      </c>
      <c r="B1077" s="3" t="s">
        <v>557</v>
      </c>
      <c r="C1077" s="4" t="s">
        <v>15</v>
      </c>
      <c r="D1077" s="4" t="s">
        <v>98</v>
      </c>
      <c r="E1077" s="5">
        <v>0</v>
      </c>
      <c r="F1077" s="5">
        <v>0</v>
      </c>
      <c r="G1077" s="6" t="s">
        <v>98</v>
      </c>
      <c r="H1077" s="6">
        <v>0</v>
      </c>
      <c r="I1077" s="4">
        <v>0</v>
      </c>
      <c r="J1077" s="4" t="s">
        <v>98</v>
      </c>
      <c r="K1077" s="4" t="s">
        <v>98</v>
      </c>
      <c r="L1077" s="7" t="s">
        <v>16</v>
      </c>
      <c r="M1077" s="7" t="s">
        <v>17</v>
      </c>
    </row>
    <row r="1078" spans="1:13">
      <c r="A1078" s="3" t="s">
        <v>563</v>
      </c>
      <c r="B1078" s="3" t="s">
        <v>1090</v>
      </c>
      <c r="C1078" s="4" t="s">
        <v>15</v>
      </c>
      <c r="D1078" s="4" t="s">
        <v>98</v>
      </c>
      <c r="E1078" s="5">
        <v>0</v>
      </c>
      <c r="F1078" s="5">
        <v>0</v>
      </c>
      <c r="G1078" s="6" t="s">
        <v>98</v>
      </c>
      <c r="H1078" s="6">
        <v>0</v>
      </c>
      <c r="I1078" s="4">
        <v>0</v>
      </c>
      <c r="J1078" s="4" t="s">
        <v>98</v>
      </c>
      <c r="K1078" s="4" t="s">
        <v>98</v>
      </c>
      <c r="L1078" s="7" t="s">
        <v>16</v>
      </c>
      <c r="M1078" s="7" t="s">
        <v>17</v>
      </c>
    </row>
    <row r="1079" spans="1:13">
      <c r="A1079" s="3" t="s">
        <v>794</v>
      </c>
      <c r="B1079" s="3" t="s">
        <v>1091</v>
      </c>
      <c r="C1079" s="4" t="s">
        <v>304</v>
      </c>
      <c r="D1079" s="4" t="s">
        <v>98</v>
      </c>
      <c r="E1079" s="5">
        <v>0</v>
      </c>
      <c r="F1079" s="5">
        <v>0</v>
      </c>
      <c r="G1079" s="6" t="s">
        <v>98</v>
      </c>
      <c r="H1079" s="6">
        <v>0</v>
      </c>
      <c r="I1079" s="4">
        <v>0</v>
      </c>
      <c r="J1079" s="4" t="s">
        <v>98</v>
      </c>
      <c r="K1079" s="4" t="s">
        <v>98</v>
      </c>
      <c r="L1079" s="7" t="s">
        <v>16</v>
      </c>
      <c r="M1079" s="7" t="s">
        <v>17</v>
      </c>
    </row>
    <row r="1080" spans="1:13">
      <c r="A1080" s="3" t="s">
        <v>469</v>
      </c>
      <c r="B1080" s="3" t="s">
        <v>1056</v>
      </c>
      <c r="C1080" s="4" t="s">
        <v>15</v>
      </c>
      <c r="D1080" s="4" t="s">
        <v>98</v>
      </c>
      <c r="E1080" s="5">
        <v>0</v>
      </c>
      <c r="F1080" s="5">
        <v>0</v>
      </c>
      <c r="G1080" s="6" t="s">
        <v>98</v>
      </c>
      <c r="H1080" s="6">
        <v>0</v>
      </c>
      <c r="I1080" s="4">
        <v>0</v>
      </c>
      <c r="J1080" s="4" t="s">
        <v>98</v>
      </c>
      <c r="K1080" s="4" t="s">
        <v>98</v>
      </c>
      <c r="L1080" s="7" t="s">
        <v>16</v>
      </c>
      <c r="M1080" s="7" t="s">
        <v>17</v>
      </c>
    </row>
    <row r="1081" spans="1:13">
      <c r="A1081" s="3" t="s">
        <v>698</v>
      </c>
      <c r="B1081" s="3" t="s">
        <v>989</v>
      </c>
      <c r="C1081" s="4" t="s">
        <v>15</v>
      </c>
      <c r="D1081" s="4" t="s">
        <v>98</v>
      </c>
      <c r="E1081" s="5">
        <v>0</v>
      </c>
      <c r="F1081" s="5">
        <v>0</v>
      </c>
      <c r="G1081" s="6" t="s">
        <v>98</v>
      </c>
      <c r="H1081" s="6">
        <v>0</v>
      </c>
      <c r="I1081" s="4">
        <v>0</v>
      </c>
      <c r="J1081" s="4" t="s">
        <v>98</v>
      </c>
      <c r="K1081" s="4" t="s">
        <v>98</v>
      </c>
      <c r="L1081" s="7" t="s">
        <v>16</v>
      </c>
      <c r="M1081" s="7" t="s">
        <v>17</v>
      </c>
    </row>
    <row r="1082" spans="1:13">
      <c r="A1082" s="3" t="s">
        <v>379</v>
      </c>
      <c r="B1082" s="3" t="s">
        <v>1092</v>
      </c>
      <c r="C1082" s="4" t="s">
        <v>15</v>
      </c>
      <c r="D1082" s="4" t="s">
        <v>98</v>
      </c>
      <c r="E1082" s="5">
        <v>0</v>
      </c>
      <c r="F1082" s="5">
        <v>0</v>
      </c>
      <c r="G1082" s="6" t="s">
        <v>98</v>
      </c>
      <c r="H1082" s="6">
        <v>0</v>
      </c>
      <c r="I1082" s="4">
        <v>0</v>
      </c>
      <c r="J1082" s="4" t="s">
        <v>98</v>
      </c>
      <c r="K1082" s="4" t="s">
        <v>98</v>
      </c>
      <c r="L1082" s="7" t="s">
        <v>16</v>
      </c>
      <c r="M1082" s="7" t="s">
        <v>17</v>
      </c>
    </row>
    <row r="1083" spans="1:13">
      <c r="A1083" s="3" t="s">
        <v>800</v>
      </c>
      <c r="B1083" s="3" t="s">
        <v>1048</v>
      </c>
      <c r="C1083" s="4" t="s">
        <v>15</v>
      </c>
      <c r="D1083" s="4" t="s">
        <v>98</v>
      </c>
      <c r="E1083" s="5">
        <v>0</v>
      </c>
      <c r="F1083" s="5">
        <v>0</v>
      </c>
      <c r="G1083" s="6" t="s">
        <v>98</v>
      </c>
      <c r="H1083" s="6">
        <v>0</v>
      </c>
      <c r="I1083" s="4">
        <v>0</v>
      </c>
      <c r="J1083" s="4" t="s">
        <v>98</v>
      </c>
      <c r="K1083" s="4" t="s">
        <v>98</v>
      </c>
      <c r="L1083" s="7" t="s">
        <v>16</v>
      </c>
      <c r="M1083" s="7" t="s">
        <v>17</v>
      </c>
    </row>
    <row r="1084" spans="1:13">
      <c r="A1084" s="3" t="s">
        <v>321</v>
      </c>
      <c r="B1084" s="3" t="s">
        <v>1093</v>
      </c>
      <c r="C1084" s="4" t="s">
        <v>15</v>
      </c>
      <c r="D1084" s="4" t="s">
        <v>98</v>
      </c>
      <c r="E1084" s="5">
        <v>0</v>
      </c>
      <c r="F1084" s="5">
        <v>0</v>
      </c>
      <c r="G1084" s="6" t="s">
        <v>98</v>
      </c>
      <c r="H1084" s="6">
        <v>0</v>
      </c>
      <c r="I1084" s="4">
        <v>0</v>
      </c>
      <c r="J1084" s="4" t="s">
        <v>98</v>
      </c>
      <c r="K1084" s="4" t="s">
        <v>98</v>
      </c>
      <c r="L1084" s="7" t="s">
        <v>16</v>
      </c>
      <c r="M1084" s="7" t="s">
        <v>17</v>
      </c>
    </row>
    <row r="1085" spans="1:13">
      <c r="A1085" s="3" t="s">
        <v>355</v>
      </c>
      <c r="B1085" s="3" t="s">
        <v>1094</v>
      </c>
      <c r="C1085" s="4" t="s">
        <v>15</v>
      </c>
      <c r="D1085" s="4" t="s">
        <v>98</v>
      </c>
      <c r="E1085" s="5">
        <v>0</v>
      </c>
      <c r="F1085" s="5">
        <v>0</v>
      </c>
      <c r="G1085" s="6" t="s">
        <v>98</v>
      </c>
      <c r="H1085" s="6">
        <v>0</v>
      </c>
      <c r="I1085" s="4">
        <v>0</v>
      </c>
      <c r="J1085" s="4" t="s">
        <v>98</v>
      </c>
      <c r="K1085" s="4" t="s">
        <v>98</v>
      </c>
      <c r="L1085" s="7" t="s">
        <v>16</v>
      </c>
      <c r="M1085" s="7" t="s">
        <v>17</v>
      </c>
    </row>
    <row r="1086" spans="1:13">
      <c r="A1086" s="3" t="s">
        <v>1047</v>
      </c>
      <c r="B1086" s="3" t="s">
        <v>1095</v>
      </c>
      <c r="C1086" s="4" t="s">
        <v>15</v>
      </c>
      <c r="D1086" s="4" t="s">
        <v>98</v>
      </c>
      <c r="E1086" s="5">
        <v>0</v>
      </c>
      <c r="F1086" s="5">
        <v>0</v>
      </c>
      <c r="G1086" s="6" t="s">
        <v>98</v>
      </c>
      <c r="H1086" s="6">
        <v>0</v>
      </c>
      <c r="I1086" s="4">
        <v>0</v>
      </c>
      <c r="J1086" s="4" t="s">
        <v>98</v>
      </c>
      <c r="K1086" s="4" t="s">
        <v>98</v>
      </c>
      <c r="L1086" s="7" t="s">
        <v>16</v>
      </c>
      <c r="M1086" s="7" t="s">
        <v>17</v>
      </c>
    </row>
    <row r="1087" spans="1:13">
      <c r="A1087" s="3" t="s">
        <v>437</v>
      </c>
      <c r="B1087" s="3" t="s">
        <v>1002</v>
      </c>
      <c r="C1087" s="4" t="s">
        <v>15</v>
      </c>
      <c r="D1087" s="4" t="s">
        <v>98</v>
      </c>
      <c r="E1087" s="5">
        <v>0</v>
      </c>
      <c r="F1087" s="5">
        <v>0</v>
      </c>
      <c r="G1087" s="6" t="s">
        <v>98</v>
      </c>
      <c r="H1087" s="6">
        <v>0</v>
      </c>
      <c r="I1087" s="4">
        <v>0</v>
      </c>
      <c r="J1087" s="4" t="s">
        <v>98</v>
      </c>
      <c r="K1087" s="4" t="s">
        <v>98</v>
      </c>
      <c r="L1087" s="7" t="s">
        <v>16</v>
      </c>
      <c r="M1087" s="7" t="s">
        <v>17</v>
      </c>
    </row>
    <row r="1088" spans="1:13">
      <c r="A1088" s="3" t="s">
        <v>1096</v>
      </c>
      <c r="B1088" s="3" t="s">
        <v>1097</v>
      </c>
      <c r="C1088" s="4" t="s">
        <v>15</v>
      </c>
      <c r="D1088" s="4" t="s">
        <v>98</v>
      </c>
      <c r="E1088" s="5">
        <v>0</v>
      </c>
      <c r="F1088" s="5">
        <v>0</v>
      </c>
      <c r="G1088" s="6" t="s">
        <v>98</v>
      </c>
      <c r="H1088" s="6">
        <v>0</v>
      </c>
      <c r="I1088" s="4">
        <v>0</v>
      </c>
      <c r="J1088" s="4" t="s">
        <v>98</v>
      </c>
      <c r="K1088" s="4" t="s">
        <v>98</v>
      </c>
      <c r="L1088" s="7" t="s">
        <v>16</v>
      </c>
      <c r="M1088" s="7" t="s">
        <v>17</v>
      </c>
    </row>
    <row r="1089" spans="1:13">
      <c r="A1089" s="3" t="s">
        <v>442</v>
      </c>
      <c r="B1089" s="3" t="s">
        <v>1098</v>
      </c>
      <c r="C1089" s="4" t="s">
        <v>15</v>
      </c>
      <c r="D1089" s="4" t="s">
        <v>98</v>
      </c>
      <c r="E1089" s="5">
        <v>0</v>
      </c>
      <c r="F1089" s="5">
        <v>0</v>
      </c>
      <c r="G1089" s="6" t="s">
        <v>98</v>
      </c>
      <c r="H1089" s="6">
        <v>0</v>
      </c>
      <c r="I1089" s="4">
        <v>0</v>
      </c>
      <c r="J1089" s="4" t="s">
        <v>98</v>
      </c>
      <c r="K1089" s="4" t="s">
        <v>98</v>
      </c>
      <c r="L1089" s="7" t="s">
        <v>16</v>
      </c>
      <c r="M1089" s="7" t="s">
        <v>17</v>
      </c>
    </row>
    <row r="1090" spans="1:13">
      <c r="A1090" s="3" t="s">
        <v>458</v>
      </c>
      <c r="B1090" s="3" t="s">
        <v>1099</v>
      </c>
      <c r="C1090" s="4" t="s">
        <v>15</v>
      </c>
      <c r="D1090" s="4" t="s">
        <v>98</v>
      </c>
      <c r="E1090" s="5">
        <v>0</v>
      </c>
      <c r="F1090" s="5">
        <v>0</v>
      </c>
      <c r="G1090" s="6" t="s">
        <v>98</v>
      </c>
      <c r="H1090" s="6">
        <v>0</v>
      </c>
      <c r="I1090" s="4">
        <v>0</v>
      </c>
      <c r="J1090" s="4" t="s">
        <v>98</v>
      </c>
      <c r="K1090" s="4" t="s">
        <v>98</v>
      </c>
      <c r="L1090" s="7" t="s">
        <v>16</v>
      </c>
      <c r="M1090" s="7" t="s">
        <v>17</v>
      </c>
    </row>
    <row r="1091" spans="1:13">
      <c r="A1091" s="3" t="s">
        <v>373</v>
      </c>
      <c r="B1091" s="3" t="s">
        <v>374</v>
      </c>
      <c r="C1091" s="4" t="s">
        <v>15</v>
      </c>
      <c r="D1091" s="4" t="s">
        <v>98</v>
      </c>
      <c r="E1091" s="5">
        <v>0</v>
      </c>
      <c r="F1091" s="5">
        <v>0</v>
      </c>
      <c r="G1091" s="6" t="s">
        <v>98</v>
      </c>
      <c r="H1091" s="6">
        <v>0</v>
      </c>
      <c r="I1091" s="4">
        <v>0</v>
      </c>
      <c r="J1091" s="4" t="s">
        <v>98</v>
      </c>
      <c r="K1091" s="4" t="s">
        <v>98</v>
      </c>
      <c r="L1091" s="7" t="s">
        <v>16</v>
      </c>
      <c r="M1091" s="7" t="s">
        <v>17</v>
      </c>
    </row>
    <row r="1092" spans="1:13">
      <c r="A1092" s="3" t="s">
        <v>1078</v>
      </c>
      <c r="B1092" s="3" t="s">
        <v>1100</v>
      </c>
      <c r="C1092" s="4" t="s">
        <v>15</v>
      </c>
      <c r="D1092" s="4" t="s">
        <v>98</v>
      </c>
      <c r="E1092" s="5">
        <v>0</v>
      </c>
      <c r="F1092" s="5">
        <v>0</v>
      </c>
      <c r="G1092" s="6" t="s">
        <v>98</v>
      </c>
      <c r="H1092" s="6">
        <v>0</v>
      </c>
      <c r="I1092" s="4">
        <v>0</v>
      </c>
      <c r="J1092" s="4" t="s">
        <v>98</v>
      </c>
      <c r="K1092" s="4" t="s">
        <v>98</v>
      </c>
      <c r="L1092" s="7" t="s">
        <v>16</v>
      </c>
      <c r="M1092" s="7" t="s">
        <v>17</v>
      </c>
    </row>
    <row r="1093" spans="1:13">
      <c r="A1093" s="3" t="s">
        <v>345</v>
      </c>
      <c r="B1093" s="3" t="s">
        <v>1101</v>
      </c>
      <c r="C1093" s="4" t="s">
        <v>15</v>
      </c>
      <c r="D1093" s="4" t="s">
        <v>98</v>
      </c>
      <c r="E1093" s="5">
        <v>0</v>
      </c>
      <c r="F1093" s="5">
        <v>0</v>
      </c>
      <c r="G1093" s="6" t="s">
        <v>98</v>
      </c>
      <c r="H1093" s="6">
        <v>0</v>
      </c>
      <c r="I1093" s="4">
        <v>0</v>
      </c>
      <c r="J1093" s="4" t="s">
        <v>98</v>
      </c>
      <c r="K1093" s="4" t="s">
        <v>98</v>
      </c>
      <c r="L1093" s="7" t="s">
        <v>16</v>
      </c>
      <c r="M1093" s="7" t="s">
        <v>17</v>
      </c>
    </row>
    <row r="1094" spans="1:13">
      <c r="A1094" s="3" t="s">
        <v>908</v>
      </c>
      <c r="B1094" s="3" t="s">
        <v>506</v>
      </c>
      <c r="C1094" s="4" t="s">
        <v>15</v>
      </c>
      <c r="D1094" s="4" t="s">
        <v>98</v>
      </c>
      <c r="E1094" s="5">
        <v>0</v>
      </c>
      <c r="F1094" s="5">
        <v>0</v>
      </c>
      <c r="G1094" s="6" t="s">
        <v>98</v>
      </c>
      <c r="H1094" s="6">
        <v>0</v>
      </c>
      <c r="I1094" s="4">
        <v>0</v>
      </c>
      <c r="J1094" s="4" t="s">
        <v>98</v>
      </c>
      <c r="K1094" s="4" t="s">
        <v>98</v>
      </c>
      <c r="L1094" s="7" t="s">
        <v>16</v>
      </c>
      <c r="M1094" s="7" t="s">
        <v>17</v>
      </c>
    </row>
    <row r="1095" spans="1:13">
      <c r="A1095" s="3" t="s">
        <v>787</v>
      </c>
      <c r="B1095" s="3" t="s">
        <v>1102</v>
      </c>
      <c r="C1095" s="4" t="s">
        <v>15</v>
      </c>
      <c r="D1095" s="4" t="s">
        <v>98</v>
      </c>
      <c r="E1095" s="5">
        <v>0</v>
      </c>
      <c r="F1095" s="5">
        <v>0</v>
      </c>
      <c r="G1095" s="6" t="s">
        <v>98</v>
      </c>
      <c r="H1095" s="6">
        <v>0</v>
      </c>
      <c r="I1095" s="4">
        <v>0</v>
      </c>
      <c r="J1095" s="4" t="s">
        <v>98</v>
      </c>
      <c r="K1095" s="4" t="s">
        <v>98</v>
      </c>
      <c r="L1095" s="7" t="s">
        <v>16</v>
      </c>
      <c r="M1095" s="7" t="s">
        <v>17</v>
      </c>
    </row>
    <row r="1096" spans="1:13">
      <c r="A1096" s="3" t="s">
        <v>1103</v>
      </c>
      <c r="B1096" s="3" t="s">
        <v>1104</v>
      </c>
      <c r="C1096" s="4" t="s">
        <v>15</v>
      </c>
      <c r="D1096" s="4" t="s">
        <v>98</v>
      </c>
      <c r="E1096" s="5">
        <v>0</v>
      </c>
      <c r="F1096" s="5">
        <v>0</v>
      </c>
      <c r="G1096" s="6" t="s">
        <v>98</v>
      </c>
      <c r="H1096" s="6">
        <v>0</v>
      </c>
      <c r="I1096" s="4">
        <v>0</v>
      </c>
      <c r="J1096" s="4" t="s">
        <v>98</v>
      </c>
      <c r="K1096" s="4" t="s">
        <v>98</v>
      </c>
      <c r="L1096" s="7" t="s">
        <v>16</v>
      </c>
      <c r="M1096" s="7" t="s">
        <v>17</v>
      </c>
    </row>
    <row r="1097" spans="1:13">
      <c r="A1097" s="3" t="s">
        <v>312</v>
      </c>
      <c r="B1097" s="3" t="s">
        <v>583</v>
      </c>
      <c r="C1097" s="4" t="s">
        <v>15</v>
      </c>
      <c r="D1097" s="4" t="s">
        <v>98</v>
      </c>
      <c r="E1097" s="5">
        <v>0</v>
      </c>
      <c r="F1097" s="5">
        <v>0</v>
      </c>
      <c r="G1097" s="6" t="s">
        <v>98</v>
      </c>
      <c r="H1097" s="6">
        <v>0</v>
      </c>
      <c r="I1097" s="4">
        <v>0</v>
      </c>
      <c r="J1097" s="4" t="s">
        <v>98</v>
      </c>
      <c r="K1097" s="4" t="s">
        <v>98</v>
      </c>
      <c r="L1097" s="7" t="s">
        <v>16</v>
      </c>
      <c r="M1097" s="7" t="s">
        <v>17</v>
      </c>
    </row>
    <row r="1098" spans="1:13">
      <c r="A1098" s="3" t="s">
        <v>437</v>
      </c>
      <c r="B1098" s="3" t="s">
        <v>1105</v>
      </c>
      <c r="C1098" s="4" t="s">
        <v>15</v>
      </c>
      <c r="D1098" s="4" t="s">
        <v>98</v>
      </c>
      <c r="E1098" s="5">
        <v>0</v>
      </c>
      <c r="F1098" s="5">
        <v>0</v>
      </c>
      <c r="G1098" s="6" t="s">
        <v>98</v>
      </c>
      <c r="H1098" s="6">
        <v>0</v>
      </c>
      <c r="I1098" s="4">
        <v>0</v>
      </c>
      <c r="J1098" s="4" t="s">
        <v>98</v>
      </c>
      <c r="K1098" s="4" t="s">
        <v>98</v>
      </c>
      <c r="L1098" s="7" t="s">
        <v>16</v>
      </c>
      <c r="M1098" s="7" t="s">
        <v>17</v>
      </c>
    </row>
    <row r="1099" spans="1:13">
      <c r="A1099" s="3" t="s">
        <v>691</v>
      </c>
      <c r="B1099" s="3" t="s">
        <v>1106</v>
      </c>
      <c r="C1099" s="4" t="s">
        <v>15</v>
      </c>
      <c r="D1099" s="4" t="s">
        <v>98</v>
      </c>
      <c r="E1099" s="5">
        <v>0</v>
      </c>
      <c r="F1099" s="5">
        <v>0</v>
      </c>
      <c r="G1099" s="6" t="s">
        <v>98</v>
      </c>
      <c r="H1099" s="6">
        <v>0</v>
      </c>
      <c r="I1099" s="4">
        <v>0</v>
      </c>
      <c r="J1099" s="4" t="s">
        <v>98</v>
      </c>
      <c r="K1099" s="4" t="s">
        <v>98</v>
      </c>
      <c r="L1099" s="7" t="s">
        <v>16</v>
      </c>
      <c r="M1099" s="7" t="s">
        <v>17</v>
      </c>
    </row>
    <row r="1100" spans="1:13">
      <c r="A1100" s="3" t="s">
        <v>330</v>
      </c>
      <c r="B1100" s="3" t="s">
        <v>1107</v>
      </c>
      <c r="C1100" s="4" t="s">
        <v>15</v>
      </c>
      <c r="D1100" s="4" t="s">
        <v>98</v>
      </c>
      <c r="E1100" s="5">
        <v>0</v>
      </c>
      <c r="F1100" s="5">
        <v>0</v>
      </c>
      <c r="G1100" s="6" t="s">
        <v>98</v>
      </c>
      <c r="H1100" s="6">
        <v>0</v>
      </c>
      <c r="I1100" s="4">
        <v>0</v>
      </c>
      <c r="J1100" s="4" t="s">
        <v>98</v>
      </c>
      <c r="K1100" s="4" t="s">
        <v>98</v>
      </c>
      <c r="L1100" s="7" t="s">
        <v>16</v>
      </c>
      <c r="M1100" s="7" t="s">
        <v>17</v>
      </c>
    </row>
    <row r="1101" spans="1:13">
      <c r="A1101" s="3" t="s">
        <v>669</v>
      </c>
      <c r="B1101" s="3" t="s">
        <v>1108</v>
      </c>
      <c r="C1101" s="4" t="s">
        <v>15</v>
      </c>
      <c r="D1101" s="4" t="s">
        <v>98</v>
      </c>
      <c r="E1101" s="5">
        <v>0</v>
      </c>
      <c r="F1101" s="5">
        <v>0</v>
      </c>
      <c r="G1101" s="6" t="s">
        <v>98</v>
      </c>
      <c r="H1101" s="6">
        <v>0</v>
      </c>
      <c r="I1101" s="4">
        <v>0</v>
      </c>
      <c r="J1101" s="4" t="s">
        <v>98</v>
      </c>
      <c r="K1101" s="4" t="s">
        <v>98</v>
      </c>
      <c r="L1101" s="7" t="s">
        <v>16</v>
      </c>
      <c r="M1101" s="7" t="s">
        <v>17</v>
      </c>
    </row>
    <row r="1102" spans="1:13">
      <c r="A1102" s="3" t="s">
        <v>1109</v>
      </c>
      <c r="B1102" s="3" t="s">
        <v>1110</v>
      </c>
      <c r="C1102" s="4" t="s">
        <v>15</v>
      </c>
      <c r="D1102" s="4" t="s">
        <v>98</v>
      </c>
      <c r="E1102" s="5">
        <v>0</v>
      </c>
      <c r="F1102" s="5">
        <v>0</v>
      </c>
      <c r="G1102" s="6" t="s">
        <v>98</v>
      </c>
      <c r="H1102" s="6">
        <v>0</v>
      </c>
      <c r="I1102" s="4">
        <v>0</v>
      </c>
      <c r="J1102" s="4" t="s">
        <v>98</v>
      </c>
      <c r="K1102" s="4" t="s">
        <v>98</v>
      </c>
      <c r="L1102" s="7" t="s">
        <v>16</v>
      </c>
      <c r="M1102" s="7" t="s">
        <v>17</v>
      </c>
    </row>
    <row r="1103" spans="1:13">
      <c r="A1103" s="3" t="s">
        <v>621</v>
      </c>
      <c r="B1103" s="3" t="s">
        <v>412</v>
      </c>
      <c r="C1103" s="4" t="s">
        <v>15</v>
      </c>
      <c r="D1103" s="4" t="s">
        <v>98</v>
      </c>
      <c r="E1103" s="5">
        <v>0</v>
      </c>
      <c r="F1103" s="5">
        <v>0</v>
      </c>
      <c r="G1103" s="6" t="s">
        <v>98</v>
      </c>
      <c r="H1103" s="6">
        <v>0</v>
      </c>
      <c r="I1103" s="4">
        <v>0</v>
      </c>
      <c r="J1103" s="4" t="s">
        <v>98</v>
      </c>
      <c r="K1103" s="4" t="s">
        <v>98</v>
      </c>
      <c r="L1103" s="7" t="s">
        <v>16</v>
      </c>
      <c r="M1103" s="7" t="s">
        <v>17</v>
      </c>
    </row>
    <row r="1104" spans="1:13">
      <c r="A1104" s="3" t="s">
        <v>370</v>
      </c>
      <c r="B1104" s="3" t="s">
        <v>1111</v>
      </c>
      <c r="C1104" s="4" t="s">
        <v>15</v>
      </c>
      <c r="D1104" s="4" t="s">
        <v>98</v>
      </c>
      <c r="E1104" s="5">
        <v>0</v>
      </c>
      <c r="F1104" s="5">
        <v>0</v>
      </c>
      <c r="G1104" s="6" t="s">
        <v>98</v>
      </c>
      <c r="H1104" s="6">
        <v>0</v>
      </c>
      <c r="I1104" s="4">
        <v>0</v>
      </c>
      <c r="J1104" s="4" t="s">
        <v>98</v>
      </c>
      <c r="K1104" s="4" t="s">
        <v>98</v>
      </c>
      <c r="L1104" s="7" t="s">
        <v>16</v>
      </c>
      <c r="M1104" s="7" t="s">
        <v>17</v>
      </c>
    </row>
    <row r="1105" spans="1:13">
      <c r="A1105" s="3" t="s">
        <v>398</v>
      </c>
      <c r="B1105" s="3" t="s">
        <v>749</v>
      </c>
      <c r="C1105" s="4" t="s">
        <v>15</v>
      </c>
      <c r="D1105" s="4" t="s">
        <v>98</v>
      </c>
      <c r="E1105" s="5">
        <v>0</v>
      </c>
      <c r="F1105" s="5">
        <v>0</v>
      </c>
      <c r="G1105" s="6" t="s">
        <v>98</v>
      </c>
      <c r="H1105" s="6">
        <v>0</v>
      </c>
      <c r="I1105" s="4">
        <v>0</v>
      </c>
      <c r="J1105" s="4" t="s">
        <v>98</v>
      </c>
      <c r="K1105" s="4" t="s">
        <v>98</v>
      </c>
      <c r="L1105" s="7" t="s">
        <v>16</v>
      </c>
      <c r="M1105" s="7" t="s">
        <v>17</v>
      </c>
    </row>
    <row r="1106" spans="1:13">
      <c r="A1106" s="3" t="s">
        <v>77</v>
      </c>
      <c r="B1106" s="3" t="s">
        <v>1112</v>
      </c>
      <c r="C1106" s="4" t="s">
        <v>15</v>
      </c>
      <c r="D1106" s="4" t="s">
        <v>98</v>
      </c>
      <c r="E1106" s="5">
        <v>0</v>
      </c>
      <c r="F1106" s="5">
        <v>0</v>
      </c>
      <c r="G1106" s="6" t="s">
        <v>98</v>
      </c>
      <c r="H1106" s="6">
        <v>0</v>
      </c>
      <c r="I1106" s="4">
        <v>0</v>
      </c>
      <c r="J1106" s="4" t="s">
        <v>98</v>
      </c>
      <c r="K1106" s="4" t="s">
        <v>98</v>
      </c>
      <c r="L1106" s="7" t="s">
        <v>16</v>
      </c>
      <c r="M1106" s="7" t="s">
        <v>17</v>
      </c>
    </row>
    <row r="1107" spans="1:13">
      <c r="A1107" s="3" t="s">
        <v>343</v>
      </c>
      <c r="B1107" s="3" t="s">
        <v>1113</v>
      </c>
      <c r="C1107" s="4" t="s">
        <v>15</v>
      </c>
      <c r="D1107" s="4" t="s">
        <v>98</v>
      </c>
      <c r="E1107" s="5">
        <v>0</v>
      </c>
      <c r="F1107" s="5">
        <v>0</v>
      </c>
      <c r="G1107" s="6" t="s">
        <v>98</v>
      </c>
      <c r="H1107" s="6">
        <v>0</v>
      </c>
      <c r="I1107" s="4">
        <v>0</v>
      </c>
      <c r="J1107" s="4" t="s">
        <v>98</v>
      </c>
      <c r="K1107" s="4" t="s">
        <v>98</v>
      </c>
      <c r="L1107" s="7" t="s">
        <v>16</v>
      </c>
      <c r="M1107" s="7" t="s">
        <v>17</v>
      </c>
    </row>
    <row r="1108" spans="1:13">
      <c r="A1108" s="3" t="s">
        <v>555</v>
      </c>
      <c r="B1108" s="3" t="s">
        <v>930</v>
      </c>
      <c r="C1108" s="4" t="s">
        <v>15</v>
      </c>
      <c r="D1108" s="4" t="s">
        <v>98</v>
      </c>
      <c r="E1108" s="5">
        <v>0</v>
      </c>
      <c r="F1108" s="5">
        <v>0</v>
      </c>
      <c r="G1108" s="6" t="s">
        <v>98</v>
      </c>
      <c r="H1108" s="6">
        <v>0</v>
      </c>
      <c r="I1108" s="4">
        <v>0</v>
      </c>
      <c r="J1108" s="4" t="s">
        <v>98</v>
      </c>
      <c r="K1108" s="4" t="s">
        <v>98</v>
      </c>
      <c r="L1108" s="7" t="s">
        <v>16</v>
      </c>
      <c r="M1108" s="7" t="s">
        <v>17</v>
      </c>
    </row>
    <row r="1109" spans="1:13">
      <c r="A1109" s="3" t="s">
        <v>514</v>
      </c>
      <c r="B1109" s="3" t="s">
        <v>902</v>
      </c>
      <c r="C1109" s="4" t="s">
        <v>15</v>
      </c>
      <c r="D1109" s="4" t="s">
        <v>98</v>
      </c>
      <c r="E1109" s="5">
        <v>0</v>
      </c>
      <c r="F1109" s="5">
        <v>0</v>
      </c>
      <c r="G1109" s="6" t="s">
        <v>98</v>
      </c>
      <c r="H1109" s="6">
        <v>0</v>
      </c>
      <c r="I1109" s="4">
        <v>0</v>
      </c>
      <c r="J1109" s="4" t="s">
        <v>98</v>
      </c>
      <c r="K1109" s="4" t="s">
        <v>98</v>
      </c>
      <c r="L1109" s="7" t="s">
        <v>16</v>
      </c>
      <c r="M1109" s="7" t="s">
        <v>17</v>
      </c>
    </row>
    <row r="1110" spans="1:13">
      <c r="A1110" s="3" t="s">
        <v>377</v>
      </c>
      <c r="B1110" s="3" t="s">
        <v>1114</v>
      </c>
      <c r="C1110" s="4" t="s">
        <v>15</v>
      </c>
      <c r="D1110" s="4" t="s">
        <v>98</v>
      </c>
      <c r="E1110" s="5">
        <v>0</v>
      </c>
      <c r="F1110" s="5">
        <v>0</v>
      </c>
      <c r="G1110" s="6" t="s">
        <v>98</v>
      </c>
      <c r="H1110" s="6">
        <v>0</v>
      </c>
      <c r="I1110" s="4">
        <v>0</v>
      </c>
      <c r="J1110" s="4" t="s">
        <v>98</v>
      </c>
      <c r="K1110" s="4" t="s">
        <v>98</v>
      </c>
      <c r="L1110" s="7" t="s">
        <v>16</v>
      </c>
      <c r="M1110" s="7" t="s">
        <v>17</v>
      </c>
    </row>
    <row r="1111" spans="1:13">
      <c r="A1111" s="3" t="s">
        <v>730</v>
      </c>
      <c r="B1111" s="3" t="s">
        <v>1115</v>
      </c>
      <c r="C1111" s="4" t="s">
        <v>15</v>
      </c>
      <c r="D1111" s="4" t="s">
        <v>98</v>
      </c>
      <c r="E1111" s="5">
        <v>0</v>
      </c>
      <c r="F1111" s="5">
        <v>0</v>
      </c>
      <c r="G1111" s="6" t="s">
        <v>98</v>
      </c>
      <c r="H1111" s="6">
        <v>0</v>
      </c>
      <c r="I1111" s="4">
        <v>0</v>
      </c>
      <c r="J1111" s="4" t="s">
        <v>98</v>
      </c>
      <c r="K1111" s="4" t="s">
        <v>98</v>
      </c>
      <c r="L1111" s="7" t="s">
        <v>16</v>
      </c>
      <c r="M1111" s="7" t="s">
        <v>17</v>
      </c>
    </row>
    <row r="1112" spans="1:13">
      <c r="A1112" s="3" t="s">
        <v>296</v>
      </c>
      <c r="B1112" s="3" t="s">
        <v>1116</v>
      </c>
      <c r="C1112" s="4" t="s">
        <v>15</v>
      </c>
      <c r="D1112" s="4" t="s">
        <v>98</v>
      </c>
      <c r="E1112" s="5">
        <v>0</v>
      </c>
      <c r="F1112" s="5">
        <v>0</v>
      </c>
      <c r="G1112" s="6" t="s">
        <v>98</v>
      </c>
      <c r="H1112" s="6">
        <v>0</v>
      </c>
      <c r="I1112" s="4">
        <v>0</v>
      </c>
      <c r="J1112" s="4" t="s">
        <v>98</v>
      </c>
      <c r="K1112" s="4" t="s">
        <v>98</v>
      </c>
      <c r="L1112" s="7" t="s">
        <v>16</v>
      </c>
      <c r="M1112" s="7" t="s">
        <v>17</v>
      </c>
    </row>
    <row r="1113" spans="1:13">
      <c r="A1113" s="3" t="s">
        <v>1117</v>
      </c>
      <c r="B1113" s="3" t="s">
        <v>1118</v>
      </c>
      <c r="C1113" s="4" t="s">
        <v>15</v>
      </c>
      <c r="D1113" s="4" t="s">
        <v>98</v>
      </c>
      <c r="E1113" s="5">
        <v>0</v>
      </c>
      <c r="F1113" s="5">
        <v>0</v>
      </c>
      <c r="G1113" s="6" t="s">
        <v>98</v>
      </c>
      <c r="H1113" s="6">
        <v>0</v>
      </c>
      <c r="I1113" s="4">
        <v>0</v>
      </c>
      <c r="J1113" s="4" t="s">
        <v>98</v>
      </c>
      <c r="K1113" s="4" t="s">
        <v>98</v>
      </c>
      <c r="L1113" s="7" t="s">
        <v>16</v>
      </c>
      <c r="M1113" s="7" t="s">
        <v>17</v>
      </c>
    </row>
    <row r="1114" spans="1:13">
      <c r="A1114" s="3" t="s">
        <v>33</v>
      </c>
      <c r="B1114" s="3" t="s">
        <v>1119</v>
      </c>
      <c r="C1114" s="4" t="s">
        <v>15</v>
      </c>
      <c r="D1114" s="4" t="s">
        <v>98</v>
      </c>
      <c r="E1114" s="5">
        <v>0</v>
      </c>
      <c r="F1114" s="5">
        <v>0</v>
      </c>
      <c r="G1114" s="6" t="s">
        <v>98</v>
      </c>
      <c r="H1114" s="6">
        <v>0</v>
      </c>
      <c r="I1114" s="4">
        <v>0</v>
      </c>
      <c r="J1114" s="4" t="s">
        <v>98</v>
      </c>
      <c r="K1114" s="4" t="s">
        <v>98</v>
      </c>
      <c r="L1114" s="7" t="s">
        <v>16</v>
      </c>
      <c r="M1114" s="7" t="s">
        <v>17</v>
      </c>
    </row>
    <row r="1115" spans="1:13">
      <c r="A1115" s="3" t="s">
        <v>77</v>
      </c>
      <c r="B1115" s="3" t="s">
        <v>1120</v>
      </c>
      <c r="C1115" s="4" t="s">
        <v>15</v>
      </c>
      <c r="D1115" s="4" t="s">
        <v>98</v>
      </c>
      <c r="E1115" s="5">
        <v>0</v>
      </c>
      <c r="F1115" s="5">
        <v>0</v>
      </c>
      <c r="G1115" s="6" t="s">
        <v>98</v>
      </c>
      <c r="H1115" s="6">
        <v>0</v>
      </c>
      <c r="I1115" s="4">
        <v>0</v>
      </c>
      <c r="J1115" s="4" t="s">
        <v>98</v>
      </c>
      <c r="K1115" s="4" t="s">
        <v>98</v>
      </c>
      <c r="L1115" s="7" t="s">
        <v>16</v>
      </c>
      <c r="M1115" s="7" t="s">
        <v>17</v>
      </c>
    </row>
    <row r="1116" spans="1:13">
      <c r="A1116" s="3" t="s">
        <v>24</v>
      </c>
      <c r="B1116" s="3" t="s">
        <v>291</v>
      </c>
      <c r="C1116" s="4" t="s">
        <v>15</v>
      </c>
      <c r="D1116" s="4" t="s">
        <v>98</v>
      </c>
      <c r="E1116" s="5">
        <v>0</v>
      </c>
      <c r="F1116" s="5">
        <v>0</v>
      </c>
      <c r="G1116" s="6" t="s">
        <v>98</v>
      </c>
      <c r="H1116" s="6">
        <v>0</v>
      </c>
      <c r="I1116" s="4">
        <v>0</v>
      </c>
      <c r="J1116" s="4" t="s">
        <v>98</v>
      </c>
      <c r="K1116" s="4" t="s">
        <v>98</v>
      </c>
      <c r="L1116" s="7" t="s">
        <v>16</v>
      </c>
      <c r="M1116" s="7" t="s">
        <v>17</v>
      </c>
    </row>
    <row r="1117" spans="1:13">
      <c r="A1117" s="3" t="s">
        <v>296</v>
      </c>
      <c r="B1117" s="3" t="s">
        <v>1121</v>
      </c>
      <c r="C1117" s="4" t="s">
        <v>15</v>
      </c>
      <c r="D1117" s="4" t="s">
        <v>98</v>
      </c>
      <c r="E1117" s="5">
        <v>0</v>
      </c>
      <c r="F1117" s="5">
        <v>0</v>
      </c>
      <c r="G1117" s="6" t="s">
        <v>98</v>
      </c>
      <c r="H1117" s="6">
        <v>0</v>
      </c>
      <c r="I1117" s="4">
        <v>0</v>
      </c>
      <c r="J1117" s="4" t="s">
        <v>98</v>
      </c>
      <c r="K1117" s="4" t="s">
        <v>98</v>
      </c>
      <c r="L1117" s="7" t="s">
        <v>16</v>
      </c>
      <c r="M1117" s="7" t="s">
        <v>17</v>
      </c>
    </row>
    <row r="1118" spans="1:13">
      <c r="A1118" s="3" t="s">
        <v>392</v>
      </c>
      <c r="B1118" s="3" t="s">
        <v>678</v>
      </c>
      <c r="C1118" s="4" t="s">
        <v>15</v>
      </c>
      <c r="D1118" s="4" t="s">
        <v>98</v>
      </c>
      <c r="E1118" s="5">
        <v>0</v>
      </c>
      <c r="F1118" s="5">
        <v>0</v>
      </c>
      <c r="G1118" s="6" t="s">
        <v>98</v>
      </c>
      <c r="H1118" s="6">
        <v>0</v>
      </c>
      <c r="I1118" s="4">
        <v>0</v>
      </c>
      <c r="J1118" s="4" t="s">
        <v>98</v>
      </c>
      <c r="K1118" s="4" t="s">
        <v>98</v>
      </c>
      <c r="L1118" s="7" t="s">
        <v>16</v>
      </c>
      <c r="M1118" s="7" t="s">
        <v>17</v>
      </c>
    </row>
    <row r="1119" spans="1:13">
      <c r="A1119" s="3" t="s">
        <v>1122</v>
      </c>
      <c r="B1119" s="3" t="s">
        <v>708</v>
      </c>
      <c r="C1119" s="4" t="s">
        <v>15</v>
      </c>
      <c r="D1119" s="4" t="s">
        <v>98</v>
      </c>
      <c r="E1119" s="5">
        <v>0</v>
      </c>
      <c r="F1119" s="5">
        <v>0</v>
      </c>
      <c r="G1119" s="6" t="s">
        <v>98</v>
      </c>
      <c r="H1119" s="6">
        <v>0</v>
      </c>
      <c r="I1119" s="4">
        <v>0</v>
      </c>
      <c r="J1119" s="4" t="s">
        <v>98</v>
      </c>
      <c r="K1119" s="4" t="s">
        <v>98</v>
      </c>
      <c r="L1119" s="7" t="s">
        <v>16</v>
      </c>
      <c r="M1119" s="7" t="s">
        <v>17</v>
      </c>
    </row>
    <row r="1120" spans="1:13">
      <c r="A1120" s="3" t="s">
        <v>491</v>
      </c>
      <c r="B1120" s="3" t="s">
        <v>1123</v>
      </c>
      <c r="C1120" s="4" t="s">
        <v>15</v>
      </c>
      <c r="D1120" s="4" t="s">
        <v>98</v>
      </c>
      <c r="E1120" s="5">
        <v>0</v>
      </c>
      <c r="F1120" s="5">
        <v>0</v>
      </c>
      <c r="G1120" s="6" t="s">
        <v>98</v>
      </c>
      <c r="H1120" s="6">
        <v>0</v>
      </c>
      <c r="I1120" s="4">
        <v>0</v>
      </c>
      <c r="J1120" s="4" t="s">
        <v>98</v>
      </c>
      <c r="K1120" s="4" t="s">
        <v>98</v>
      </c>
      <c r="L1120" s="7" t="s">
        <v>16</v>
      </c>
      <c r="M1120" s="7" t="s">
        <v>17</v>
      </c>
    </row>
    <row r="1121" spans="1:13">
      <c r="A1121" s="3" t="s">
        <v>773</v>
      </c>
      <c r="B1121" s="3" t="s">
        <v>923</v>
      </c>
      <c r="C1121" s="4" t="s">
        <v>15</v>
      </c>
      <c r="D1121" s="4" t="s">
        <v>98</v>
      </c>
      <c r="E1121" s="5">
        <v>0</v>
      </c>
      <c r="F1121" s="5">
        <v>0</v>
      </c>
      <c r="G1121" s="6" t="s">
        <v>98</v>
      </c>
      <c r="H1121" s="6">
        <v>0</v>
      </c>
      <c r="I1121" s="4">
        <v>0</v>
      </c>
      <c r="J1121" s="4" t="s">
        <v>98</v>
      </c>
      <c r="K1121" s="4" t="s">
        <v>98</v>
      </c>
      <c r="L1121" s="7" t="s">
        <v>16</v>
      </c>
      <c r="M1121" s="7" t="s">
        <v>17</v>
      </c>
    </row>
    <row r="1122" spans="1:13">
      <c r="A1122" s="3" t="s">
        <v>1124</v>
      </c>
      <c r="B1122" s="3" t="s">
        <v>123</v>
      </c>
      <c r="C1122" s="4" t="s">
        <v>15</v>
      </c>
      <c r="D1122" s="4" t="s">
        <v>98</v>
      </c>
      <c r="E1122" s="5">
        <v>0</v>
      </c>
      <c r="F1122" s="5">
        <v>0</v>
      </c>
      <c r="G1122" s="6" t="s">
        <v>98</v>
      </c>
      <c r="H1122" s="6">
        <v>0</v>
      </c>
      <c r="I1122" s="4">
        <v>0</v>
      </c>
      <c r="J1122" s="4" t="s">
        <v>98</v>
      </c>
      <c r="K1122" s="4" t="s">
        <v>98</v>
      </c>
      <c r="L1122" s="7" t="s">
        <v>16</v>
      </c>
      <c r="M1122" s="7" t="s">
        <v>17</v>
      </c>
    </row>
    <row r="1123" spans="1:13">
      <c r="A1123" s="3" t="s">
        <v>514</v>
      </c>
      <c r="B1123" s="3" t="s">
        <v>1125</v>
      </c>
      <c r="C1123" s="4" t="s">
        <v>15</v>
      </c>
      <c r="D1123" s="4" t="s">
        <v>98</v>
      </c>
      <c r="E1123" s="5">
        <v>0</v>
      </c>
      <c r="F1123" s="5">
        <v>0</v>
      </c>
      <c r="G1123" s="6" t="s">
        <v>98</v>
      </c>
      <c r="H1123" s="6">
        <v>0</v>
      </c>
      <c r="I1123" s="4">
        <v>0</v>
      </c>
      <c r="J1123" s="4" t="s">
        <v>98</v>
      </c>
      <c r="K1123" s="4" t="s">
        <v>98</v>
      </c>
      <c r="L1123" s="7" t="s">
        <v>16</v>
      </c>
      <c r="M1123" s="7" t="s">
        <v>17</v>
      </c>
    </row>
    <row r="1124" spans="1:13">
      <c r="A1124" s="3" t="s">
        <v>935</v>
      </c>
      <c r="B1124" s="3" t="s">
        <v>1126</v>
      </c>
      <c r="C1124" s="4" t="s">
        <v>15</v>
      </c>
      <c r="D1124" s="4" t="s">
        <v>98</v>
      </c>
      <c r="E1124" s="5">
        <v>0</v>
      </c>
      <c r="F1124" s="5">
        <v>0</v>
      </c>
      <c r="G1124" s="6" t="s">
        <v>98</v>
      </c>
      <c r="H1124" s="6">
        <v>0</v>
      </c>
      <c r="I1124" s="4">
        <v>0</v>
      </c>
      <c r="J1124" s="4" t="s">
        <v>98</v>
      </c>
      <c r="K1124" s="4" t="s">
        <v>98</v>
      </c>
      <c r="L1124" s="7" t="s">
        <v>16</v>
      </c>
      <c r="M1124" s="7" t="s">
        <v>17</v>
      </c>
    </row>
    <row r="1125" spans="1:13">
      <c r="A1125" s="3" t="s">
        <v>456</v>
      </c>
      <c r="B1125" s="3" t="s">
        <v>1127</v>
      </c>
      <c r="C1125" s="4" t="s">
        <v>15</v>
      </c>
      <c r="D1125" s="4" t="s">
        <v>98</v>
      </c>
      <c r="E1125" s="5">
        <v>0</v>
      </c>
      <c r="F1125" s="5">
        <v>0</v>
      </c>
      <c r="G1125" s="6" t="s">
        <v>98</v>
      </c>
      <c r="H1125" s="6">
        <v>0</v>
      </c>
      <c r="I1125" s="4">
        <v>0</v>
      </c>
      <c r="J1125" s="4" t="s">
        <v>98</v>
      </c>
      <c r="K1125" s="4" t="s">
        <v>98</v>
      </c>
      <c r="L1125" s="7" t="s">
        <v>16</v>
      </c>
      <c r="M1125" s="7" t="s">
        <v>17</v>
      </c>
    </row>
    <row r="1126" spans="1:13">
      <c r="A1126" s="3" t="s">
        <v>55</v>
      </c>
      <c r="B1126" s="3" t="s">
        <v>580</v>
      </c>
      <c r="C1126" s="4" t="s">
        <v>15</v>
      </c>
      <c r="D1126" s="4" t="s">
        <v>98</v>
      </c>
      <c r="E1126" s="5">
        <v>0</v>
      </c>
      <c r="F1126" s="5">
        <v>0</v>
      </c>
      <c r="G1126" s="6" t="s">
        <v>98</v>
      </c>
      <c r="H1126" s="6">
        <v>0</v>
      </c>
      <c r="I1126" s="4">
        <v>0</v>
      </c>
      <c r="J1126" s="4" t="s">
        <v>98</v>
      </c>
      <c r="K1126" s="4" t="s">
        <v>98</v>
      </c>
      <c r="L1126" s="7" t="s">
        <v>16</v>
      </c>
      <c r="M1126" s="7" t="s">
        <v>17</v>
      </c>
    </row>
    <row r="1127" spans="1:13">
      <c r="A1127" s="3" t="s">
        <v>463</v>
      </c>
      <c r="B1127" s="3" t="s">
        <v>1128</v>
      </c>
      <c r="C1127" s="4" t="s">
        <v>15</v>
      </c>
      <c r="D1127" s="4" t="s">
        <v>98</v>
      </c>
      <c r="E1127" s="5">
        <v>0</v>
      </c>
      <c r="F1127" s="5">
        <v>0</v>
      </c>
      <c r="G1127" s="6" t="s">
        <v>98</v>
      </c>
      <c r="H1127" s="6">
        <v>0</v>
      </c>
      <c r="I1127" s="4">
        <v>0</v>
      </c>
      <c r="J1127" s="4" t="s">
        <v>98</v>
      </c>
      <c r="K1127" s="4" t="s">
        <v>98</v>
      </c>
      <c r="L1127" s="7" t="s">
        <v>16</v>
      </c>
      <c r="M1127" s="7" t="s">
        <v>17</v>
      </c>
    </row>
    <row r="1128" spans="1:13">
      <c r="A1128" s="3" t="s">
        <v>616</v>
      </c>
      <c r="B1128" s="3" t="s">
        <v>709</v>
      </c>
      <c r="C1128" s="4" t="s">
        <v>15</v>
      </c>
      <c r="D1128" s="4" t="s">
        <v>98</v>
      </c>
      <c r="E1128" s="5">
        <v>0</v>
      </c>
      <c r="F1128" s="5">
        <v>0</v>
      </c>
      <c r="G1128" s="6" t="s">
        <v>98</v>
      </c>
      <c r="H1128" s="6">
        <v>0</v>
      </c>
      <c r="I1128" s="4">
        <v>0</v>
      </c>
      <c r="J1128" s="4" t="s">
        <v>98</v>
      </c>
      <c r="K1128" s="4" t="s">
        <v>98</v>
      </c>
      <c r="L1128" s="7" t="s">
        <v>16</v>
      </c>
      <c r="M1128" s="7" t="s">
        <v>17</v>
      </c>
    </row>
    <row r="1129" spans="1:13">
      <c r="A1129" s="3" t="s">
        <v>1129</v>
      </c>
      <c r="B1129" s="3" t="s">
        <v>1130</v>
      </c>
      <c r="C1129" s="4" t="s">
        <v>15</v>
      </c>
      <c r="D1129" s="4" t="s">
        <v>98</v>
      </c>
      <c r="E1129" s="5">
        <v>0</v>
      </c>
      <c r="F1129" s="5">
        <v>0</v>
      </c>
      <c r="G1129" s="6" t="s">
        <v>98</v>
      </c>
      <c r="H1129" s="6">
        <v>0</v>
      </c>
      <c r="I1129" s="4">
        <v>0</v>
      </c>
      <c r="J1129" s="4" t="s">
        <v>98</v>
      </c>
      <c r="K1129" s="4" t="s">
        <v>98</v>
      </c>
      <c r="L1129" s="7" t="s">
        <v>16</v>
      </c>
      <c r="M1129" s="7" t="s">
        <v>17</v>
      </c>
    </row>
    <row r="1130" spans="1:13">
      <c r="A1130" s="3" t="s">
        <v>310</v>
      </c>
      <c r="B1130" s="3" t="s">
        <v>1131</v>
      </c>
      <c r="C1130" s="4" t="s">
        <v>15</v>
      </c>
      <c r="D1130" s="4" t="s">
        <v>98</v>
      </c>
      <c r="E1130" s="5">
        <v>0</v>
      </c>
      <c r="F1130" s="5">
        <v>0</v>
      </c>
      <c r="G1130" s="6" t="s">
        <v>98</v>
      </c>
      <c r="H1130" s="6">
        <v>0</v>
      </c>
      <c r="I1130" s="4">
        <v>0</v>
      </c>
      <c r="J1130" s="4" t="s">
        <v>98</v>
      </c>
      <c r="K1130" s="4" t="s">
        <v>98</v>
      </c>
      <c r="L1130" s="7" t="s">
        <v>16</v>
      </c>
      <c r="M1130" s="7" t="s">
        <v>17</v>
      </c>
    </row>
    <row r="1131" spans="1:13">
      <c r="A1131" s="3" t="s">
        <v>28</v>
      </c>
      <c r="B1131" s="3" t="s">
        <v>128</v>
      </c>
      <c r="C1131" s="4" t="s">
        <v>15</v>
      </c>
      <c r="D1131" s="4" t="s">
        <v>98</v>
      </c>
      <c r="E1131" s="5">
        <v>0</v>
      </c>
      <c r="F1131" s="5">
        <v>0</v>
      </c>
      <c r="G1131" s="6" t="s">
        <v>98</v>
      </c>
      <c r="H1131" s="6">
        <v>0</v>
      </c>
      <c r="I1131" s="4">
        <v>0</v>
      </c>
      <c r="J1131" s="4" t="s">
        <v>98</v>
      </c>
      <c r="K1131" s="4" t="s">
        <v>98</v>
      </c>
      <c r="L1131" s="7" t="s">
        <v>16</v>
      </c>
      <c r="M1131" s="7" t="s">
        <v>17</v>
      </c>
    </row>
    <row r="1132" spans="1:13">
      <c r="A1132" s="3" t="s">
        <v>370</v>
      </c>
      <c r="B1132" s="3" t="s">
        <v>443</v>
      </c>
      <c r="C1132" s="4" t="s">
        <v>15</v>
      </c>
      <c r="D1132" s="4" t="s">
        <v>98</v>
      </c>
      <c r="E1132" s="5">
        <v>0</v>
      </c>
      <c r="F1132" s="5">
        <v>0</v>
      </c>
      <c r="G1132" s="6" t="s">
        <v>98</v>
      </c>
      <c r="H1132" s="6">
        <v>0</v>
      </c>
      <c r="I1132" s="4">
        <v>0</v>
      </c>
      <c r="J1132" s="4" t="s">
        <v>98</v>
      </c>
      <c r="K1132" s="4" t="s">
        <v>98</v>
      </c>
      <c r="L1132" s="7" t="s">
        <v>16</v>
      </c>
      <c r="M1132" s="7" t="s">
        <v>17</v>
      </c>
    </row>
    <row r="1133" spans="1:13">
      <c r="A1133" s="3" t="s">
        <v>386</v>
      </c>
      <c r="B1133" s="3" t="s">
        <v>1132</v>
      </c>
      <c r="C1133" s="4" t="s">
        <v>15</v>
      </c>
      <c r="D1133" s="4" t="s">
        <v>98</v>
      </c>
      <c r="E1133" s="5">
        <v>0</v>
      </c>
      <c r="F1133" s="5">
        <v>0</v>
      </c>
      <c r="G1133" s="6" t="s">
        <v>98</v>
      </c>
      <c r="H1133" s="6">
        <v>0</v>
      </c>
      <c r="I1133" s="4">
        <v>0</v>
      </c>
      <c r="J1133" s="4" t="s">
        <v>98</v>
      </c>
      <c r="K1133" s="4" t="s">
        <v>98</v>
      </c>
      <c r="L1133" s="7" t="s">
        <v>16</v>
      </c>
      <c r="M1133" s="7" t="s">
        <v>17</v>
      </c>
    </row>
    <row r="1134" spans="1:13">
      <c r="A1134" s="3" t="s">
        <v>79</v>
      </c>
      <c r="B1134" s="3" t="s">
        <v>1133</v>
      </c>
      <c r="C1134" s="4" t="s">
        <v>15</v>
      </c>
      <c r="D1134" s="4" t="s">
        <v>98</v>
      </c>
      <c r="E1134" s="5">
        <v>0</v>
      </c>
      <c r="F1134" s="5">
        <v>0</v>
      </c>
      <c r="G1134" s="6" t="s">
        <v>98</v>
      </c>
      <c r="H1134" s="6">
        <v>0</v>
      </c>
      <c r="I1134" s="4">
        <v>0</v>
      </c>
      <c r="J1134" s="4" t="s">
        <v>98</v>
      </c>
      <c r="K1134" s="4" t="s">
        <v>98</v>
      </c>
      <c r="L1134" s="7" t="s">
        <v>16</v>
      </c>
      <c r="M1134" s="7" t="s">
        <v>17</v>
      </c>
    </row>
    <row r="1135" spans="1:13">
      <c r="A1135" s="3" t="s">
        <v>332</v>
      </c>
      <c r="B1135" s="3" t="s">
        <v>1134</v>
      </c>
      <c r="C1135" s="4" t="s">
        <v>15</v>
      </c>
      <c r="D1135" s="4" t="s">
        <v>98</v>
      </c>
      <c r="E1135" s="5">
        <v>0</v>
      </c>
      <c r="F1135" s="5">
        <v>0</v>
      </c>
      <c r="G1135" s="6" t="s">
        <v>98</v>
      </c>
      <c r="H1135" s="6">
        <v>0</v>
      </c>
      <c r="I1135" s="4">
        <v>0</v>
      </c>
      <c r="J1135" s="4" t="s">
        <v>98</v>
      </c>
      <c r="K1135" s="4" t="s">
        <v>98</v>
      </c>
      <c r="L1135" s="7" t="s">
        <v>16</v>
      </c>
      <c r="M1135" s="7" t="s">
        <v>17</v>
      </c>
    </row>
    <row r="1136" spans="1:13">
      <c r="A1136" s="3" t="s">
        <v>614</v>
      </c>
      <c r="B1136" s="3" t="s">
        <v>1135</v>
      </c>
      <c r="C1136" s="4" t="s">
        <v>15</v>
      </c>
      <c r="D1136" s="4" t="s">
        <v>98</v>
      </c>
      <c r="E1136" s="5">
        <v>0</v>
      </c>
      <c r="F1136" s="5">
        <v>0</v>
      </c>
      <c r="G1136" s="6" t="s">
        <v>98</v>
      </c>
      <c r="H1136" s="6">
        <v>0</v>
      </c>
      <c r="I1136" s="4">
        <v>0</v>
      </c>
      <c r="J1136" s="4" t="s">
        <v>98</v>
      </c>
      <c r="K1136" s="4" t="s">
        <v>98</v>
      </c>
      <c r="L1136" s="7" t="s">
        <v>16</v>
      </c>
      <c r="M1136" s="7" t="s">
        <v>17</v>
      </c>
    </row>
    <row r="1137" spans="1:13">
      <c r="A1137" s="3" t="s">
        <v>413</v>
      </c>
      <c r="B1137" s="3" t="s">
        <v>742</v>
      </c>
      <c r="C1137" s="4" t="s">
        <v>15</v>
      </c>
      <c r="D1137" s="4" t="s">
        <v>98</v>
      </c>
      <c r="E1137" s="5">
        <v>0</v>
      </c>
      <c r="F1137" s="5">
        <v>0</v>
      </c>
      <c r="G1137" s="6" t="s">
        <v>98</v>
      </c>
      <c r="H1137" s="6">
        <v>0</v>
      </c>
      <c r="I1137" s="4">
        <v>0</v>
      </c>
      <c r="J1137" s="4" t="s">
        <v>98</v>
      </c>
      <c r="K1137" s="4" t="s">
        <v>98</v>
      </c>
      <c r="L1137" s="7" t="s">
        <v>16</v>
      </c>
      <c r="M1137" s="7" t="s">
        <v>17</v>
      </c>
    </row>
    <row r="1138" spans="1:13">
      <c r="A1138" s="3" t="s">
        <v>507</v>
      </c>
      <c r="B1138" s="3" t="s">
        <v>1136</v>
      </c>
      <c r="C1138" s="4" t="s">
        <v>15</v>
      </c>
      <c r="D1138" s="4" t="s">
        <v>98</v>
      </c>
      <c r="E1138" s="5">
        <v>0</v>
      </c>
      <c r="F1138" s="5">
        <v>0</v>
      </c>
      <c r="G1138" s="6" t="s">
        <v>98</v>
      </c>
      <c r="H1138" s="6">
        <v>0</v>
      </c>
      <c r="I1138" s="4">
        <v>0</v>
      </c>
      <c r="J1138" s="4" t="s">
        <v>98</v>
      </c>
      <c r="K1138" s="4" t="s">
        <v>98</v>
      </c>
      <c r="L1138" s="7" t="s">
        <v>16</v>
      </c>
      <c r="M1138" s="7" t="s">
        <v>17</v>
      </c>
    </row>
    <row r="1139" spans="1:13">
      <c r="A1139" s="3" t="s">
        <v>563</v>
      </c>
      <c r="B1139" s="3" t="s">
        <v>1137</v>
      </c>
      <c r="C1139" s="4" t="s">
        <v>15</v>
      </c>
      <c r="D1139" s="4" t="s">
        <v>98</v>
      </c>
      <c r="E1139" s="5">
        <v>0</v>
      </c>
      <c r="F1139" s="5">
        <v>0</v>
      </c>
      <c r="G1139" s="6" t="s">
        <v>98</v>
      </c>
      <c r="H1139" s="6">
        <v>0</v>
      </c>
      <c r="I1139" s="4">
        <v>0</v>
      </c>
      <c r="J1139" s="4" t="s">
        <v>98</v>
      </c>
      <c r="K1139" s="4" t="s">
        <v>98</v>
      </c>
      <c r="L1139" s="7" t="s">
        <v>16</v>
      </c>
      <c r="M1139" s="7" t="s">
        <v>17</v>
      </c>
    </row>
    <row r="1140" spans="1:13">
      <c r="A1140" s="3" t="s">
        <v>294</v>
      </c>
      <c r="B1140" s="3" t="s">
        <v>1138</v>
      </c>
      <c r="C1140" s="4" t="s">
        <v>15</v>
      </c>
      <c r="D1140" s="4" t="s">
        <v>98</v>
      </c>
      <c r="E1140" s="5">
        <v>0</v>
      </c>
      <c r="F1140" s="5">
        <v>0</v>
      </c>
      <c r="G1140" s="6" t="s">
        <v>98</v>
      </c>
      <c r="H1140" s="6">
        <v>0</v>
      </c>
      <c r="I1140" s="4">
        <v>0</v>
      </c>
      <c r="J1140" s="4" t="s">
        <v>98</v>
      </c>
      <c r="K1140" s="4" t="s">
        <v>98</v>
      </c>
      <c r="L1140" s="7" t="s">
        <v>16</v>
      </c>
      <c r="M1140" s="7" t="s">
        <v>17</v>
      </c>
    </row>
    <row r="1141" spans="1:13">
      <c r="A1141" s="3" t="s">
        <v>548</v>
      </c>
      <c r="B1141" s="3" t="s">
        <v>847</v>
      </c>
      <c r="C1141" s="4" t="s">
        <v>15</v>
      </c>
      <c r="D1141" s="4" t="s">
        <v>98</v>
      </c>
      <c r="E1141" s="5">
        <v>0</v>
      </c>
      <c r="F1141" s="5">
        <v>0</v>
      </c>
      <c r="G1141" s="6" t="s">
        <v>98</v>
      </c>
      <c r="H1141" s="6">
        <v>0</v>
      </c>
      <c r="I1141" s="4">
        <v>0</v>
      </c>
      <c r="J1141" s="4" t="s">
        <v>98</v>
      </c>
      <c r="K1141" s="4" t="s">
        <v>98</v>
      </c>
      <c r="L1141" s="7" t="s">
        <v>16</v>
      </c>
      <c r="M1141" s="7" t="s">
        <v>17</v>
      </c>
    </row>
    <row r="1142" spans="1:13">
      <c r="A1142" s="3" t="s">
        <v>730</v>
      </c>
      <c r="B1142" s="3" t="s">
        <v>1139</v>
      </c>
      <c r="C1142" s="4" t="s">
        <v>15</v>
      </c>
      <c r="D1142" s="4" t="s">
        <v>98</v>
      </c>
      <c r="E1142" s="5">
        <v>0</v>
      </c>
      <c r="F1142" s="5">
        <v>0</v>
      </c>
      <c r="G1142" s="6" t="s">
        <v>98</v>
      </c>
      <c r="H1142" s="6">
        <v>0</v>
      </c>
      <c r="I1142" s="4">
        <v>0</v>
      </c>
      <c r="J1142" s="4" t="s">
        <v>98</v>
      </c>
      <c r="K1142" s="4" t="s">
        <v>98</v>
      </c>
      <c r="L1142" s="7" t="s">
        <v>16</v>
      </c>
      <c r="M1142" s="7" t="s">
        <v>17</v>
      </c>
    </row>
    <row r="1143" spans="1:13">
      <c r="A1143" s="3" t="s">
        <v>330</v>
      </c>
      <c r="B1143" s="3" t="s">
        <v>1140</v>
      </c>
      <c r="C1143" s="4" t="s">
        <v>15</v>
      </c>
      <c r="D1143" s="4" t="s">
        <v>98</v>
      </c>
      <c r="E1143" s="5">
        <v>0</v>
      </c>
      <c r="F1143" s="5">
        <v>0</v>
      </c>
      <c r="G1143" s="6" t="s">
        <v>98</v>
      </c>
      <c r="H1143" s="6">
        <v>0</v>
      </c>
      <c r="I1143" s="4">
        <v>0</v>
      </c>
      <c r="J1143" s="4" t="s">
        <v>98</v>
      </c>
      <c r="K1143" s="4" t="s">
        <v>98</v>
      </c>
      <c r="L1143" s="7" t="s">
        <v>16</v>
      </c>
      <c r="M1143" s="7" t="s">
        <v>17</v>
      </c>
    </row>
    <row r="1144" spans="1:13">
      <c r="A1144" s="3" t="s">
        <v>305</v>
      </c>
      <c r="B1144" s="3" t="s">
        <v>1141</v>
      </c>
      <c r="C1144" s="4" t="s">
        <v>15</v>
      </c>
      <c r="D1144" s="4" t="s">
        <v>98</v>
      </c>
      <c r="E1144" s="5">
        <v>0</v>
      </c>
      <c r="F1144" s="5">
        <v>0</v>
      </c>
      <c r="G1144" s="6" t="s">
        <v>98</v>
      </c>
      <c r="H1144" s="6">
        <v>0</v>
      </c>
      <c r="I1144" s="4">
        <v>0</v>
      </c>
      <c r="J1144" s="4" t="s">
        <v>98</v>
      </c>
      <c r="K1144" s="4" t="s">
        <v>98</v>
      </c>
      <c r="L1144" s="7" t="s">
        <v>16</v>
      </c>
      <c r="M1144" s="7" t="s">
        <v>17</v>
      </c>
    </row>
    <row r="1145" spans="1:13">
      <c r="A1145" s="3" t="s">
        <v>345</v>
      </c>
      <c r="B1145" s="3" t="s">
        <v>1142</v>
      </c>
      <c r="C1145" s="4" t="s">
        <v>15</v>
      </c>
      <c r="D1145" s="4" t="s">
        <v>98</v>
      </c>
      <c r="E1145" s="5">
        <v>0</v>
      </c>
      <c r="F1145" s="5">
        <v>0</v>
      </c>
      <c r="G1145" s="6" t="s">
        <v>98</v>
      </c>
      <c r="H1145" s="6">
        <v>0</v>
      </c>
      <c r="I1145" s="4">
        <v>0</v>
      </c>
      <c r="J1145" s="4" t="s">
        <v>98</v>
      </c>
      <c r="K1145" s="4" t="s">
        <v>98</v>
      </c>
      <c r="L1145" s="7" t="s">
        <v>16</v>
      </c>
      <c r="M1145" s="7" t="s">
        <v>17</v>
      </c>
    </row>
    <row r="1146" spans="1:13">
      <c r="A1146" s="3" t="s">
        <v>345</v>
      </c>
      <c r="B1146" s="3" t="s">
        <v>1101</v>
      </c>
      <c r="C1146" s="4" t="s">
        <v>15</v>
      </c>
      <c r="D1146" s="4" t="s">
        <v>98</v>
      </c>
      <c r="E1146" s="5">
        <v>0</v>
      </c>
      <c r="F1146" s="5">
        <v>0</v>
      </c>
      <c r="G1146" s="6" t="s">
        <v>98</v>
      </c>
      <c r="H1146" s="6">
        <v>0</v>
      </c>
      <c r="I1146" s="4">
        <v>0</v>
      </c>
      <c r="J1146" s="4" t="s">
        <v>98</v>
      </c>
      <c r="K1146" s="4" t="s">
        <v>98</v>
      </c>
      <c r="L1146" s="7" t="s">
        <v>16</v>
      </c>
      <c r="M1146" s="7" t="s">
        <v>17</v>
      </c>
    </row>
    <row r="1147" spans="1:13">
      <c r="A1147" s="3" t="s">
        <v>41</v>
      </c>
      <c r="B1147" s="3" t="s">
        <v>57</v>
      </c>
      <c r="C1147" s="4" t="s">
        <v>15</v>
      </c>
      <c r="D1147" s="4" t="s">
        <v>98</v>
      </c>
      <c r="E1147" s="5">
        <v>0</v>
      </c>
      <c r="F1147" s="5">
        <v>0</v>
      </c>
      <c r="G1147" s="6" t="s">
        <v>98</v>
      </c>
      <c r="H1147" s="6">
        <v>0</v>
      </c>
      <c r="I1147" s="4">
        <v>0</v>
      </c>
      <c r="J1147" s="4" t="s">
        <v>98</v>
      </c>
      <c r="K1147" s="4" t="s">
        <v>98</v>
      </c>
      <c r="L1147" s="7" t="s">
        <v>16</v>
      </c>
      <c r="M1147" s="7" t="s">
        <v>17</v>
      </c>
    </row>
    <row r="1148" spans="1:13">
      <c r="A1148" s="3" t="s">
        <v>787</v>
      </c>
      <c r="B1148" s="3" t="s">
        <v>1143</v>
      </c>
      <c r="C1148" s="4" t="s">
        <v>15</v>
      </c>
      <c r="D1148" s="4" t="s">
        <v>98</v>
      </c>
      <c r="E1148" s="5">
        <v>0</v>
      </c>
      <c r="F1148" s="5">
        <v>0</v>
      </c>
      <c r="G1148" s="6" t="s">
        <v>98</v>
      </c>
      <c r="H1148" s="6">
        <v>0</v>
      </c>
      <c r="I1148" s="4">
        <v>0</v>
      </c>
      <c r="J1148" s="4" t="s">
        <v>98</v>
      </c>
      <c r="K1148" s="4" t="s">
        <v>98</v>
      </c>
      <c r="L1148" s="7" t="s">
        <v>16</v>
      </c>
      <c r="M1148" s="7" t="s">
        <v>17</v>
      </c>
    </row>
    <row r="1149" spans="1:13">
      <c r="A1149" s="3" t="s">
        <v>696</v>
      </c>
      <c r="B1149" s="3" t="s">
        <v>697</v>
      </c>
      <c r="C1149" s="4" t="s">
        <v>15</v>
      </c>
      <c r="D1149" s="4" t="s">
        <v>98</v>
      </c>
      <c r="E1149" s="5">
        <v>0</v>
      </c>
      <c r="F1149" s="5">
        <v>0</v>
      </c>
      <c r="G1149" s="6" t="s">
        <v>98</v>
      </c>
      <c r="H1149" s="6">
        <v>0</v>
      </c>
      <c r="I1149" s="4">
        <v>0</v>
      </c>
      <c r="J1149" s="4" t="s">
        <v>98</v>
      </c>
      <c r="K1149" s="4" t="s">
        <v>98</v>
      </c>
      <c r="L1149" s="7" t="s">
        <v>16</v>
      </c>
      <c r="M1149" s="7" t="s">
        <v>17</v>
      </c>
    </row>
    <row r="1150" spans="1:13">
      <c r="A1150" s="3" t="s">
        <v>355</v>
      </c>
      <c r="B1150" s="3" t="s">
        <v>1144</v>
      </c>
      <c r="C1150" s="4" t="s">
        <v>15</v>
      </c>
      <c r="D1150" s="4" t="s">
        <v>98</v>
      </c>
      <c r="E1150" s="5">
        <v>0</v>
      </c>
      <c r="F1150" s="5">
        <v>0</v>
      </c>
      <c r="G1150" s="6" t="s">
        <v>98</v>
      </c>
      <c r="H1150" s="6">
        <v>0</v>
      </c>
      <c r="I1150" s="4">
        <v>0</v>
      </c>
      <c r="J1150" s="4" t="s">
        <v>98</v>
      </c>
      <c r="K1150" s="4" t="s">
        <v>98</v>
      </c>
      <c r="L1150" s="7" t="s">
        <v>16</v>
      </c>
      <c r="M1150" s="7" t="s">
        <v>17</v>
      </c>
    </row>
    <row r="1151" spans="1:13">
      <c r="A1151" s="3" t="s">
        <v>486</v>
      </c>
      <c r="B1151" s="3" t="s">
        <v>487</v>
      </c>
      <c r="C1151" s="4" t="s">
        <v>15</v>
      </c>
      <c r="D1151" s="4" t="s">
        <v>98</v>
      </c>
      <c r="E1151" s="5">
        <v>0</v>
      </c>
      <c r="F1151" s="5">
        <v>0</v>
      </c>
      <c r="G1151" s="6" t="s">
        <v>98</v>
      </c>
      <c r="H1151" s="6">
        <v>0</v>
      </c>
      <c r="I1151" s="4">
        <v>0</v>
      </c>
      <c r="J1151" s="4" t="s">
        <v>98</v>
      </c>
      <c r="K1151" s="4" t="s">
        <v>98</v>
      </c>
      <c r="L1151" s="7" t="s">
        <v>16</v>
      </c>
      <c r="M1151" s="7" t="s">
        <v>17</v>
      </c>
    </row>
    <row r="1152" spans="1:13">
      <c r="A1152" s="3" t="s">
        <v>502</v>
      </c>
      <c r="B1152" s="3" t="s">
        <v>1145</v>
      </c>
      <c r="C1152" s="4" t="s">
        <v>15</v>
      </c>
      <c r="D1152" s="4" t="s">
        <v>98</v>
      </c>
      <c r="E1152" s="5">
        <v>0</v>
      </c>
      <c r="F1152" s="5">
        <v>0</v>
      </c>
      <c r="G1152" s="6" t="s">
        <v>98</v>
      </c>
      <c r="H1152" s="6">
        <v>0</v>
      </c>
      <c r="I1152" s="4">
        <v>0</v>
      </c>
      <c r="J1152" s="4" t="s">
        <v>98</v>
      </c>
      <c r="K1152" s="4" t="s">
        <v>98</v>
      </c>
      <c r="L1152" s="7" t="s">
        <v>16</v>
      </c>
      <c r="M1152" s="7" t="s">
        <v>17</v>
      </c>
    </row>
    <row r="1153" spans="1:13">
      <c r="A1153" s="3" t="s">
        <v>74</v>
      </c>
      <c r="B1153" s="3" t="s">
        <v>1146</v>
      </c>
      <c r="C1153" s="4" t="s">
        <v>15</v>
      </c>
      <c r="D1153" s="4" t="s">
        <v>98</v>
      </c>
      <c r="E1153" s="5">
        <v>0</v>
      </c>
      <c r="F1153" s="5">
        <v>0</v>
      </c>
      <c r="G1153" s="6" t="s">
        <v>98</v>
      </c>
      <c r="H1153" s="6">
        <v>0</v>
      </c>
      <c r="I1153" s="4">
        <v>0</v>
      </c>
      <c r="J1153" s="4" t="s">
        <v>98</v>
      </c>
      <c r="K1153" s="4" t="s">
        <v>98</v>
      </c>
      <c r="L1153" s="7" t="s">
        <v>16</v>
      </c>
      <c r="M1153" s="7" t="s">
        <v>17</v>
      </c>
    </row>
    <row r="1154" spans="1:13">
      <c r="A1154" s="3" t="s">
        <v>355</v>
      </c>
      <c r="B1154" s="3" t="s">
        <v>1147</v>
      </c>
      <c r="C1154" s="4" t="s">
        <v>15</v>
      </c>
      <c r="D1154" s="4" t="s">
        <v>98</v>
      </c>
      <c r="E1154" s="5">
        <v>0</v>
      </c>
      <c r="F1154" s="5">
        <v>0</v>
      </c>
      <c r="G1154" s="6" t="s">
        <v>98</v>
      </c>
      <c r="H1154" s="6">
        <v>0</v>
      </c>
      <c r="I1154" s="4">
        <v>0</v>
      </c>
      <c r="J1154" s="4" t="s">
        <v>98</v>
      </c>
      <c r="K1154" s="4" t="s">
        <v>98</v>
      </c>
      <c r="L1154" s="7" t="s">
        <v>16</v>
      </c>
      <c r="M1154" s="7" t="s">
        <v>17</v>
      </c>
    </row>
    <row r="1155" spans="1:13">
      <c r="A1155" s="3" t="s">
        <v>991</v>
      </c>
      <c r="B1155" s="3" t="s">
        <v>1148</v>
      </c>
      <c r="C1155" s="4" t="s">
        <v>15</v>
      </c>
      <c r="D1155" s="4" t="s">
        <v>98</v>
      </c>
      <c r="E1155" s="5">
        <v>0</v>
      </c>
      <c r="F1155" s="5">
        <v>0</v>
      </c>
      <c r="G1155" s="6" t="s">
        <v>98</v>
      </c>
      <c r="H1155" s="6">
        <v>0</v>
      </c>
      <c r="I1155" s="4">
        <v>0</v>
      </c>
      <c r="J1155" s="4" t="s">
        <v>98</v>
      </c>
      <c r="K1155" s="4" t="s">
        <v>98</v>
      </c>
      <c r="L1155" s="7" t="s">
        <v>16</v>
      </c>
      <c r="M1155" s="7" t="s">
        <v>17</v>
      </c>
    </row>
    <row r="1156" spans="1:13">
      <c r="A1156" s="3" t="s">
        <v>112</v>
      </c>
      <c r="B1156" s="3" t="s">
        <v>1149</v>
      </c>
      <c r="C1156" s="4" t="s">
        <v>15</v>
      </c>
      <c r="D1156" s="4" t="s">
        <v>98</v>
      </c>
      <c r="E1156" s="5">
        <v>0</v>
      </c>
      <c r="F1156" s="5">
        <v>0</v>
      </c>
      <c r="G1156" s="6" t="s">
        <v>98</v>
      </c>
      <c r="H1156" s="6">
        <v>0</v>
      </c>
      <c r="I1156" s="4">
        <v>0</v>
      </c>
      <c r="J1156" s="4" t="s">
        <v>98</v>
      </c>
      <c r="K1156" s="4" t="s">
        <v>98</v>
      </c>
      <c r="L1156" s="7" t="s">
        <v>16</v>
      </c>
      <c r="M1156" s="7" t="s">
        <v>17</v>
      </c>
    </row>
    <row r="1157" spans="1:13">
      <c r="A1157" s="3" t="s">
        <v>730</v>
      </c>
      <c r="B1157" s="3" t="s">
        <v>880</v>
      </c>
      <c r="C1157" s="4" t="s">
        <v>15</v>
      </c>
      <c r="D1157" s="4" t="s">
        <v>98</v>
      </c>
      <c r="E1157" s="5">
        <v>0</v>
      </c>
      <c r="F1157" s="5">
        <v>0</v>
      </c>
      <c r="G1157" s="6" t="s">
        <v>98</v>
      </c>
      <c r="H1157" s="6">
        <v>0</v>
      </c>
      <c r="I1157" s="4">
        <v>0</v>
      </c>
      <c r="J1157" s="4" t="s">
        <v>98</v>
      </c>
      <c r="K1157" s="4" t="s">
        <v>98</v>
      </c>
      <c r="L1157" s="7" t="s">
        <v>16</v>
      </c>
      <c r="M1157" s="7" t="s">
        <v>17</v>
      </c>
    </row>
    <row r="1158" spans="1:13">
      <c r="A1158" s="3" t="s">
        <v>1150</v>
      </c>
      <c r="B1158" s="3" t="s">
        <v>1151</v>
      </c>
      <c r="C1158" s="4" t="s">
        <v>15</v>
      </c>
      <c r="D1158" s="4" t="s">
        <v>98</v>
      </c>
      <c r="E1158" s="5">
        <v>0</v>
      </c>
      <c r="F1158" s="5">
        <v>0</v>
      </c>
      <c r="G1158" s="6" t="s">
        <v>98</v>
      </c>
      <c r="H1158" s="6">
        <v>0</v>
      </c>
      <c r="I1158" s="4">
        <v>0</v>
      </c>
      <c r="J1158" s="4" t="s">
        <v>98</v>
      </c>
      <c r="K1158" s="4" t="s">
        <v>98</v>
      </c>
      <c r="L1158" s="7" t="s">
        <v>16</v>
      </c>
      <c r="M1158" s="7" t="s">
        <v>17</v>
      </c>
    </row>
    <row r="1159" spans="1:13">
      <c r="A1159" s="3" t="s">
        <v>341</v>
      </c>
      <c r="B1159" s="3" t="s">
        <v>483</v>
      </c>
      <c r="C1159" s="4" t="s">
        <v>15</v>
      </c>
      <c r="D1159" s="4" t="s">
        <v>98</v>
      </c>
      <c r="E1159" s="5">
        <v>0</v>
      </c>
      <c r="F1159" s="5">
        <v>0</v>
      </c>
      <c r="G1159" s="6" t="s">
        <v>98</v>
      </c>
      <c r="H1159" s="6">
        <v>0</v>
      </c>
      <c r="I1159" s="4">
        <v>0</v>
      </c>
      <c r="J1159" s="4" t="s">
        <v>98</v>
      </c>
      <c r="K1159" s="4" t="s">
        <v>98</v>
      </c>
      <c r="L1159" s="7" t="s">
        <v>16</v>
      </c>
      <c r="M1159" s="7" t="s">
        <v>17</v>
      </c>
    </row>
    <row r="1160" spans="1:13">
      <c r="A1160" s="3" t="s">
        <v>589</v>
      </c>
      <c r="B1160" s="3" t="s">
        <v>1152</v>
      </c>
      <c r="C1160" s="4" t="s">
        <v>15</v>
      </c>
      <c r="D1160" s="4" t="s">
        <v>98</v>
      </c>
      <c r="E1160" s="5">
        <v>0</v>
      </c>
      <c r="F1160" s="5">
        <v>0</v>
      </c>
      <c r="G1160" s="6" t="s">
        <v>98</v>
      </c>
      <c r="H1160" s="6">
        <v>0</v>
      </c>
      <c r="I1160" s="4">
        <v>0</v>
      </c>
      <c r="J1160" s="4" t="s">
        <v>98</v>
      </c>
      <c r="K1160" s="4" t="s">
        <v>98</v>
      </c>
      <c r="L1160" s="7" t="s">
        <v>16</v>
      </c>
      <c r="M1160" s="7" t="s">
        <v>17</v>
      </c>
    </row>
    <row r="1161" spans="1:13">
      <c r="A1161" s="3" t="s">
        <v>474</v>
      </c>
      <c r="B1161" s="3" t="s">
        <v>1153</v>
      </c>
      <c r="C1161" s="4" t="s">
        <v>15</v>
      </c>
      <c r="D1161" s="4" t="s">
        <v>98</v>
      </c>
      <c r="E1161" s="5">
        <v>0</v>
      </c>
      <c r="F1161" s="5">
        <v>0</v>
      </c>
      <c r="G1161" s="6" t="s">
        <v>98</v>
      </c>
      <c r="H1161" s="6">
        <v>0</v>
      </c>
      <c r="I1161" s="4">
        <v>0</v>
      </c>
      <c r="J1161" s="4" t="s">
        <v>98</v>
      </c>
      <c r="K1161" s="4" t="s">
        <v>98</v>
      </c>
      <c r="L1161" s="7" t="s">
        <v>16</v>
      </c>
      <c r="M1161" s="7" t="s">
        <v>17</v>
      </c>
    </row>
    <row r="1162" spans="1:13">
      <c r="A1162" s="3" t="s">
        <v>548</v>
      </c>
      <c r="B1162" s="3" t="s">
        <v>884</v>
      </c>
      <c r="C1162" s="4" t="s">
        <v>15</v>
      </c>
      <c r="D1162" s="4" t="s">
        <v>98</v>
      </c>
      <c r="E1162" s="5">
        <v>0</v>
      </c>
      <c r="F1162" s="5">
        <v>0</v>
      </c>
      <c r="G1162" s="6" t="s">
        <v>98</v>
      </c>
      <c r="H1162" s="6">
        <v>0</v>
      </c>
      <c r="I1162" s="4">
        <v>0</v>
      </c>
      <c r="J1162" s="4" t="s">
        <v>98</v>
      </c>
      <c r="K1162" s="4" t="s">
        <v>98</v>
      </c>
      <c r="L1162" s="7" t="s">
        <v>16</v>
      </c>
      <c r="M1162" s="7" t="s">
        <v>17</v>
      </c>
    </row>
    <row r="1163" spans="1:13">
      <c r="A1163" s="3" t="s">
        <v>437</v>
      </c>
      <c r="B1163" s="3" t="s">
        <v>1154</v>
      </c>
      <c r="C1163" s="4" t="s">
        <v>15</v>
      </c>
      <c r="D1163" s="4" t="s">
        <v>98</v>
      </c>
      <c r="E1163" s="5">
        <v>0</v>
      </c>
      <c r="F1163" s="5">
        <v>0</v>
      </c>
      <c r="G1163" s="6" t="s">
        <v>98</v>
      </c>
      <c r="H1163" s="6">
        <v>0</v>
      </c>
      <c r="I1163" s="4">
        <v>0</v>
      </c>
      <c r="J1163" s="4" t="s">
        <v>98</v>
      </c>
      <c r="K1163" s="4" t="s">
        <v>98</v>
      </c>
      <c r="L1163" s="7" t="s">
        <v>16</v>
      </c>
      <c r="M1163" s="7" t="s">
        <v>17</v>
      </c>
    </row>
    <row r="1164" spans="1:13">
      <c r="A1164" s="3" t="s">
        <v>533</v>
      </c>
      <c r="B1164" s="3" t="s">
        <v>418</v>
      </c>
      <c r="C1164" s="4" t="s">
        <v>15</v>
      </c>
      <c r="D1164" s="4" t="s">
        <v>98</v>
      </c>
      <c r="E1164" s="5">
        <v>0</v>
      </c>
      <c r="F1164" s="5">
        <v>0</v>
      </c>
      <c r="G1164" s="6" t="s">
        <v>98</v>
      </c>
      <c r="H1164" s="6">
        <v>0</v>
      </c>
      <c r="I1164" s="4">
        <v>0</v>
      </c>
      <c r="J1164" s="4" t="s">
        <v>98</v>
      </c>
      <c r="K1164" s="4" t="s">
        <v>98</v>
      </c>
      <c r="L1164" s="7" t="s">
        <v>16</v>
      </c>
      <c r="M1164" s="7" t="s">
        <v>17</v>
      </c>
    </row>
    <row r="1165" spans="1:13">
      <c r="A1165" s="3" t="s">
        <v>363</v>
      </c>
      <c r="B1165" s="3" t="s">
        <v>1155</v>
      </c>
      <c r="C1165" s="4" t="s">
        <v>15</v>
      </c>
      <c r="D1165" s="4" t="s">
        <v>98</v>
      </c>
      <c r="E1165" s="5">
        <v>0</v>
      </c>
      <c r="F1165" s="5">
        <v>0</v>
      </c>
      <c r="G1165" s="6" t="s">
        <v>98</v>
      </c>
      <c r="H1165" s="6">
        <v>0</v>
      </c>
      <c r="I1165" s="4">
        <v>0</v>
      </c>
      <c r="J1165" s="4" t="s">
        <v>98</v>
      </c>
      <c r="K1165" s="4" t="s">
        <v>98</v>
      </c>
      <c r="L1165" s="7" t="s">
        <v>16</v>
      </c>
      <c r="M1165" s="7" t="s">
        <v>17</v>
      </c>
    </row>
    <row r="1166" spans="1:13">
      <c r="A1166" s="3" t="s">
        <v>77</v>
      </c>
      <c r="B1166" s="3" t="s">
        <v>1156</v>
      </c>
      <c r="C1166" s="4" t="s">
        <v>15</v>
      </c>
      <c r="D1166" s="4" t="s">
        <v>98</v>
      </c>
      <c r="E1166" s="5">
        <v>0</v>
      </c>
      <c r="F1166" s="5">
        <v>0</v>
      </c>
      <c r="G1166" s="6" t="s">
        <v>98</v>
      </c>
      <c r="H1166" s="6">
        <v>0</v>
      </c>
      <c r="I1166" s="4">
        <v>0</v>
      </c>
      <c r="J1166" s="4" t="s">
        <v>98</v>
      </c>
      <c r="K1166" s="4" t="s">
        <v>98</v>
      </c>
      <c r="L1166" s="7" t="s">
        <v>16</v>
      </c>
      <c r="M1166" s="7" t="s">
        <v>17</v>
      </c>
    </row>
    <row r="1167" spans="1:13">
      <c r="A1167" s="3" t="s">
        <v>314</v>
      </c>
      <c r="B1167" s="3" t="s">
        <v>1157</v>
      </c>
      <c r="C1167" s="4" t="s">
        <v>15</v>
      </c>
      <c r="D1167" s="4" t="s">
        <v>98</v>
      </c>
      <c r="E1167" s="5">
        <v>0</v>
      </c>
      <c r="F1167" s="5">
        <v>0</v>
      </c>
      <c r="G1167" s="6" t="s">
        <v>98</v>
      </c>
      <c r="H1167" s="6">
        <v>0</v>
      </c>
      <c r="I1167" s="4">
        <v>0</v>
      </c>
      <c r="J1167" s="4" t="s">
        <v>98</v>
      </c>
      <c r="K1167" s="4" t="s">
        <v>98</v>
      </c>
      <c r="L1167" s="7" t="s">
        <v>16</v>
      </c>
      <c r="M1167" s="7" t="s">
        <v>17</v>
      </c>
    </row>
    <row r="1168" spans="1:13">
      <c r="A1168" s="3" t="s">
        <v>682</v>
      </c>
      <c r="B1168" s="3" t="s">
        <v>1158</v>
      </c>
      <c r="C1168" s="4" t="s">
        <v>15</v>
      </c>
      <c r="D1168" s="4" t="s">
        <v>98</v>
      </c>
      <c r="E1168" s="5">
        <v>0</v>
      </c>
      <c r="F1168" s="5">
        <v>0</v>
      </c>
      <c r="G1168" s="6" t="s">
        <v>98</v>
      </c>
      <c r="H1168" s="6">
        <v>0</v>
      </c>
      <c r="I1168" s="4">
        <v>0</v>
      </c>
      <c r="J1168" s="4" t="s">
        <v>98</v>
      </c>
      <c r="K1168" s="4" t="s">
        <v>98</v>
      </c>
      <c r="L1168" s="7" t="s">
        <v>16</v>
      </c>
      <c r="M1168" s="7" t="s">
        <v>17</v>
      </c>
    </row>
    <row r="1169" spans="1:13">
      <c r="A1169" s="3" t="s">
        <v>550</v>
      </c>
      <c r="B1169" s="3" t="s">
        <v>368</v>
      </c>
      <c r="C1169" s="4" t="s">
        <v>15</v>
      </c>
      <c r="D1169" s="4" t="s">
        <v>98</v>
      </c>
      <c r="E1169" s="5">
        <v>0</v>
      </c>
      <c r="F1169" s="5">
        <v>0</v>
      </c>
      <c r="G1169" s="6" t="s">
        <v>98</v>
      </c>
      <c r="H1169" s="6">
        <v>0</v>
      </c>
      <c r="I1169" s="4">
        <v>0</v>
      </c>
      <c r="J1169" s="4" t="s">
        <v>98</v>
      </c>
      <c r="K1169" s="4" t="s">
        <v>98</v>
      </c>
      <c r="L1169" s="7" t="s">
        <v>16</v>
      </c>
      <c r="M1169" s="7" t="s">
        <v>17</v>
      </c>
    </row>
    <row r="1170" spans="1:13">
      <c r="A1170" s="3" t="s">
        <v>115</v>
      </c>
      <c r="B1170" s="3" t="s">
        <v>353</v>
      </c>
      <c r="C1170" s="4" t="s">
        <v>15</v>
      </c>
      <c r="D1170" s="4" t="s">
        <v>98</v>
      </c>
      <c r="E1170" s="5">
        <v>0</v>
      </c>
      <c r="F1170" s="5">
        <v>0</v>
      </c>
      <c r="G1170" s="6" t="s">
        <v>98</v>
      </c>
      <c r="H1170" s="6">
        <v>0</v>
      </c>
      <c r="I1170" s="4">
        <v>0</v>
      </c>
      <c r="J1170" s="4" t="s">
        <v>98</v>
      </c>
      <c r="K1170" s="4" t="s">
        <v>98</v>
      </c>
      <c r="L1170" s="7" t="s">
        <v>16</v>
      </c>
      <c r="M1170" s="7" t="s">
        <v>17</v>
      </c>
    </row>
    <row r="1171" spans="1:13">
      <c r="A1171" s="3" t="s">
        <v>560</v>
      </c>
      <c r="B1171" s="3" t="s">
        <v>1159</v>
      </c>
      <c r="C1171" s="4" t="s">
        <v>15</v>
      </c>
      <c r="D1171" s="4" t="s">
        <v>98</v>
      </c>
      <c r="E1171" s="5">
        <v>0</v>
      </c>
      <c r="F1171" s="5">
        <v>0</v>
      </c>
      <c r="G1171" s="6" t="s">
        <v>98</v>
      </c>
      <c r="H1171" s="6">
        <v>0</v>
      </c>
      <c r="I1171" s="4">
        <v>0</v>
      </c>
      <c r="J1171" s="4" t="s">
        <v>98</v>
      </c>
      <c r="K1171" s="4" t="s">
        <v>98</v>
      </c>
      <c r="L1171" s="7" t="s">
        <v>16</v>
      </c>
      <c r="M1171" s="7" t="s">
        <v>17</v>
      </c>
    </row>
    <row r="1172" spans="1:13">
      <c r="A1172" s="3" t="s">
        <v>463</v>
      </c>
      <c r="B1172" s="3" t="s">
        <v>1160</v>
      </c>
      <c r="C1172" s="4" t="s">
        <v>15</v>
      </c>
      <c r="D1172" s="4" t="s">
        <v>98</v>
      </c>
      <c r="E1172" s="5">
        <v>0</v>
      </c>
      <c r="F1172" s="5">
        <v>0</v>
      </c>
      <c r="G1172" s="6" t="s">
        <v>98</v>
      </c>
      <c r="H1172" s="6">
        <v>0</v>
      </c>
      <c r="I1172" s="4">
        <v>0</v>
      </c>
      <c r="J1172" s="4" t="s">
        <v>98</v>
      </c>
      <c r="K1172" s="4" t="s">
        <v>98</v>
      </c>
      <c r="L1172" s="7" t="s">
        <v>16</v>
      </c>
      <c r="M1172" s="7" t="s">
        <v>17</v>
      </c>
    </row>
    <row r="1173" spans="1:13">
      <c r="A1173" s="3" t="s">
        <v>597</v>
      </c>
      <c r="B1173" s="3" t="s">
        <v>1161</v>
      </c>
      <c r="C1173" s="4" t="s">
        <v>15</v>
      </c>
      <c r="D1173" s="4" t="s">
        <v>98</v>
      </c>
      <c r="E1173" s="5">
        <v>0</v>
      </c>
      <c r="F1173" s="5">
        <v>0</v>
      </c>
      <c r="G1173" s="6" t="s">
        <v>98</v>
      </c>
      <c r="H1173" s="6">
        <v>0</v>
      </c>
      <c r="I1173" s="4">
        <v>0</v>
      </c>
      <c r="J1173" s="4" t="s">
        <v>98</v>
      </c>
      <c r="K1173" s="4" t="s">
        <v>98</v>
      </c>
      <c r="L1173" s="7" t="s">
        <v>16</v>
      </c>
      <c r="M1173" s="7" t="s">
        <v>17</v>
      </c>
    </row>
    <row r="1174" spans="1:13">
      <c r="A1174" s="3" t="s">
        <v>428</v>
      </c>
      <c r="B1174" s="3" t="s">
        <v>1162</v>
      </c>
      <c r="C1174" s="4" t="s">
        <v>15</v>
      </c>
      <c r="D1174" s="4" t="s">
        <v>98</v>
      </c>
      <c r="E1174" s="5">
        <v>0</v>
      </c>
      <c r="F1174" s="5">
        <v>0</v>
      </c>
      <c r="G1174" s="6" t="s">
        <v>98</v>
      </c>
      <c r="H1174" s="6">
        <v>0</v>
      </c>
      <c r="I1174" s="4">
        <v>0</v>
      </c>
      <c r="J1174" s="4" t="s">
        <v>98</v>
      </c>
      <c r="K1174" s="4" t="s">
        <v>98</v>
      </c>
      <c r="L1174" s="7" t="s">
        <v>16</v>
      </c>
      <c r="M1174" s="7" t="s">
        <v>17</v>
      </c>
    </row>
    <row r="1175" spans="1:13">
      <c r="A1175" s="3" t="s">
        <v>488</v>
      </c>
      <c r="B1175" s="3" t="s">
        <v>1163</v>
      </c>
      <c r="C1175" s="4" t="s">
        <v>15</v>
      </c>
      <c r="D1175" s="4" t="s">
        <v>98</v>
      </c>
      <c r="E1175" s="5">
        <v>0</v>
      </c>
      <c r="F1175" s="5">
        <v>0</v>
      </c>
      <c r="G1175" s="6" t="s">
        <v>98</v>
      </c>
      <c r="H1175" s="6">
        <v>0</v>
      </c>
      <c r="I1175" s="4">
        <v>0</v>
      </c>
      <c r="J1175" s="4" t="s">
        <v>98</v>
      </c>
      <c r="K1175" s="4" t="s">
        <v>98</v>
      </c>
      <c r="L1175" s="7" t="s">
        <v>16</v>
      </c>
      <c r="M1175" s="7" t="s">
        <v>17</v>
      </c>
    </row>
    <row r="1176" spans="1:13">
      <c r="A1176" s="3" t="s">
        <v>505</v>
      </c>
      <c r="B1176" s="3" t="s">
        <v>1164</v>
      </c>
      <c r="C1176" s="4" t="s">
        <v>15</v>
      </c>
      <c r="D1176" s="4" t="s">
        <v>98</v>
      </c>
      <c r="E1176" s="5">
        <v>0</v>
      </c>
      <c r="F1176" s="5">
        <v>0</v>
      </c>
      <c r="G1176" s="6" t="s">
        <v>98</v>
      </c>
      <c r="H1176" s="6">
        <v>0</v>
      </c>
      <c r="I1176" s="4">
        <v>0</v>
      </c>
      <c r="J1176" s="4" t="s">
        <v>98</v>
      </c>
      <c r="K1176" s="4" t="s">
        <v>98</v>
      </c>
      <c r="L1176" s="7" t="s">
        <v>16</v>
      </c>
      <c r="M1176" s="7" t="s">
        <v>17</v>
      </c>
    </row>
    <row r="1177" spans="1:13">
      <c r="A1177" s="3" t="s">
        <v>437</v>
      </c>
      <c r="B1177" s="3" t="s">
        <v>1165</v>
      </c>
      <c r="C1177" s="4" t="s">
        <v>15</v>
      </c>
      <c r="D1177" s="4" t="s">
        <v>98</v>
      </c>
      <c r="E1177" s="5">
        <v>0</v>
      </c>
      <c r="F1177" s="5">
        <v>0</v>
      </c>
      <c r="G1177" s="6" t="s">
        <v>98</v>
      </c>
      <c r="H1177" s="6">
        <v>0</v>
      </c>
      <c r="I1177" s="4">
        <v>0</v>
      </c>
      <c r="J1177" s="4" t="s">
        <v>98</v>
      </c>
      <c r="K1177" s="4" t="s">
        <v>98</v>
      </c>
      <c r="L1177" s="7" t="s">
        <v>16</v>
      </c>
      <c r="M1177" s="7" t="s">
        <v>17</v>
      </c>
    </row>
    <row r="1178" spans="1:13">
      <c r="A1178" s="3" t="s">
        <v>1166</v>
      </c>
      <c r="B1178" s="3" t="s">
        <v>1167</v>
      </c>
      <c r="C1178" s="4" t="s">
        <v>15</v>
      </c>
      <c r="D1178" s="4" t="s">
        <v>98</v>
      </c>
      <c r="E1178" s="5">
        <v>0</v>
      </c>
      <c r="F1178" s="5">
        <v>0</v>
      </c>
      <c r="G1178" s="6" t="s">
        <v>98</v>
      </c>
      <c r="H1178" s="6">
        <v>0</v>
      </c>
      <c r="I1178" s="4">
        <v>0</v>
      </c>
      <c r="J1178" s="4" t="s">
        <v>98</v>
      </c>
      <c r="K1178" s="4" t="s">
        <v>98</v>
      </c>
      <c r="L1178" s="7" t="s">
        <v>16</v>
      </c>
      <c r="M1178" s="7" t="s">
        <v>17</v>
      </c>
    </row>
    <row r="1179" spans="1:13">
      <c r="A1179" s="3" t="s">
        <v>115</v>
      </c>
      <c r="B1179" s="3" t="s">
        <v>789</v>
      </c>
      <c r="C1179" s="4" t="s">
        <v>15</v>
      </c>
      <c r="D1179" s="4" t="s">
        <v>98</v>
      </c>
      <c r="E1179" s="5">
        <v>0</v>
      </c>
      <c r="F1179" s="5">
        <v>0</v>
      </c>
      <c r="G1179" s="6" t="s">
        <v>98</v>
      </c>
      <c r="H1179" s="6">
        <v>0</v>
      </c>
      <c r="I1179" s="4">
        <v>0</v>
      </c>
      <c r="J1179" s="4" t="s">
        <v>98</v>
      </c>
      <c r="K1179" s="4" t="s">
        <v>98</v>
      </c>
      <c r="L1179" s="7" t="s">
        <v>16</v>
      </c>
      <c r="M1179" s="7" t="s">
        <v>17</v>
      </c>
    </row>
    <row r="1180" spans="1:13">
      <c r="A1180" s="3" t="s">
        <v>725</v>
      </c>
      <c r="B1180" s="3" t="s">
        <v>1168</v>
      </c>
      <c r="C1180" s="4" t="s">
        <v>15</v>
      </c>
      <c r="D1180" s="4" t="s">
        <v>98</v>
      </c>
      <c r="E1180" s="5">
        <v>0</v>
      </c>
      <c r="F1180" s="5">
        <v>0</v>
      </c>
      <c r="G1180" s="6" t="s">
        <v>98</v>
      </c>
      <c r="H1180" s="6">
        <v>0</v>
      </c>
      <c r="I1180" s="4">
        <v>0</v>
      </c>
      <c r="J1180" s="4" t="s">
        <v>98</v>
      </c>
      <c r="K1180" s="4" t="s">
        <v>98</v>
      </c>
      <c r="L1180" s="7" t="s">
        <v>16</v>
      </c>
      <c r="M1180" s="7" t="s">
        <v>17</v>
      </c>
    </row>
    <row r="1181" spans="1:13">
      <c r="A1181" s="3" t="s">
        <v>442</v>
      </c>
      <c r="B1181" s="3" t="s">
        <v>1169</v>
      </c>
      <c r="C1181" s="4" t="s">
        <v>15</v>
      </c>
      <c r="D1181" s="4" t="s">
        <v>98</v>
      </c>
      <c r="E1181" s="5">
        <v>0</v>
      </c>
      <c r="F1181" s="5">
        <v>0</v>
      </c>
      <c r="G1181" s="6" t="s">
        <v>98</v>
      </c>
      <c r="H1181" s="6">
        <v>0</v>
      </c>
      <c r="I1181" s="4">
        <v>0</v>
      </c>
      <c r="J1181" s="4" t="s">
        <v>98</v>
      </c>
      <c r="K1181" s="4" t="s">
        <v>98</v>
      </c>
      <c r="L1181" s="7" t="s">
        <v>16</v>
      </c>
      <c r="M1181" s="7" t="s">
        <v>17</v>
      </c>
    </row>
    <row r="1182" spans="1:13">
      <c r="A1182" s="3" t="s">
        <v>517</v>
      </c>
      <c r="B1182" s="3" t="s">
        <v>1170</v>
      </c>
      <c r="C1182" s="4" t="s">
        <v>15</v>
      </c>
      <c r="D1182" s="4" t="s">
        <v>98</v>
      </c>
      <c r="E1182" s="5">
        <v>0</v>
      </c>
      <c r="F1182" s="5">
        <v>0</v>
      </c>
      <c r="G1182" s="6" t="s">
        <v>98</v>
      </c>
      <c r="H1182" s="6">
        <v>0</v>
      </c>
      <c r="I1182" s="4">
        <v>0</v>
      </c>
      <c r="J1182" s="4" t="s">
        <v>98</v>
      </c>
      <c r="K1182" s="4" t="s">
        <v>98</v>
      </c>
      <c r="L1182" s="7" t="s">
        <v>16</v>
      </c>
      <c r="M1182" s="7" t="s">
        <v>17</v>
      </c>
    </row>
    <row r="1183" spans="1:13">
      <c r="A1183" s="3" t="s">
        <v>1171</v>
      </c>
      <c r="B1183" s="3" t="s">
        <v>1172</v>
      </c>
      <c r="C1183" s="4" t="s">
        <v>15</v>
      </c>
      <c r="D1183" s="4" t="s">
        <v>98</v>
      </c>
      <c r="E1183" s="5">
        <v>0</v>
      </c>
      <c r="F1183" s="5">
        <v>0</v>
      </c>
      <c r="G1183" s="6" t="s">
        <v>98</v>
      </c>
      <c r="H1183" s="6">
        <v>0</v>
      </c>
      <c r="I1183" s="4">
        <v>0</v>
      </c>
      <c r="J1183" s="4" t="s">
        <v>98</v>
      </c>
      <c r="K1183" s="4" t="s">
        <v>98</v>
      </c>
      <c r="L1183" s="7" t="s">
        <v>16</v>
      </c>
      <c r="M1183" s="7" t="s">
        <v>17</v>
      </c>
    </row>
    <row r="1184" spans="1:13">
      <c r="A1184" s="3" t="s">
        <v>106</v>
      </c>
      <c r="B1184" s="3" t="s">
        <v>177</v>
      </c>
      <c r="C1184" s="4" t="s">
        <v>15</v>
      </c>
      <c r="D1184" s="4" t="s">
        <v>98</v>
      </c>
      <c r="E1184" s="5">
        <v>0</v>
      </c>
      <c r="F1184" s="5">
        <v>0</v>
      </c>
      <c r="G1184" s="6" t="s">
        <v>98</v>
      </c>
      <c r="H1184" s="6">
        <v>0</v>
      </c>
      <c r="I1184" s="4">
        <v>0</v>
      </c>
      <c r="J1184" s="4" t="s">
        <v>98</v>
      </c>
      <c r="K1184" s="4" t="s">
        <v>98</v>
      </c>
      <c r="L1184" s="7" t="s">
        <v>16</v>
      </c>
      <c r="M1184" s="7" t="s">
        <v>17</v>
      </c>
    </row>
    <row r="1185" spans="1:13">
      <c r="A1185" s="3" t="s">
        <v>1173</v>
      </c>
      <c r="B1185" s="3" t="s">
        <v>1174</v>
      </c>
      <c r="C1185" s="4" t="s">
        <v>15</v>
      </c>
      <c r="D1185" s="4" t="s">
        <v>98</v>
      </c>
      <c r="E1185" s="5">
        <v>0</v>
      </c>
      <c r="F1185" s="5">
        <v>0</v>
      </c>
      <c r="G1185" s="6" t="s">
        <v>98</v>
      </c>
      <c r="H1185" s="6">
        <v>0</v>
      </c>
      <c r="I1185" s="4">
        <v>0</v>
      </c>
      <c r="J1185" s="4" t="s">
        <v>98</v>
      </c>
      <c r="K1185" s="4" t="s">
        <v>98</v>
      </c>
      <c r="L1185" s="7" t="s">
        <v>16</v>
      </c>
      <c r="M1185" s="7" t="s">
        <v>17</v>
      </c>
    </row>
    <row r="1186" spans="1:13">
      <c r="A1186" s="3" t="s">
        <v>79</v>
      </c>
      <c r="B1186" s="3" t="s">
        <v>1175</v>
      </c>
      <c r="C1186" s="4" t="s">
        <v>15</v>
      </c>
      <c r="D1186" s="4" t="s">
        <v>98</v>
      </c>
      <c r="E1186" s="5">
        <v>0</v>
      </c>
      <c r="F1186" s="5">
        <v>0</v>
      </c>
      <c r="G1186" s="6" t="s">
        <v>98</v>
      </c>
      <c r="H1186" s="6">
        <v>0</v>
      </c>
      <c r="I1186" s="4">
        <v>0</v>
      </c>
      <c r="J1186" s="4" t="s">
        <v>98</v>
      </c>
      <c r="K1186" s="4" t="s">
        <v>98</v>
      </c>
      <c r="L1186" s="7" t="s">
        <v>16</v>
      </c>
      <c r="M1186" s="7" t="s">
        <v>17</v>
      </c>
    </row>
    <row r="1187" spans="1:13">
      <c r="A1187" s="3" t="s">
        <v>625</v>
      </c>
      <c r="B1187" s="3" t="s">
        <v>1176</v>
      </c>
      <c r="C1187" s="4" t="s">
        <v>15</v>
      </c>
      <c r="D1187" s="4" t="s">
        <v>98</v>
      </c>
      <c r="E1187" s="5">
        <v>0</v>
      </c>
      <c r="F1187" s="5">
        <v>0</v>
      </c>
      <c r="G1187" s="6" t="s">
        <v>98</v>
      </c>
      <c r="H1187" s="6">
        <v>0</v>
      </c>
      <c r="I1187" s="4">
        <v>0</v>
      </c>
      <c r="J1187" s="4" t="s">
        <v>98</v>
      </c>
      <c r="K1187" s="4" t="s">
        <v>98</v>
      </c>
      <c r="L1187" s="7" t="s">
        <v>16</v>
      </c>
      <c r="M1187" s="7" t="s">
        <v>17</v>
      </c>
    </row>
    <row r="1188" spans="1:13">
      <c r="A1188" s="3" t="s">
        <v>621</v>
      </c>
      <c r="B1188" s="3" t="s">
        <v>983</v>
      </c>
      <c r="C1188" s="4" t="s">
        <v>15</v>
      </c>
      <c r="D1188" s="4" t="s">
        <v>98</v>
      </c>
      <c r="E1188" s="5">
        <v>0</v>
      </c>
      <c r="F1188" s="5">
        <v>0</v>
      </c>
      <c r="G1188" s="6" t="s">
        <v>98</v>
      </c>
      <c r="H1188" s="6">
        <v>0</v>
      </c>
      <c r="I1188" s="4">
        <v>0</v>
      </c>
      <c r="J1188" s="4" t="s">
        <v>98</v>
      </c>
      <c r="K1188" s="4" t="s">
        <v>98</v>
      </c>
      <c r="L1188" s="7" t="s">
        <v>16</v>
      </c>
      <c r="M1188" s="7" t="s">
        <v>17</v>
      </c>
    </row>
    <row r="1189" spans="1:13">
      <c r="A1189" s="3" t="s">
        <v>682</v>
      </c>
      <c r="B1189" s="3" t="s">
        <v>1177</v>
      </c>
      <c r="C1189" s="4" t="s">
        <v>15</v>
      </c>
      <c r="D1189" s="4" t="s">
        <v>98</v>
      </c>
      <c r="E1189" s="5">
        <v>0</v>
      </c>
      <c r="F1189" s="5">
        <v>0</v>
      </c>
      <c r="G1189" s="6" t="s">
        <v>98</v>
      </c>
      <c r="H1189" s="6">
        <v>0</v>
      </c>
      <c r="I1189" s="4">
        <v>0</v>
      </c>
      <c r="J1189" s="4" t="s">
        <v>98</v>
      </c>
      <c r="K1189" s="4" t="s">
        <v>98</v>
      </c>
      <c r="L1189" s="7" t="s">
        <v>16</v>
      </c>
      <c r="M1189" s="7" t="s">
        <v>17</v>
      </c>
    </row>
    <row r="1190" spans="1:13">
      <c r="A1190" s="3" t="s">
        <v>59</v>
      </c>
      <c r="B1190" s="3" t="s">
        <v>108</v>
      </c>
      <c r="C1190" s="4" t="s">
        <v>15</v>
      </c>
      <c r="D1190" s="4" t="s">
        <v>98</v>
      </c>
      <c r="E1190" s="5">
        <v>0</v>
      </c>
      <c r="F1190" s="5">
        <v>0</v>
      </c>
      <c r="G1190" s="6" t="s">
        <v>98</v>
      </c>
      <c r="H1190" s="6">
        <v>0</v>
      </c>
      <c r="I1190" s="4">
        <v>0</v>
      </c>
      <c r="J1190" s="4" t="s">
        <v>98</v>
      </c>
      <c r="K1190" s="4" t="s">
        <v>98</v>
      </c>
      <c r="L1190" s="7" t="s">
        <v>16</v>
      </c>
      <c r="M1190" s="7" t="s">
        <v>17</v>
      </c>
    </row>
    <row r="1191" spans="1:13">
      <c r="A1191" s="3" t="s">
        <v>318</v>
      </c>
      <c r="B1191" s="3" t="s">
        <v>452</v>
      </c>
      <c r="C1191" s="4" t="s">
        <v>15</v>
      </c>
      <c r="D1191" s="4" t="s">
        <v>98</v>
      </c>
      <c r="E1191" s="5">
        <v>0</v>
      </c>
      <c r="F1191" s="5">
        <v>0</v>
      </c>
      <c r="G1191" s="6" t="s">
        <v>98</v>
      </c>
      <c r="H1191" s="6">
        <v>0</v>
      </c>
      <c r="I1191" s="4">
        <v>0</v>
      </c>
      <c r="J1191" s="4" t="s">
        <v>98</v>
      </c>
      <c r="K1191" s="4" t="s">
        <v>98</v>
      </c>
      <c r="L1191" s="7" t="s">
        <v>16</v>
      </c>
      <c r="M1191" s="7" t="s">
        <v>17</v>
      </c>
    </row>
    <row r="1192" spans="1:13">
      <c r="A1192" s="3" t="s">
        <v>58</v>
      </c>
      <c r="B1192" s="3" t="s">
        <v>196</v>
      </c>
      <c r="C1192" s="4" t="s">
        <v>15</v>
      </c>
      <c r="D1192" s="4" t="s">
        <v>98</v>
      </c>
      <c r="E1192" s="5">
        <v>0</v>
      </c>
      <c r="F1192" s="5">
        <v>0</v>
      </c>
      <c r="G1192" s="6" t="s">
        <v>98</v>
      </c>
      <c r="H1192" s="6">
        <v>0</v>
      </c>
      <c r="I1192" s="4">
        <v>0</v>
      </c>
      <c r="J1192" s="4" t="s">
        <v>98</v>
      </c>
      <c r="K1192" s="4" t="s">
        <v>98</v>
      </c>
      <c r="L1192" s="7" t="s">
        <v>16</v>
      </c>
      <c r="M1192" s="7" t="s">
        <v>17</v>
      </c>
    </row>
    <row r="1193" spans="1:13">
      <c r="A1193" s="3" t="s">
        <v>474</v>
      </c>
      <c r="B1193" s="3" t="s">
        <v>1178</v>
      </c>
      <c r="C1193" s="4" t="s">
        <v>15</v>
      </c>
      <c r="D1193" s="4" t="s">
        <v>98</v>
      </c>
      <c r="E1193" s="5">
        <v>0</v>
      </c>
      <c r="F1193" s="5">
        <v>0</v>
      </c>
      <c r="G1193" s="6" t="s">
        <v>98</v>
      </c>
      <c r="H1193" s="6">
        <v>0</v>
      </c>
      <c r="I1193" s="4">
        <v>0</v>
      </c>
      <c r="J1193" s="4" t="s">
        <v>98</v>
      </c>
      <c r="K1193" s="4" t="s">
        <v>98</v>
      </c>
      <c r="L1193" s="7" t="s">
        <v>16</v>
      </c>
      <c r="M1193" s="7" t="s">
        <v>17</v>
      </c>
    </row>
    <row r="1194" spans="1:13">
      <c r="A1194" s="3" t="s">
        <v>507</v>
      </c>
      <c r="B1194" s="3" t="s">
        <v>1179</v>
      </c>
      <c r="C1194" s="4" t="s">
        <v>15</v>
      </c>
      <c r="D1194" s="4" t="s">
        <v>98</v>
      </c>
      <c r="E1194" s="5">
        <v>0</v>
      </c>
      <c r="F1194" s="5">
        <v>0</v>
      </c>
      <c r="G1194" s="6" t="s">
        <v>98</v>
      </c>
      <c r="H1194" s="6">
        <v>0</v>
      </c>
      <c r="I1194" s="4">
        <v>0</v>
      </c>
      <c r="J1194" s="4" t="s">
        <v>98</v>
      </c>
      <c r="K1194" s="4" t="s">
        <v>98</v>
      </c>
      <c r="L1194" s="7" t="s">
        <v>16</v>
      </c>
      <c r="M1194" s="7" t="s">
        <v>17</v>
      </c>
    </row>
    <row r="1195" spans="1:13">
      <c r="A1195" s="3" t="s">
        <v>616</v>
      </c>
      <c r="B1195" s="3" t="s">
        <v>432</v>
      </c>
      <c r="C1195" s="4" t="s">
        <v>15</v>
      </c>
      <c r="D1195" s="4" t="s">
        <v>98</v>
      </c>
      <c r="E1195" s="5">
        <v>0</v>
      </c>
      <c r="F1195" s="5">
        <v>0</v>
      </c>
      <c r="G1195" s="6" t="s">
        <v>98</v>
      </c>
      <c r="H1195" s="6">
        <v>0</v>
      </c>
      <c r="I1195" s="4">
        <v>0</v>
      </c>
      <c r="J1195" s="4" t="s">
        <v>98</v>
      </c>
      <c r="K1195" s="4" t="s">
        <v>98</v>
      </c>
      <c r="L1195" s="7" t="s">
        <v>16</v>
      </c>
      <c r="M1195" s="7" t="s">
        <v>17</v>
      </c>
    </row>
    <row r="1196" spans="1:13">
      <c r="A1196" s="3" t="s">
        <v>377</v>
      </c>
      <c r="B1196" s="3" t="s">
        <v>804</v>
      </c>
      <c r="C1196" s="4" t="s">
        <v>15</v>
      </c>
      <c r="D1196" s="4" t="s">
        <v>98</v>
      </c>
      <c r="E1196" s="5">
        <v>0</v>
      </c>
      <c r="F1196" s="5">
        <v>0</v>
      </c>
      <c r="G1196" s="6" t="s">
        <v>98</v>
      </c>
      <c r="H1196" s="6">
        <v>0</v>
      </c>
      <c r="I1196" s="4">
        <v>0</v>
      </c>
      <c r="J1196" s="4" t="s">
        <v>98</v>
      </c>
      <c r="K1196" s="4" t="s">
        <v>98</v>
      </c>
      <c r="L1196" s="7" t="s">
        <v>16</v>
      </c>
      <c r="M1196" s="7" t="s">
        <v>17</v>
      </c>
    </row>
    <row r="1197" spans="1:13">
      <c r="A1197" s="3" t="s">
        <v>1180</v>
      </c>
      <c r="B1197" s="3" t="s">
        <v>1181</v>
      </c>
      <c r="C1197" s="4" t="s">
        <v>15</v>
      </c>
      <c r="D1197" s="4" t="s">
        <v>98</v>
      </c>
      <c r="E1197" s="5">
        <v>0</v>
      </c>
      <c r="F1197" s="5">
        <v>0</v>
      </c>
      <c r="G1197" s="6" t="s">
        <v>98</v>
      </c>
      <c r="H1197" s="6">
        <v>0</v>
      </c>
      <c r="I1197" s="4">
        <v>0</v>
      </c>
      <c r="J1197" s="4" t="s">
        <v>98</v>
      </c>
      <c r="K1197" s="4" t="s">
        <v>98</v>
      </c>
      <c r="L1197" s="7" t="s">
        <v>16</v>
      </c>
      <c r="M1197" s="7" t="s">
        <v>17</v>
      </c>
    </row>
    <row r="1198" spans="1:13">
      <c r="A1198" s="3" t="s">
        <v>1182</v>
      </c>
      <c r="B1198" s="3" t="s">
        <v>1183</v>
      </c>
      <c r="C1198" s="4" t="s">
        <v>15</v>
      </c>
      <c r="D1198" s="4" t="s">
        <v>98</v>
      </c>
      <c r="E1198" s="5">
        <v>0</v>
      </c>
      <c r="F1198" s="5">
        <v>0</v>
      </c>
      <c r="G1198" s="6" t="s">
        <v>98</v>
      </c>
      <c r="H1198" s="6">
        <v>0</v>
      </c>
      <c r="I1198" s="4">
        <v>0</v>
      </c>
      <c r="J1198" s="4" t="s">
        <v>98</v>
      </c>
      <c r="K1198" s="4" t="s">
        <v>98</v>
      </c>
      <c r="L1198" s="7" t="s">
        <v>16</v>
      </c>
      <c r="M1198" s="7" t="s">
        <v>17</v>
      </c>
    </row>
    <row r="1199" spans="1:13">
      <c r="A1199" s="3" t="s">
        <v>548</v>
      </c>
      <c r="B1199" s="3" t="s">
        <v>604</v>
      </c>
      <c r="C1199" s="4" t="s">
        <v>15</v>
      </c>
      <c r="D1199" s="4" t="s">
        <v>98</v>
      </c>
      <c r="E1199" s="5">
        <v>0</v>
      </c>
      <c r="F1199" s="5">
        <v>0</v>
      </c>
      <c r="G1199" s="6" t="s">
        <v>98</v>
      </c>
      <c r="H1199" s="6">
        <v>0</v>
      </c>
      <c r="I1199" s="4">
        <v>0</v>
      </c>
      <c r="J1199" s="4" t="s">
        <v>98</v>
      </c>
      <c r="K1199" s="4" t="s">
        <v>98</v>
      </c>
      <c r="L1199" s="7" t="s">
        <v>16</v>
      </c>
      <c r="M1199" s="7" t="s">
        <v>17</v>
      </c>
    </row>
    <row r="1200" spans="1:13">
      <c r="A1200" s="3" t="s">
        <v>625</v>
      </c>
      <c r="B1200" s="3" t="s">
        <v>1184</v>
      </c>
      <c r="C1200" s="4" t="s">
        <v>15</v>
      </c>
      <c r="D1200" s="4" t="s">
        <v>98</v>
      </c>
      <c r="E1200" s="5">
        <v>0</v>
      </c>
      <c r="F1200" s="5">
        <v>0</v>
      </c>
      <c r="G1200" s="6" t="s">
        <v>98</v>
      </c>
      <c r="H1200" s="6">
        <v>0</v>
      </c>
      <c r="I1200" s="4">
        <v>0</v>
      </c>
      <c r="J1200" s="4" t="s">
        <v>98</v>
      </c>
      <c r="K1200" s="4" t="s">
        <v>98</v>
      </c>
      <c r="L1200" s="7" t="s">
        <v>16</v>
      </c>
      <c r="M1200" s="7" t="s">
        <v>17</v>
      </c>
    </row>
    <row r="1201" spans="1:13">
      <c r="A1201" s="3" t="s">
        <v>437</v>
      </c>
      <c r="B1201" s="3" t="s">
        <v>1030</v>
      </c>
      <c r="C1201" s="4" t="s">
        <v>15</v>
      </c>
      <c r="D1201" s="4" t="s">
        <v>98</v>
      </c>
      <c r="E1201" s="5">
        <v>0</v>
      </c>
      <c r="F1201" s="5">
        <v>0</v>
      </c>
      <c r="G1201" s="6" t="s">
        <v>98</v>
      </c>
      <c r="H1201" s="6">
        <v>0</v>
      </c>
      <c r="I1201" s="4">
        <v>0</v>
      </c>
      <c r="J1201" s="4" t="s">
        <v>98</v>
      </c>
      <c r="K1201" s="4" t="s">
        <v>98</v>
      </c>
      <c r="L1201" s="7" t="s">
        <v>16</v>
      </c>
      <c r="M1201" s="7" t="s">
        <v>17</v>
      </c>
    </row>
    <row r="1202" spans="1:13">
      <c r="A1202" s="3" t="s">
        <v>314</v>
      </c>
      <c r="B1202" s="3" t="s">
        <v>1185</v>
      </c>
      <c r="C1202" s="4" t="s">
        <v>15</v>
      </c>
      <c r="D1202" s="4" t="s">
        <v>98</v>
      </c>
      <c r="E1202" s="5">
        <v>0</v>
      </c>
      <c r="F1202" s="5">
        <v>0</v>
      </c>
      <c r="G1202" s="6" t="s">
        <v>98</v>
      </c>
      <c r="H1202" s="6">
        <v>0</v>
      </c>
      <c r="I1202" s="4">
        <v>0</v>
      </c>
      <c r="J1202" s="4" t="s">
        <v>98</v>
      </c>
      <c r="K1202" s="4" t="s">
        <v>98</v>
      </c>
      <c r="L1202" s="7" t="s">
        <v>16</v>
      </c>
      <c r="M1202" s="7" t="s">
        <v>17</v>
      </c>
    </row>
    <row r="1203" spans="1:13">
      <c r="A1203" s="3" t="s">
        <v>800</v>
      </c>
      <c r="B1203" s="3" t="s">
        <v>862</v>
      </c>
      <c r="C1203" s="4" t="s">
        <v>15</v>
      </c>
      <c r="D1203" s="4" t="s">
        <v>98</v>
      </c>
      <c r="E1203" s="5">
        <v>0</v>
      </c>
      <c r="F1203" s="5">
        <v>0</v>
      </c>
      <c r="G1203" s="6" t="s">
        <v>98</v>
      </c>
      <c r="H1203" s="6">
        <v>0</v>
      </c>
      <c r="I1203" s="4">
        <v>0</v>
      </c>
      <c r="J1203" s="4" t="s">
        <v>98</v>
      </c>
      <c r="K1203" s="4" t="s">
        <v>98</v>
      </c>
      <c r="L1203" s="7" t="s">
        <v>16</v>
      </c>
      <c r="M1203" s="7" t="s">
        <v>17</v>
      </c>
    </row>
    <row r="1204" spans="1:13">
      <c r="A1204" s="3" t="s">
        <v>375</v>
      </c>
      <c r="B1204" s="3" t="s">
        <v>1186</v>
      </c>
      <c r="C1204" s="4" t="s">
        <v>15</v>
      </c>
      <c r="D1204" s="4" t="s">
        <v>98</v>
      </c>
      <c r="E1204" s="5">
        <v>0</v>
      </c>
      <c r="F1204" s="5">
        <v>0</v>
      </c>
      <c r="G1204" s="6" t="s">
        <v>98</v>
      </c>
      <c r="H1204" s="6">
        <v>0</v>
      </c>
      <c r="I1204" s="4">
        <v>0</v>
      </c>
      <c r="J1204" s="4" t="s">
        <v>98</v>
      </c>
      <c r="K1204" s="4" t="s">
        <v>98</v>
      </c>
      <c r="L1204" s="7" t="s">
        <v>16</v>
      </c>
      <c r="M1204" s="7" t="s">
        <v>17</v>
      </c>
    </row>
    <row r="1205" spans="1:13">
      <c r="A1205" s="3" t="s">
        <v>486</v>
      </c>
      <c r="B1205" s="3" t="s">
        <v>1187</v>
      </c>
      <c r="C1205" s="4" t="s">
        <v>15</v>
      </c>
      <c r="D1205" s="4" t="s">
        <v>98</v>
      </c>
      <c r="E1205" s="5">
        <v>0</v>
      </c>
      <c r="F1205" s="5">
        <v>0</v>
      </c>
      <c r="G1205" s="6" t="s">
        <v>98</v>
      </c>
      <c r="H1205" s="6">
        <v>0</v>
      </c>
      <c r="I1205" s="4">
        <v>0</v>
      </c>
      <c r="J1205" s="4" t="s">
        <v>98</v>
      </c>
      <c r="K1205" s="4" t="s">
        <v>98</v>
      </c>
      <c r="L1205" s="7" t="s">
        <v>16</v>
      </c>
      <c r="M1205" s="7" t="s">
        <v>17</v>
      </c>
    </row>
    <row r="1206" spans="1:13">
      <c r="A1206" s="3" t="s">
        <v>552</v>
      </c>
      <c r="B1206" s="3" t="s">
        <v>1188</v>
      </c>
      <c r="C1206" s="4" t="s">
        <v>15</v>
      </c>
      <c r="D1206" s="4" t="s">
        <v>98</v>
      </c>
      <c r="E1206" s="5">
        <v>0</v>
      </c>
      <c r="F1206" s="5">
        <v>0</v>
      </c>
      <c r="G1206" s="6" t="s">
        <v>98</v>
      </c>
      <c r="H1206" s="6">
        <v>0</v>
      </c>
      <c r="I1206" s="4">
        <v>0</v>
      </c>
      <c r="J1206" s="4" t="s">
        <v>98</v>
      </c>
      <c r="K1206" s="4" t="s">
        <v>98</v>
      </c>
      <c r="L1206" s="7" t="s">
        <v>16</v>
      </c>
      <c r="M1206" s="7" t="s">
        <v>17</v>
      </c>
    </row>
    <row r="1207" spans="1:13">
      <c r="A1207" s="3" t="s">
        <v>413</v>
      </c>
      <c r="B1207" s="3" t="s">
        <v>858</v>
      </c>
      <c r="C1207" s="4" t="s">
        <v>15</v>
      </c>
      <c r="D1207" s="4" t="s">
        <v>98</v>
      </c>
      <c r="E1207" s="5">
        <v>0</v>
      </c>
      <c r="F1207" s="5">
        <v>0</v>
      </c>
      <c r="G1207" s="6" t="s">
        <v>98</v>
      </c>
      <c r="H1207" s="6">
        <v>0</v>
      </c>
      <c r="I1207" s="4">
        <v>0</v>
      </c>
      <c r="J1207" s="4" t="s">
        <v>98</v>
      </c>
      <c r="K1207" s="4" t="s">
        <v>98</v>
      </c>
      <c r="L1207" s="7" t="s">
        <v>16</v>
      </c>
      <c r="M1207" s="7" t="s">
        <v>17</v>
      </c>
    </row>
    <row r="1208" spans="1:13">
      <c r="A1208" s="3" t="s">
        <v>74</v>
      </c>
      <c r="B1208" s="3" t="s">
        <v>1189</v>
      </c>
      <c r="C1208" s="4" t="s">
        <v>15</v>
      </c>
      <c r="D1208" s="4" t="s">
        <v>98</v>
      </c>
      <c r="E1208" s="5">
        <v>0</v>
      </c>
      <c r="F1208" s="5">
        <v>0</v>
      </c>
      <c r="G1208" s="6" t="s">
        <v>98</v>
      </c>
      <c r="H1208" s="6">
        <v>0</v>
      </c>
      <c r="I1208" s="4">
        <v>0</v>
      </c>
      <c r="J1208" s="4" t="s">
        <v>98</v>
      </c>
      <c r="K1208" s="4" t="s">
        <v>98</v>
      </c>
      <c r="L1208" s="7" t="s">
        <v>16</v>
      </c>
      <c r="M1208" s="7" t="s">
        <v>17</v>
      </c>
    </row>
    <row r="1209" spans="1:13">
      <c r="A1209" s="3" t="s">
        <v>641</v>
      </c>
      <c r="B1209" s="3" t="s">
        <v>962</v>
      </c>
      <c r="C1209" s="4" t="s">
        <v>15</v>
      </c>
      <c r="D1209" s="4" t="s">
        <v>98</v>
      </c>
      <c r="E1209" s="5">
        <v>0</v>
      </c>
      <c r="F1209" s="5">
        <v>0</v>
      </c>
      <c r="G1209" s="6" t="s">
        <v>98</v>
      </c>
      <c r="H1209" s="6">
        <v>0</v>
      </c>
      <c r="I1209" s="4">
        <v>0</v>
      </c>
      <c r="J1209" s="4" t="s">
        <v>98</v>
      </c>
      <c r="K1209" s="4" t="s">
        <v>98</v>
      </c>
      <c r="L1209" s="7" t="s">
        <v>16</v>
      </c>
      <c r="M1209" s="7" t="s">
        <v>17</v>
      </c>
    </row>
    <row r="1210" spans="1:13">
      <c r="A1210" s="3" t="s">
        <v>600</v>
      </c>
      <c r="B1210" s="3" t="s">
        <v>1190</v>
      </c>
      <c r="C1210" s="4" t="s">
        <v>15</v>
      </c>
      <c r="D1210" s="4" t="s">
        <v>98</v>
      </c>
      <c r="E1210" s="5">
        <v>0</v>
      </c>
      <c r="F1210" s="5">
        <v>0</v>
      </c>
      <c r="G1210" s="6" t="s">
        <v>98</v>
      </c>
      <c r="H1210" s="6">
        <v>0</v>
      </c>
      <c r="I1210" s="4">
        <v>0</v>
      </c>
      <c r="J1210" s="4" t="s">
        <v>98</v>
      </c>
      <c r="K1210" s="4" t="s">
        <v>98</v>
      </c>
      <c r="L1210" s="7" t="s">
        <v>16</v>
      </c>
      <c r="M1210" s="7" t="s">
        <v>17</v>
      </c>
    </row>
    <row r="1211" spans="1:13">
      <c r="A1211" s="3" t="s">
        <v>1063</v>
      </c>
      <c r="B1211" s="3" t="s">
        <v>1064</v>
      </c>
      <c r="C1211" s="4" t="s">
        <v>15</v>
      </c>
      <c r="D1211" s="4" t="s">
        <v>98</v>
      </c>
      <c r="E1211" s="5">
        <v>0</v>
      </c>
      <c r="F1211" s="5">
        <v>0</v>
      </c>
      <c r="G1211" s="6" t="s">
        <v>98</v>
      </c>
      <c r="H1211" s="6">
        <v>0</v>
      </c>
      <c r="I1211" s="4">
        <v>0</v>
      </c>
      <c r="J1211" s="4" t="s">
        <v>98</v>
      </c>
      <c r="K1211" s="4" t="s">
        <v>98</v>
      </c>
      <c r="L1211" s="7" t="s">
        <v>16</v>
      </c>
      <c r="M1211" s="7" t="s">
        <v>17</v>
      </c>
    </row>
    <row r="1212" spans="1:13">
      <c r="A1212" s="3" t="s">
        <v>375</v>
      </c>
      <c r="B1212" s="3" t="s">
        <v>1191</v>
      </c>
      <c r="C1212" s="4" t="s">
        <v>15</v>
      </c>
      <c r="D1212" s="4" t="s">
        <v>98</v>
      </c>
      <c r="E1212" s="5">
        <v>0</v>
      </c>
      <c r="F1212" s="5">
        <v>0</v>
      </c>
      <c r="G1212" s="6" t="s">
        <v>98</v>
      </c>
      <c r="H1212" s="6">
        <v>0</v>
      </c>
      <c r="I1212" s="4">
        <v>0</v>
      </c>
      <c r="J1212" s="4" t="s">
        <v>98</v>
      </c>
      <c r="K1212" s="4" t="s">
        <v>98</v>
      </c>
      <c r="L1212" s="7" t="s">
        <v>16</v>
      </c>
      <c r="M1212" s="7" t="s">
        <v>17</v>
      </c>
    </row>
    <row r="1213" spans="1:13">
      <c r="A1213" s="3" t="s">
        <v>1078</v>
      </c>
      <c r="B1213" s="3" t="s">
        <v>1192</v>
      </c>
      <c r="C1213" s="4" t="s">
        <v>15</v>
      </c>
      <c r="D1213" s="4" t="s">
        <v>98</v>
      </c>
      <c r="E1213" s="5">
        <v>0</v>
      </c>
      <c r="F1213" s="5">
        <v>0</v>
      </c>
      <c r="G1213" s="6" t="s">
        <v>98</v>
      </c>
      <c r="H1213" s="6">
        <v>0</v>
      </c>
      <c r="I1213" s="4">
        <v>0</v>
      </c>
      <c r="J1213" s="4" t="s">
        <v>98</v>
      </c>
      <c r="K1213" s="4" t="s">
        <v>98</v>
      </c>
      <c r="L1213" s="7" t="s">
        <v>16</v>
      </c>
      <c r="M1213" s="7" t="s">
        <v>17</v>
      </c>
    </row>
    <row r="1214" spans="1:13">
      <c r="A1214" s="3" t="s">
        <v>1052</v>
      </c>
      <c r="B1214" s="3" t="s">
        <v>1193</v>
      </c>
      <c r="C1214" s="4" t="s">
        <v>15</v>
      </c>
      <c r="D1214" s="4" t="s">
        <v>98</v>
      </c>
      <c r="E1214" s="5">
        <v>0</v>
      </c>
      <c r="F1214" s="5">
        <v>0</v>
      </c>
      <c r="G1214" s="6" t="s">
        <v>98</v>
      </c>
      <c r="H1214" s="6">
        <v>0</v>
      </c>
      <c r="I1214" s="4">
        <v>0</v>
      </c>
      <c r="J1214" s="4" t="s">
        <v>98</v>
      </c>
      <c r="K1214" s="4" t="s">
        <v>98</v>
      </c>
      <c r="L1214" s="7" t="s">
        <v>16</v>
      </c>
      <c r="M1214" s="7" t="s">
        <v>17</v>
      </c>
    </row>
    <row r="1215" spans="1:13">
      <c r="A1215" s="3" t="s">
        <v>484</v>
      </c>
      <c r="B1215" s="3" t="s">
        <v>1194</v>
      </c>
      <c r="C1215" s="4" t="s">
        <v>15</v>
      </c>
      <c r="D1215" s="4" t="s">
        <v>98</v>
      </c>
      <c r="E1215" s="5">
        <v>0</v>
      </c>
      <c r="F1215" s="5">
        <v>0</v>
      </c>
      <c r="G1215" s="6" t="s">
        <v>98</v>
      </c>
      <c r="H1215" s="6">
        <v>0</v>
      </c>
      <c r="I1215" s="4">
        <v>0</v>
      </c>
      <c r="J1215" s="4" t="s">
        <v>98</v>
      </c>
      <c r="K1215" s="4" t="s">
        <v>98</v>
      </c>
      <c r="L1215" s="7" t="s">
        <v>16</v>
      </c>
      <c r="M1215" s="7" t="s">
        <v>17</v>
      </c>
    </row>
    <row r="1216" spans="1:13">
      <c r="A1216" s="3" t="s">
        <v>386</v>
      </c>
      <c r="B1216" s="3" t="s">
        <v>432</v>
      </c>
      <c r="C1216" s="4" t="s">
        <v>15</v>
      </c>
      <c r="D1216" s="4" t="s">
        <v>98</v>
      </c>
      <c r="E1216" s="5">
        <v>0</v>
      </c>
      <c r="F1216" s="5">
        <v>0</v>
      </c>
      <c r="G1216" s="6" t="s">
        <v>98</v>
      </c>
      <c r="H1216" s="6">
        <v>0</v>
      </c>
      <c r="I1216" s="4">
        <v>0</v>
      </c>
      <c r="J1216" s="4" t="s">
        <v>98</v>
      </c>
      <c r="K1216" s="4" t="s">
        <v>98</v>
      </c>
      <c r="L1216" s="7" t="s">
        <v>16</v>
      </c>
      <c r="M1216" s="7" t="s">
        <v>17</v>
      </c>
    </row>
    <row r="1217" spans="1:13">
      <c r="A1217" s="3" t="s">
        <v>321</v>
      </c>
      <c r="B1217" s="3" t="s">
        <v>1195</v>
      </c>
      <c r="C1217" s="4" t="s">
        <v>15</v>
      </c>
      <c r="D1217" s="4" t="s">
        <v>98</v>
      </c>
      <c r="E1217" s="5">
        <v>0</v>
      </c>
      <c r="F1217" s="5">
        <v>0</v>
      </c>
      <c r="G1217" s="6" t="s">
        <v>98</v>
      </c>
      <c r="H1217" s="6">
        <v>0</v>
      </c>
      <c r="I1217" s="4">
        <v>0</v>
      </c>
      <c r="J1217" s="4" t="s">
        <v>98</v>
      </c>
      <c r="K1217" s="4" t="s">
        <v>98</v>
      </c>
      <c r="L1217" s="7" t="s">
        <v>16</v>
      </c>
      <c r="M1217" s="7" t="s">
        <v>17</v>
      </c>
    </row>
    <row r="1218" spans="1:13">
      <c r="A1218" s="3" t="s">
        <v>115</v>
      </c>
      <c r="B1218" s="3" t="s">
        <v>1196</v>
      </c>
      <c r="C1218" s="4" t="s">
        <v>15</v>
      </c>
      <c r="D1218" s="4" t="s">
        <v>98</v>
      </c>
      <c r="E1218" s="5">
        <v>0</v>
      </c>
      <c r="F1218" s="5">
        <v>0</v>
      </c>
      <c r="G1218" s="6" t="s">
        <v>98</v>
      </c>
      <c r="H1218" s="6">
        <v>0</v>
      </c>
      <c r="I1218" s="4">
        <v>0</v>
      </c>
      <c r="J1218" s="4" t="s">
        <v>98</v>
      </c>
      <c r="K1218" s="4" t="s">
        <v>98</v>
      </c>
      <c r="L1218" s="7" t="s">
        <v>16</v>
      </c>
      <c r="M1218" s="7" t="s">
        <v>17</v>
      </c>
    </row>
    <row r="1219" spans="1:13">
      <c r="A1219" s="3" t="s">
        <v>424</v>
      </c>
      <c r="B1219" s="3" t="s">
        <v>1036</v>
      </c>
      <c r="C1219" s="4" t="s">
        <v>15</v>
      </c>
      <c r="D1219" s="4" t="s">
        <v>98</v>
      </c>
      <c r="E1219" s="5">
        <v>0</v>
      </c>
      <c r="F1219" s="5">
        <v>0</v>
      </c>
      <c r="G1219" s="6" t="s">
        <v>98</v>
      </c>
      <c r="H1219" s="6">
        <v>0</v>
      </c>
      <c r="I1219" s="4">
        <v>0</v>
      </c>
      <c r="J1219" s="4" t="s">
        <v>98</v>
      </c>
      <c r="K1219" s="4" t="s">
        <v>98</v>
      </c>
      <c r="L1219" s="7" t="s">
        <v>16</v>
      </c>
      <c r="M1219" s="7" t="s">
        <v>17</v>
      </c>
    </row>
    <row r="1220" spans="1:13">
      <c r="A1220" s="3" t="s">
        <v>1197</v>
      </c>
      <c r="B1220" s="3" t="s">
        <v>1198</v>
      </c>
      <c r="C1220" s="4" t="s">
        <v>15</v>
      </c>
      <c r="D1220" s="4" t="s">
        <v>98</v>
      </c>
      <c r="E1220" s="5">
        <v>0</v>
      </c>
      <c r="F1220" s="5">
        <v>0</v>
      </c>
      <c r="G1220" s="6" t="s">
        <v>98</v>
      </c>
      <c r="H1220" s="6">
        <v>0</v>
      </c>
      <c r="I1220" s="4">
        <v>0</v>
      </c>
      <c r="J1220" s="4" t="s">
        <v>98</v>
      </c>
      <c r="K1220" s="4" t="s">
        <v>98</v>
      </c>
      <c r="L1220" s="7" t="s">
        <v>16</v>
      </c>
      <c r="M1220" s="7" t="s">
        <v>17</v>
      </c>
    </row>
    <row r="1221" spans="1:13">
      <c r="A1221" s="3" t="s">
        <v>916</v>
      </c>
      <c r="B1221" s="3" t="s">
        <v>1199</v>
      </c>
      <c r="C1221" s="4" t="s">
        <v>15</v>
      </c>
      <c r="D1221" s="4" t="s">
        <v>98</v>
      </c>
      <c r="E1221" s="5">
        <v>0</v>
      </c>
      <c r="F1221" s="5">
        <v>0</v>
      </c>
      <c r="G1221" s="6" t="s">
        <v>98</v>
      </c>
      <c r="H1221" s="6">
        <v>0</v>
      </c>
      <c r="I1221" s="4">
        <v>0</v>
      </c>
      <c r="J1221" s="4" t="s">
        <v>98</v>
      </c>
      <c r="K1221" s="4" t="s">
        <v>98</v>
      </c>
      <c r="L1221" s="7" t="s">
        <v>16</v>
      </c>
      <c r="M1221" s="7" t="s">
        <v>17</v>
      </c>
    </row>
    <row r="1222" spans="1:13">
      <c r="A1222" s="3" t="s">
        <v>669</v>
      </c>
      <c r="B1222" s="3" t="s">
        <v>1200</v>
      </c>
      <c r="C1222" s="4" t="s">
        <v>15</v>
      </c>
      <c r="D1222" s="4" t="s">
        <v>98</v>
      </c>
      <c r="E1222" s="5">
        <v>0</v>
      </c>
      <c r="F1222" s="5">
        <v>0</v>
      </c>
      <c r="G1222" s="6" t="s">
        <v>98</v>
      </c>
      <c r="H1222" s="6">
        <v>0</v>
      </c>
      <c r="I1222" s="4">
        <v>0</v>
      </c>
      <c r="J1222" s="4" t="s">
        <v>98</v>
      </c>
      <c r="K1222" s="4" t="s">
        <v>98</v>
      </c>
      <c r="L1222" s="7" t="s">
        <v>16</v>
      </c>
      <c r="M1222" s="7" t="s">
        <v>17</v>
      </c>
    </row>
    <row r="1223" spans="1:13">
      <c r="A1223" s="3" t="s">
        <v>474</v>
      </c>
      <c r="B1223" s="3" t="s">
        <v>1201</v>
      </c>
      <c r="C1223" s="4" t="s">
        <v>15</v>
      </c>
      <c r="D1223" s="4" t="s">
        <v>98</v>
      </c>
      <c r="E1223" s="5">
        <v>0</v>
      </c>
      <c r="F1223" s="5">
        <v>0</v>
      </c>
      <c r="G1223" s="6" t="s">
        <v>98</v>
      </c>
      <c r="H1223" s="6">
        <v>0</v>
      </c>
      <c r="I1223" s="4">
        <v>0</v>
      </c>
      <c r="J1223" s="4" t="s">
        <v>98</v>
      </c>
      <c r="K1223" s="4" t="s">
        <v>98</v>
      </c>
      <c r="L1223" s="7" t="s">
        <v>16</v>
      </c>
      <c r="M1223" s="7" t="s">
        <v>17</v>
      </c>
    </row>
    <row r="1224" spans="1:13">
      <c r="A1224" s="3" t="s">
        <v>402</v>
      </c>
      <c r="B1224" s="3" t="s">
        <v>1202</v>
      </c>
      <c r="C1224" s="4" t="s">
        <v>15</v>
      </c>
      <c r="D1224" s="4" t="s">
        <v>98</v>
      </c>
      <c r="E1224" s="5">
        <v>0</v>
      </c>
      <c r="F1224" s="5">
        <v>0</v>
      </c>
      <c r="G1224" s="6" t="s">
        <v>98</v>
      </c>
      <c r="H1224" s="6">
        <v>0</v>
      </c>
      <c r="I1224" s="4">
        <v>0</v>
      </c>
      <c r="J1224" s="4" t="s">
        <v>98</v>
      </c>
      <c r="K1224" s="4" t="s">
        <v>98</v>
      </c>
      <c r="L1224" s="7" t="s">
        <v>16</v>
      </c>
      <c r="M1224" s="7" t="s">
        <v>17</v>
      </c>
    </row>
    <row r="1225" spans="1:13">
      <c r="A1225" s="3" t="s">
        <v>1049</v>
      </c>
      <c r="B1225" s="3" t="s">
        <v>545</v>
      </c>
      <c r="C1225" s="4" t="s">
        <v>15</v>
      </c>
      <c r="D1225" s="4" t="s">
        <v>98</v>
      </c>
      <c r="E1225" s="5">
        <v>0</v>
      </c>
      <c r="F1225" s="5">
        <v>0</v>
      </c>
      <c r="G1225" s="6" t="s">
        <v>98</v>
      </c>
      <c r="H1225" s="6">
        <v>0</v>
      </c>
      <c r="I1225" s="4">
        <v>0</v>
      </c>
      <c r="J1225" s="4" t="s">
        <v>98</v>
      </c>
      <c r="K1225" s="4" t="s">
        <v>98</v>
      </c>
      <c r="L1225" s="7" t="s">
        <v>16</v>
      </c>
      <c r="M1225" s="7" t="s">
        <v>17</v>
      </c>
    </row>
    <row r="1226" spans="1:13">
      <c r="A1226" s="3" t="s">
        <v>325</v>
      </c>
      <c r="B1226" s="3" t="s">
        <v>1006</v>
      </c>
      <c r="C1226" s="4" t="s">
        <v>15</v>
      </c>
      <c r="D1226" s="4" t="s">
        <v>98</v>
      </c>
      <c r="E1226" s="5">
        <v>0</v>
      </c>
      <c r="F1226" s="5">
        <v>0</v>
      </c>
      <c r="G1226" s="6" t="s">
        <v>98</v>
      </c>
      <c r="H1226" s="6">
        <v>0</v>
      </c>
      <c r="I1226" s="4">
        <v>0</v>
      </c>
      <c r="J1226" s="4" t="s">
        <v>98</v>
      </c>
      <c r="K1226" s="4" t="s">
        <v>98</v>
      </c>
      <c r="L1226" s="7" t="s">
        <v>16</v>
      </c>
      <c r="M1226" s="7" t="s">
        <v>17</v>
      </c>
    </row>
    <row r="1227" spans="1:13">
      <c r="A1227" s="3" t="s">
        <v>424</v>
      </c>
      <c r="B1227" s="3" t="s">
        <v>1203</v>
      </c>
      <c r="C1227" s="4" t="s">
        <v>15</v>
      </c>
      <c r="D1227" s="4" t="s">
        <v>98</v>
      </c>
      <c r="E1227" s="5">
        <v>0</v>
      </c>
      <c r="F1227" s="5">
        <v>0</v>
      </c>
      <c r="G1227" s="6" t="s">
        <v>98</v>
      </c>
      <c r="H1227" s="6">
        <v>0</v>
      </c>
      <c r="I1227" s="4">
        <v>0</v>
      </c>
      <c r="J1227" s="4" t="s">
        <v>98</v>
      </c>
      <c r="K1227" s="4" t="s">
        <v>98</v>
      </c>
      <c r="L1227" s="7" t="s">
        <v>16</v>
      </c>
      <c r="M1227" s="7" t="s">
        <v>17</v>
      </c>
    </row>
    <row r="1228" spans="1:13">
      <c r="A1228" s="3" t="s">
        <v>496</v>
      </c>
      <c r="B1228" s="3" t="s">
        <v>497</v>
      </c>
      <c r="C1228" s="4" t="s">
        <v>15</v>
      </c>
      <c r="D1228" s="4" t="s">
        <v>98</v>
      </c>
      <c r="E1228" s="5">
        <v>0</v>
      </c>
      <c r="F1228" s="5">
        <v>0</v>
      </c>
      <c r="G1228" s="6" t="s">
        <v>98</v>
      </c>
      <c r="H1228" s="6">
        <v>0</v>
      </c>
      <c r="I1228" s="4">
        <v>0</v>
      </c>
      <c r="J1228" s="4" t="s">
        <v>98</v>
      </c>
      <c r="K1228" s="4" t="s">
        <v>98</v>
      </c>
      <c r="L1228" s="7" t="s">
        <v>16</v>
      </c>
      <c r="M1228" s="7" t="s">
        <v>17</v>
      </c>
    </row>
    <row r="1229" spans="1:13">
      <c r="A1229" s="3" t="s">
        <v>386</v>
      </c>
      <c r="B1229" s="3" t="s">
        <v>1204</v>
      </c>
      <c r="C1229" s="4" t="s">
        <v>15</v>
      </c>
      <c r="D1229" s="4" t="s">
        <v>98</v>
      </c>
      <c r="E1229" s="5">
        <v>0</v>
      </c>
      <c r="F1229" s="5">
        <v>0</v>
      </c>
      <c r="G1229" s="6" t="s">
        <v>98</v>
      </c>
      <c r="H1229" s="6">
        <v>0</v>
      </c>
      <c r="I1229" s="4">
        <v>0</v>
      </c>
      <c r="J1229" s="4" t="s">
        <v>98</v>
      </c>
      <c r="K1229" s="4" t="s">
        <v>98</v>
      </c>
      <c r="L1229" s="7" t="s">
        <v>16</v>
      </c>
      <c r="M1229" s="7" t="s">
        <v>17</v>
      </c>
    </row>
    <row r="1230" spans="1:13">
      <c r="A1230" s="3" t="s">
        <v>375</v>
      </c>
      <c r="B1230" s="3" t="s">
        <v>1205</v>
      </c>
      <c r="C1230" s="4" t="s">
        <v>15</v>
      </c>
      <c r="D1230" s="4" t="s">
        <v>98</v>
      </c>
      <c r="E1230" s="5">
        <v>0</v>
      </c>
      <c r="F1230" s="5">
        <v>0</v>
      </c>
      <c r="G1230" s="6" t="s">
        <v>98</v>
      </c>
      <c r="H1230" s="6">
        <v>0</v>
      </c>
      <c r="I1230" s="4">
        <v>0</v>
      </c>
      <c r="J1230" s="4" t="s">
        <v>98</v>
      </c>
      <c r="K1230" s="4" t="s">
        <v>98</v>
      </c>
      <c r="L1230" s="7" t="s">
        <v>16</v>
      </c>
      <c r="M1230" s="7" t="s">
        <v>17</v>
      </c>
    </row>
    <row r="1231" spans="1:13">
      <c r="A1231" s="3" t="s">
        <v>345</v>
      </c>
      <c r="B1231" s="3" t="s">
        <v>744</v>
      </c>
      <c r="C1231" s="4" t="s">
        <v>15</v>
      </c>
      <c r="D1231" s="4" t="s">
        <v>98</v>
      </c>
      <c r="E1231" s="5">
        <v>0</v>
      </c>
      <c r="F1231" s="5">
        <v>0</v>
      </c>
      <c r="G1231" s="6" t="s">
        <v>98</v>
      </c>
      <c r="H1231" s="6">
        <v>0</v>
      </c>
      <c r="I1231" s="4">
        <v>0</v>
      </c>
      <c r="J1231" s="4" t="s">
        <v>98</v>
      </c>
      <c r="K1231" s="4" t="s">
        <v>98</v>
      </c>
      <c r="L1231" s="7" t="s">
        <v>16</v>
      </c>
      <c r="M1231" s="7" t="s">
        <v>17</v>
      </c>
    </row>
    <row r="1232" spans="1:13">
      <c r="A1232" s="3" t="s">
        <v>629</v>
      </c>
      <c r="B1232" s="3" t="s">
        <v>1206</v>
      </c>
      <c r="C1232" s="4" t="s">
        <v>15</v>
      </c>
      <c r="D1232" s="4" t="s">
        <v>98</v>
      </c>
      <c r="E1232" s="5">
        <v>0</v>
      </c>
      <c r="F1232" s="5">
        <v>0</v>
      </c>
      <c r="G1232" s="6" t="s">
        <v>98</v>
      </c>
      <c r="H1232" s="6">
        <v>0</v>
      </c>
      <c r="I1232" s="4">
        <v>0</v>
      </c>
      <c r="J1232" s="4" t="s">
        <v>98</v>
      </c>
      <c r="K1232" s="4" t="s">
        <v>98</v>
      </c>
      <c r="L1232" s="7" t="s">
        <v>16</v>
      </c>
      <c r="M1232" s="7" t="s">
        <v>17</v>
      </c>
    </row>
    <row r="1233" spans="1:13">
      <c r="A1233" s="3" t="s">
        <v>294</v>
      </c>
      <c r="B1233" s="3" t="s">
        <v>1207</v>
      </c>
      <c r="C1233" s="4" t="s">
        <v>15</v>
      </c>
      <c r="D1233" s="4" t="s">
        <v>98</v>
      </c>
      <c r="E1233" s="5">
        <v>0</v>
      </c>
      <c r="F1233" s="5">
        <v>0</v>
      </c>
      <c r="G1233" s="6" t="s">
        <v>98</v>
      </c>
      <c r="H1233" s="6">
        <v>0</v>
      </c>
      <c r="I1233" s="4">
        <v>0</v>
      </c>
      <c r="J1233" s="4" t="s">
        <v>98</v>
      </c>
      <c r="K1233" s="4" t="s">
        <v>98</v>
      </c>
      <c r="L1233" s="7" t="s">
        <v>16</v>
      </c>
      <c r="M1233" s="7" t="s">
        <v>17</v>
      </c>
    </row>
    <row r="1234" spans="1:13">
      <c r="A1234" s="3" t="s">
        <v>321</v>
      </c>
      <c r="B1234" s="3" t="s">
        <v>549</v>
      </c>
      <c r="C1234" s="4" t="s">
        <v>15</v>
      </c>
      <c r="D1234" s="4" t="s">
        <v>98</v>
      </c>
      <c r="E1234" s="5">
        <v>0</v>
      </c>
      <c r="F1234" s="5">
        <v>0</v>
      </c>
      <c r="G1234" s="6" t="s">
        <v>98</v>
      </c>
      <c r="H1234" s="6">
        <v>0</v>
      </c>
      <c r="I1234" s="4">
        <v>0</v>
      </c>
      <c r="J1234" s="4" t="s">
        <v>98</v>
      </c>
      <c r="K1234" s="4" t="s">
        <v>98</v>
      </c>
      <c r="L1234" s="7" t="s">
        <v>16</v>
      </c>
      <c r="M1234" s="7" t="s">
        <v>17</v>
      </c>
    </row>
    <row r="1235" spans="1:13">
      <c r="A1235" s="3" t="s">
        <v>402</v>
      </c>
      <c r="B1235" s="3" t="s">
        <v>1208</v>
      </c>
      <c r="C1235" s="4" t="s">
        <v>15</v>
      </c>
      <c r="D1235" s="4" t="s">
        <v>98</v>
      </c>
      <c r="E1235" s="5">
        <v>0</v>
      </c>
      <c r="F1235" s="5">
        <v>0</v>
      </c>
      <c r="G1235" s="6" t="s">
        <v>98</v>
      </c>
      <c r="H1235" s="6">
        <v>0</v>
      </c>
      <c r="I1235" s="4">
        <v>0</v>
      </c>
      <c r="J1235" s="4" t="s">
        <v>98</v>
      </c>
      <c r="K1235" s="4" t="s">
        <v>98</v>
      </c>
      <c r="L1235" s="7" t="s">
        <v>16</v>
      </c>
      <c r="M1235" s="7" t="s">
        <v>17</v>
      </c>
    </row>
    <row r="1236" spans="1:13">
      <c r="A1236" s="3" t="s">
        <v>463</v>
      </c>
      <c r="B1236" s="3" t="s">
        <v>1209</v>
      </c>
      <c r="C1236" s="4" t="s">
        <v>15</v>
      </c>
      <c r="D1236" s="4" t="s">
        <v>98</v>
      </c>
      <c r="E1236" s="5">
        <v>0</v>
      </c>
      <c r="F1236" s="5">
        <v>0</v>
      </c>
      <c r="G1236" s="6" t="s">
        <v>98</v>
      </c>
      <c r="H1236" s="6">
        <v>0</v>
      </c>
      <c r="I1236" s="4">
        <v>0</v>
      </c>
      <c r="J1236" s="4" t="s">
        <v>98</v>
      </c>
      <c r="K1236" s="4" t="s">
        <v>98</v>
      </c>
      <c r="L1236" s="7" t="s">
        <v>16</v>
      </c>
      <c r="M1236" s="7" t="s">
        <v>17</v>
      </c>
    </row>
    <row r="1237" spans="1:13">
      <c r="A1237" s="3" t="s">
        <v>995</v>
      </c>
      <c r="B1237" s="3" t="s">
        <v>1210</v>
      </c>
      <c r="C1237" s="4" t="s">
        <v>15</v>
      </c>
      <c r="D1237" s="4" t="s">
        <v>98</v>
      </c>
      <c r="E1237" s="5">
        <v>0</v>
      </c>
      <c r="F1237" s="5">
        <v>0</v>
      </c>
      <c r="G1237" s="6" t="s">
        <v>98</v>
      </c>
      <c r="H1237" s="6">
        <v>0</v>
      </c>
      <c r="I1237" s="4">
        <v>0</v>
      </c>
      <c r="J1237" s="4" t="s">
        <v>98</v>
      </c>
      <c r="K1237" s="4" t="s">
        <v>98</v>
      </c>
      <c r="L1237" s="7" t="s">
        <v>16</v>
      </c>
      <c r="M1237" s="7" t="s">
        <v>17</v>
      </c>
    </row>
    <row r="1238" spans="1:13">
      <c r="A1238" s="3" t="s">
        <v>942</v>
      </c>
      <c r="B1238" s="3" t="s">
        <v>331</v>
      </c>
      <c r="C1238" s="4" t="s">
        <v>15</v>
      </c>
      <c r="D1238" s="4" t="s">
        <v>98</v>
      </c>
      <c r="E1238" s="5">
        <v>0</v>
      </c>
      <c r="F1238" s="5">
        <v>0</v>
      </c>
      <c r="G1238" s="6" t="s">
        <v>98</v>
      </c>
      <c r="H1238" s="6">
        <v>0</v>
      </c>
      <c r="I1238" s="4">
        <v>0</v>
      </c>
      <c r="J1238" s="4" t="s">
        <v>98</v>
      </c>
      <c r="K1238" s="4" t="s">
        <v>98</v>
      </c>
      <c r="L1238" s="7" t="s">
        <v>16</v>
      </c>
      <c r="M1238" s="7" t="s">
        <v>17</v>
      </c>
    </row>
    <row r="1239" spans="1:13">
      <c r="A1239" s="3" t="s">
        <v>77</v>
      </c>
      <c r="B1239" s="3" t="s">
        <v>821</v>
      </c>
      <c r="C1239" s="4" t="s">
        <v>15</v>
      </c>
      <c r="D1239" s="4" t="s">
        <v>98</v>
      </c>
      <c r="E1239" s="5">
        <v>0</v>
      </c>
      <c r="F1239" s="5">
        <v>0</v>
      </c>
      <c r="G1239" s="6" t="s">
        <v>98</v>
      </c>
      <c r="H1239" s="6">
        <v>0</v>
      </c>
      <c r="I1239" s="4">
        <v>0</v>
      </c>
      <c r="J1239" s="4" t="s">
        <v>98</v>
      </c>
      <c r="K1239" s="4" t="s">
        <v>98</v>
      </c>
      <c r="L1239" s="7" t="s">
        <v>16</v>
      </c>
      <c r="M1239" s="7" t="s">
        <v>17</v>
      </c>
    </row>
    <row r="1240" spans="1:13">
      <c r="A1240" s="3" t="s">
        <v>773</v>
      </c>
      <c r="B1240" s="3" t="s">
        <v>790</v>
      </c>
      <c r="C1240" s="4" t="s">
        <v>15</v>
      </c>
      <c r="D1240" s="4" t="s">
        <v>98</v>
      </c>
      <c r="E1240" s="5">
        <v>0</v>
      </c>
      <c r="F1240" s="5">
        <v>0</v>
      </c>
      <c r="G1240" s="6" t="s">
        <v>98</v>
      </c>
      <c r="H1240" s="6">
        <v>0</v>
      </c>
      <c r="I1240" s="4">
        <v>0</v>
      </c>
      <c r="J1240" s="4" t="s">
        <v>98</v>
      </c>
      <c r="K1240" s="4" t="s">
        <v>98</v>
      </c>
      <c r="L1240" s="7" t="s">
        <v>16</v>
      </c>
      <c r="M1240" s="7" t="s">
        <v>17</v>
      </c>
    </row>
    <row r="1241" spans="1:13">
      <c r="A1241" s="3" t="s">
        <v>106</v>
      </c>
      <c r="B1241" s="3" t="s">
        <v>223</v>
      </c>
      <c r="C1241" s="4" t="s">
        <v>15</v>
      </c>
      <c r="D1241" s="4" t="s">
        <v>98</v>
      </c>
      <c r="E1241" s="5">
        <v>0</v>
      </c>
      <c r="F1241" s="5">
        <v>0</v>
      </c>
      <c r="G1241" s="6" t="s">
        <v>98</v>
      </c>
      <c r="H1241" s="6">
        <v>0</v>
      </c>
      <c r="I1241" s="4">
        <v>0</v>
      </c>
      <c r="J1241" s="4" t="s">
        <v>98</v>
      </c>
      <c r="K1241" s="4" t="s">
        <v>98</v>
      </c>
      <c r="L1241" s="7" t="s">
        <v>16</v>
      </c>
      <c r="M1241" s="7" t="s">
        <v>17</v>
      </c>
    </row>
    <row r="1242" spans="1:13">
      <c r="A1242" s="3" t="s">
        <v>825</v>
      </c>
      <c r="B1242" s="3" t="s">
        <v>1211</v>
      </c>
      <c r="C1242" s="4" t="s">
        <v>15</v>
      </c>
      <c r="D1242" s="4" t="s">
        <v>98</v>
      </c>
      <c r="E1242" s="5">
        <v>0</v>
      </c>
      <c r="F1242" s="5">
        <v>0</v>
      </c>
      <c r="G1242" s="6" t="s">
        <v>98</v>
      </c>
      <c r="H1242" s="6">
        <v>0</v>
      </c>
      <c r="I1242" s="4">
        <v>0</v>
      </c>
      <c r="J1242" s="4" t="s">
        <v>98</v>
      </c>
      <c r="K1242" s="4" t="s">
        <v>98</v>
      </c>
      <c r="L1242" s="7" t="s">
        <v>16</v>
      </c>
      <c r="M1242" s="7" t="s">
        <v>17</v>
      </c>
    </row>
    <row r="1243" spans="1:13">
      <c r="A1243" s="3" t="s">
        <v>1109</v>
      </c>
      <c r="B1243" s="3" t="s">
        <v>1212</v>
      </c>
      <c r="C1243" s="4" t="s">
        <v>15</v>
      </c>
      <c r="D1243" s="4" t="s">
        <v>98</v>
      </c>
      <c r="E1243" s="5">
        <v>0</v>
      </c>
      <c r="F1243" s="5">
        <v>0</v>
      </c>
      <c r="G1243" s="6" t="s">
        <v>98</v>
      </c>
      <c r="H1243" s="6">
        <v>0</v>
      </c>
      <c r="I1243" s="4">
        <v>0</v>
      </c>
      <c r="J1243" s="4" t="s">
        <v>98</v>
      </c>
      <c r="K1243" s="4" t="s">
        <v>98</v>
      </c>
      <c r="L1243" s="7" t="s">
        <v>16</v>
      </c>
      <c r="M1243" s="7" t="s">
        <v>17</v>
      </c>
    </row>
    <row r="1244" spans="1:13">
      <c r="A1244" s="3" t="s">
        <v>1213</v>
      </c>
      <c r="B1244" s="3" t="s">
        <v>1214</v>
      </c>
      <c r="C1244" s="4" t="s">
        <v>15</v>
      </c>
      <c r="D1244" s="4" t="s">
        <v>98</v>
      </c>
      <c r="E1244" s="5">
        <v>0</v>
      </c>
      <c r="F1244" s="5">
        <v>0</v>
      </c>
      <c r="G1244" s="6" t="s">
        <v>98</v>
      </c>
      <c r="H1244" s="6">
        <v>0</v>
      </c>
      <c r="I1244" s="4">
        <v>0</v>
      </c>
      <c r="J1244" s="4" t="s">
        <v>98</v>
      </c>
      <c r="K1244" s="4" t="s">
        <v>98</v>
      </c>
      <c r="L1244" s="7" t="s">
        <v>16</v>
      </c>
      <c r="M1244" s="7" t="s">
        <v>17</v>
      </c>
    </row>
    <row r="1245" spans="1:13">
      <c r="A1245" s="3" t="s">
        <v>1215</v>
      </c>
      <c r="B1245" s="3" t="s">
        <v>1216</v>
      </c>
      <c r="C1245" s="4" t="s">
        <v>15</v>
      </c>
      <c r="D1245" s="4" t="s">
        <v>98</v>
      </c>
      <c r="E1245" s="5">
        <v>0</v>
      </c>
      <c r="F1245" s="5">
        <v>0</v>
      </c>
      <c r="G1245" s="6" t="s">
        <v>98</v>
      </c>
      <c r="H1245" s="6">
        <v>0</v>
      </c>
      <c r="I1245" s="4">
        <v>0</v>
      </c>
      <c r="J1245" s="4" t="s">
        <v>98</v>
      </c>
      <c r="K1245" s="4" t="s">
        <v>98</v>
      </c>
      <c r="L1245" s="7" t="s">
        <v>16</v>
      </c>
      <c r="M1245" s="7" t="s">
        <v>17</v>
      </c>
    </row>
    <row r="1246" spans="1:13">
      <c r="A1246" s="3" t="s">
        <v>424</v>
      </c>
      <c r="B1246" s="3" t="s">
        <v>1217</v>
      </c>
      <c r="C1246" s="4" t="s">
        <v>15</v>
      </c>
      <c r="D1246" s="4" t="s">
        <v>98</v>
      </c>
      <c r="E1246" s="5">
        <v>0</v>
      </c>
      <c r="F1246" s="5">
        <v>0</v>
      </c>
      <c r="G1246" s="6" t="s">
        <v>98</v>
      </c>
      <c r="H1246" s="6">
        <v>0</v>
      </c>
      <c r="I1246" s="4">
        <v>0</v>
      </c>
      <c r="J1246" s="4" t="s">
        <v>98</v>
      </c>
      <c r="K1246" s="4" t="s">
        <v>98</v>
      </c>
      <c r="L1246" s="7" t="s">
        <v>16</v>
      </c>
      <c r="M1246" s="7" t="s">
        <v>17</v>
      </c>
    </row>
    <row r="1247" spans="1:13">
      <c r="A1247" s="3" t="s">
        <v>456</v>
      </c>
      <c r="B1247" s="3" t="s">
        <v>1218</v>
      </c>
      <c r="C1247" s="4" t="s">
        <v>15</v>
      </c>
      <c r="D1247" s="4" t="s">
        <v>98</v>
      </c>
      <c r="E1247" s="5">
        <v>0</v>
      </c>
      <c r="F1247" s="5">
        <v>0</v>
      </c>
      <c r="G1247" s="6" t="s">
        <v>98</v>
      </c>
      <c r="H1247" s="6">
        <v>0</v>
      </c>
      <c r="I1247" s="4">
        <v>0</v>
      </c>
      <c r="J1247" s="4" t="s">
        <v>98</v>
      </c>
      <c r="K1247" s="4" t="s">
        <v>98</v>
      </c>
      <c r="L1247" s="7" t="s">
        <v>16</v>
      </c>
      <c r="M1247" s="7" t="s">
        <v>17</v>
      </c>
    </row>
    <row r="1248" spans="1:13">
      <c r="A1248" s="3" t="s">
        <v>394</v>
      </c>
      <c r="B1248" s="3" t="s">
        <v>1219</v>
      </c>
      <c r="C1248" s="4" t="s">
        <v>15</v>
      </c>
      <c r="D1248" s="4" t="s">
        <v>98</v>
      </c>
      <c r="E1248" s="5">
        <v>0</v>
      </c>
      <c r="F1248" s="5">
        <v>0</v>
      </c>
      <c r="G1248" s="6" t="s">
        <v>98</v>
      </c>
      <c r="H1248" s="6">
        <v>0</v>
      </c>
      <c r="I1248" s="4">
        <v>0</v>
      </c>
      <c r="J1248" s="4" t="s">
        <v>98</v>
      </c>
      <c r="K1248" s="4" t="s">
        <v>98</v>
      </c>
      <c r="L1248" s="7" t="s">
        <v>16</v>
      </c>
      <c r="M1248" s="7" t="s">
        <v>17</v>
      </c>
    </row>
    <row r="1249" spans="1:13">
      <c r="A1249" s="3" t="s">
        <v>361</v>
      </c>
      <c r="B1249" s="3" t="s">
        <v>1220</v>
      </c>
      <c r="C1249" s="4" t="s">
        <v>15</v>
      </c>
      <c r="D1249" s="4" t="s">
        <v>98</v>
      </c>
      <c r="E1249" s="5">
        <v>0</v>
      </c>
      <c r="F1249" s="5">
        <v>0</v>
      </c>
      <c r="G1249" s="6" t="s">
        <v>98</v>
      </c>
      <c r="H1249" s="6">
        <v>0</v>
      </c>
      <c r="I1249" s="4">
        <v>0</v>
      </c>
      <c r="J1249" s="4" t="s">
        <v>98</v>
      </c>
      <c r="K1249" s="4" t="s">
        <v>98</v>
      </c>
      <c r="L1249" s="7" t="s">
        <v>16</v>
      </c>
      <c r="M1249" s="7" t="s">
        <v>17</v>
      </c>
    </row>
    <row r="1250" spans="1:13">
      <c r="A1250" s="3" t="s">
        <v>442</v>
      </c>
      <c r="B1250" s="3" t="s">
        <v>722</v>
      </c>
      <c r="C1250" s="4" t="s">
        <v>15</v>
      </c>
      <c r="D1250" s="4" t="s">
        <v>98</v>
      </c>
      <c r="E1250" s="5">
        <v>0</v>
      </c>
      <c r="F1250" s="5">
        <v>0</v>
      </c>
      <c r="G1250" s="6" t="s">
        <v>98</v>
      </c>
      <c r="H1250" s="6">
        <v>0</v>
      </c>
      <c r="I1250" s="4">
        <v>0</v>
      </c>
      <c r="J1250" s="4" t="s">
        <v>98</v>
      </c>
      <c r="K1250" s="4" t="s">
        <v>98</v>
      </c>
      <c r="L1250" s="7" t="s">
        <v>16</v>
      </c>
      <c r="M1250" s="7" t="s">
        <v>17</v>
      </c>
    </row>
    <row r="1251" spans="1:13">
      <c r="A1251" s="3" t="s">
        <v>1082</v>
      </c>
      <c r="B1251" s="3" t="s">
        <v>1221</v>
      </c>
      <c r="C1251" s="4" t="s">
        <v>15</v>
      </c>
      <c r="D1251" s="4" t="s">
        <v>98</v>
      </c>
      <c r="E1251" s="5">
        <v>0</v>
      </c>
      <c r="F1251" s="5">
        <v>0</v>
      </c>
      <c r="G1251" s="6" t="s">
        <v>98</v>
      </c>
      <c r="H1251" s="6">
        <v>0</v>
      </c>
      <c r="I1251" s="4">
        <v>0</v>
      </c>
      <c r="J1251" s="4" t="s">
        <v>98</v>
      </c>
      <c r="K1251" s="4" t="s">
        <v>98</v>
      </c>
      <c r="L1251" s="7" t="s">
        <v>16</v>
      </c>
      <c r="M1251" s="7" t="s">
        <v>17</v>
      </c>
    </row>
    <row r="1252" spans="1:13">
      <c r="A1252" s="3" t="s">
        <v>809</v>
      </c>
      <c r="B1252" s="3" t="s">
        <v>1222</v>
      </c>
      <c r="C1252" s="4" t="s">
        <v>15</v>
      </c>
      <c r="D1252" s="4" t="s">
        <v>98</v>
      </c>
      <c r="E1252" s="5">
        <v>0</v>
      </c>
      <c r="F1252" s="5">
        <v>0</v>
      </c>
      <c r="G1252" s="6" t="s">
        <v>98</v>
      </c>
      <c r="H1252" s="6">
        <v>0</v>
      </c>
      <c r="I1252" s="4">
        <v>0</v>
      </c>
      <c r="J1252" s="4" t="s">
        <v>98</v>
      </c>
      <c r="K1252" s="4" t="s">
        <v>98</v>
      </c>
      <c r="L1252" s="7" t="s">
        <v>16</v>
      </c>
      <c r="M1252" s="7" t="s">
        <v>17</v>
      </c>
    </row>
    <row r="1253" spans="1:13">
      <c r="A1253" s="3" t="s">
        <v>563</v>
      </c>
      <c r="B1253" s="3" t="s">
        <v>1137</v>
      </c>
      <c r="C1253" s="4" t="s">
        <v>15</v>
      </c>
      <c r="D1253" s="4" t="s">
        <v>98</v>
      </c>
      <c r="E1253" s="5">
        <v>0</v>
      </c>
      <c r="F1253" s="5">
        <v>0</v>
      </c>
      <c r="G1253" s="6" t="s">
        <v>98</v>
      </c>
      <c r="H1253" s="6">
        <v>0</v>
      </c>
      <c r="I1253" s="4">
        <v>0</v>
      </c>
      <c r="J1253" s="4" t="s">
        <v>98</v>
      </c>
      <c r="K1253" s="4" t="s">
        <v>98</v>
      </c>
      <c r="L1253" s="7" t="s">
        <v>16</v>
      </c>
      <c r="M1253" s="7" t="s">
        <v>17</v>
      </c>
    </row>
    <row r="1254" spans="1:13">
      <c r="A1254" s="3" t="s">
        <v>773</v>
      </c>
      <c r="B1254" s="3" t="s">
        <v>923</v>
      </c>
      <c r="C1254" s="4" t="s">
        <v>15</v>
      </c>
      <c r="D1254" s="4" t="s">
        <v>98</v>
      </c>
      <c r="E1254" s="5">
        <v>0</v>
      </c>
      <c r="F1254" s="5">
        <v>0</v>
      </c>
      <c r="G1254" s="6" t="s">
        <v>98</v>
      </c>
      <c r="H1254" s="6">
        <v>0</v>
      </c>
      <c r="I1254" s="4">
        <v>0</v>
      </c>
      <c r="J1254" s="4" t="s">
        <v>98</v>
      </c>
      <c r="K1254" s="4" t="s">
        <v>98</v>
      </c>
      <c r="L1254" s="7" t="s">
        <v>16</v>
      </c>
      <c r="M1254" s="7" t="s">
        <v>17</v>
      </c>
    </row>
    <row r="1255" spans="1:13">
      <c r="A1255" s="3" t="s">
        <v>106</v>
      </c>
      <c r="B1255" s="3" t="s">
        <v>172</v>
      </c>
      <c r="C1255" s="4" t="s">
        <v>15</v>
      </c>
      <c r="D1255" s="4" t="s">
        <v>98</v>
      </c>
      <c r="E1255" s="5">
        <v>0</v>
      </c>
      <c r="F1255" s="5">
        <v>0</v>
      </c>
      <c r="G1255" s="6" t="s">
        <v>98</v>
      </c>
      <c r="H1255" s="6">
        <v>0</v>
      </c>
      <c r="I1255" s="4">
        <v>0</v>
      </c>
      <c r="J1255" s="4" t="s">
        <v>98</v>
      </c>
      <c r="K1255" s="4" t="s">
        <v>98</v>
      </c>
      <c r="L1255" s="7" t="s">
        <v>16</v>
      </c>
      <c r="M1255" s="7" t="s">
        <v>17</v>
      </c>
    </row>
    <row r="1256" spans="1:13">
      <c r="A1256" s="3" t="s">
        <v>450</v>
      </c>
      <c r="B1256" s="3" t="s">
        <v>432</v>
      </c>
      <c r="C1256" s="4" t="s">
        <v>15</v>
      </c>
      <c r="D1256" s="4" t="s">
        <v>98</v>
      </c>
      <c r="E1256" s="5">
        <v>0</v>
      </c>
      <c r="F1256" s="5">
        <v>0</v>
      </c>
      <c r="G1256" s="6" t="s">
        <v>98</v>
      </c>
      <c r="H1256" s="6">
        <v>0</v>
      </c>
      <c r="I1256" s="4">
        <v>0</v>
      </c>
      <c r="J1256" s="4" t="s">
        <v>98</v>
      </c>
      <c r="K1256" s="4" t="s">
        <v>98</v>
      </c>
      <c r="L1256" s="7" t="s">
        <v>16</v>
      </c>
      <c r="M1256" s="7" t="s">
        <v>17</v>
      </c>
    </row>
    <row r="1257" spans="1:13">
      <c r="A1257" s="3" t="s">
        <v>430</v>
      </c>
      <c r="B1257" s="3" t="s">
        <v>907</v>
      </c>
      <c r="C1257" s="4" t="s">
        <v>15</v>
      </c>
      <c r="D1257" s="4" t="s">
        <v>98</v>
      </c>
      <c r="E1257" s="5">
        <v>0</v>
      </c>
      <c r="F1257" s="5">
        <v>0</v>
      </c>
      <c r="G1257" s="6" t="s">
        <v>98</v>
      </c>
      <c r="H1257" s="6">
        <v>0</v>
      </c>
      <c r="I1257" s="4">
        <v>0</v>
      </c>
      <c r="J1257" s="4" t="s">
        <v>98</v>
      </c>
      <c r="K1257" s="4" t="s">
        <v>98</v>
      </c>
      <c r="L1257" s="7" t="s">
        <v>16</v>
      </c>
      <c r="M1257" s="7" t="s">
        <v>17</v>
      </c>
    </row>
    <row r="1258" spans="1:13">
      <c r="A1258" s="3" t="s">
        <v>428</v>
      </c>
      <c r="B1258" s="3" t="s">
        <v>1223</v>
      </c>
      <c r="C1258" s="4" t="s">
        <v>15</v>
      </c>
      <c r="D1258" s="4" t="s">
        <v>98</v>
      </c>
      <c r="E1258" s="5">
        <v>0</v>
      </c>
      <c r="F1258" s="5">
        <v>0</v>
      </c>
      <c r="G1258" s="6" t="s">
        <v>98</v>
      </c>
      <c r="H1258" s="6">
        <v>0</v>
      </c>
      <c r="I1258" s="4">
        <v>0</v>
      </c>
      <c r="J1258" s="4" t="s">
        <v>98</v>
      </c>
      <c r="K1258" s="4" t="s">
        <v>98</v>
      </c>
      <c r="L1258" s="7" t="s">
        <v>16</v>
      </c>
      <c r="M1258" s="7" t="s">
        <v>17</v>
      </c>
    </row>
    <row r="1259" spans="1:13">
      <c r="A1259" s="3" t="s">
        <v>426</v>
      </c>
      <c r="B1259" s="3" t="s">
        <v>1224</v>
      </c>
      <c r="C1259" s="4" t="s">
        <v>15</v>
      </c>
      <c r="D1259" s="4" t="s">
        <v>98</v>
      </c>
      <c r="E1259" s="5">
        <v>0</v>
      </c>
      <c r="F1259" s="5">
        <v>0</v>
      </c>
      <c r="G1259" s="6" t="s">
        <v>98</v>
      </c>
      <c r="H1259" s="6">
        <v>0</v>
      </c>
      <c r="I1259" s="4">
        <v>0</v>
      </c>
      <c r="J1259" s="4" t="s">
        <v>98</v>
      </c>
      <c r="K1259" s="4" t="s">
        <v>98</v>
      </c>
      <c r="L1259" s="7" t="s">
        <v>16</v>
      </c>
      <c r="M1259" s="7" t="s">
        <v>17</v>
      </c>
    </row>
    <row r="1260" spans="1:13">
      <c r="A1260" s="3" t="s">
        <v>58</v>
      </c>
      <c r="B1260" s="3" t="s">
        <v>66</v>
      </c>
      <c r="C1260" s="4" t="s">
        <v>15</v>
      </c>
      <c r="D1260" s="4" t="s">
        <v>98</v>
      </c>
      <c r="E1260" s="5">
        <v>0</v>
      </c>
      <c r="F1260" s="5">
        <v>0</v>
      </c>
      <c r="G1260" s="6" t="s">
        <v>98</v>
      </c>
      <c r="H1260" s="6">
        <v>0</v>
      </c>
      <c r="I1260" s="4">
        <v>0</v>
      </c>
      <c r="J1260" s="4" t="s">
        <v>98</v>
      </c>
      <c r="K1260" s="4" t="s">
        <v>98</v>
      </c>
      <c r="L1260" s="7" t="s">
        <v>16</v>
      </c>
      <c r="M1260" s="7" t="s">
        <v>17</v>
      </c>
    </row>
    <row r="1261" spans="1:13">
      <c r="A1261" s="3" t="s">
        <v>318</v>
      </c>
      <c r="B1261" s="3" t="s">
        <v>468</v>
      </c>
      <c r="C1261" s="4" t="s">
        <v>15</v>
      </c>
      <c r="D1261" s="4" t="s">
        <v>98</v>
      </c>
      <c r="E1261" s="5">
        <v>0</v>
      </c>
      <c r="F1261" s="5">
        <v>0</v>
      </c>
      <c r="G1261" s="6" t="s">
        <v>98</v>
      </c>
      <c r="H1261" s="6">
        <v>0</v>
      </c>
      <c r="I1261" s="4">
        <v>0</v>
      </c>
      <c r="J1261" s="4" t="s">
        <v>98</v>
      </c>
      <c r="K1261" s="4" t="s">
        <v>98</v>
      </c>
      <c r="L1261" s="7" t="s">
        <v>16</v>
      </c>
      <c r="M1261" s="7" t="s">
        <v>17</v>
      </c>
    </row>
    <row r="1262" spans="1:13">
      <c r="A1262" s="3" t="s">
        <v>365</v>
      </c>
      <c r="B1262" s="3" t="s">
        <v>1225</v>
      </c>
      <c r="C1262" s="4" t="s">
        <v>15</v>
      </c>
      <c r="D1262" s="4" t="s">
        <v>98</v>
      </c>
      <c r="E1262" s="5">
        <v>0</v>
      </c>
      <c r="F1262" s="5">
        <v>0</v>
      </c>
      <c r="G1262" s="6" t="s">
        <v>98</v>
      </c>
      <c r="H1262" s="6">
        <v>0</v>
      </c>
      <c r="I1262" s="4">
        <v>0</v>
      </c>
      <c r="J1262" s="4" t="s">
        <v>98</v>
      </c>
      <c r="K1262" s="4" t="s">
        <v>98</v>
      </c>
      <c r="L1262" s="7" t="s">
        <v>16</v>
      </c>
      <c r="M1262" s="7" t="s">
        <v>17</v>
      </c>
    </row>
    <row r="1263" spans="1:13">
      <c r="A1263" s="3" t="s">
        <v>447</v>
      </c>
      <c r="B1263" s="3" t="s">
        <v>519</v>
      </c>
      <c r="C1263" s="4" t="s">
        <v>15</v>
      </c>
      <c r="D1263" s="4" t="s">
        <v>98</v>
      </c>
      <c r="E1263" s="5">
        <v>0</v>
      </c>
      <c r="F1263" s="5">
        <v>0</v>
      </c>
      <c r="G1263" s="6" t="s">
        <v>98</v>
      </c>
      <c r="H1263" s="6">
        <v>0</v>
      </c>
      <c r="I1263" s="4">
        <v>0</v>
      </c>
      <c r="J1263" s="4" t="s">
        <v>98</v>
      </c>
      <c r="K1263" s="4" t="s">
        <v>98</v>
      </c>
      <c r="L1263" s="7" t="s">
        <v>16</v>
      </c>
      <c r="M1263" s="7" t="s">
        <v>17</v>
      </c>
    </row>
    <row r="1264" spans="1:13">
      <c r="A1264" s="3" t="s">
        <v>325</v>
      </c>
      <c r="B1264" s="3" t="s">
        <v>968</v>
      </c>
      <c r="C1264" s="4" t="s">
        <v>15</v>
      </c>
      <c r="D1264" s="4" t="s">
        <v>98</v>
      </c>
      <c r="E1264" s="5">
        <v>0</v>
      </c>
      <c r="F1264" s="5">
        <v>0</v>
      </c>
      <c r="G1264" s="6" t="s">
        <v>98</v>
      </c>
      <c r="H1264" s="6">
        <v>0</v>
      </c>
      <c r="I1264" s="4">
        <v>0</v>
      </c>
      <c r="J1264" s="4" t="s">
        <v>98</v>
      </c>
      <c r="K1264" s="4" t="s">
        <v>98</v>
      </c>
      <c r="L1264" s="7" t="s">
        <v>16</v>
      </c>
      <c r="M1264" s="7" t="s">
        <v>17</v>
      </c>
    </row>
    <row r="1265" spans="1:13">
      <c r="A1265" s="3" t="s">
        <v>500</v>
      </c>
      <c r="B1265" s="3" t="s">
        <v>501</v>
      </c>
      <c r="C1265" s="4" t="s">
        <v>15</v>
      </c>
      <c r="D1265" s="4" t="s">
        <v>98</v>
      </c>
      <c r="E1265" s="5">
        <v>0</v>
      </c>
      <c r="F1265" s="5">
        <v>0</v>
      </c>
      <c r="G1265" s="6" t="s">
        <v>98</v>
      </c>
      <c r="H1265" s="6">
        <v>0</v>
      </c>
      <c r="I1265" s="4">
        <v>0</v>
      </c>
      <c r="J1265" s="4" t="s">
        <v>98</v>
      </c>
      <c r="K1265" s="4" t="s">
        <v>98</v>
      </c>
      <c r="L1265" s="7" t="s">
        <v>16</v>
      </c>
      <c r="M1265" s="7" t="s">
        <v>17</v>
      </c>
    </row>
    <row r="1266" spans="1:13">
      <c r="A1266" s="3" t="s">
        <v>79</v>
      </c>
      <c r="B1266" s="3" t="s">
        <v>1226</v>
      </c>
      <c r="C1266" s="4" t="s">
        <v>15</v>
      </c>
      <c r="D1266" s="4" t="s">
        <v>98</v>
      </c>
      <c r="E1266" s="5">
        <v>0</v>
      </c>
      <c r="F1266" s="5">
        <v>0</v>
      </c>
      <c r="G1266" s="6" t="s">
        <v>98</v>
      </c>
      <c r="H1266" s="6">
        <v>0</v>
      </c>
      <c r="I1266" s="4">
        <v>0</v>
      </c>
      <c r="J1266" s="4" t="s">
        <v>98</v>
      </c>
      <c r="K1266" s="4" t="s">
        <v>98</v>
      </c>
      <c r="L1266" s="7" t="s">
        <v>16</v>
      </c>
      <c r="M1266" s="7" t="s">
        <v>17</v>
      </c>
    </row>
    <row r="1267" spans="1:13">
      <c r="A1267" s="3" t="s">
        <v>511</v>
      </c>
      <c r="B1267" s="3" t="s">
        <v>1227</v>
      </c>
      <c r="C1267" s="4" t="s">
        <v>15</v>
      </c>
      <c r="D1267" s="4" t="s">
        <v>98</v>
      </c>
      <c r="E1267" s="5">
        <v>0</v>
      </c>
      <c r="F1267" s="5">
        <v>0</v>
      </c>
      <c r="G1267" s="6" t="s">
        <v>98</v>
      </c>
      <c r="H1267" s="6">
        <v>0</v>
      </c>
      <c r="I1267" s="4">
        <v>0</v>
      </c>
      <c r="J1267" s="4" t="s">
        <v>98</v>
      </c>
      <c r="K1267" s="4" t="s">
        <v>98</v>
      </c>
      <c r="L1267" s="7" t="s">
        <v>16</v>
      </c>
      <c r="M1267" s="7" t="s">
        <v>17</v>
      </c>
    </row>
    <row r="1268" spans="1:13">
      <c r="A1268" s="3" t="s">
        <v>972</v>
      </c>
      <c r="B1268" s="3" t="s">
        <v>1228</v>
      </c>
      <c r="C1268" s="4" t="s">
        <v>15</v>
      </c>
      <c r="D1268" s="4" t="s">
        <v>98</v>
      </c>
      <c r="E1268" s="5">
        <v>0</v>
      </c>
      <c r="F1268" s="5">
        <v>0</v>
      </c>
      <c r="G1268" s="6" t="s">
        <v>98</v>
      </c>
      <c r="H1268" s="6">
        <v>0</v>
      </c>
      <c r="I1268" s="4">
        <v>0</v>
      </c>
      <c r="J1268" s="4" t="s">
        <v>98</v>
      </c>
      <c r="K1268" s="4" t="s">
        <v>98</v>
      </c>
      <c r="L1268" s="7" t="s">
        <v>16</v>
      </c>
      <c r="M1268" s="7" t="s">
        <v>17</v>
      </c>
    </row>
    <row r="1269" spans="1:13">
      <c r="A1269" s="3" t="s">
        <v>491</v>
      </c>
      <c r="B1269" s="3" t="s">
        <v>1229</v>
      </c>
      <c r="C1269" s="4" t="s">
        <v>15</v>
      </c>
      <c r="D1269" s="4" t="s">
        <v>98</v>
      </c>
      <c r="E1269" s="5">
        <v>0</v>
      </c>
      <c r="F1269" s="5">
        <v>0</v>
      </c>
      <c r="G1269" s="6" t="s">
        <v>98</v>
      </c>
      <c r="H1269" s="6">
        <v>0</v>
      </c>
      <c r="I1269" s="4">
        <v>0</v>
      </c>
      <c r="J1269" s="4" t="s">
        <v>98</v>
      </c>
      <c r="K1269" s="4" t="s">
        <v>98</v>
      </c>
      <c r="L1269" s="7" t="s">
        <v>16</v>
      </c>
      <c r="M1269" s="7" t="s">
        <v>17</v>
      </c>
    </row>
    <row r="1270" spans="1:13">
      <c r="A1270" s="3" t="s">
        <v>1230</v>
      </c>
      <c r="B1270" s="3" t="s">
        <v>1206</v>
      </c>
      <c r="C1270" s="4" t="s">
        <v>15</v>
      </c>
      <c r="D1270" s="4" t="s">
        <v>98</v>
      </c>
      <c r="E1270" s="5">
        <v>0</v>
      </c>
      <c r="F1270" s="5">
        <v>0</v>
      </c>
      <c r="G1270" s="6" t="s">
        <v>98</v>
      </c>
      <c r="H1270" s="6">
        <v>0</v>
      </c>
      <c r="I1270" s="4">
        <v>0</v>
      </c>
      <c r="J1270" s="4" t="s">
        <v>98</v>
      </c>
      <c r="K1270" s="4" t="s">
        <v>98</v>
      </c>
      <c r="L1270" s="7" t="s">
        <v>16</v>
      </c>
      <c r="M1270" s="7" t="s">
        <v>17</v>
      </c>
    </row>
    <row r="1271" spans="1:13">
      <c r="A1271" s="3" t="s">
        <v>627</v>
      </c>
      <c r="B1271" s="3" t="s">
        <v>1231</v>
      </c>
      <c r="C1271" s="4" t="s">
        <v>15</v>
      </c>
      <c r="D1271" s="4" t="s">
        <v>98</v>
      </c>
      <c r="E1271" s="5">
        <v>0</v>
      </c>
      <c r="F1271" s="5">
        <v>0</v>
      </c>
      <c r="G1271" s="6" t="s">
        <v>98</v>
      </c>
      <c r="H1271" s="6">
        <v>0</v>
      </c>
      <c r="I1271" s="4">
        <v>0</v>
      </c>
      <c r="J1271" s="4" t="s">
        <v>98</v>
      </c>
      <c r="K1271" s="4" t="s">
        <v>98</v>
      </c>
      <c r="L1271" s="7" t="s">
        <v>16</v>
      </c>
      <c r="M1271" s="7" t="s">
        <v>17</v>
      </c>
    </row>
    <row r="1272" spans="1:13">
      <c r="A1272" s="3" t="s">
        <v>424</v>
      </c>
      <c r="B1272" s="3" t="s">
        <v>513</v>
      </c>
      <c r="C1272" s="4" t="s">
        <v>15</v>
      </c>
      <c r="D1272" s="4" t="s">
        <v>98</v>
      </c>
      <c r="E1272" s="5">
        <v>0</v>
      </c>
      <c r="F1272" s="5">
        <v>0</v>
      </c>
      <c r="G1272" s="6" t="s">
        <v>98</v>
      </c>
      <c r="H1272" s="6">
        <v>0</v>
      </c>
      <c r="I1272" s="4">
        <v>0</v>
      </c>
      <c r="J1272" s="4" t="s">
        <v>98</v>
      </c>
      <c r="K1272" s="4" t="s">
        <v>98</v>
      </c>
      <c r="L1272" s="7" t="s">
        <v>16</v>
      </c>
      <c r="M1272" s="7" t="s">
        <v>17</v>
      </c>
    </row>
    <row r="1273" spans="1:13">
      <c r="A1273" s="3" t="s">
        <v>484</v>
      </c>
      <c r="B1273" s="3" t="s">
        <v>1232</v>
      </c>
      <c r="C1273" s="4" t="s">
        <v>15</v>
      </c>
      <c r="D1273" s="4" t="s">
        <v>98</v>
      </c>
      <c r="E1273" s="5">
        <v>0</v>
      </c>
      <c r="F1273" s="5">
        <v>0</v>
      </c>
      <c r="G1273" s="6" t="s">
        <v>98</v>
      </c>
      <c r="H1273" s="6">
        <v>0</v>
      </c>
      <c r="I1273" s="4">
        <v>0</v>
      </c>
      <c r="J1273" s="4" t="s">
        <v>98</v>
      </c>
      <c r="K1273" s="4" t="s">
        <v>98</v>
      </c>
      <c r="L1273" s="7" t="s">
        <v>16</v>
      </c>
      <c r="M1273" s="7" t="s">
        <v>17</v>
      </c>
    </row>
    <row r="1274" spans="1:13">
      <c r="A1274" s="3" t="s">
        <v>321</v>
      </c>
      <c r="B1274" s="3" t="s">
        <v>1195</v>
      </c>
      <c r="C1274" s="4" t="s">
        <v>15</v>
      </c>
      <c r="D1274" s="4" t="s">
        <v>98</v>
      </c>
      <c r="E1274" s="5">
        <v>0</v>
      </c>
      <c r="F1274" s="5">
        <v>0</v>
      </c>
      <c r="G1274" s="6" t="s">
        <v>98</v>
      </c>
      <c r="H1274" s="6">
        <v>0</v>
      </c>
      <c r="I1274" s="4">
        <v>0</v>
      </c>
      <c r="J1274" s="4" t="s">
        <v>98</v>
      </c>
      <c r="K1274" s="4" t="s">
        <v>98</v>
      </c>
      <c r="L1274" s="7" t="s">
        <v>16</v>
      </c>
      <c r="M1274" s="7" t="s">
        <v>17</v>
      </c>
    </row>
    <row r="1275" spans="1:13">
      <c r="A1275" s="3" t="s">
        <v>592</v>
      </c>
      <c r="B1275" s="3" t="s">
        <v>1233</v>
      </c>
      <c r="C1275" s="4" t="s">
        <v>15</v>
      </c>
      <c r="D1275" s="4" t="s">
        <v>98</v>
      </c>
      <c r="E1275" s="5">
        <v>0</v>
      </c>
      <c r="F1275" s="5">
        <v>0</v>
      </c>
      <c r="G1275" s="6" t="s">
        <v>98</v>
      </c>
      <c r="H1275" s="6">
        <v>0</v>
      </c>
      <c r="I1275" s="4">
        <v>0</v>
      </c>
      <c r="J1275" s="4" t="s">
        <v>98</v>
      </c>
      <c r="K1275" s="4" t="s">
        <v>98</v>
      </c>
      <c r="L1275" s="7" t="s">
        <v>16</v>
      </c>
      <c r="M1275" s="7" t="s">
        <v>17</v>
      </c>
    </row>
    <row r="1276" spans="1:13">
      <c r="A1276" s="3" t="s">
        <v>1234</v>
      </c>
      <c r="B1276" s="3" t="s">
        <v>1235</v>
      </c>
      <c r="C1276" s="4" t="s">
        <v>15</v>
      </c>
      <c r="D1276" s="4" t="s">
        <v>98</v>
      </c>
      <c r="E1276" s="5">
        <v>0</v>
      </c>
      <c r="F1276" s="5">
        <v>0</v>
      </c>
      <c r="G1276" s="6" t="s">
        <v>98</v>
      </c>
      <c r="H1276" s="6">
        <v>0</v>
      </c>
      <c r="I1276" s="4">
        <v>0</v>
      </c>
      <c r="J1276" s="4" t="s">
        <v>98</v>
      </c>
      <c r="K1276" s="4" t="s">
        <v>98</v>
      </c>
      <c r="L1276" s="7" t="s">
        <v>16</v>
      </c>
      <c r="M1276" s="7" t="s">
        <v>17</v>
      </c>
    </row>
    <row r="1277" spans="1:13">
      <c r="A1277" s="3" t="s">
        <v>388</v>
      </c>
      <c r="B1277" s="3" t="s">
        <v>1236</v>
      </c>
      <c r="C1277" s="4" t="s">
        <v>15</v>
      </c>
      <c r="D1277" s="4" t="s">
        <v>98</v>
      </c>
      <c r="E1277" s="5">
        <v>0</v>
      </c>
      <c r="F1277" s="5">
        <v>0</v>
      </c>
      <c r="G1277" s="6" t="s">
        <v>98</v>
      </c>
      <c r="H1277" s="6">
        <v>0</v>
      </c>
      <c r="I1277" s="4">
        <v>0</v>
      </c>
      <c r="J1277" s="4" t="s">
        <v>98</v>
      </c>
      <c r="K1277" s="4" t="s">
        <v>98</v>
      </c>
      <c r="L1277" s="7" t="s">
        <v>16</v>
      </c>
      <c r="M1277" s="7" t="s">
        <v>17</v>
      </c>
    </row>
    <row r="1278" spans="1:13">
      <c r="A1278" s="3" t="s">
        <v>1237</v>
      </c>
      <c r="B1278" s="3" t="s">
        <v>1238</v>
      </c>
      <c r="C1278" s="4" t="s">
        <v>15</v>
      </c>
      <c r="D1278" s="4" t="s">
        <v>98</v>
      </c>
      <c r="E1278" s="5">
        <v>0</v>
      </c>
      <c r="F1278" s="5">
        <v>0</v>
      </c>
      <c r="G1278" s="6" t="s">
        <v>98</v>
      </c>
      <c r="H1278" s="6">
        <v>0</v>
      </c>
      <c r="I1278" s="4">
        <v>0</v>
      </c>
      <c r="J1278" s="4" t="s">
        <v>98</v>
      </c>
      <c r="K1278" s="4" t="s">
        <v>98</v>
      </c>
      <c r="L1278" s="7" t="s">
        <v>16</v>
      </c>
      <c r="M1278" s="7" t="s">
        <v>17</v>
      </c>
    </row>
    <row r="1279" spans="1:13">
      <c r="A1279" s="3" t="s">
        <v>379</v>
      </c>
      <c r="B1279" s="3" t="s">
        <v>739</v>
      </c>
      <c r="C1279" s="4" t="s">
        <v>15</v>
      </c>
      <c r="D1279" s="4" t="s">
        <v>98</v>
      </c>
      <c r="E1279" s="5">
        <v>0</v>
      </c>
      <c r="F1279" s="5">
        <v>0</v>
      </c>
      <c r="G1279" s="6" t="s">
        <v>98</v>
      </c>
      <c r="H1279" s="6">
        <v>0</v>
      </c>
      <c r="I1279" s="4">
        <v>0</v>
      </c>
      <c r="J1279" s="4" t="s">
        <v>98</v>
      </c>
      <c r="K1279" s="4" t="s">
        <v>98</v>
      </c>
      <c r="L1279" s="7" t="s">
        <v>16</v>
      </c>
      <c r="M1279" s="7" t="s">
        <v>17</v>
      </c>
    </row>
    <row r="1280" spans="1:13">
      <c r="A1280" s="3" t="s">
        <v>375</v>
      </c>
      <c r="B1280" s="3" t="s">
        <v>1191</v>
      </c>
      <c r="C1280" s="4" t="s">
        <v>15</v>
      </c>
      <c r="D1280" s="4" t="s">
        <v>98</v>
      </c>
      <c r="E1280" s="5">
        <v>0</v>
      </c>
      <c r="F1280" s="5">
        <v>0</v>
      </c>
      <c r="G1280" s="6" t="s">
        <v>98</v>
      </c>
      <c r="H1280" s="6">
        <v>0</v>
      </c>
      <c r="I1280" s="4">
        <v>0</v>
      </c>
      <c r="J1280" s="4" t="s">
        <v>98</v>
      </c>
      <c r="K1280" s="4" t="s">
        <v>98</v>
      </c>
      <c r="L1280" s="7" t="s">
        <v>16</v>
      </c>
      <c r="M1280" s="7" t="s">
        <v>17</v>
      </c>
    </row>
    <row r="1281" spans="1:13">
      <c r="A1281" s="3" t="s">
        <v>115</v>
      </c>
      <c r="B1281" s="3" t="s">
        <v>327</v>
      </c>
      <c r="C1281" s="4" t="s">
        <v>15</v>
      </c>
      <c r="D1281" s="4" t="s">
        <v>98</v>
      </c>
      <c r="E1281" s="5">
        <v>0</v>
      </c>
      <c r="F1281" s="5">
        <v>0</v>
      </c>
      <c r="G1281" s="6" t="s">
        <v>98</v>
      </c>
      <c r="H1281" s="6">
        <v>0</v>
      </c>
      <c r="I1281" s="4">
        <v>0</v>
      </c>
      <c r="J1281" s="4" t="s">
        <v>98</v>
      </c>
      <c r="K1281" s="4" t="s">
        <v>98</v>
      </c>
      <c r="L1281" s="7" t="s">
        <v>16</v>
      </c>
      <c r="M1281" s="7" t="s">
        <v>17</v>
      </c>
    </row>
    <row r="1282" spans="1:13">
      <c r="A1282" s="3" t="s">
        <v>373</v>
      </c>
      <c r="B1282" s="3" t="s">
        <v>1239</v>
      </c>
      <c r="C1282" s="4" t="s">
        <v>15</v>
      </c>
      <c r="D1282" s="4" t="s">
        <v>98</v>
      </c>
      <c r="E1282" s="5">
        <v>0</v>
      </c>
      <c r="F1282" s="5">
        <v>0</v>
      </c>
      <c r="G1282" s="6" t="s">
        <v>98</v>
      </c>
      <c r="H1282" s="6">
        <v>0</v>
      </c>
      <c r="I1282" s="4">
        <v>0</v>
      </c>
      <c r="J1282" s="4" t="s">
        <v>98</v>
      </c>
      <c r="K1282" s="4" t="s">
        <v>98</v>
      </c>
      <c r="L1282" s="7" t="s">
        <v>16</v>
      </c>
      <c r="M1282" s="7" t="s">
        <v>17</v>
      </c>
    </row>
    <row r="1283" spans="1:13">
      <c r="A1283" s="3" t="s">
        <v>486</v>
      </c>
      <c r="B1283" s="3" t="s">
        <v>896</v>
      </c>
      <c r="C1283" s="4" t="s">
        <v>15</v>
      </c>
      <c r="D1283" s="4" t="s">
        <v>98</v>
      </c>
      <c r="E1283" s="5">
        <v>0</v>
      </c>
      <c r="F1283" s="5">
        <v>0</v>
      </c>
      <c r="G1283" s="6" t="s">
        <v>98</v>
      </c>
      <c r="H1283" s="6">
        <v>0</v>
      </c>
      <c r="I1283" s="4">
        <v>0</v>
      </c>
      <c r="J1283" s="4" t="s">
        <v>98</v>
      </c>
      <c r="K1283" s="4" t="s">
        <v>98</v>
      </c>
      <c r="L1283" s="7" t="s">
        <v>16</v>
      </c>
      <c r="M1283" s="7" t="s">
        <v>17</v>
      </c>
    </row>
    <row r="1284" spans="1:13">
      <c r="A1284" s="3" t="s">
        <v>641</v>
      </c>
      <c r="B1284" s="3" t="s">
        <v>785</v>
      </c>
      <c r="C1284" s="4" t="s">
        <v>15</v>
      </c>
      <c r="D1284" s="4" t="s">
        <v>98</v>
      </c>
      <c r="E1284" s="5">
        <v>0</v>
      </c>
      <c r="F1284" s="5">
        <v>0</v>
      </c>
      <c r="G1284" s="6" t="s">
        <v>98</v>
      </c>
      <c r="H1284" s="6">
        <v>0</v>
      </c>
      <c r="I1284" s="4">
        <v>0</v>
      </c>
      <c r="J1284" s="4" t="s">
        <v>98</v>
      </c>
      <c r="K1284" s="4" t="s">
        <v>98</v>
      </c>
      <c r="L1284" s="7" t="s">
        <v>16</v>
      </c>
      <c r="M1284" s="7" t="s">
        <v>17</v>
      </c>
    </row>
    <row r="1285" spans="1:13">
      <c r="A1285" s="3" t="s">
        <v>394</v>
      </c>
      <c r="B1285" s="3" t="s">
        <v>1240</v>
      </c>
      <c r="C1285" s="4" t="s">
        <v>15</v>
      </c>
      <c r="D1285" s="4" t="s">
        <v>98</v>
      </c>
      <c r="E1285" s="5">
        <v>0</v>
      </c>
      <c r="F1285" s="5">
        <v>0</v>
      </c>
      <c r="G1285" s="6" t="s">
        <v>98</v>
      </c>
      <c r="H1285" s="6">
        <v>0</v>
      </c>
      <c r="I1285" s="4">
        <v>0</v>
      </c>
      <c r="J1285" s="4" t="s">
        <v>98</v>
      </c>
      <c r="K1285" s="4" t="s">
        <v>98</v>
      </c>
      <c r="L1285" s="7" t="s">
        <v>16</v>
      </c>
      <c r="M1285" s="7" t="s">
        <v>17</v>
      </c>
    </row>
    <row r="1286" spans="1:13">
      <c r="A1286" s="3" t="s">
        <v>410</v>
      </c>
      <c r="B1286" s="3" t="s">
        <v>1241</v>
      </c>
      <c r="C1286" s="4" t="s">
        <v>15</v>
      </c>
      <c r="D1286" s="4" t="s">
        <v>98</v>
      </c>
      <c r="E1286" s="5">
        <v>0</v>
      </c>
      <c r="F1286" s="5">
        <v>0</v>
      </c>
      <c r="G1286" s="6" t="s">
        <v>98</v>
      </c>
      <c r="H1286" s="6">
        <v>0</v>
      </c>
      <c r="I1286" s="4">
        <v>0</v>
      </c>
      <c r="J1286" s="4" t="s">
        <v>98</v>
      </c>
      <c r="K1286" s="4" t="s">
        <v>98</v>
      </c>
      <c r="L1286" s="7" t="s">
        <v>16</v>
      </c>
      <c r="M1286" s="7" t="s">
        <v>17</v>
      </c>
    </row>
    <row r="1287" spans="1:13">
      <c r="A1287" s="3" t="s">
        <v>514</v>
      </c>
      <c r="B1287" s="3" t="s">
        <v>1242</v>
      </c>
      <c r="C1287" s="4" t="s">
        <v>15</v>
      </c>
      <c r="D1287" s="4" t="s">
        <v>98</v>
      </c>
      <c r="E1287" s="5">
        <v>0</v>
      </c>
      <c r="F1287" s="5">
        <v>0</v>
      </c>
      <c r="G1287" s="6" t="s">
        <v>98</v>
      </c>
      <c r="H1287" s="6">
        <v>0</v>
      </c>
      <c r="I1287" s="4">
        <v>0</v>
      </c>
      <c r="J1287" s="4" t="s">
        <v>98</v>
      </c>
      <c r="K1287" s="4" t="s">
        <v>98</v>
      </c>
      <c r="L1287" s="7" t="s">
        <v>16</v>
      </c>
      <c r="M1287" s="7" t="s">
        <v>17</v>
      </c>
    </row>
    <row r="1288" spans="1:13">
      <c r="A1288" s="3" t="s">
        <v>325</v>
      </c>
      <c r="B1288" s="3" t="s">
        <v>1076</v>
      </c>
      <c r="C1288" s="4" t="s">
        <v>15</v>
      </c>
      <c r="D1288" s="4" t="s">
        <v>98</v>
      </c>
      <c r="E1288" s="5">
        <v>0</v>
      </c>
      <c r="F1288" s="5">
        <v>0</v>
      </c>
      <c r="G1288" s="6" t="s">
        <v>98</v>
      </c>
      <c r="H1288" s="6">
        <v>0</v>
      </c>
      <c r="I1288" s="4">
        <v>0</v>
      </c>
      <c r="J1288" s="4" t="s">
        <v>98</v>
      </c>
      <c r="K1288" s="4" t="s">
        <v>98</v>
      </c>
      <c r="L1288" s="7" t="s">
        <v>16</v>
      </c>
      <c r="M1288" s="7" t="s">
        <v>17</v>
      </c>
    </row>
    <row r="1289" spans="1:13">
      <c r="A1289" s="3" t="s">
        <v>820</v>
      </c>
      <c r="B1289" s="3" t="s">
        <v>578</v>
      </c>
      <c r="C1289" s="4" t="s">
        <v>15</v>
      </c>
      <c r="D1289" s="4" t="s">
        <v>98</v>
      </c>
      <c r="E1289" s="5">
        <v>0</v>
      </c>
      <c r="F1289" s="5">
        <v>0</v>
      </c>
      <c r="G1289" s="6" t="s">
        <v>98</v>
      </c>
      <c r="H1289" s="6">
        <v>0</v>
      </c>
      <c r="I1289" s="4">
        <v>0</v>
      </c>
      <c r="J1289" s="4" t="s">
        <v>98</v>
      </c>
      <c r="K1289" s="4" t="s">
        <v>98</v>
      </c>
      <c r="L1289" s="7" t="s">
        <v>16</v>
      </c>
      <c r="M1289" s="7" t="s">
        <v>17</v>
      </c>
    </row>
    <row r="1290" spans="1:13">
      <c r="A1290" s="3" t="s">
        <v>903</v>
      </c>
      <c r="B1290" s="3" t="s">
        <v>1243</v>
      </c>
      <c r="C1290" s="4" t="s">
        <v>15</v>
      </c>
      <c r="D1290" s="4" t="s">
        <v>98</v>
      </c>
      <c r="E1290" s="5">
        <v>0</v>
      </c>
      <c r="F1290" s="5">
        <v>0</v>
      </c>
      <c r="G1290" s="6" t="s">
        <v>98</v>
      </c>
      <c r="H1290" s="6">
        <v>0</v>
      </c>
      <c r="I1290" s="4">
        <v>0</v>
      </c>
      <c r="J1290" s="4" t="s">
        <v>98</v>
      </c>
      <c r="K1290" s="4" t="s">
        <v>98</v>
      </c>
      <c r="L1290" s="7" t="s">
        <v>16</v>
      </c>
      <c r="M1290" s="7" t="s">
        <v>17</v>
      </c>
    </row>
    <row r="1291" spans="1:13">
      <c r="A1291" s="3" t="s">
        <v>956</v>
      </c>
      <c r="B1291" s="3" t="s">
        <v>1244</v>
      </c>
      <c r="C1291" s="4" t="s">
        <v>15</v>
      </c>
      <c r="D1291" s="4" t="s">
        <v>98</v>
      </c>
      <c r="E1291" s="5">
        <v>0</v>
      </c>
      <c r="F1291" s="5">
        <v>0</v>
      </c>
      <c r="G1291" s="6" t="s">
        <v>98</v>
      </c>
      <c r="H1291" s="6">
        <v>0</v>
      </c>
      <c r="I1291" s="4">
        <v>0</v>
      </c>
      <c r="J1291" s="4" t="s">
        <v>98</v>
      </c>
      <c r="K1291" s="4" t="s">
        <v>98</v>
      </c>
      <c r="L1291" s="7" t="s">
        <v>16</v>
      </c>
      <c r="M1291" s="7" t="s">
        <v>17</v>
      </c>
    </row>
    <row r="1292" spans="1:13">
      <c r="A1292" s="3" t="s">
        <v>486</v>
      </c>
      <c r="B1292" s="3" t="s">
        <v>1245</v>
      </c>
      <c r="C1292" s="4" t="s">
        <v>15</v>
      </c>
      <c r="D1292" s="4" t="s">
        <v>98</v>
      </c>
      <c r="E1292" s="5">
        <v>0</v>
      </c>
      <c r="F1292" s="5">
        <v>0</v>
      </c>
      <c r="G1292" s="6" t="s">
        <v>98</v>
      </c>
      <c r="H1292" s="6">
        <v>0</v>
      </c>
      <c r="I1292" s="4">
        <v>0</v>
      </c>
      <c r="J1292" s="4" t="s">
        <v>98</v>
      </c>
      <c r="K1292" s="4" t="s">
        <v>98</v>
      </c>
      <c r="L1292" s="7" t="s">
        <v>16</v>
      </c>
      <c r="M1292" s="7" t="s">
        <v>17</v>
      </c>
    </row>
    <row r="1293" spans="1:13">
      <c r="A1293" s="3" t="s">
        <v>345</v>
      </c>
      <c r="B1293" s="3" t="s">
        <v>744</v>
      </c>
      <c r="C1293" s="4" t="s">
        <v>15</v>
      </c>
      <c r="D1293" s="4" t="s">
        <v>98</v>
      </c>
      <c r="E1293" s="5">
        <v>0</v>
      </c>
      <c r="F1293" s="5">
        <v>0</v>
      </c>
      <c r="G1293" s="6" t="s">
        <v>98</v>
      </c>
      <c r="H1293" s="6">
        <v>0</v>
      </c>
      <c r="I1293" s="4">
        <v>0</v>
      </c>
      <c r="J1293" s="4" t="s">
        <v>98</v>
      </c>
      <c r="K1293" s="4" t="s">
        <v>98</v>
      </c>
      <c r="L1293" s="7" t="s">
        <v>16</v>
      </c>
      <c r="M1293" s="7" t="s">
        <v>17</v>
      </c>
    </row>
    <row r="1294" spans="1:13">
      <c r="A1294" s="3" t="s">
        <v>77</v>
      </c>
      <c r="B1294" s="3" t="s">
        <v>824</v>
      </c>
      <c r="C1294" s="4" t="s">
        <v>15</v>
      </c>
      <c r="D1294" s="4" t="s">
        <v>98</v>
      </c>
      <c r="E1294" s="5">
        <v>0</v>
      </c>
      <c r="F1294" s="5">
        <v>0</v>
      </c>
      <c r="G1294" s="6" t="s">
        <v>98</v>
      </c>
      <c r="H1294" s="6">
        <v>0</v>
      </c>
      <c r="I1294" s="4">
        <v>0</v>
      </c>
      <c r="J1294" s="4" t="s">
        <v>98</v>
      </c>
      <c r="K1294" s="4" t="s">
        <v>98</v>
      </c>
      <c r="L1294" s="7" t="s">
        <v>16</v>
      </c>
      <c r="M1294" s="7" t="s">
        <v>17</v>
      </c>
    </row>
    <row r="1295" spans="1:13">
      <c r="A1295" s="3" t="s">
        <v>1246</v>
      </c>
      <c r="B1295" s="3" t="s">
        <v>1247</v>
      </c>
      <c r="C1295" s="4" t="s">
        <v>537</v>
      </c>
      <c r="D1295" s="4" t="s">
        <v>98</v>
      </c>
      <c r="E1295" s="5">
        <v>0</v>
      </c>
      <c r="F1295" s="5">
        <v>0</v>
      </c>
      <c r="G1295" s="6" t="s">
        <v>98</v>
      </c>
      <c r="H1295" s="6">
        <v>0</v>
      </c>
      <c r="I1295" s="4">
        <v>0</v>
      </c>
      <c r="J1295" s="4" t="s">
        <v>98</v>
      </c>
      <c r="K1295" s="4" t="s">
        <v>98</v>
      </c>
      <c r="L1295" s="7" t="s">
        <v>16</v>
      </c>
      <c r="M1295" s="7" t="s">
        <v>17</v>
      </c>
    </row>
    <row r="1296" spans="1:13">
      <c r="A1296" s="3" t="s">
        <v>373</v>
      </c>
      <c r="B1296" s="3" t="s">
        <v>1248</v>
      </c>
      <c r="C1296" s="4" t="s">
        <v>15</v>
      </c>
      <c r="D1296" s="4" t="s">
        <v>98</v>
      </c>
      <c r="E1296" s="5">
        <v>0</v>
      </c>
      <c r="F1296" s="5">
        <v>0</v>
      </c>
      <c r="G1296" s="6" t="s">
        <v>98</v>
      </c>
      <c r="H1296" s="6">
        <v>0</v>
      </c>
      <c r="I1296" s="4">
        <v>0</v>
      </c>
      <c r="J1296" s="4" t="s">
        <v>98</v>
      </c>
      <c r="K1296" s="4" t="s">
        <v>98</v>
      </c>
      <c r="L1296" s="7" t="s">
        <v>16</v>
      </c>
      <c r="M1296" s="7" t="s">
        <v>17</v>
      </c>
    </row>
    <row r="1297" spans="1:13">
      <c r="A1297" s="3" t="s">
        <v>815</v>
      </c>
      <c r="B1297" s="3" t="s">
        <v>1249</v>
      </c>
      <c r="C1297" s="4" t="s">
        <v>15</v>
      </c>
      <c r="D1297" s="4" t="s">
        <v>98</v>
      </c>
      <c r="E1297" s="5">
        <v>0</v>
      </c>
      <c r="F1297" s="5">
        <v>0</v>
      </c>
      <c r="G1297" s="6" t="s">
        <v>98</v>
      </c>
      <c r="H1297" s="6">
        <v>0</v>
      </c>
      <c r="I1297" s="4">
        <v>0</v>
      </c>
      <c r="J1297" s="4" t="s">
        <v>98</v>
      </c>
      <c r="K1297" s="4" t="s">
        <v>98</v>
      </c>
      <c r="L1297" s="7" t="s">
        <v>16</v>
      </c>
      <c r="M1297" s="7" t="s">
        <v>17</v>
      </c>
    </row>
    <row r="1298" spans="1:13">
      <c r="A1298" s="3" t="s">
        <v>79</v>
      </c>
      <c r="B1298" s="3" t="s">
        <v>1250</v>
      </c>
      <c r="C1298" s="4" t="s">
        <v>15</v>
      </c>
      <c r="D1298" s="4" t="s">
        <v>98</v>
      </c>
      <c r="E1298" s="5">
        <v>0</v>
      </c>
      <c r="F1298" s="5">
        <v>0</v>
      </c>
      <c r="G1298" s="6" t="s">
        <v>98</v>
      </c>
      <c r="H1298" s="6">
        <v>0</v>
      </c>
      <c r="I1298" s="4">
        <v>0</v>
      </c>
      <c r="J1298" s="4" t="s">
        <v>98</v>
      </c>
      <c r="K1298" s="4" t="s">
        <v>98</v>
      </c>
      <c r="L1298" s="7" t="s">
        <v>16</v>
      </c>
      <c r="M1298" s="7" t="s">
        <v>17</v>
      </c>
    </row>
    <row r="1299" spans="1:13">
      <c r="A1299" s="3" t="s">
        <v>507</v>
      </c>
      <c r="B1299" s="3" t="s">
        <v>1251</v>
      </c>
      <c r="C1299" s="4" t="s">
        <v>15</v>
      </c>
      <c r="D1299" s="4" t="s">
        <v>98</v>
      </c>
      <c r="E1299" s="5">
        <v>0</v>
      </c>
      <c r="F1299" s="5">
        <v>0</v>
      </c>
      <c r="G1299" s="6" t="s">
        <v>98</v>
      </c>
      <c r="H1299" s="6">
        <v>0</v>
      </c>
      <c r="I1299" s="4">
        <v>0</v>
      </c>
      <c r="J1299" s="4" t="s">
        <v>98</v>
      </c>
      <c r="K1299" s="4" t="s">
        <v>98</v>
      </c>
      <c r="L1299" s="7" t="s">
        <v>16</v>
      </c>
      <c r="M1299" s="7" t="s">
        <v>17</v>
      </c>
    </row>
    <row r="1300" spans="1:13">
      <c r="A1300" s="3" t="s">
        <v>627</v>
      </c>
      <c r="B1300" s="3" t="s">
        <v>1231</v>
      </c>
      <c r="C1300" s="4" t="s">
        <v>15</v>
      </c>
      <c r="D1300" s="4" t="s">
        <v>98</v>
      </c>
      <c r="E1300" s="5">
        <v>0</v>
      </c>
      <c r="F1300" s="5">
        <v>0</v>
      </c>
      <c r="G1300" s="6" t="s">
        <v>98</v>
      </c>
      <c r="H1300" s="6">
        <v>0</v>
      </c>
      <c r="I1300" s="4">
        <v>0</v>
      </c>
      <c r="J1300" s="4" t="s">
        <v>98</v>
      </c>
      <c r="K1300" s="4" t="s">
        <v>98</v>
      </c>
      <c r="L1300" s="7" t="s">
        <v>16</v>
      </c>
      <c r="M1300" s="7" t="s">
        <v>17</v>
      </c>
    </row>
    <row r="1301" spans="1:13">
      <c r="A1301" s="3" t="s">
        <v>39</v>
      </c>
      <c r="B1301" s="3" t="s">
        <v>1252</v>
      </c>
      <c r="C1301" s="4" t="s">
        <v>15</v>
      </c>
      <c r="D1301" s="4" t="s">
        <v>98</v>
      </c>
      <c r="E1301" s="5">
        <v>0</v>
      </c>
      <c r="F1301" s="5">
        <v>0</v>
      </c>
      <c r="G1301" s="6" t="s">
        <v>98</v>
      </c>
      <c r="H1301" s="6">
        <v>0</v>
      </c>
      <c r="I1301" s="4">
        <v>0</v>
      </c>
      <c r="J1301" s="4" t="s">
        <v>98</v>
      </c>
      <c r="K1301" s="4" t="s">
        <v>98</v>
      </c>
      <c r="L1301" s="7" t="s">
        <v>16</v>
      </c>
      <c r="M1301" s="7" t="s">
        <v>17</v>
      </c>
    </row>
    <row r="1302" spans="1:13">
      <c r="A1302" s="3" t="s">
        <v>1049</v>
      </c>
      <c r="B1302" s="3" t="s">
        <v>1178</v>
      </c>
      <c r="C1302" s="4" t="s">
        <v>15</v>
      </c>
      <c r="D1302" s="4" t="s">
        <v>98</v>
      </c>
      <c r="E1302" s="5">
        <v>0</v>
      </c>
      <c r="F1302" s="5">
        <v>0</v>
      </c>
      <c r="G1302" s="6" t="s">
        <v>98</v>
      </c>
      <c r="H1302" s="6">
        <v>0</v>
      </c>
      <c r="I1302" s="4">
        <v>0</v>
      </c>
      <c r="J1302" s="4" t="s">
        <v>98</v>
      </c>
      <c r="K1302" s="4" t="s">
        <v>98</v>
      </c>
      <c r="L1302" s="7" t="s">
        <v>16</v>
      </c>
      <c r="M1302" s="7" t="s">
        <v>17</v>
      </c>
    </row>
    <row r="1303" spans="1:13">
      <c r="A1303" s="3" t="s">
        <v>901</v>
      </c>
      <c r="B1303" s="3" t="s">
        <v>1253</v>
      </c>
      <c r="C1303" s="4" t="s">
        <v>15</v>
      </c>
      <c r="D1303" s="4" t="s">
        <v>98</v>
      </c>
      <c r="E1303" s="5">
        <v>0</v>
      </c>
      <c r="F1303" s="5">
        <v>0</v>
      </c>
      <c r="G1303" s="6" t="s">
        <v>98</v>
      </c>
      <c r="H1303" s="6">
        <v>0</v>
      </c>
      <c r="I1303" s="4">
        <v>0</v>
      </c>
      <c r="J1303" s="4" t="s">
        <v>98</v>
      </c>
      <c r="K1303" s="4" t="s">
        <v>98</v>
      </c>
      <c r="L1303" s="7" t="s">
        <v>16</v>
      </c>
      <c r="M1303" s="7" t="s">
        <v>17</v>
      </c>
    </row>
    <row r="1304" spans="1:13">
      <c r="A1304" s="3" t="s">
        <v>502</v>
      </c>
      <c r="B1304" s="3" t="s">
        <v>1114</v>
      </c>
      <c r="C1304" s="4" t="s">
        <v>15</v>
      </c>
      <c r="D1304" s="4" t="s">
        <v>98</v>
      </c>
      <c r="E1304" s="5">
        <v>0</v>
      </c>
      <c r="F1304" s="5">
        <v>0</v>
      </c>
      <c r="G1304" s="6" t="s">
        <v>98</v>
      </c>
      <c r="H1304" s="6">
        <v>0</v>
      </c>
      <c r="I1304" s="4">
        <v>0</v>
      </c>
      <c r="J1304" s="4" t="s">
        <v>98</v>
      </c>
      <c r="K1304" s="4" t="s">
        <v>98</v>
      </c>
      <c r="L1304" s="7" t="s">
        <v>16</v>
      </c>
      <c r="M1304" s="7" t="s">
        <v>17</v>
      </c>
    </row>
    <row r="1305" spans="1:13">
      <c r="A1305" s="3" t="s">
        <v>122</v>
      </c>
      <c r="B1305" s="3" t="s">
        <v>1254</v>
      </c>
      <c r="C1305" s="4" t="s">
        <v>15</v>
      </c>
      <c r="D1305" s="4" t="s">
        <v>98</v>
      </c>
      <c r="E1305" s="5">
        <v>0</v>
      </c>
      <c r="F1305" s="5">
        <v>0</v>
      </c>
      <c r="G1305" s="6" t="s">
        <v>98</v>
      </c>
      <c r="H1305" s="6">
        <v>0</v>
      </c>
      <c r="I1305" s="4">
        <v>0</v>
      </c>
      <c r="J1305" s="4" t="s">
        <v>98</v>
      </c>
      <c r="K1305" s="4" t="s">
        <v>98</v>
      </c>
      <c r="L1305" s="7" t="s">
        <v>16</v>
      </c>
      <c r="M1305" s="7" t="s">
        <v>17</v>
      </c>
    </row>
    <row r="1306" spans="1:13">
      <c r="A1306" s="3" t="s">
        <v>24</v>
      </c>
      <c r="B1306" s="3" t="s">
        <v>226</v>
      </c>
      <c r="C1306" s="4" t="s">
        <v>15</v>
      </c>
      <c r="D1306" s="4" t="s">
        <v>98</v>
      </c>
      <c r="E1306" s="5">
        <v>0</v>
      </c>
      <c r="F1306" s="5">
        <v>0</v>
      </c>
      <c r="G1306" s="6" t="s">
        <v>98</v>
      </c>
      <c r="H1306" s="6">
        <v>0</v>
      </c>
      <c r="I1306" s="4">
        <v>0</v>
      </c>
      <c r="J1306" s="4" t="s">
        <v>98</v>
      </c>
      <c r="K1306" s="4" t="s">
        <v>98</v>
      </c>
      <c r="L1306" s="7" t="s">
        <v>16</v>
      </c>
      <c r="M1306" s="7" t="s">
        <v>17</v>
      </c>
    </row>
    <row r="1307" spans="1:13">
      <c r="A1307" s="3" t="s">
        <v>502</v>
      </c>
      <c r="B1307" s="3" t="s">
        <v>1255</v>
      </c>
      <c r="C1307" s="4" t="s">
        <v>15</v>
      </c>
      <c r="D1307" s="4" t="s">
        <v>98</v>
      </c>
      <c r="E1307" s="5">
        <v>0</v>
      </c>
      <c r="F1307" s="5">
        <v>0</v>
      </c>
      <c r="G1307" s="6" t="s">
        <v>98</v>
      </c>
      <c r="H1307" s="6">
        <v>0</v>
      </c>
      <c r="I1307" s="4">
        <v>0</v>
      </c>
      <c r="J1307" s="4" t="s">
        <v>98</v>
      </c>
      <c r="K1307" s="4" t="s">
        <v>98</v>
      </c>
      <c r="L1307" s="7" t="s">
        <v>16</v>
      </c>
      <c r="M1307" s="7" t="s">
        <v>17</v>
      </c>
    </row>
    <row r="1308" spans="1:13">
      <c r="A1308" s="3" t="s">
        <v>325</v>
      </c>
      <c r="B1308" s="3" t="s">
        <v>326</v>
      </c>
      <c r="C1308" s="4" t="s">
        <v>15</v>
      </c>
      <c r="D1308" s="4" t="s">
        <v>98</v>
      </c>
      <c r="E1308" s="5">
        <v>0</v>
      </c>
      <c r="F1308" s="5">
        <v>0</v>
      </c>
      <c r="G1308" s="6" t="s">
        <v>98</v>
      </c>
      <c r="H1308" s="6">
        <v>0</v>
      </c>
      <c r="I1308" s="4">
        <v>0</v>
      </c>
      <c r="J1308" s="4" t="s">
        <v>98</v>
      </c>
      <c r="K1308" s="4" t="s">
        <v>98</v>
      </c>
      <c r="L1308" s="7" t="s">
        <v>16</v>
      </c>
      <c r="M1308" s="7" t="s">
        <v>17</v>
      </c>
    </row>
    <row r="1309" spans="1:13">
      <c r="A1309" s="3" t="s">
        <v>616</v>
      </c>
      <c r="B1309" s="3" t="s">
        <v>432</v>
      </c>
      <c r="C1309" s="4" t="s">
        <v>15</v>
      </c>
      <c r="D1309" s="4" t="s">
        <v>98</v>
      </c>
      <c r="E1309" s="5">
        <v>0</v>
      </c>
      <c r="F1309" s="5">
        <v>0</v>
      </c>
      <c r="G1309" s="6" t="s">
        <v>98</v>
      </c>
      <c r="H1309" s="6">
        <v>0</v>
      </c>
      <c r="I1309" s="4">
        <v>0</v>
      </c>
      <c r="J1309" s="4" t="s">
        <v>98</v>
      </c>
      <c r="K1309" s="4" t="s">
        <v>98</v>
      </c>
      <c r="L1309" s="7" t="s">
        <v>16</v>
      </c>
      <c r="M1309" s="7" t="s">
        <v>17</v>
      </c>
    </row>
    <row r="1310" spans="1:13">
      <c r="A1310" s="3" t="s">
        <v>463</v>
      </c>
      <c r="B1310" s="3" t="s">
        <v>1256</v>
      </c>
      <c r="C1310" s="4" t="s">
        <v>15</v>
      </c>
      <c r="D1310" s="4" t="s">
        <v>98</v>
      </c>
      <c r="E1310" s="5">
        <v>0</v>
      </c>
      <c r="F1310" s="5">
        <v>0</v>
      </c>
      <c r="G1310" s="6" t="s">
        <v>98</v>
      </c>
      <c r="H1310" s="6">
        <v>0</v>
      </c>
      <c r="I1310" s="4">
        <v>0</v>
      </c>
      <c r="J1310" s="4" t="s">
        <v>98</v>
      </c>
      <c r="K1310" s="4" t="s">
        <v>98</v>
      </c>
      <c r="L1310" s="7" t="s">
        <v>16</v>
      </c>
      <c r="M1310" s="7" t="s">
        <v>17</v>
      </c>
    </row>
    <row r="1311" spans="1:13">
      <c r="A1311" s="3" t="s">
        <v>474</v>
      </c>
      <c r="B1311" s="3" t="s">
        <v>1206</v>
      </c>
      <c r="C1311" s="4" t="s">
        <v>15</v>
      </c>
      <c r="D1311" s="4" t="s">
        <v>98</v>
      </c>
      <c r="E1311" s="5">
        <v>0</v>
      </c>
      <c r="F1311" s="5">
        <v>0</v>
      </c>
      <c r="G1311" s="6" t="s">
        <v>98</v>
      </c>
      <c r="H1311" s="6">
        <v>0</v>
      </c>
      <c r="I1311" s="4">
        <v>0</v>
      </c>
      <c r="J1311" s="4" t="s">
        <v>98</v>
      </c>
      <c r="K1311" s="4" t="s">
        <v>98</v>
      </c>
      <c r="L1311" s="7" t="s">
        <v>16</v>
      </c>
      <c r="M1311" s="7" t="s">
        <v>17</v>
      </c>
    </row>
    <row r="1312" spans="1:13">
      <c r="A1312" s="3" t="s">
        <v>90</v>
      </c>
      <c r="B1312" s="3" t="s">
        <v>95</v>
      </c>
      <c r="C1312" s="4" t="s">
        <v>15</v>
      </c>
      <c r="D1312" s="4" t="s">
        <v>98</v>
      </c>
      <c r="E1312" s="5">
        <v>0</v>
      </c>
      <c r="F1312" s="5">
        <v>0</v>
      </c>
      <c r="G1312" s="6" t="s">
        <v>98</v>
      </c>
      <c r="H1312" s="6">
        <v>0</v>
      </c>
      <c r="I1312" s="4">
        <v>0</v>
      </c>
      <c r="J1312" s="4" t="s">
        <v>98</v>
      </c>
      <c r="K1312" s="4" t="s">
        <v>98</v>
      </c>
      <c r="L1312" s="7" t="s">
        <v>16</v>
      </c>
      <c r="M1312" s="7" t="s">
        <v>17</v>
      </c>
    </row>
    <row r="1313" spans="1:13">
      <c r="A1313" s="3" t="s">
        <v>398</v>
      </c>
      <c r="B1313" s="3" t="s">
        <v>708</v>
      </c>
      <c r="C1313" s="4" t="s">
        <v>15</v>
      </c>
      <c r="D1313" s="4" t="s">
        <v>98</v>
      </c>
      <c r="E1313" s="5">
        <v>0</v>
      </c>
      <c r="F1313" s="5">
        <v>0</v>
      </c>
      <c r="G1313" s="6" t="s">
        <v>98</v>
      </c>
      <c r="H1313" s="6">
        <v>0</v>
      </c>
      <c r="I1313" s="4">
        <v>0</v>
      </c>
      <c r="J1313" s="4" t="s">
        <v>98</v>
      </c>
      <c r="K1313" s="4" t="s">
        <v>98</v>
      </c>
      <c r="L1313" s="7" t="s">
        <v>16</v>
      </c>
      <c r="M1313" s="7" t="s">
        <v>17</v>
      </c>
    </row>
    <row r="1314" spans="1:13">
      <c r="A1314" s="3" t="s">
        <v>392</v>
      </c>
      <c r="B1314" s="3" t="s">
        <v>830</v>
      </c>
      <c r="C1314" s="4" t="s">
        <v>15</v>
      </c>
      <c r="D1314" s="4" t="s">
        <v>98</v>
      </c>
      <c r="E1314" s="5">
        <v>0</v>
      </c>
      <c r="F1314" s="5">
        <v>0</v>
      </c>
      <c r="G1314" s="6" t="s">
        <v>98</v>
      </c>
      <c r="H1314" s="6">
        <v>0</v>
      </c>
      <c r="I1314" s="4">
        <v>0</v>
      </c>
      <c r="J1314" s="4" t="s">
        <v>98</v>
      </c>
      <c r="K1314" s="4" t="s">
        <v>98</v>
      </c>
      <c r="L1314" s="7" t="s">
        <v>16</v>
      </c>
      <c r="M1314" s="7" t="s">
        <v>17</v>
      </c>
    </row>
    <row r="1315" spans="1:13">
      <c r="A1315" s="3" t="s">
        <v>488</v>
      </c>
      <c r="B1315" s="3" t="s">
        <v>1257</v>
      </c>
      <c r="C1315" s="4" t="s">
        <v>15</v>
      </c>
      <c r="D1315" s="4" t="s">
        <v>98</v>
      </c>
      <c r="E1315" s="5">
        <v>0</v>
      </c>
      <c r="F1315" s="5">
        <v>0</v>
      </c>
      <c r="G1315" s="6" t="s">
        <v>98</v>
      </c>
      <c r="H1315" s="6">
        <v>0</v>
      </c>
      <c r="I1315" s="4">
        <v>0</v>
      </c>
      <c r="J1315" s="4" t="s">
        <v>98</v>
      </c>
      <c r="K1315" s="4" t="s">
        <v>98</v>
      </c>
      <c r="L1315" s="7" t="s">
        <v>16</v>
      </c>
      <c r="M1315" s="7" t="s">
        <v>17</v>
      </c>
    </row>
    <row r="1316" spans="1:13">
      <c r="A1316" s="3" t="s">
        <v>1258</v>
      </c>
      <c r="B1316" s="3" t="s">
        <v>499</v>
      </c>
      <c r="C1316" s="4" t="s">
        <v>15</v>
      </c>
      <c r="D1316" s="4" t="s">
        <v>98</v>
      </c>
      <c r="E1316" s="5">
        <v>0</v>
      </c>
      <c r="F1316" s="5">
        <v>0</v>
      </c>
      <c r="G1316" s="6" t="s">
        <v>98</v>
      </c>
      <c r="H1316" s="6">
        <v>0</v>
      </c>
      <c r="I1316" s="4">
        <v>0</v>
      </c>
      <c r="J1316" s="4" t="s">
        <v>98</v>
      </c>
      <c r="K1316" s="4" t="s">
        <v>98</v>
      </c>
      <c r="L1316" s="7" t="s">
        <v>16</v>
      </c>
      <c r="M1316" s="7" t="s">
        <v>17</v>
      </c>
    </row>
    <row r="1317" spans="1:13">
      <c r="A1317" s="3" t="s">
        <v>486</v>
      </c>
      <c r="B1317" s="3" t="s">
        <v>1259</v>
      </c>
      <c r="C1317" s="4" t="s">
        <v>15</v>
      </c>
      <c r="D1317" s="4" t="s">
        <v>98</v>
      </c>
      <c r="E1317" s="5">
        <v>0</v>
      </c>
      <c r="F1317" s="5">
        <v>0</v>
      </c>
      <c r="G1317" s="6" t="s">
        <v>98</v>
      </c>
      <c r="H1317" s="6">
        <v>0</v>
      </c>
      <c r="I1317" s="4">
        <v>0</v>
      </c>
      <c r="J1317" s="4" t="s">
        <v>98</v>
      </c>
      <c r="K1317" s="4" t="s">
        <v>98</v>
      </c>
      <c r="L1317" s="7" t="s">
        <v>16</v>
      </c>
      <c r="M1317" s="7" t="s">
        <v>17</v>
      </c>
    </row>
    <row r="1318" spans="1:13">
      <c r="A1318" s="3" t="s">
        <v>555</v>
      </c>
      <c r="B1318" s="3" t="s">
        <v>1260</v>
      </c>
      <c r="C1318" s="4" t="s">
        <v>15</v>
      </c>
      <c r="D1318" s="4" t="s">
        <v>98</v>
      </c>
      <c r="E1318" s="5">
        <v>0</v>
      </c>
      <c r="F1318" s="5">
        <v>0</v>
      </c>
      <c r="G1318" s="6" t="s">
        <v>98</v>
      </c>
      <c r="H1318" s="6">
        <v>0</v>
      </c>
      <c r="I1318" s="4">
        <v>0</v>
      </c>
      <c r="J1318" s="4" t="s">
        <v>98</v>
      </c>
      <c r="K1318" s="4" t="s">
        <v>98</v>
      </c>
      <c r="L1318" s="7" t="s">
        <v>16</v>
      </c>
      <c r="M1318" s="7" t="s">
        <v>17</v>
      </c>
    </row>
    <row r="1319" spans="1:13">
      <c r="A1319" s="3" t="s">
        <v>552</v>
      </c>
      <c r="B1319" s="3" t="s">
        <v>553</v>
      </c>
      <c r="C1319" s="4" t="s">
        <v>15</v>
      </c>
      <c r="D1319" s="4" t="s">
        <v>98</v>
      </c>
      <c r="E1319" s="5">
        <v>0</v>
      </c>
      <c r="F1319" s="5">
        <v>0</v>
      </c>
      <c r="G1319" s="6" t="s">
        <v>98</v>
      </c>
      <c r="H1319" s="6">
        <v>0</v>
      </c>
      <c r="I1319" s="4">
        <v>0</v>
      </c>
      <c r="J1319" s="4" t="s">
        <v>98</v>
      </c>
      <c r="K1319" s="4" t="s">
        <v>98</v>
      </c>
      <c r="L1319" s="7" t="s">
        <v>16</v>
      </c>
      <c r="M1319" s="7" t="s">
        <v>17</v>
      </c>
    </row>
    <row r="1320" spans="1:13">
      <c r="A1320" s="3" t="s">
        <v>332</v>
      </c>
      <c r="B1320" s="3" t="s">
        <v>1261</v>
      </c>
      <c r="C1320" s="4" t="s">
        <v>15</v>
      </c>
      <c r="D1320" s="4" t="s">
        <v>98</v>
      </c>
      <c r="E1320" s="5">
        <v>0</v>
      </c>
      <c r="F1320" s="5">
        <v>0</v>
      </c>
      <c r="G1320" s="6" t="s">
        <v>98</v>
      </c>
      <c r="H1320" s="6">
        <v>0</v>
      </c>
      <c r="I1320" s="4">
        <v>0</v>
      </c>
      <c r="J1320" s="4" t="s">
        <v>98</v>
      </c>
      <c r="K1320" s="4" t="s">
        <v>98</v>
      </c>
      <c r="L1320" s="7" t="s">
        <v>16</v>
      </c>
      <c r="M1320" s="7" t="s">
        <v>17</v>
      </c>
    </row>
    <row r="1321" spans="1:13">
      <c r="A1321" s="3" t="s">
        <v>83</v>
      </c>
      <c r="B1321" s="3" t="s">
        <v>141</v>
      </c>
      <c r="C1321" s="4" t="s">
        <v>15</v>
      </c>
      <c r="D1321" s="4" t="s">
        <v>98</v>
      </c>
      <c r="E1321" s="5">
        <v>0</v>
      </c>
      <c r="F1321" s="5">
        <v>0</v>
      </c>
      <c r="G1321" s="6" t="s">
        <v>98</v>
      </c>
      <c r="H1321" s="6">
        <v>0</v>
      </c>
      <c r="I1321" s="4">
        <v>0</v>
      </c>
      <c r="J1321" s="4" t="s">
        <v>98</v>
      </c>
      <c r="K1321" s="4" t="s">
        <v>98</v>
      </c>
      <c r="L1321" s="7" t="s">
        <v>16</v>
      </c>
      <c r="M1321" s="7" t="s">
        <v>17</v>
      </c>
    </row>
    <row r="1322" spans="1:13">
      <c r="A1322" s="3" t="s">
        <v>375</v>
      </c>
      <c r="B1322" s="3" t="s">
        <v>1262</v>
      </c>
      <c r="C1322" s="4" t="s">
        <v>15</v>
      </c>
      <c r="D1322" s="4" t="s">
        <v>98</v>
      </c>
      <c r="E1322" s="5">
        <v>0</v>
      </c>
      <c r="F1322" s="5">
        <v>0</v>
      </c>
      <c r="G1322" s="6" t="s">
        <v>98</v>
      </c>
      <c r="H1322" s="6">
        <v>0</v>
      </c>
      <c r="I1322" s="4">
        <v>0</v>
      </c>
      <c r="J1322" s="4" t="s">
        <v>98</v>
      </c>
      <c r="K1322" s="4" t="s">
        <v>98</v>
      </c>
      <c r="L1322" s="7" t="s">
        <v>16</v>
      </c>
      <c r="M1322" s="7" t="s">
        <v>17</v>
      </c>
    </row>
    <row r="1323" spans="1:13">
      <c r="A1323" s="3" t="s">
        <v>859</v>
      </c>
      <c r="B1323" s="3" t="s">
        <v>1263</v>
      </c>
      <c r="C1323" s="4" t="s">
        <v>15</v>
      </c>
      <c r="D1323" s="4" t="s">
        <v>98</v>
      </c>
      <c r="E1323" s="5">
        <v>0</v>
      </c>
      <c r="F1323" s="5">
        <v>0</v>
      </c>
      <c r="G1323" s="6" t="s">
        <v>98</v>
      </c>
      <c r="H1323" s="6">
        <v>0</v>
      </c>
      <c r="I1323" s="4">
        <v>0</v>
      </c>
      <c r="J1323" s="4" t="s">
        <v>98</v>
      </c>
      <c r="K1323" s="4" t="s">
        <v>98</v>
      </c>
      <c r="L1323" s="7" t="s">
        <v>16</v>
      </c>
      <c r="M1323" s="7" t="s">
        <v>17</v>
      </c>
    </row>
    <row r="1324" spans="1:13">
      <c r="A1324" s="3" t="s">
        <v>507</v>
      </c>
      <c r="B1324" s="3" t="s">
        <v>1264</v>
      </c>
      <c r="C1324" s="4" t="s">
        <v>15</v>
      </c>
      <c r="D1324" s="4" t="s">
        <v>98</v>
      </c>
      <c r="E1324" s="5">
        <v>0</v>
      </c>
      <c r="F1324" s="5">
        <v>0</v>
      </c>
      <c r="G1324" s="6" t="s">
        <v>98</v>
      </c>
      <c r="H1324" s="6">
        <v>0</v>
      </c>
      <c r="I1324" s="4">
        <v>0</v>
      </c>
      <c r="J1324" s="4" t="s">
        <v>98</v>
      </c>
      <c r="K1324" s="4" t="s">
        <v>98</v>
      </c>
      <c r="L1324" s="7" t="s">
        <v>16</v>
      </c>
      <c r="M1324" s="7" t="s">
        <v>17</v>
      </c>
    </row>
    <row r="1325" spans="1:13">
      <c r="A1325" s="3" t="s">
        <v>332</v>
      </c>
      <c r="B1325" s="3" t="s">
        <v>1265</v>
      </c>
      <c r="C1325" s="4" t="s">
        <v>15</v>
      </c>
      <c r="D1325" s="4" t="s">
        <v>98</v>
      </c>
      <c r="E1325" s="5">
        <v>0</v>
      </c>
      <c r="F1325" s="5">
        <v>0</v>
      </c>
      <c r="G1325" s="6" t="s">
        <v>98</v>
      </c>
      <c r="H1325" s="6">
        <v>0</v>
      </c>
      <c r="I1325" s="4">
        <v>0</v>
      </c>
      <c r="J1325" s="4" t="s">
        <v>98</v>
      </c>
      <c r="K1325" s="4" t="s">
        <v>98</v>
      </c>
      <c r="L1325" s="7" t="s">
        <v>16</v>
      </c>
      <c r="M1325" s="7" t="s">
        <v>17</v>
      </c>
    </row>
    <row r="1326" spans="1:13">
      <c r="A1326" s="3" t="s">
        <v>883</v>
      </c>
      <c r="B1326" s="3" t="s">
        <v>746</v>
      </c>
      <c r="C1326" s="4" t="s">
        <v>15</v>
      </c>
      <c r="D1326" s="4" t="s">
        <v>98</v>
      </c>
      <c r="E1326" s="5">
        <v>0</v>
      </c>
      <c r="F1326" s="5">
        <v>0</v>
      </c>
      <c r="G1326" s="6" t="s">
        <v>98</v>
      </c>
      <c r="H1326" s="6">
        <v>0</v>
      </c>
      <c r="I1326" s="4">
        <v>0</v>
      </c>
      <c r="J1326" s="4" t="s">
        <v>98</v>
      </c>
      <c r="K1326" s="4" t="s">
        <v>98</v>
      </c>
      <c r="L1326" s="7" t="s">
        <v>16</v>
      </c>
      <c r="M1326" s="7" t="s">
        <v>17</v>
      </c>
    </row>
    <row r="1327" spans="1:13">
      <c r="A1327" s="3" t="s">
        <v>511</v>
      </c>
      <c r="B1327" s="3" t="s">
        <v>932</v>
      </c>
      <c r="C1327" s="4" t="s">
        <v>15</v>
      </c>
      <c r="D1327" s="4" t="s">
        <v>98</v>
      </c>
      <c r="E1327" s="5">
        <v>0</v>
      </c>
      <c r="F1327" s="5">
        <v>0</v>
      </c>
      <c r="G1327" s="6" t="s">
        <v>98</v>
      </c>
      <c r="H1327" s="6">
        <v>0</v>
      </c>
      <c r="I1327" s="4">
        <v>0</v>
      </c>
      <c r="J1327" s="4" t="s">
        <v>98</v>
      </c>
      <c r="K1327" s="4" t="s">
        <v>98</v>
      </c>
      <c r="L1327" s="7" t="s">
        <v>16</v>
      </c>
      <c r="M1327" s="7" t="s">
        <v>17</v>
      </c>
    </row>
    <row r="1328" spans="1:13">
      <c r="A1328" s="3" t="s">
        <v>505</v>
      </c>
      <c r="B1328" s="3" t="s">
        <v>1046</v>
      </c>
      <c r="C1328" s="4" t="s">
        <v>15</v>
      </c>
      <c r="D1328" s="4" t="s">
        <v>98</v>
      </c>
      <c r="E1328" s="5">
        <v>0</v>
      </c>
      <c r="F1328" s="5">
        <v>0</v>
      </c>
      <c r="G1328" s="6" t="s">
        <v>98</v>
      </c>
      <c r="H1328" s="6">
        <v>0</v>
      </c>
      <c r="I1328" s="4">
        <v>0</v>
      </c>
      <c r="J1328" s="4" t="s">
        <v>98</v>
      </c>
      <c r="K1328" s="4" t="s">
        <v>98</v>
      </c>
      <c r="L1328" s="7" t="s">
        <v>16</v>
      </c>
      <c r="M1328" s="7" t="s">
        <v>17</v>
      </c>
    </row>
    <row r="1329" spans="1:13">
      <c r="A1329" s="3" t="s">
        <v>90</v>
      </c>
      <c r="B1329" s="3" t="s">
        <v>109</v>
      </c>
      <c r="C1329" s="4" t="s">
        <v>15</v>
      </c>
      <c r="D1329" s="4" t="s">
        <v>98</v>
      </c>
      <c r="E1329" s="5">
        <v>0</v>
      </c>
      <c r="F1329" s="5">
        <v>0</v>
      </c>
      <c r="G1329" s="6" t="s">
        <v>98</v>
      </c>
      <c r="H1329" s="6">
        <v>0</v>
      </c>
      <c r="I1329" s="4">
        <v>0</v>
      </c>
      <c r="J1329" s="4" t="s">
        <v>98</v>
      </c>
      <c r="K1329" s="4" t="s">
        <v>98</v>
      </c>
      <c r="L1329" s="7" t="s">
        <v>16</v>
      </c>
      <c r="M1329" s="7" t="s">
        <v>17</v>
      </c>
    </row>
    <row r="1330" spans="1:13">
      <c r="A1330" s="3" t="s">
        <v>88</v>
      </c>
      <c r="B1330" s="3" t="s">
        <v>540</v>
      </c>
      <c r="C1330" s="4" t="s">
        <v>15</v>
      </c>
      <c r="D1330" s="4" t="s">
        <v>98</v>
      </c>
      <c r="E1330" s="5">
        <v>0</v>
      </c>
      <c r="F1330" s="5">
        <v>0</v>
      </c>
      <c r="G1330" s="6" t="s">
        <v>98</v>
      </c>
      <c r="H1330" s="6">
        <v>0</v>
      </c>
      <c r="I1330" s="4">
        <v>0</v>
      </c>
      <c r="J1330" s="4" t="s">
        <v>98</v>
      </c>
      <c r="K1330" s="4" t="s">
        <v>98</v>
      </c>
      <c r="L1330" s="7" t="s">
        <v>16</v>
      </c>
      <c r="M1330" s="7" t="s">
        <v>17</v>
      </c>
    </row>
    <row r="1331" spans="1:13">
      <c r="A1331" s="3" t="s">
        <v>589</v>
      </c>
      <c r="B1331" s="3" t="s">
        <v>1266</v>
      </c>
      <c r="C1331" s="4" t="s">
        <v>15</v>
      </c>
      <c r="D1331" s="4" t="s">
        <v>98</v>
      </c>
      <c r="E1331" s="5">
        <v>0</v>
      </c>
      <c r="F1331" s="5">
        <v>0</v>
      </c>
      <c r="G1331" s="6" t="s">
        <v>98</v>
      </c>
      <c r="H1331" s="6">
        <v>0</v>
      </c>
      <c r="I1331" s="4">
        <v>0</v>
      </c>
      <c r="J1331" s="4" t="s">
        <v>98</v>
      </c>
      <c r="K1331" s="4" t="s">
        <v>98</v>
      </c>
      <c r="L1331" s="7" t="s">
        <v>16</v>
      </c>
      <c r="M1331" s="7" t="s">
        <v>17</v>
      </c>
    </row>
    <row r="1332" spans="1:13">
      <c r="A1332" s="3" t="s">
        <v>1267</v>
      </c>
      <c r="B1332" s="3" t="s">
        <v>1222</v>
      </c>
      <c r="C1332" s="4" t="s">
        <v>15</v>
      </c>
      <c r="D1332" s="4" t="s">
        <v>98</v>
      </c>
      <c r="E1332" s="5">
        <v>0</v>
      </c>
      <c r="F1332" s="5">
        <v>0</v>
      </c>
      <c r="G1332" s="6" t="s">
        <v>98</v>
      </c>
      <c r="H1332" s="6">
        <v>0</v>
      </c>
      <c r="I1332" s="4">
        <v>0</v>
      </c>
      <c r="J1332" s="4" t="s">
        <v>98</v>
      </c>
      <c r="K1332" s="4" t="s">
        <v>98</v>
      </c>
      <c r="L1332" s="7" t="s">
        <v>16</v>
      </c>
      <c r="M1332" s="7" t="s">
        <v>17</v>
      </c>
    </row>
    <row r="1333" spans="1:13">
      <c r="A1333" s="3" t="s">
        <v>379</v>
      </c>
      <c r="B1333" s="3" t="s">
        <v>1268</v>
      </c>
      <c r="C1333" s="4" t="s">
        <v>15</v>
      </c>
      <c r="D1333" s="4" t="s">
        <v>98</v>
      </c>
      <c r="E1333" s="5">
        <v>0</v>
      </c>
      <c r="F1333" s="5">
        <v>0</v>
      </c>
      <c r="G1333" s="6" t="s">
        <v>98</v>
      </c>
      <c r="H1333" s="6">
        <v>0</v>
      </c>
      <c r="I1333" s="4">
        <v>0</v>
      </c>
      <c r="J1333" s="4" t="s">
        <v>98</v>
      </c>
      <c r="K1333" s="4" t="s">
        <v>98</v>
      </c>
      <c r="L1333" s="7" t="s">
        <v>16</v>
      </c>
      <c r="M1333" s="7" t="s">
        <v>17</v>
      </c>
    </row>
    <row r="1334" spans="1:13">
      <c r="A1334" s="3" t="s">
        <v>621</v>
      </c>
      <c r="B1334" s="3" t="s">
        <v>1120</v>
      </c>
      <c r="C1334" s="4" t="s">
        <v>15</v>
      </c>
      <c r="D1334" s="4" t="s">
        <v>98</v>
      </c>
      <c r="E1334" s="5">
        <v>0</v>
      </c>
      <c r="F1334" s="5">
        <v>0</v>
      </c>
      <c r="G1334" s="6" t="s">
        <v>98</v>
      </c>
      <c r="H1334" s="6">
        <v>0</v>
      </c>
      <c r="I1334" s="4">
        <v>0</v>
      </c>
      <c r="J1334" s="4" t="s">
        <v>98</v>
      </c>
      <c r="K1334" s="4" t="s">
        <v>98</v>
      </c>
      <c r="L1334" s="7" t="s">
        <v>16</v>
      </c>
      <c r="M1334" s="7" t="s">
        <v>17</v>
      </c>
    </row>
    <row r="1335" spans="1:13">
      <c r="A1335" s="3" t="s">
        <v>764</v>
      </c>
      <c r="B1335" s="3" t="s">
        <v>1269</v>
      </c>
      <c r="C1335" s="4" t="s">
        <v>15</v>
      </c>
      <c r="D1335" s="4" t="s">
        <v>98</v>
      </c>
      <c r="E1335" s="5">
        <v>0</v>
      </c>
      <c r="F1335" s="5">
        <v>0</v>
      </c>
      <c r="G1335" s="6" t="s">
        <v>98</v>
      </c>
      <c r="H1335" s="6">
        <v>0</v>
      </c>
      <c r="I1335" s="4">
        <v>0</v>
      </c>
      <c r="J1335" s="4" t="s">
        <v>98</v>
      </c>
      <c r="K1335" s="4" t="s">
        <v>98</v>
      </c>
      <c r="L1335" s="7" t="s">
        <v>16</v>
      </c>
      <c r="M1335" s="7" t="s">
        <v>17</v>
      </c>
    </row>
    <row r="1336" spans="1:13">
      <c r="A1336" s="3" t="s">
        <v>115</v>
      </c>
      <c r="B1336" s="3" t="s">
        <v>522</v>
      </c>
      <c r="C1336" s="4" t="s">
        <v>15</v>
      </c>
      <c r="D1336" s="4" t="s">
        <v>98</v>
      </c>
      <c r="E1336" s="5">
        <v>0</v>
      </c>
      <c r="F1336" s="5">
        <v>0</v>
      </c>
      <c r="G1336" s="6" t="s">
        <v>98</v>
      </c>
      <c r="H1336" s="6">
        <v>0</v>
      </c>
      <c r="I1336" s="4">
        <v>0</v>
      </c>
      <c r="J1336" s="4" t="s">
        <v>98</v>
      </c>
      <c r="K1336" s="4" t="s">
        <v>98</v>
      </c>
      <c r="L1336" s="7" t="s">
        <v>16</v>
      </c>
      <c r="M1336" s="7" t="s">
        <v>17</v>
      </c>
    </row>
    <row r="1337" spans="1:13">
      <c r="A1337" s="3" t="s">
        <v>341</v>
      </c>
      <c r="B1337" s="3" t="s">
        <v>1270</v>
      </c>
      <c r="C1337" s="4" t="s">
        <v>15</v>
      </c>
      <c r="D1337" s="4" t="s">
        <v>98</v>
      </c>
      <c r="E1337" s="5">
        <v>0</v>
      </c>
      <c r="F1337" s="5">
        <v>0</v>
      </c>
      <c r="G1337" s="6" t="s">
        <v>98</v>
      </c>
      <c r="H1337" s="6">
        <v>0</v>
      </c>
      <c r="I1337" s="4">
        <v>0</v>
      </c>
      <c r="J1337" s="4" t="s">
        <v>98</v>
      </c>
      <c r="K1337" s="4" t="s">
        <v>98</v>
      </c>
      <c r="L1337" s="7" t="s">
        <v>16</v>
      </c>
      <c r="M1337" s="7" t="s">
        <v>17</v>
      </c>
    </row>
    <row r="1338" spans="1:13">
      <c r="A1338" s="3" t="s">
        <v>533</v>
      </c>
      <c r="B1338" s="3" t="s">
        <v>848</v>
      </c>
      <c r="C1338" s="4" t="s">
        <v>15</v>
      </c>
      <c r="D1338" s="4" t="s">
        <v>98</v>
      </c>
      <c r="E1338" s="5">
        <v>0</v>
      </c>
      <c r="F1338" s="5">
        <v>0</v>
      </c>
      <c r="G1338" s="6" t="s">
        <v>98</v>
      </c>
      <c r="H1338" s="6">
        <v>0</v>
      </c>
      <c r="I1338" s="4">
        <v>0</v>
      </c>
      <c r="J1338" s="4" t="s">
        <v>98</v>
      </c>
      <c r="K1338" s="4" t="s">
        <v>98</v>
      </c>
      <c r="L1338" s="7" t="s">
        <v>16</v>
      </c>
      <c r="M1338" s="7" t="s">
        <v>17</v>
      </c>
    </row>
    <row r="1339" spans="1:13">
      <c r="A1339" s="3" t="s">
        <v>1124</v>
      </c>
      <c r="B1339" s="3" t="s">
        <v>1271</v>
      </c>
      <c r="C1339" s="4" t="s">
        <v>15</v>
      </c>
      <c r="D1339" s="4" t="s">
        <v>98</v>
      </c>
      <c r="E1339" s="5">
        <v>0</v>
      </c>
      <c r="F1339" s="5">
        <v>0</v>
      </c>
      <c r="G1339" s="6" t="s">
        <v>98</v>
      </c>
      <c r="H1339" s="6">
        <v>0</v>
      </c>
      <c r="I1339" s="4">
        <v>0</v>
      </c>
      <c r="J1339" s="4" t="s">
        <v>98</v>
      </c>
      <c r="K1339" s="4" t="s">
        <v>98</v>
      </c>
      <c r="L1339" s="7" t="s">
        <v>16</v>
      </c>
      <c r="M1339" s="7" t="s">
        <v>17</v>
      </c>
    </row>
    <row r="1340" spans="1:13">
      <c r="A1340" s="3" t="s">
        <v>426</v>
      </c>
      <c r="B1340" s="3" t="s">
        <v>1272</v>
      </c>
      <c r="C1340" s="4" t="s">
        <v>15</v>
      </c>
      <c r="D1340" s="4" t="s">
        <v>98</v>
      </c>
      <c r="E1340" s="5">
        <v>0</v>
      </c>
      <c r="F1340" s="5">
        <v>0</v>
      </c>
      <c r="G1340" s="6" t="s">
        <v>98</v>
      </c>
      <c r="H1340" s="6">
        <v>0</v>
      </c>
      <c r="I1340" s="4">
        <v>0</v>
      </c>
      <c r="J1340" s="4" t="s">
        <v>98</v>
      </c>
      <c r="K1340" s="4" t="s">
        <v>98</v>
      </c>
      <c r="L1340" s="7" t="s">
        <v>16</v>
      </c>
      <c r="M1340" s="7" t="s">
        <v>17</v>
      </c>
    </row>
    <row r="1341" spans="1:13">
      <c r="A1341" s="3" t="s">
        <v>1246</v>
      </c>
      <c r="B1341" s="3" t="s">
        <v>1273</v>
      </c>
      <c r="C1341" s="4" t="s">
        <v>537</v>
      </c>
      <c r="D1341" s="4" t="s">
        <v>98</v>
      </c>
      <c r="E1341" s="5">
        <v>0</v>
      </c>
      <c r="F1341" s="5">
        <v>0</v>
      </c>
      <c r="G1341" s="6" t="s">
        <v>98</v>
      </c>
      <c r="H1341" s="6">
        <v>0</v>
      </c>
      <c r="I1341" s="4">
        <v>0</v>
      </c>
      <c r="J1341" s="4" t="s">
        <v>98</v>
      </c>
      <c r="K1341" s="4" t="s">
        <v>98</v>
      </c>
      <c r="L1341" s="7" t="s">
        <v>16</v>
      </c>
      <c r="M1341" s="7" t="s">
        <v>17</v>
      </c>
    </row>
    <row r="1342" spans="1:13">
      <c r="A1342" s="3" t="s">
        <v>456</v>
      </c>
      <c r="B1342" s="3" t="s">
        <v>710</v>
      </c>
      <c r="C1342" s="4" t="s">
        <v>15</v>
      </c>
      <c r="D1342" s="4" t="s">
        <v>98</v>
      </c>
      <c r="E1342" s="5">
        <v>0</v>
      </c>
      <c r="F1342" s="5">
        <v>0</v>
      </c>
      <c r="G1342" s="6" t="s">
        <v>98</v>
      </c>
      <c r="H1342" s="6">
        <v>0</v>
      </c>
      <c r="I1342" s="4">
        <v>0</v>
      </c>
      <c r="J1342" s="4" t="s">
        <v>98</v>
      </c>
      <c r="K1342" s="4" t="s">
        <v>98</v>
      </c>
      <c r="L1342" s="7" t="s">
        <v>16</v>
      </c>
      <c r="M1342" s="7" t="s">
        <v>17</v>
      </c>
    </row>
    <row r="1343" spans="1:13">
      <c r="A1343" s="3" t="s">
        <v>463</v>
      </c>
      <c r="B1343" s="3" t="s">
        <v>1017</v>
      </c>
      <c r="C1343" s="4" t="s">
        <v>15</v>
      </c>
      <c r="D1343" s="4" t="s">
        <v>98</v>
      </c>
      <c r="E1343" s="5">
        <v>0</v>
      </c>
      <c r="F1343" s="5">
        <v>0</v>
      </c>
      <c r="G1343" s="6" t="s">
        <v>98</v>
      </c>
      <c r="H1343" s="6">
        <v>0</v>
      </c>
      <c r="I1343" s="4">
        <v>0</v>
      </c>
      <c r="J1343" s="4" t="s">
        <v>98</v>
      </c>
      <c r="K1343" s="4" t="s">
        <v>98</v>
      </c>
      <c r="L1343" s="7" t="s">
        <v>16</v>
      </c>
      <c r="M1343" s="7" t="s">
        <v>17</v>
      </c>
    </row>
    <row r="1344" spans="1:13">
      <c r="A1344" s="3" t="s">
        <v>363</v>
      </c>
      <c r="B1344" s="3" t="s">
        <v>364</v>
      </c>
      <c r="C1344" s="4" t="s">
        <v>15</v>
      </c>
      <c r="D1344" s="4" t="s">
        <v>98</v>
      </c>
      <c r="E1344" s="5">
        <v>0</v>
      </c>
      <c r="F1344" s="5">
        <v>0</v>
      </c>
      <c r="G1344" s="6" t="s">
        <v>98</v>
      </c>
      <c r="H1344" s="6">
        <v>0</v>
      </c>
      <c r="I1344" s="4">
        <v>0</v>
      </c>
      <c r="J1344" s="4" t="s">
        <v>98</v>
      </c>
      <c r="K1344" s="4" t="s">
        <v>98</v>
      </c>
      <c r="L1344" s="7" t="s">
        <v>16</v>
      </c>
      <c r="M1344" s="7" t="s">
        <v>17</v>
      </c>
    </row>
    <row r="1345" spans="1:13">
      <c r="A1345" s="3" t="s">
        <v>486</v>
      </c>
      <c r="B1345" s="3" t="s">
        <v>727</v>
      </c>
      <c r="C1345" s="4" t="s">
        <v>15</v>
      </c>
      <c r="D1345" s="4" t="s">
        <v>98</v>
      </c>
      <c r="E1345" s="5">
        <v>0</v>
      </c>
      <c r="F1345" s="5">
        <v>0</v>
      </c>
      <c r="G1345" s="6" t="s">
        <v>98</v>
      </c>
      <c r="H1345" s="6">
        <v>0</v>
      </c>
      <c r="I1345" s="4">
        <v>0</v>
      </c>
      <c r="J1345" s="4" t="s">
        <v>98</v>
      </c>
      <c r="K1345" s="4" t="s">
        <v>98</v>
      </c>
      <c r="L1345" s="7" t="s">
        <v>16</v>
      </c>
      <c r="M1345" s="7" t="s">
        <v>17</v>
      </c>
    </row>
    <row r="1346" spans="1:13">
      <c r="A1346" s="3" t="s">
        <v>74</v>
      </c>
      <c r="B1346" s="3" t="s">
        <v>1274</v>
      </c>
      <c r="C1346" s="4" t="s">
        <v>15</v>
      </c>
      <c r="D1346" s="4" t="s">
        <v>98</v>
      </c>
      <c r="E1346" s="5">
        <v>0</v>
      </c>
      <c r="F1346" s="5">
        <v>0</v>
      </c>
      <c r="G1346" s="6" t="s">
        <v>98</v>
      </c>
      <c r="H1346" s="6">
        <v>0</v>
      </c>
      <c r="I1346" s="4">
        <v>0</v>
      </c>
      <c r="J1346" s="4" t="s">
        <v>98</v>
      </c>
      <c r="K1346" s="4" t="s">
        <v>98</v>
      </c>
      <c r="L1346" s="7" t="s">
        <v>16</v>
      </c>
      <c r="M1346" s="7" t="s">
        <v>17</v>
      </c>
    </row>
    <row r="1347" spans="1:13">
      <c r="A1347" s="3" t="s">
        <v>28</v>
      </c>
      <c r="B1347" s="3" t="s">
        <v>118</v>
      </c>
      <c r="C1347" s="4" t="s">
        <v>15</v>
      </c>
      <c r="D1347" s="4" t="s">
        <v>98</v>
      </c>
      <c r="E1347" s="5">
        <v>0</v>
      </c>
      <c r="F1347" s="5">
        <v>0</v>
      </c>
      <c r="G1347" s="6" t="s">
        <v>98</v>
      </c>
      <c r="H1347" s="6">
        <v>0</v>
      </c>
      <c r="I1347" s="4">
        <v>0</v>
      </c>
      <c r="J1347" s="4" t="s">
        <v>98</v>
      </c>
      <c r="K1347" s="4" t="s">
        <v>98</v>
      </c>
      <c r="L1347" s="7" t="s">
        <v>16</v>
      </c>
      <c r="M1347" s="7" t="s">
        <v>17</v>
      </c>
    </row>
    <row r="1348" spans="1:13">
      <c r="A1348" s="3" t="s">
        <v>312</v>
      </c>
      <c r="B1348" s="3" t="s">
        <v>657</v>
      </c>
      <c r="C1348" s="4" t="s">
        <v>15</v>
      </c>
      <c r="D1348" s="4" t="s">
        <v>98</v>
      </c>
      <c r="E1348" s="5">
        <v>0</v>
      </c>
      <c r="F1348" s="5">
        <v>0</v>
      </c>
      <c r="G1348" s="6" t="s">
        <v>98</v>
      </c>
      <c r="H1348" s="6">
        <v>0</v>
      </c>
      <c r="I1348" s="4">
        <v>0</v>
      </c>
      <c r="J1348" s="4" t="s">
        <v>98</v>
      </c>
      <c r="K1348" s="4" t="s">
        <v>98</v>
      </c>
      <c r="L1348" s="7" t="s">
        <v>16</v>
      </c>
      <c r="M1348" s="7" t="s">
        <v>17</v>
      </c>
    </row>
    <row r="1349" spans="1:13">
      <c r="A1349" s="3" t="s">
        <v>748</v>
      </c>
      <c r="B1349" s="3" t="s">
        <v>649</v>
      </c>
      <c r="C1349" s="4" t="s">
        <v>15</v>
      </c>
      <c r="D1349" s="4" t="s">
        <v>98</v>
      </c>
      <c r="E1349" s="5">
        <v>0</v>
      </c>
      <c r="F1349" s="5">
        <v>0</v>
      </c>
      <c r="G1349" s="6" t="s">
        <v>98</v>
      </c>
      <c r="H1349" s="6">
        <v>0</v>
      </c>
      <c r="I1349" s="4">
        <v>0</v>
      </c>
      <c r="J1349" s="4" t="s">
        <v>98</v>
      </c>
      <c r="K1349" s="4" t="s">
        <v>98</v>
      </c>
      <c r="L1349" s="7" t="s">
        <v>16</v>
      </c>
      <c r="M1349" s="7" t="s">
        <v>17</v>
      </c>
    </row>
    <row r="1350" spans="1:13">
      <c r="A1350" s="3" t="s">
        <v>437</v>
      </c>
      <c r="B1350" s="3" t="s">
        <v>646</v>
      </c>
      <c r="C1350" s="4" t="s">
        <v>15</v>
      </c>
      <c r="D1350" s="4" t="s">
        <v>98</v>
      </c>
      <c r="E1350" s="5">
        <v>0</v>
      </c>
      <c r="F1350" s="5">
        <v>0</v>
      </c>
      <c r="G1350" s="6" t="s">
        <v>98</v>
      </c>
      <c r="H1350" s="6">
        <v>0</v>
      </c>
      <c r="I1350" s="4">
        <v>0</v>
      </c>
      <c r="J1350" s="4" t="s">
        <v>98</v>
      </c>
      <c r="K1350" s="4" t="s">
        <v>98</v>
      </c>
      <c r="L1350" s="7" t="s">
        <v>16</v>
      </c>
      <c r="M1350" s="7" t="s">
        <v>17</v>
      </c>
    </row>
    <row r="1351" spans="1:13">
      <c r="A1351" s="3" t="s">
        <v>359</v>
      </c>
      <c r="B1351" s="3" t="s">
        <v>1111</v>
      </c>
      <c r="C1351" s="4" t="s">
        <v>15</v>
      </c>
      <c r="D1351" s="4" t="s">
        <v>98</v>
      </c>
      <c r="E1351" s="5">
        <v>0</v>
      </c>
      <c r="F1351" s="5">
        <v>0</v>
      </c>
      <c r="G1351" s="6" t="s">
        <v>98</v>
      </c>
      <c r="H1351" s="6">
        <v>0</v>
      </c>
      <c r="I1351" s="4">
        <v>0</v>
      </c>
      <c r="J1351" s="4" t="s">
        <v>98</v>
      </c>
      <c r="K1351" s="4" t="s">
        <v>98</v>
      </c>
      <c r="L1351" s="7" t="s">
        <v>16</v>
      </c>
      <c r="M1351" s="7" t="s">
        <v>17</v>
      </c>
    </row>
    <row r="1352" spans="1:13">
      <c r="A1352" s="3" t="s">
        <v>1275</v>
      </c>
      <c r="B1352" s="3" t="s">
        <v>387</v>
      </c>
      <c r="C1352" s="4" t="s">
        <v>15</v>
      </c>
      <c r="D1352" s="4" t="s">
        <v>98</v>
      </c>
      <c r="E1352" s="5">
        <v>0</v>
      </c>
      <c r="F1352" s="5">
        <v>0</v>
      </c>
      <c r="G1352" s="6" t="s">
        <v>98</v>
      </c>
      <c r="H1352" s="6">
        <v>0</v>
      </c>
      <c r="I1352" s="4">
        <v>0</v>
      </c>
      <c r="J1352" s="4" t="s">
        <v>98</v>
      </c>
      <c r="K1352" s="4" t="s">
        <v>98</v>
      </c>
      <c r="L1352" s="7" t="s">
        <v>16</v>
      </c>
      <c r="M1352" s="7" t="s">
        <v>17</v>
      </c>
    </row>
    <row r="1353" spans="1:13">
      <c r="A1353" s="3" t="s">
        <v>465</v>
      </c>
      <c r="B1353" s="3" t="s">
        <v>1276</v>
      </c>
      <c r="C1353" s="4" t="s">
        <v>15</v>
      </c>
      <c r="D1353" s="4" t="s">
        <v>98</v>
      </c>
      <c r="E1353" s="5">
        <v>0</v>
      </c>
      <c r="F1353" s="5">
        <v>0</v>
      </c>
      <c r="G1353" s="6" t="s">
        <v>98</v>
      </c>
      <c r="H1353" s="6">
        <v>0</v>
      </c>
      <c r="I1353" s="4">
        <v>0</v>
      </c>
      <c r="J1353" s="4" t="s">
        <v>98</v>
      </c>
      <c r="K1353" s="4" t="s">
        <v>98</v>
      </c>
      <c r="L1353" s="7" t="s">
        <v>16</v>
      </c>
      <c r="M1353" s="7" t="s">
        <v>17</v>
      </c>
    </row>
    <row r="1354" spans="1:13">
      <c r="A1354" s="3" t="s">
        <v>616</v>
      </c>
      <c r="B1354" s="3" t="s">
        <v>387</v>
      </c>
      <c r="C1354" s="4" t="s">
        <v>15</v>
      </c>
      <c r="D1354" s="4" t="s">
        <v>98</v>
      </c>
      <c r="E1354" s="5">
        <v>0</v>
      </c>
      <c r="F1354" s="5">
        <v>0</v>
      </c>
      <c r="G1354" s="6" t="s">
        <v>98</v>
      </c>
      <c r="H1354" s="6">
        <v>0</v>
      </c>
      <c r="I1354" s="4">
        <v>0</v>
      </c>
      <c r="J1354" s="4" t="s">
        <v>98</v>
      </c>
      <c r="K1354" s="4" t="s">
        <v>98</v>
      </c>
      <c r="L1354" s="7" t="s">
        <v>16</v>
      </c>
      <c r="M1354" s="7" t="s">
        <v>17</v>
      </c>
    </row>
    <row r="1355" spans="1:13">
      <c r="A1355" s="3" t="s">
        <v>514</v>
      </c>
      <c r="B1355" s="3" t="s">
        <v>658</v>
      </c>
      <c r="C1355" s="4" t="s">
        <v>15</v>
      </c>
      <c r="D1355" s="4" t="s">
        <v>98</v>
      </c>
      <c r="E1355" s="5">
        <v>0</v>
      </c>
      <c r="F1355" s="5">
        <v>0</v>
      </c>
      <c r="G1355" s="6" t="s">
        <v>98</v>
      </c>
      <c r="H1355" s="6">
        <v>0</v>
      </c>
      <c r="I1355" s="4">
        <v>0</v>
      </c>
      <c r="J1355" s="4" t="s">
        <v>98</v>
      </c>
      <c r="K1355" s="4" t="s">
        <v>98</v>
      </c>
      <c r="L1355" s="7" t="s">
        <v>16</v>
      </c>
      <c r="M1355" s="7" t="s">
        <v>17</v>
      </c>
    </row>
    <row r="1356" spans="1:13">
      <c r="A1356" s="3" t="s">
        <v>887</v>
      </c>
      <c r="B1356" s="3" t="s">
        <v>1277</v>
      </c>
      <c r="C1356" s="4" t="s">
        <v>15</v>
      </c>
      <c r="D1356" s="4" t="s">
        <v>98</v>
      </c>
      <c r="E1356" s="5">
        <v>0</v>
      </c>
      <c r="F1356" s="5">
        <v>0</v>
      </c>
      <c r="G1356" s="6" t="s">
        <v>98</v>
      </c>
      <c r="H1356" s="6">
        <v>0</v>
      </c>
      <c r="I1356" s="4">
        <v>0</v>
      </c>
      <c r="J1356" s="4" t="s">
        <v>98</v>
      </c>
      <c r="K1356" s="4" t="s">
        <v>98</v>
      </c>
      <c r="L1356" s="7" t="s">
        <v>16</v>
      </c>
      <c r="M1356" s="7" t="s">
        <v>17</v>
      </c>
    </row>
    <row r="1357" spans="1:13">
      <c r="A1357" s="3" t="s">
        <v>1028</v>
      </c>
      <c r="B1357" s="3" t="s">
        <v>445</v>
      </c>
      <c r="C1357" s="4" t="s">
        <v>15</v>
      </c>
      <c r="D1357" s="4" t="s">
        <v>98</v>
      </c>
      <c r="E1357" s="5">
        <v>0</v>
      </c>
      <c r="F1357" s="5">
        <v>0</v>
      </c>
      <c r="G1357" s="6" t="s">
        <v>98</v>
      </c>
      <c r="H1357" s="6">
        <v>0</v>
      </c>
      <c r="I1357" s="4">
        <v>0</v>
      </c>
      <c r="J1357" s="4" t="s">
        <v>98</v>
      </c>
      <c r="K1357" s="4" t="s">
        <v>98</v>
      </c>
      <c r="L1357" s="7" t="s">
        <v>16</v>
      </c>
      <c r="M1357" s="7" t="s">
        <v>17</v>
      </c>
    </row>
    <row r="1358" spans="1:13">
      <c r="A1358" s="3" t="s">
        <v>386</v>
      </c>
      <c r="B1358" s="3" t="s">
        <v>387</v>
      </c>
      <c r="C1358" s="4" t="s">
        <v>15</v>
      </c>
      <c r="D1358" s="4" t="s">
        <v>98</v>
      </c>
      <c r="E1358" s="5">
        <v>0</v>
      </c>
      <c r="F1358" s="5">
        <v>0</v>
      </c>
      <c r="G1358" s="6" t="s">
        <v>98</v>
      </c>
      <c r="H1358" s="6">
        <v>0</v>
      </c>
      <c r="I1358" s="4">
        <v>0</v>
      </c>
      <c r="J1358" s="4" t="s">
        <v>98</v>
      </c>
      <c r="K1358" s="4" t="s">
        <v>98</v>
      </c>
      <c r="L1358" s="7" t="s">
        <v>16</v>
      </c>
      <c r="M1358" s="7" t="s">
        <v>17</v>
      </c>
    </row>
    <row r="1359" spans="1:13">
      <c r="A1359" s="3" t="s">
        <v>820</v>
      </c>
      <c r="B1359" s="3" t="s">
        <v>337</v>
      </c>
      <c r="C1359" s="4" t="s">
        <v>15</v>
      </c>
      <c r="D1359" s="4" t="s">
        <v>98</v>
      </c>
      <c r="E1359" s="5">
        <v>0</v>
      </c>
      <c r="F1359" s="5">
        <v>0</v>
      </c>
      <c r="G1359" s="6" t="s">
        <v>98</v>
      </c>
      <c r="H1359" s="6">
        <v>0</v>
      </c>
      <c r="I1359" s="4">
        <v>0</v>
      </c>
      <c r="J1359" s="4" t="s">
        <v>98</v>
      </c>
      <c r="K1359" s="4" t="s">
        <v>98</v>
      </c>
      <c r="L1359" s="7" t="s">
        <v>16</v>
      </c>
      <c r="M1359" s="7" t="s">
        <v>17</v>
      </c>
    </row>
    <row r="1360" spans="1:13">
      <c r="A1360" s="3" t="s">
        <v>437</v>
      </c>
      <c r="B1360" s="3" t="s">
        <v>1278</v>
      </c>
      <c r="C1360" s="4" t="s">
        <v>15</v>
      </c>
      <c r="D1360" s="4" t="s">
        <v>98</v>
      </c>
      <c r="E1360" s="5">
        <v>0</v>
      </c>
      <c r="F1360" s="5">
        <v>0</v>
      </c>
      <c r="G1360" s="6" t="s">
        <v>98</v>
      </c>
      <c r="H1360" s="6">
        <v>0</v>
      </c>
      <c r="I1360" s="4">
        <v>0</v>
      </c>
      <c r="J1360" s="4" t="s">
        <v>98</v>
      </c>
      <c r="K1360" s="4" t="s">
        <v>98</v>
      </c>
      <c r="L1360" s="7" t="s">
        <v>16</v>
      </c>
      <c r="M1360" s="7" t="s">
        <v>17</v>
      </c>
    </row>
    <row r="1361" spans="1:13">
      <c r="A1361" s="3" t="s">
        <v>332</v>
      </c>
      <c r="B1361" s="3" t="s">
        <v>1279</v>
      </c>
      <c r="C1361" s="4" t="s">
        <v>15</v>
      </c>
      <c r="D1361" s="4" t="s">
        <v>98</v>
      </c>
      <c r="E1361" s="5">
        <v>0</v>
      </c>
      <c r="F1361" s="5">
        <v>0</v>
      </c>
      <c r="G1361" s="6" t="s">
        <v>98</v>
      </c>
      <c r="H1361" s="6">
        <v>0</v>
      </c>
      <c r="I1361" s="4">
        <v>0</v>
      </c>
      <c r="J1361" s="4" t="s">
        <v>98</v>
      </c>
      <c r="K1361" s="4" t="s">
        <v>98</v>
      </c>
      <c r="L1361" s="7" t="s">
        <v>16</v>
      </c>
      <c r="M1361" s="7" t="s">
        <v>17</v>
      </c>
    </row>
    <row r="1362" spans="1:13">
      <c r="A1362" s="3" t="s">
        <v>463</v>
      </c>
      <c r="B1362" s="3" t="s">
        <v>1280</v>
      </c>
      <c r="C1362" s="4" t="s">
        <v>15</v>
      </c>
      <c r="D1362" s="4" t="s">
        <v>98</v>
      </c>
      <c r="E1362" s="5">
        <v>0</v>
      </c>
      <c r="F1362" s="5">
        <v>0</v>
      </c>
      <c r="G1362" s="6" t="s">
        <v>98</v>
      </c>
      <c r="H1362" s="6">
        <v>0</v>
      </c>
      <c r="I1362" s="4">
        <v>0</v>
      </c>
      <c r="J1362" s="4" t="s">
        <v>98</v>
      </c>
      <c r="K1362" s="4" t="s">
        <v>98</v>
      </c>
      <c r="L1362" s="7" t="s">
        <v>16</v>
      </c>
      <c r="M1362" s="7" t="s">
        <v>17</v>
      </c>
    </row>
    <row r="1363" spans="1:13">
      <c r="A1363" s="3" t="s">
        <v>430</v>
      </c>
      <c r="B1363" s="3" t="s">
        <v>1281</v>
      </c>
      <c r="C1363" s="4" t="s">
        <v>15</v>
      </c>
      <c r="D1363" s="4" t="s">
        <v>98</v>
      </c>
      <c r="E1363" s="5">
        <v>0</v>
      </c>
      <c r="F1363" s="5">
        <v>0</v>
      </c>
      <c r="G1363" s="6" t="s">
        <v>98</v>
      </c>
      <c r="H1363" s="6">
        <v>0</v>
      </c>
      <c r="I1363" s="4">
        <v>0</v>
      </c>
      <c r="J1363" s="4" t="s">
        <v>98</v>
      </c>
      <c r="K1363" s="4" t="s">
        <v>98</v>
      </c>
      <c r="L1363" s="7" t="s">
        <v>16</v>
      </c>
      <c r="M1363" s="7" t="s">
        <v>17</v>
      </c>
    </row>
    <row r="1364" spans="1:13">
      <c r="A1364" s="3" t="s">
        <v>341</v>
      </c>
      <c r="B1364" s="3" t="s">
        <v>1278</v>
      </c>
      <c r="C1364" s="4" t="s">
        <v>15</v>
      </c>
      <c r="D1364" s="4" t="s">
        <v>98</v>
      </c>
      <c r="E1364" s="5">
        <v>0</v>
      </c>
      <c r="F1364" s="5">
        <v>0</v>
      </c>
      <c r="G1364" s="6" t="s">
        <v>98</v>
      </c>
      <c r="H1364" s="6">
        <v>0</v>
      </c>
      <c r="I1364" s="4">
        <v>0</v>
      </c>
      <c r="J1364" s="4" t="s">
        <v>98</v>
      </c>
      <c r="K1364" s="4" t="s">
        <v>98</v>
      </c>
      <c r="L1364" s="7" t="s">
        <v>16</v>
      </c>
      <c r="M1364" s="7" t="s">
        <v>17</v>
      </c>
    </row>
    <row r="1365" spans="1:13">
      <c r="A1365" s="3" t="s">
        <v>773</v>
      </c>
      <c r="B1365" s="3" t="s">
        <v>1282</v>
      </c>
      <c r="C1365" s="4" t="s">
        <v>15</v>
      </c>
      <c r="D1365" s="4" t="s">
        <v>98</v>
      </c>
      <c r="E1365" s="5">
        <v>0</v>
      </c>
      <c r="F1365" s="5">
        <v>0</v>
      </c>
      <c r="G1365" s="6" t="s">
        <v>98</v>
      </c>
      <c r="H1365" s="6">
        <v>0</v>
      </c>
      <c r="I1365" s="4">
        <v>0</v>
      </c>
      <c r="J1365" s="4" t="s">
        <v>98</v>
      </c>
      <c r="K1365" s="4" t="s">
        <v>98</v>
      </c>
      <c r="L1365" s="7" t="s">
        <v>16</v>
      </c>
      <c r="M1365" s="7" t="s">
        <v>17</v>
      </c>
    </row>
    <row r="1366" spans="1:13">
      <c r="A1366" s="3" t="s">
        <v>773</v>
      </c>
      <c r="B1366" s="3" t="s">
        <v>980</v>
      </c>
      <c r="C1366" s="4" t="s">
        <v>15</v>
      </c>
      <c r="D1366" s="4" t="s">
        <v>98</v>
      </c>
      <c r="E1366" s="5">
        <v>0</v>
      </c>
      <c r="F1366" s="5">
        <v>0</v>
      </c>
      <c r="G1366" s="6" t="s">
        <v>98</v>
      </c>
      <c r="H1366" s="6">
        <v>0</v>
      </c>
      <c r="I1366" s="4">
        <v>0</v>
      </c>
      <c r="J1366" s="4" t="s">
        <v>98</v>
      </c>
      <c r="K1366" s="4" t="s">
        <v>98</v>
      </c>
      <c r="L1366" s="7" t="s">
        <v>16</v>
      </c>
      <c r="M1366" s="7" t="s">
        <v>17</v>
      </c>
    </row>
    <row r="1367" spans="1:13">
      <c r="A1367" s="3" t="s">
        <v>1283</v>
      </c>
      <c r="B1367" s="3" t="s">
        <v>1284</v>
      </c>
      <c r="C1367" s="4" t="s">
        <v>15</v>
      </c>
      <c r="D1367" s="4" t="s">
        <v>98</v>
      </c>
      <c r="E1367" s="5">
        <v>0</v>
      </c>
      <c r="F1367" s="5">
        <v>0</v>
      </c>
      <c r="G1367" s="6" t="s">
        <v>98</v>
      </c>
      <c r="H1367" s="6">
        <v>0</v>
      </c>
      <c r="I1367" s="4">
        <v>0</v>
      </c>
      <c r="J1367" s="4" t="s">
        <v>98</v>
      </c>
      <c r="K1367" s="4" t="s">
        <v>98</v>
      </c>
      <c r="L1367" s="7" t="s">
        <v>16</v>
      </c>
      <c r="M1367" s="7" t="s">
        <v>17</v>
      </c>
    </row>
    <row r="1368" spans="1:13">
      <c r="A1368" s="3" t="s">
        <v>908</v>
      </c>
      <c r="B1368" s="3" t="s">
        <v>958</v>
      </c>
      <c r="C1368" s="4" t="s">
        <v>15</v>
      </c>
      <c r="D1368" s="4" t="s">
        <v>98</v>
      </c>
      <c r="E1368" s="5">
        <v>0</v>
      </c>
      <c r="F1368" s="5">
        <v>0</v>
      </c>
      <c r="G1368" s="6" t="s">
        <v>98</v>
      </c>
      <c r="H1368" s="6">
        <v>0</v>
      </c>
      <c r="I1368" s="4">
        <v>0</v>
      </c>
      <c r="J1368" s="4" t="s">
        <v>98</v>
      </c>
      <c r="K1368" s="4" t="s">
        <v>98</v>
      </c>
      <c r="L1368" s="7" t="s">
        <v>16</v>
      </c>
      <c r="M1368" s="7" t="s">
        <v>17</v>
      </c>
    </row>
    <row r="1369" spans="1:13">
      <c r="A1369" s="3" t="s">
        <v>428</v>
      </c>
      <c r="B1369" s="3" t="s">
        <v>1285</v>
      </c>
      <c r="C1369" s="4" t="s">
        <v>15</v>
      </c>
      <c r="D1369" s="4" t="s">
        <v>98</v>
      </c>
      <c r="E1369" s="5">
        <v>0</v>
      </c>
      <c r="F1369" s="5">
        <v>0</v>
      </c>
      <c r="G1369" s="6" t="s">
        <v>98</v>
      </c>
      <c r="H1369" s="6">
        <v>0</v>
      </c>
      <c r="I1369" s="4">
        <v>0</v>
      </c>
      <c r="J1369" s="4" t="s">
        <v>98</v>
      </c>
      <c r="K1369" s="4" t="s">
        <v>98</v>
      </c>
      <c r="L1369" s="7" t="s">
        <v>16</v>
      </c>
      <c r="M1369" s="7" t="s">
        <v>17</v>
      </c>
    </row>
    <row r="1370" spans="1:13">
      <c r="A1370" s="3" t="s">
        <v>811</v>
      </c>
      <c r="B1370" s="3" t="s">
        <v>1074</v>
      </c>
      <c r="C1370" s="4" t="s">
        <v>15</v>
      </c>
      <c r="D1370" s="4" t="s">
        <v>98</v>
      </c>
      <c r="E1370" s="5">
        <v>0</v>
      </c>
      <c r="F1370" s="5">
        <v>0</v>
      </c>
      <c r="G1370" s="6" t="s">
        <v>98</v>
      </c>
      <c r="H1370" s="6">
        <v>0</v>
      </c>
      <c r="I1370" s="4">
        <v>0</v>
      </c>
      <c r="J1370" s="4" t="s">
        <v>98</v>
      </c>
      <c r="K1370" s="4" t="s">
        <v>98</v>
      </c>
      <c r="L1370" s="7" t="s">
        <v>16</v>
      </c>
      <c r="M1370" s="7" t="s">
        <v>17</v>
      </c>
    </row>
    <row r="1371" spans="1:13">
      <c r="A1371" s="3" t="s">
        <v>825</v>
      </c>
      <c r="B1371" s="3" t="s">
        <v>1286</v>
      </c>
      <c r="C1371" s="4" t="s">
        <v>15</v>
      </c>
      <c r="D1371" s="4" t="s">
        <v>98</v>
      </c>
      <c r="E1371" s="5">
        <v>0</v>
      </c>
      <c r="F1371" s="5">
        <v>0</v>
      </c>
      <c r="G1371" s="6" t="s">
        <v>98</v>
      </c>
      <c r="H1371" s="6">
        <v>0</v>
      </c>
      <c r="I1371" s="4">
        <v>0</v>
      </c>
      <c r="J1371" s="4" t="s">
        <v>98</v>
      </c>
      <c r="K1371" s="4" t="s">
        <v>98</v>
      </c>
      <c r="L1371" s="7" t="s">
        <v>16</v>
      </c>
      <c r="M1371" s="7" t="s">
        <v>17</v>
      </c>
    </row>
    <row r="1372" spans="1:13">
      <c r="A1372" s="3" t="s">
        <v>644</v>
      </c>
      <c r="B1372" s="3" t="s">
        <v>645</v>
      </c>
      <c r="C1372" s="4" t="s">
        <v>15</v>
      </c>
      <c r="D1372" s="4" t="s">
        <v>98</v>
      </c>
      <c r="E1372" s="5">
        <v>0</v>
      </c>
      <c r="F1372" s="5">
        <v>0</v>
      </c>
      <c r="G1372" s="6" t="s">
        <v>98</v>
      </c>
      <c r="H1372" s="6">
        <v>0</v>
      </c>
      <c r="I1372" s="4">
        <v>0</v>
      </c>
      <c r="J1372" s="4" t="s">
        <v>98</v>
      </c>
      <c r="K1372" s="4" t="s">
        <v>98</v>
      </c>
      <c r="L1372" s="7" t="s">
        <v>16</v>
      </c>
      <c r="M1372" s="7" t="s">
        <v>17</v>
      </c>
    </row>
    <row r="1373" spans="1:13">
      <c r="A1373" s="3" t="s">
        <v>1197</v>
      </c>
      <c r="B1373" s="3" t="s">
        <v>1287</v>
      </c>
      <c r="C1373" s="4" t="s">
        <v>15</v>
      </c>
      <c r="D1373" s="4" t="s">
        <v>98</v>
      </c>
      <c r="E1373" s="5">
        <v>0</v>
      </c>
      <c r="F1373" s="5">
        <v>0</v>
      </c>
      <c r="G1373" s="6" t="s">
        <v>98</v>
      </c>
      <c r="H1373" s="6">
        <v>0</v>
      </c>
      <c r="I1373" s="4">
        <v>0</v>
      </c>
      <c r="J1373" s="4" t="s">
        <v>98</v>
      </c>
      <c r="K1373" s="4" t="s">
        <v>98</v>
      </c>
      <c r="L1373" s="7" t="s">
        <v>16</v>
      </c>
      <c r="M1373" s="7" t="s">
        <v>17</v>
      </c>
    </row>
    <row r="1374" spans="1:13">
      <c r="A1374" s="3" t="s">
        <v>83</v>
      </c>
      <c r="B1374" s="3" t="s">
        <v>1288</v>
      </c>
      <c r="C1374" s="4" t="s">
        <v>15</v>
      </c>
      <c r="D1374" s="4" t="s">
        <v>98</v>
      </c>
      <c r="E1374" s="5">
        <v>0</v>
      </c>
      <c r="F1374" s="5">
        <v>0</v>
      </c>
      <c r="G1374" s="6" t="s">
        <v>98</v>
      </c>
      <c r="H1374" s="6">
        <v>0</v>
      </c>
      <c r="I1374" s="4">
        <v>0</v>
      </c>
      <c r="J1374" s="4" t="s">
        <v>98</v>
      </c>
      <c r="K1374" s="4" t="s">
        <v>98</v>
      </c>
      <c r="L1374" s="7" t="s">
        <v>16</v>
      </c>
      <c r="M1374" s="7" t="s">
        <v>17</v>
      </c>
    </row>
    <row r="1375" spans="1:13">
      <c r="A1375" s="3" t="s">
        <v>332</v>
      </c>
      <c r="B1375" s="3" t="s">
        <v>1265</v>
      </c>
      <c r="C1375" s="4" t="s">
        <v>15</v>
      </c>
      <c r="D1375" s="4" t="s">
        <v>98</v>
      </c>
      <c r="E1375" s="5">
        <v>0</v>
      </c>
      <c r="F1375" s="5">
        <v>0</v>
      </c>
      <c r="G1375" s="6" t="s">
        <v>98</v>
      </c>
      <c r="H1375" s="6">
        <v>0</v>
      </c>
      <c r="I1375" s="4">
        <v>0</v>
      </c>
      <c r="J1375" s="4" t="s">
        <v>98</v>
      </c>
      <c r="K1375" s="4" t="s">
        <v>98</v>
      </c>
      <c r="L1375" s="7" t="s">
        <v>16</v>
      </c>
      <c r="M1375" s="7" t="s">
        <v>17</v>
      </c>
    </row>
    <row r="1376" spans="1:13">
      <c r="A1376" s="3" t="s">
        <v>500</v>
      </c>
      <c r="B1376" s="3" t="s">
        <v>568</v>
      </c>
      <c r="C1376" s="4" t="s">
        <v>15</v>
      </c>
      <c r="D1376" s="4" t="s">
        <v>98</v>
      </c>
      <c r="E1376" s="5">
        <v>0</v>
      </c>
      <c r="F1376" s="5">
        <v>0</v>
      </c>
      <c r="G1376" s="6" t="s">
        <v>98</v>
      </c>
      <c r="H1376" s="6">
        <v>0</v>
      </c>
      <c r="I1376" s="4">
        <v>0</v>
      </c>
      <c r="J1376" s="4" t="s">
        <v>98</v>
      </c>
      <c r="K1376" s="4" t="s">
        <v>98</v>
      </c>
      <c r="L1376" s="7" t="s">
        <v>16</v>
      </c>
      <c r="M1376" s="7" t="s">
        <v>17</v>
      </c>
    </row>
    <row r="1377" spans="1:13">
      <c r="A1377" s="3" t="s">
        <v>408</v>
      </c>
      <c r="B1377" s="3" t="s">
        <v>1289</v>
      </c>
      <c r="C1377" s="4" t="s">
        <v>15</v>
      </c>
      <c r="D1377" s="4" t="s">
        <v>98</v>
      </c>
      <c r="E1377" s="5">
        <v>0</v>
      </c>
      <c r="F1377" s="5">
        <v>0</v>
      </c>
      <c r="G1377" s="6" t="s">
        <v>98</v>
      </c>
      <c r="H1377" s="6">
        <v>0</v>
      </c>
      <c r="I1377" s="4">
        <v>0</v>
      </c>
      <c r="J1377" s="4" t="s">
        <v>98</v>
      </c>
      <c r="K1377" s="4" t="s">
        <v>98</v>
      </c>
      <c r="L1377" s="7" t="s">
        <v>16</v>
      </c>
      <c r="M1377" s="7" t="s">
        <v>17</v>
      </c>
    </row>
    <row r="1378" spans="1:13">
      <c r="A1378" s="3" t="s">
        <v>972</v>
      </c>
      <c r="B1378" s="3" t="s">
        <v>1014</v>
      </c>
      <c r="C1378" s="4" t="s">
        <v>15</v>
      </c>
      <c r="D1378" s="4" t="s">
        <v>98</v>
      </c>
      <c r="E1378" s="5">
        <v>0</v>
      </c>
      <c r="F1378" s="5">
        <v>0</v>
      </c>
      <c r="G1378" s="6" t="s">
        <v>98</v>
      </c>
      <c r="H1378" s="6">
        <v>0</v>
      </c>
      <c r="I1378" s="4">
        <v>0</v>
      </c>
      <c r="J1378" s="4" t="s">
        <v>98</v>
      </c>
      <c r="K1378" s="4" t="s">
        <v>98</v>
      </c>
      <c r="L1378" s="7" t="s">
        <v>16</v>
      </c>
      <c r="M1378" s="7" t="s">
        <v>17</v>
      </c>
    </row>
    <row r="1379" spans="1:13">
      <c r="A1379" s="3" t="s">
        <v>787</v>
      </c>
      <c r="B1379" s="3" t="s">
        <v>1290</v>
      </c>
      <c r="C1379" s="4" t="s">
        <v>15</v>
      </c>
      <c r="D1379" s="4" t="s">
        <v>98</v>
      </c>
      <c r="E1379" s="5">
        <v>0</v>
      </c>
      <c r="F1379" s="5">
        <v>0</v>
      </c>
      <c r="G1379" s="6" t="s">
        <v>98</v>
      </c>
      <c r="H1379" s="6">
        <v>0</v>
      </c>
      <c r="I1379" s="4">
        <v>0</v>
      </c>
      <c r="J1379" s="4" t="s">
        <v>98</v>
      </c>
      <c r="K1379" s="4" t="s">
        <v>98</v>
      </c>
      <c r="L1379" s="7" t="s">
        <v>16</v>
      </c>
      <c r="M1379" s="7" t="s">
        <v>17</v>
      </c>
    </row>
    <row r="1380" spans="1:13">
      <c r="A1380" s="3" t="s">
        <v>491</v>
      </c>
      <c r="B1380" s="3" t="s">
        <v>1229</v>
      </c>
      <c r="C1380" s="4" t="s">
        <v>15</v>
      </c>
      <c r="D1380" s="4" t="s">
        <v>98</v>
      </c>
      <c r="E1380" s="5">
        <v>0</v>
      </c>
      <c r="F1380" s="5">
        <v>0</v>
      </c>
      <c r="G1380" s="6" t="s">
        <v>98</v>
      </c>
      <c r="H1380" s="6">
        <v>0</v>
      </c>
      <c r="I1380" s="4">
        <v>0</v>
      </c>
      <c r="J1380" s="4" t="s">
        <v>98</v>
      </c>
      <c r="K1380" s="4" t="s">
        <v>98</v>
      </c>
      <c r="L1380" s="7" t="s">
        <v>16</v>
      </c>
      <c r="M1380" s="7" t="s">
        <v>17</v>
      </c>
    </row>
    <row r="1381" spans="1:13">
      <c r="A1381" s="3" t="s">
        <v>486</v>
      </c>
      <c r="B1381" s="3" t="s">
        <v>896</v>
      </c>
      <c r="C1381" s="4" t="s">
        <v>15</v>
      </c>
      <c r="D1381" s="4" t="s">
        <v>98</v>
      </c>
      <c r="E1381" s="5">
        <v>0</v>
      </c>
      <c r="F1381" s="5">
        <v>0</v>
      </c>
      <c r="G1381" s="6" t="s">
        <v>98</v>
      </c>
      <c r="H1381" s="6">
        <v>0</v>
      </c>
      <c r="I1381" s="4">
        <v>0</v>
      </c>
      <c r="J1381" s="4" t="s">
        <v>98</v>
      </c>
      <c r="K1381" s="4" t="s">
        <v>98</v>
      </c>
      <c r="L1381" s="7" t="s">
        <v>16</v>
      </c>
      <c r="M1381" s="7" t="s">
        <v>17</v>
      </c>
    </row>
    <row r="1382" spans="1:13">
      <c r="A1382" s="3" t="s">
        <v>500</v>
      </c>
      <c r="B1382" s="3" t="s">
        <v>501</v>
      </c>
      <c r="C1382" s="4" t="s">
        <v>15</v>
      </c>
      <c r="D1382" s="4" t="s">
        <v>98</v>
      </c>
      <c r="E1382" s="5">
        <v>0</v>
      </c>
      <c r="F1382" s="5">
        <v>0</v>
      </c>
      <c r="G1382" s="6" t="s">
        <v>98</v>
      </c>
      <c r="H1382" s="6">
        <v>0</v>
      </c>
      <c r="I1382" s="4">
        <v>0</v>
      </c>
      <c r="J1382" s="4" t="s">
        <v>98</v>
      </c>
      <c r="K1382" s="4" t="s">
        <v>98</v>
      </c>
      <c r="L1382" s="7" t="s">
        <v>16</v>
      </c>
      <c r="M1382" s="7" t="s">
        <v>17</v>
      </c>
    </row>
    <row r="1383" spans="1:13">
      <c r="A1383" s="3" t="s">
        <v>1063</v>
      </c>
      <c r="B1383" s="3" t="s">
        <v>1291</v>
      </c>
      <c r="C1383" s="4" t="s">
        <v>15</v>
      </c>
      <c r="D1383" s="4" t="s">
        <v>98</v>
      </c>
      <c r="E1383" s="5">
        <v>0</v>
      </c>
      <c r="F1383" s="5">
        <v>0</v>
      </c>
      <c r="G1383" s="6" t="s">
        <v>98</v>
      </c>
      <c r="H1383" s="6">
        <v>0</v>
      </c>
      <c r="I1383" s="4">
        <v>0</v>
      </c>
      <c r="J1383" s="4" t="s">
        <v>98</v>
      </c>
      <c r="K1383" s="4" t="s">
        <v>98</v>
      </c>
      <c r="L1383" s="7" t="s">
        <v>16</v>
      </c>
      <c r="M1383" s="7" t="s">
        <v>17</v>
      </c>
    </row>
    <row r="1384" spans="1:13">
      <c r="A1384" s="3" t="s">
        <v>474</v>
      </c>
      <c r="B1384" s="3" t="s">
        <v>1178</v>
      </c>
      <c r="C1384" s="4" t="s">
        <v>15</v>
      </c>
      <c r="D1384" s="4" t="s">
        <v>98</v>
      </c>
      <c r="E1384" s="5">
        <v>0</v>
      </c>
      <c r="F1384" s="5">
        <v>0</v>
      </c>
      <c r="G1384" s="6" t="s">
        <v>98</v>
      </c>
      <c r="H1384" s="6">
        <v>0</v>
      </c>
      <c r="I1384" s="4">
        <v>0</v>
      </c>
      <c r="J1384" s="4" t="s">
        <v>98</v>
      </c>
      <c r="K1384" s="4" t="s">
        <v>98</v>
      </c>
      <c r="L1384" s="7" t="s">
        <v>16</v>
      </c>
      <c r="M1384" s="7" t="s">
        <v>17</v>
      </c>
    </row>
    <row r="1385" spans="1:13">
      <c r="A1385" s="3" t="s">
        <v>115</v>
      </c>
      <c r="B1385" s="3" t="s">
        <v>1292</v>
      </c>
      <c r="C1385" s="4" t="s">
        <v>15</v>
      </c>
      <c r="D1385" s="4" t="s">
        <v>98</v>
      </c>
      <c r="E1385" s="5">
        <v>0</v>
      </c>
      <c r="F1385" s="5">
        <v>0</v>
      </c>
      <c r="G1385" s="6" t="s">
        <v>98</v>
      </c>
      <c r="H1385" s="6">
        <v>0</v>
      </c>
      <c r="I1385" s="4">
        <v>0</v>
      </c>
      <c r="J1385" s="4" t="s">
        <v>98</v>
      </c>
      <c r="K1385" s="4" t="s">
        <v>98</v>
      </c>
      <c r="L1385" s="7" t="s">
        <v>16</v>
      </c>
      <c r="M1385" s="7" t="s">
        <v>17</v>
      </c>
    </row>
    <row r="1386" spans="1:13">
      <c r="A1386" s="3" t="s">
        <v>935</v>
      </c>
      <c r="B1386" s="3" t="s">
        <v>1293</v>
      </c>
      <c r="C1386" s="4" t="s">
        <v>15</v>
      </c>
      <c r="D1386" s="4" t="s">
        <v>98</v>
      </c>
      <c r="E1386" s="5">
        <v>0</v>
      </c>
      <c r="F1386" s="5">
        <v>0</v>
      </c>
      <c r="G1386" s="6" t="s">
        <v>98</v>
      </c>
      <c r="H1386" s="6">
        <v>0</v>
      </c>
      <c r="I1386" s="4">
        <v>0</v>
      </c>
      <c r="J1386" s="4" t="s">
        <v>98</v>
      </c>
      <c r="K1386" s="4" t="s">
        <v>98</v>
      </c>
      <c r="L1386" s="7" t="s">
        <v>16</v>
      </c>
      <c r="M1386" s="7" t="s">
        <v>17</v>
      </c>
    </row>
    <row r="1387" spans="1:13">
      <c r="A1387" s="3" t="s">
        <v>424</v>
      </c>
      <c r="B1387" s="3" t="s">
        <v>532</v>
      </c>
      <c r="C1387" s="4" t="s">
        <v>15</v>
      </c>
      <c r="D1387" s="4" t="s">
        <v>98</v>
      </c>
      <c r="E1387" s="5">
        <v>0</v>
      </c>
      <c r="F1387" s="5">
        <v>0</v>
      </c>
      <c r="G1387" s="6" t="s">
        <v>98</v>
      </c>
      <c r="H1387" s="6">
        <v>0</v>
      </c>
      <c r="I1387" s="4">
        <v>0</v>
      </c>
      <c r="J1387" s="4" t="s">
        <v>98</v>
      </c>
      <c r="K1387" s="4" t="s">
        <v>98</v>
      </c>
      <c r="L1387" s="7" t="s">
        <v>16</v>
      </c>
      <c r="M1387" s="7" t="s">
        <v>17</v>
      </c>
    </row>
    <row r="1388" spans="1:13">
      <c r="A1388" s="3" t="s">
        <v>1294</v>
      </c>
      <c r="B1388" s="3" t="s">
        <v>1295</v>
      </c>
      <c r="C1388" s="4" t="s">
        <v>304</v>
      </c>
      <c r="D1388" s="4" t="s">
        <v>98</v>
      </c>
      <c r="E1388" s="5">
        <v>0</v>
      </c>
      <c r="F1388" s="5">
        <v>0</v>
      </c>
      <c r="G1388" s="6" t="s">
        <v>98</v>
      </c>
      <c r="H1388" s="6">
        <v>0</v>
      </c>
      <c r="I1388" s="4">
        <v>0</v>
      </c>
      <c r="J1388" s="4" t="s">
        <v>98</v>
      </c>
      <c r="K1388" s="4" t="s">
        <v>98</v>
      </c>
      <c r="L1388" s="7" t="s">
        <v>16</v>
      </c>
      <c r="M1388" s="7" t="s">
        <v>17</v>
      </c>
    </row>
    <row r="1389" spans="1:13">
      <c r="A1389" s="3" t="s">
        <v>1009</v>
      </c>
      <c r="B1389" s="3" t="s">
        <v>1296</v>
      </c>
      <c r="C1389" s="4" t="s">
        <v>15</v>
      </c>
      <c r="D1389" s="4" t="s">
        <v>98</v>
      </c>
      <c r="E1389" s="5">
        <v>0</v>
      </c>
      <c r="F1389" s="5">
        <v>0</v>
      </c>
      <c r="G1389" s="6" t="s">
        <v>98</v>
      </c>
      <c r="H1389" s="6">
        <v>0</v>
      </c>
      <c r="I1389" s="4">
        <v>0</v>
      </c>
      <c r="J1389" s="4" t="s">
        <v>98</v>
      </c>
      <c r="K1389" s="4" t="s">
        <v>98</v>
      </c>
      <c r="L1389" s="7" t="s">
        <v>16</v>
      </c>
      <c r="M1389" s="7" t="s">
        <v>17</v>
      </c>
    </row>
    <row r="1390" spans="1:13">
      <c r="A1390" s="3" t="s">
        <v>444</v>
      </c>
      <c r="B1390" s="3" t="s">
        <v>1176</v>
      </c>
      <c r="C1390" s="4" t="s">
        <v>15</v>
      </c>
      <c r="D1390" s="4" t="s">
        <v>98</v>
      </c>
      <c r="E1390" s="5">
        <v>0</v>
      </c>
      <c r="F1390" s="5">
        <v>0</v>
      </c>
      <c r="G1390" s="6" t="s">
        <v>98</v>
      </c>
      <c r="H1390" s="6">
        <v>0</v>
      </c>
      <c r="I1390" s="4">
        <v>0</v>
      </c>
      <c r="J1390" s="4" t="s">
        <v>98</v>
      </c>
      <c r="K1390" s="4" t="s">
        <v>98</v>
      </c>
      <c r="L1390" s="7" t="s">
        <v>16</v>
      </c>
      <c r="M1390" s="7" t="s">
        <v>17</v>
      </c>
    </row>
    <row r="1391" spans="1:13">
      <c r="A1391" s="3" t="s">
        <v>1052</v>
      </c>
      <c r="B1391" s="3" t="s">
        <v>301</v>
      </c>
      <c r="C1391" s="4" t="s">
        <v>15</v>
      </c>
      <c r="D1391" s="4" t="s">
        <v>98</v>
      </c>
      <c r="E1391" s="5">
        <v>0</v>
      </c>
      <c r="F1391" s="5">
        <v>0</v>
      </c>
      <c r="G1391" s="6" t="s">
        <v>98</v>
      </c>
      <c r="H1391" s="6">
        <v>0</v>
      </c>
      <c r="I1391" s="4">
        <v>0</v>
      </c>
      <c r="J1391" s="4" t="s">
        <v>98</v>
      </c>
      <c r="K1391" s="4" t="s">
        <v>98</v>
      </c>
      <c r="L1391" s="7" t="s">
        <v>16</v>
      </c>
      <c r="M1391" s="7" t="s">
        <v>17</v>
      </c>
    </row>
    <row r="1392" spans="1:13">
      <c r="A1392" s="3" t="s">
        <v>863</v>
      </c>
      <c r="B1392" s="3" t="s">
        <v>335</v>
      </c>
      <c r="C1392" s="4" t="s">
        <v>15</v>
      </c>
      <c r="D1392" s="4" t="s">
        <v>98</v>
      </c>
      <c r="E1392" s="5">
        <v>0</v>
      </c>
      <c r="F1392" s="5">
        <v>0</v>
      </c>
      <c r="G1392" s="6" t="s">
        <v>98</v>
      </c>
      <c r="H1392" s="6">
        <v>0</v>
      </c>
      <c r="I1392" s="4">
        <v>0</v>
      </c>
      <c r="J1392" s="4" t="s">
        <v>98</v>
      </c>
      <c r="K1392" s="4" t="s">
        <v>98</v>
      </c>
      <c r="L1392" s="7" t="s">
        <v>16</v>
      </c>
      <c r="M1392" s="7" t="s">
        <v>17</v>
      </c>
    </row>
    <row r="1393" spans="1:13">
      <c r="A1393" s="3" t="s">
        <v>77</v>
      </c>
      <c r="B1393" s="3" t="s">
        <v>950</v>
      </c>
      <c r="C1393" s="4" t="s">
        <v>15</v>
      </c>
      <c r="D1393" s="4" t="s">
        <v>98</v>
      </c>
      <c r="E1393" s="5">
        <v>0</v>
      </c>
      <c r="F1393" s="5">
        <v>0</v>
      </c>
      <c r="G1393" s="6" t="s">
        <v>98</v>
      </c>
      <c r="H1393" s="6">
        <v>0</v>
      </c>
      <c r="I1393" s="4">
        <v>0</v>
      </c>
      <c r="J1393" s="4" t="s">
        <v>98</v>
      </c>
      <c r="K1393" s="4" t="s">
        <v>98</v>
      </c>
      <c r="L1393" s="7" t="s">
        <v>16</v>
      </c>
      <c r="M1393" s="7" t="s">
        <v>17</v>
      </c>
    </row>
    <row r="1394" spans="1:13">
      <c r="A1394" s="3" t="s">
        <v>325</v>
      </c>
      <c r="B1394" s="3" t="s">
        <v>390</v>
      </c>
      <c r="C1394" s="4" t="s">
        <v>15</v>
      </c>
      <c r="D1394" s="4" t="s">
        <v>98</v>
      </c>
      <c r="E1394" s="5">
        <v>0</v>
      </c>
      <c r="F1394" s="5">
        <v>0</v>
      </c>
      <c r="G1394" s="6" t="s">
        <v>98</v>
      </c>
      <c r="H1394" s="6">
        <v>0</v>
      </c>
      <c r="I1394" s="4">
        <v>0</v>
      </c>
      <c r="J1394" s="4" t="s">
        <v>98</v>
      </c>
      <c r="K1394" s="4" t="s">
        <v>98</v>
      </c>
      <c r="L1394" s="7" t="s">
        <v>16</v>
      </c>
      <c r="M1394" s="7" t="s">
        <v>17</v>
      </c>
    </row>
    <row r="1395" spans="1:13">
      <c r="A1395" s="3" t="s">
        <v>484</v>
      </c>
      <c r="B1395" s="3" t="s">
        <v>1297</v>
      </c>
      <c r="C1395" s="4" t="s">
        <v>15</v>
      </c>
      <c r="D1395" s="4" t="s">
        <v>98</v>
      </c>
      <c r="E1395" s="5">
        <v>0</v>
      </c>
      <c r="F1395" s="5">
        <v>0</v>
      </c>
      <c r="G1395" s="6" t="s">
        <v>98</v>
      </c>
      <c r="H1395" s="6">
        <v>0</v>
      </c>
      <c r="I1395" s="4">
        <v>0</v>
      </c>
      <c r="J1395" s="4" t="s">
        <v>98</v>
      </c>
      <c r="K1395" s="4" t="s">
        <v>98</v>
      </c>
      <c r="L1395" s="7" t="s">
        <v>16</v>
      </c>
      <c r="M1395" s="7" t="s">
        <v>17</v>
      </c>
    </row>
    <row r="1396" spans="1:13">
      <c r="A1396" s="3" t="s">
        <v>321</v>
      </c>
      <c r="B1396" s="3" t="s">
        <v>1298</v>
      </c>
      <c r="C1396" s="4" t="s">
        <v>15</v>
      </c>
      <c r="D1396" s="4" t="s">
        <v>98</v>
      </c>
      <c r="E1396" s="5">
        <v>0</v>
      </c>
      <c r="F1396" s="5">
        <v>0</v>
      </c>
      <c r="G1396" s="6" t="s">
        <v>98</v>
      </c>
      <c r="H1396" s="6">
        <v>0</v>
      </c>
      <c r="I1396" s="4">
        <v>0</v>
      </c>
      <c r="J1396" s="4" t="s">
        <v>98</v>
      </c>
      <c r="K1396" s="4" t="s">
        <v>98</v>
      </c>
      <c r="L1396" s="7" t="s">
        <v>16</v>
      </c>
      <c r="M1396" s="7" t="s">
        <v>17</v>
      </c>
    </row>
    <row r="1397" spans="1:13">
      <c r="A1397" s="3" t="s">
        <v>1122</v>
      </c>
      <c r="B1397" s="3" t="s">
        <v>399</v>
      </c>
      <c r="C1397" s="4" t="s">
        <v>15</v>
      </c>
      <c r="D1397" s="4" t="s">
        <v>98</v>
      </c>
      <c r="E1397" s="5">
        <v>0</v>
      </c>
      <c r="F1397" s="5">
        <v>0</v>
      </c>
      <c r="G1397" s="6" t="s">
        <v>98</v>
      </c>
      <c r="H1397" s="6">
        <v>0</v>
      </c>
      <c r="I1397" s="4">
        <v>0</v>
      </c>
      <c r="J1397" s="4" t="s">
        <v>98</v>
      </c>
      <c r="K1397" s="4" t="s">
        <v>98</v>
      </c>
      <c r="L1397" s="7" t="s">
        <v>16</v>
      </c>
      <c r="M1397" s="7" t="s">
        <v>17</v>
      </c>
    </row>
    <row r="1398" spans="1:13">
      <c r="A1398" s="3" t="s">
        <v>115</v>
      </c>
      <c r="B1398" s="3" t="s">
        <v>327</v>
      </c>
      <c r="C1398" s="4" t="s">
        <v>15</v>
      </c>
      <c r="D1398" s="4" t="s">
        <v>98</v>
      </c>
      <c r="E1398" s="5">
        <v>0</v>
      </c>
      <c r="F1398" s="5">
        <v>0</v>
      </c>
      <c r="G1398" s="6" t="s">
        <v>98</v>
      </c>
      <c r="H1398" s="6">
        <v>0</v>
      </c>
      <c r="I1398" s="4">
        <v>0</v>
      </c>
      <c r="J1398" s="4" t="s">
        <v>98</v>
      </c>
      <c r="K1398" s="4" t="s">
        <v>98</v>
      </c>
      <c r="L1398" s="7" t="s">
        <v>16</v>
      </c>
      <c r="M1398" s="7" t="s">
        <v>17</v>
      </c>
    </row>
    <row r="1399" spans="1:13">
      <c r="A1399" s="3" t="s">
        <v>942</v>
      </c>
      <c r="B1399" s="3" t="s">
        <v>1299</v>
      </c>
      <c r="C1399" s="4" t="s">
        <v>15</v>
      </c>
      <c r="D1399" s="4" t="s">
        <v>98</v>
      </c>
      <c r="E1399" s="5">
        <v>0</v>
      </c>
      <c r="F1399" s="5">
        <v>0</v>
      </c>
      <c r="G1399" s="6" t="s">
        <v>98</v>
      </c>
      <c r="H1399" s="6">
        <v>0</v>
      </c>
      <c r="I1399" s="4">
        <v>0</v>
      </c>
      <c r="J1399" s="4" t="s">
        <v>98</v>
      </c>
      <c r="K1399" s="4" t="s">
        <v>98</v>
      </c>
      <c r="L1399" s="7" t="s">
        <v>16</v>
      </c>
      <c r="M1399" s="7" t="s">
        <v>17</v>
      </c>
    </row>
    <row r="1400" spans="1:13">
      <c r="A1400" s="3" t="s">
        <v>944</v>
      </c>
      <c r="B1400" s="3" t="s">
        <v>1300</v>
      </c>
      <c r="C1400" s="4" t="s">
        <v>15</v>
      </c>
      <c r="D1400" s="4" t="s">
        <v>98</v>
      </c>
      <c r="E1400" s="5">
        <v>0</v>
      </c>
      <c r="F1400" s="5">
        <v>0</v>
      </c>
      <c r="G1400" s="6" t="s">
        <v>98</v>
      </c>
      <c r="H1400" s="6">
        <v>0</v>
      </c>
      <c r="I1400" s="4">
        <v>0</v>
      </c>
      <c r="J1400" s="4" t="s">
        <v>98</v>
      </c>
      <c r="K1400" s="4" t="s">
        <v>98</v>
      </c>
      <c r="L1400" s="7" t="s">
        <v>16</v>
      </c>
      <c r="M1400" s="7" t="s">
        <v>17</v>
      </c>
    </row>
    <row r="1401" spans="1:13">
      <c r="A1401" s="3" t="s">
        <v>562</v>
      </c>
      <c r="B1401" s="3" t="s">
        <v>828</v>
      </c>
      <c r="C1401" s="4" t="s">
        <v>15</v>
      </c>
      <c r="D1401" s="4" t="s">
        <v>98</v>
      </c>
      <c r="E1401" s="5">
        <v>0</v>
      </c>
      <c r="F1401" s="5">
        <v>0</v>
      </c>
      <c r="G1401" s="6" t="s">
        <v>98</v>
      </c>
      <c r="H1401" s="6">
        <v>0</v>
      </c>
      <c r="I1401" s="4">
        <v>0</v>
      </c>
      <c r="J1401" s="4" t="s">
        <v>98</v>
      </c>
      <c r="K1401" s="4" t="s">
        <v>98</v>
      </c>
      <c r="L1401" s="7" t="s">
        <v>16</v>
      </c>
      <c r="M1401" s="7" t="s">
        <v>17</v>
      </c>
    </row>
    <row r="1402" spans="1:13">
      <c r="A1402" s="3" t="s">
        <v>839</v>
      </c>
      <c r="B1402" s="3" t="s">
        <v>1301</v>
      </c>
      <c r="C1402" s="4" t="s">
        <v>422</v>
      </c>
      <c r="D1402" s="4" t="s">
        <v>98</v>
      </c>
      <c r="E1402" s="5">
        <v>0</v>
      </c>
      <c r="F1402" s="5">
        <v>0</v>
      </c>
      <c r="G1402" s="6" t="s">
        <v>98</v>
      </c>
      <c r="H1402" s="6">
        <v>0</v>
      </c>
      <c r="I1402" s="4">
        <v>0</v>
      </c>
      <c r="J1402" s="4" t="s">
        <v>98</v>
      </c>
      <c r="K1402" s="4" t="s">
        <v>98</v>
      </c>
      <c r="L1402" s="7" t="s">
        <v>16</v>
      </c>
      <c r="M1402" s="7" t="s">
        <v>17</v>
      </c>
    </row>
    <row r="1403" spans="1:13">
      <c r="A1403" s="3" t="s">
        <v>956</v>
      </c>
      <c r="B1403" s="3" t="s">
        <v>1302</v>
      </c>
      <c r="C1403" s="4" t="s">
        <v>15</v>
      </c>
      <c r="D1403" s="4" t="s">
        <v>98</v>
      </c>
      <c r="E1403" s="5">
        <v>0</v>
      </c>
      <c r="F1403" s="5">
        <v>0</v>
      </c>
      <c r="G1403" s="6" t="s">
        <v>98</v>
      </c>
      <c r="H1403" s="6">
        <v>0</v>
      </c>
      <c r="I1403" s="4">
        <v>0</v>
      </c>
      <c r="J1403" s="4" t="s">
        <v>98</v>
      </c>
      <c r="K1403" s="4" t="s">
        <v>98</v>
      </c>
      <c r="L1403" s="7" t="s">
        <v>16</v>
      </c>
      <c r="M1403" s="7" t="s">
        <v>17</v>
      </c>
    </row>
    <row r="1404" spans="1:13">
      <c r="A1404" s="3" t="s">
        <v>959</v>
      </c>
      <c r="B1404" s="3" t="s">
        <v>1303</v>
      </c>
      <c r="C1404" s="4" t="s">
        <v>15</v>
      </c>
      <c r="D1404" s="4" t="s">
        <v>98</v>
      </c>
      <c r="E1404" s="5">
        <v>0</v>
      </c>
      <c r="F1404" s="5">
        <v>0</v>
      </c>
      <c r="G1404" s="6" t="s">
        <v>98</v>
      </c>
      <c r="H1404" s="6">
        <v>0</v>
      </c>
      <c r="I1404" s="4">
        <v>0</v>
      </c>
      <c r="J1404" s="4" t="s">
        <v>98</v>
      </c>
      <c r="K1404" s="4" t="s">
        <v>98</v>
      </c>
      <c r="L1404" s="7" t="s">
        <v>16</v>
      </c>
      <c r="M1404" s="7" t="s">
        <v>17</v>
      </c>
    </row>
    <row r="1405" spans="1:13">
      <c r="A1405" s="3" t="s">
        <v>552</v>
      </c>
      <c r="B1405" s="3" t="s">
        <v>607</v>
      </c>
      <c r="C1405" s="4" t="s">
        <v>15</v>
      </c>
      <c r="D1405" s="4" t="s">
        <v>98</v>
      </c>
      <c r="E1405" s="5">
        <v>0</v>
      </c>
      <c r="F1405" s="5">
        <v>0</v>
      </c>
      <c r="G1405" s="6" t="s">
        <v>98</v>
      </c>
      <c r="H1405" s="6">
        <v>0</v>
      </c>
      <c r="I1405" s="4">
        <v>0</v>
      </c>
      <c r="J1405" s="4" t="s">
        <v>98</v>
      </c>
      <c r="K1405" s="4" t="s">
        <v>98</v>
      </c>
      <c r="L1405" s="7" t="s">
        <v>16</v>
      </c>
      <c r="M1405" s="7" t="s">
        <v>17</v>
      </c>
    </row>
    <row r="1406" spans="1:13">
      <c r="A1406" s="3" t="s">
        <v>426</v>
      </c>
      <c r="B1406" s="3" t="s">
        <v>1304</v>
      </c>
      <c r="C1406" s="4" t="s">
        <v>15</v>
      </c>
      <c r="D1406" s="4" t="s">
        <v>98</v>
      </c>
      <c r="E1406" s="5">
        <v>0</v>
      </c>
      <c r="F1406" s="5">
        <v>0</v>
      </c>
      <c r="G1406" s="6" t="s">
        <v>98</v>
      </c>
      <c r="H1406" s="6">
        <v>0</v>
      </c>
      <c r="I1406" s="4">
        <v>0</v>
      </c>
      <c r="J1406" s="4" t="s">
        <v>98</v>
      </c>
      <c r="K1406" s="4" t="s">
        <v>98</v>
      </c>
      <c r="L1406" s="7" t="s">
        <v>16</v>
      </c>
      <c r="M1406" s="7" t="s">
        <v>17</v>
      </c>
    </row>
    <row r="1407" spans="1:13">
      <c r="A1407" s="3" t="s">
        <v>77</v>
      </c>
      <c r="B1407" s="3" t="s">
        <v>1305</v>
      </c>
      <c r="C1407" s="4" t="s">
        <v>15</v>
      </c>
      <c r="D1407" s="4" t="s">
        <v>98</v>
      </c>
      <c r="E1407" s="5">
        <v>0</v>
      </c>
      <c r="F1407" s="5">
        <v>0</v>
      </c>
      <c r="G1407" s="6" t="s">
        <v>98</v>
      </c>
      <c r="H1407" s="6">
        <v>0</v>
      </c>
      <c r="I1407" s="4">
        <v>0</v>
      </c>
      <c r="J1407" s="4" t="s">
        <v>98</v>
      </c>
      <c r="K1407" s="4" t="s">
        <v>98</v>
      </c>
      <c r="L1407" s="7" t="s">
        <v>16</v>
      </c>
      <c r="M1407" s="7" t="s">
        <v>17</v>
      </c>
    </row>
    <row r="1408" spans="1:13">
      <c r="A1408" s="3" t="s">
        <v>548</v>
      </c>
      <c r="B1408" s="3" t="s">
        <v>1298</v>
      </c>
      <c r="C1408" s="4" t="s">
        <v>15</v>
      </c>
      <c r="D1408" s="4" t="s">
        <v>98</v>
      </c>
      <c r="E1408" s="5">
        <v>0</v>
      </c>
      <c r="F1408" s="5">
        <v>0</v>
      </c>
      <c r="G1408" s="6" t="s">
        <v>98</v>
      </c>
      <c r="H1408" s="6">
        <v>0</v>
      </c>
      <c r="I1408" s="4">
        <v>0</v>
      </c>
      <c r="J1408" s="4" t="s">
        <v>98</v>
      </c>
      <c r="K1408" s="4" t="s">
        <v>98</v>
      </c>
      <c r="L1408" s="7" t="s">
        <v>16</v>
      </c>
      <c r="M1408" s="7" t="s">
        <v>17</v>
      </c>
    </row>
    <row r="1409" spans="1:13">
      <c r="A1409" s="3" t="s">
        <v>437</v>
      </c>
      <c r="B1409" s="3" t="s">
        <v>1306</v>
      </c>
      <c r="C1409" s="4" t="s">
        <v>15</v>
      </c>
      <c r="D1409" s="4" t="s">
        <v>98</v>
      </c>
      <c r="E1409" s="5">
        <v>0</v>
      </c>
      <c r="F1409" s="5">
        <v>0</v>
      </c>
      <c r="G1409" s="6" t="s">
        <v>98</v>
      </c>
      <c r="H1409" s="6">
        <v>0</v>
      </c>
      <c r="I1409" s="4">
        <v>0</v>
      </c>
      <c r="J1409" s="4" t="s">
        <v>98</v>
      </c>
      <c r="K1409" s="4" t="s">
        <v>98</v>
      </c>
      <c r="L1409" s="7" t="s">
        <v>16</v>
      </c>
      <c r="M1409" s="7" t="s">
        <v>17</v>
      </c>
    </row>
    <row r="1410" spans="1:13">
      <c r="A1410" s="3" t="s">
        <v>424</v>
      </c>
      <c r="B1410" s="3" t="s">
        <v>532</v>
      </c>
      <c r="C1410" s="4" t="s">
        <v>15</v>
      </c>
      <c r="D1410" s="4" t="s">
        <v>98</v>
      </c>
      <c r="E1410" s="5">
        <v>0</v>
      </c>
      <c r="F1410" s="5">
        <v>0</v>
      </c>
      <c r="G1410" s="6" t="s">
        <v>98</v>
      </c>
      <c r="H1410" s="6">
        <v>0</v>
      </c>
      <c r="I1410" s="4">
        <v>0</v>
      </c>
      <c r="J1410" s="4" t="s">
        <v>98</v>
      </c>
      <c r="K1410" s="4" t="s">
        <v>98</v>
      </c>
      <c r="L1410" s="7" t="s">
        <v>16</v>
      </c>
      <c r="M1410" s="7" t="s">
        <v>17</v>
      </c>
    </row>
    <row r="1411" spans="1:13">
      <c r="A1411" s="3" t="s">
        <v>439</v>
      </c>
      <c r="B1411" s="3" t="s">
        <v>1253</v>
      </c>
      <c r="C1411" s="4" t="s">
        <v>15</v>
      </c>
      <c r="D1411" s="4" t="s">
        <v>98</v>
      </c>
      <c r="E1411" s="5">
        <v>0</v>
      </c>
      <c r="F1411" s="5">
        <v>0</v>
      </c>
      <c r="G1411" s="6" t="s">
        <v>98</v>
      </c>
      <c r="H1411" s="6">
        <v>0</v>
      </c>
      <c r="I1411" s="4">
        <v>0</v>
      </c>
      <c r="J1411" s="4" t="s">
        <v>98</v>
      </c>
      <c r="K1411" s="4" t="s">
        <v>98</v>
      </c>
      <c r="L1411" s="7" t="s">
        <v>16</v>
      </c>
      <c r="M1411" s="7" t="s">
        <v>17</v>
      </c>
    </row>
    <row r="1412" spans="1:13">
      <c r="A1412" s="3" t="s">
        <v>424</v>
      </c>
      <c r="B1412" s="3" t="s">
        <v>425</v>
      </c>
      <c r="C1412" s="4" t="s">
        <v>15</v>
      </c>
      <c r="D1412" s="4" t="s">
        <v>98</v>
      </c>
      <c r="E1412" s="5">
        <v>0</v>
      </c>
      <c r="F1412" s="5">
        <v>0</v>
      </c>
      <c r="G1412" s="6" t="s">
        <v>98</v>
      </c>
      <c r="H1412" s="6">
        <v>0</v>
      </c>
      <c r="I1412" s="4">
        <v>0</v>
      </c>
      <c r="J1412" s="4" t="s">
        <v>98</v>
      </c>
      <c r="K1412" s="4" t="s">
        <v>98</v>
      </c>
      <c r="L1412" s="7" t="s">
        <v>16</v>
      </c>
      <c r="M1412" s="7" t="s">
        <v>17</v>
      </c>
    </row>
    <row r="1413" spans="1:13">
      <c r="A1413" s="3" t="s">
        <v>676</v>
      </c>
      <c r="B1413" s="3" t="s">
        <v>1307</v>
      </c>
      <c r="C1413" s="4" t="s">
        <v>15</v>
      </c>
      <c r="D1413" s="4" t="s">
        <v>98</v>
      </c>
      <c r="E1413" s="5">
        <v>0</v>
      </c>
      <c r="F1413" s="5">
        <v>0</v>
      </c>
      <c r="G1413" s="6" t="s">
        <v>98</v>
      </c>
      <c r="H1413" s="6">
        <v>0</v>
      </c>
      <c r="I1413" s="4">
        <v>0</v>
      </c>
      <c r="J1413" s="4" t="s">
        <v>98</v>
      </c>
      <c r="K1413" s="4" t="s">
        <v>98</v>
      </c>
      <c r="L1413" s="7" t="s">
        <v>16</v>
      </c>
      <c r="M1413" s="7" t="s">
        <v>17</v>
      </c>
    </row>
    <row r="1414" spans="1:13">
      <c r="A1414" s="3" t="s">
        <v>77</v>
      </c>
      <c r="B1414" s="3" t="s">
        <v>905</v>
      </c>
      <c r="C1414" s="4" t="s">
        <v>15</v>
      </c>
      <c r="D1414" s="4" t="s">
        <v>98</v>
      </c>
      <c r="E1414" s="5">
        <v>0</v>
      </c>
      <c r="F1414" s="5">
        <v>0</v>
      </c>
      <c r="G1414" s="6" t="s">
        <v>98</v>
      </c>
      <c r="H1414" s="6">
        <v>0</v>
      </c>
      <c r="I1414" s="4">
        <v>0</v>
      </c>
      <c r="J1414" s="4" t="s">
        <v>98</v>
      </c>
      <c r="K1414" s="4" t="s">
        <v>98</v>
      </c>
      <c r="L1414" s="7" t="s">
        <v>16</v>
      </c>
      <c r="M1414" s="7" t="s">
        <v>17</v>
      </c>
    </row>
    <row r="1415" spans="1:13">
      <c r="A1415" s="3" t="s">
        <v>465</v>
      </c>
      <c r="B1415" s="3" t="s">
        <v>1050</v>
      </c>
      <c r="C1415" s="4" t="s">
        <v>15</v>
      </c>
      <c r="D1415" s="4" t="s">
        <v>98</v>
      </c>
      <c r="E1415" s="5">
        <v>0</v>
      </c>
      <c r="F1415" s="5">
        <v>0</v>
      </c>
      <c r="G1415" s="6" t="s">
        <v>98</v>
      </c>
      <c r="H1415" s="6">
        <v>0</v>
      </c>
      <c r="I1415" s="4">
        <v>0</v>
      </c>
      <c r="J1415" s="4" t="s">
        <v>98</v>
      </c>
      <c r="K1415" s="4" t="s">
        <v>98</v>
      </c>
      <c r="L1415" s="7" t="s">
        <v>16</v>
      </c>
      <c r="M1415" s="7" t="s">
        <v>17</v>
      </c>
    </row>
    <row r="1416" spans="1:13">
      <c r="A1416" s="3" t="s">
        <v>115</v>
      </c>
      <c r="B1416" s="3" t="s">
        <v>1308</v>
      </c>
      <c r="C1416" s="4" t="s">
        <v>15</v>
      </c>
      <c r="D1416" s="4" t="s">
        <v>98</v>
      </c>
      <c r="E1416" s="5">
        <v>0</v>
      </c>
      <c r="F1416" s="5">
        <v>0</v>
      </c>
      <c r="G1416" s="6" t="s">
        <v>98</v>
      </c>
      <c r="H1416" s="6">
        <v>0</v>
      </c>
      <c r="I1416" s="4">
        <v>0</v>
      </c>
      <c r="J1416" s="4" t="s">
        <v>98</v>
      </c>
      <c r="K1416" s="4" t="s">
        <v>98</v>
      </c>
      <c r="L1416" s="7" t="s">
        <v>16</v>
      </c>
      <c r="M1416" s="7" t="s">
        <v>17</v>
      </c>
    </row>
    <row r="1417" spans="1:13">
      <c r="A1417" s="3" t="s">
        <v>437</v>
      </c>
      <c r="B1417" s="3" t="s">
        <v>483</v>
      </c>
      <c r="C1417" s="4" t="s">
        <v>15</v>
      </c>
      <c r="D1417" s="4" t="s">
        <v>98</v>
      </c>
      <c r="E1417" s="5">
        <v>0</v>
      </c>
      <c r="F1417" s="5">
        <v>0</v>
      </c>
      <c r="G1417" s="6" t="s">
        <v>98</v>
      </c>
      <c r="H1417" s="6">
        <v>0</v>
      </c>
      <c r="I1417" s="4">
        <v>0</v>
      </c>
      <c r="J1417" s="4" t="s">
        <v>98</v>
      </c>
      <c r="K1417" s="4" t="s">
        <v>98</v>
      </c>
      <c r="L1417" s="7" t="s">
        <v>16</v>
      </c>
      <c r="M1417" s="7" t="s">
        <v>17</v>
      </c>
    </row>
    <row r="1418" spans="1:13">
      <c r="A1418" s="3" t="s">
        <v>486</v>
      </c>
      <c r="B1418" s="3" t="s">
        <v>1245</v>
      </c>
      <c r="C1418" s="4" t="s">
        <v>15</v>
      </c>
      <c r="D1418" s="4" t="s">
        <v>98</v>
      </c>
      <c r="E1418" s="5">
        <v>0</v>
      </c>
      <c r="F1418" s="5">
        <v>0</v>
      </c>
      <c r="G1418" s="6" t="s">
        <v>98</v>
      </c>
      <c r="H1418" s="6">
        <v>0</v>
      </c>
      <c r="I1418" s="4">
        <v>0</v>
      </c>
      <c r="J1418" s="4" t="s">
        <v>98</v>
      </c>
      <c r="K1418" s="4" t="s">
        <v>98</v>
      </c>
      <c r="L1418" s="7" t="s">
        <v>16</v>
      </c>
      <c r="M1418" s="7" t="s">
        <v>17</v>
      </c>
    </row>
    <row r="1419" spans="1:13">
      <c r="A1419" s="3" t="s">
        <v>363</v>
      </c>
      <c r="B1419" s="3" t="s">
        <v>436</v>
      </c>
      <c r="C1419" s="4" t="s">
        <v>15</v>
      </c>
      <c r="D1419" s="4" t="s">
        <v>98</v>
      </c>
      <c r="E1419" s="5">
        <v>0</v>
      </c>
      <c r="F1419" s="5">
        <v>0</v>
      </c>
      <c r="G1419" s="6" t="s">
        <v>98</v>
      </c>
      <c r="H1419" s="6">
        <v>0</v>
      </c>
      <c r="I1419" s="4">
        <v>0</v>
      </c>
      <c r="J1419" s="4" t="s">
        <v>98</v>
      </c>
      <c r="K1419" s="4" t="s">
        <v>98</v>
      </c>
      <c r="L1419" s="7" t="s">
        <v>16</v>
      </c>
      <c r="M1419" s="7" t="s">
        <v>17</v>
      </c>
    </row>
    <row r="1420" spans="1:13">
      <c r="A1420" s="3" t="s">
        <v>41</v>
      </c>
      <c r="B1420" s="3" t="s">
        <v>918</v>
      </c>
      <c r="C1420" s="4" t="s">
        <v>15</v>
      </c>
      <c r="D1420" s="4" t="s">
        <v>98</v>
      </c>
      <c r="E1420" s="5">
        <v>0</v>
      </c>
      <c r="F1420" s="5">
        <v>0</v>
      </c>
      <c r="G1420" s="6" t="s">
        <v>98</v>
      </c>
      <c r="H1420" s="6">
        <v>0</v>
      </c>
      <c r="I1420" s="4">
        <v>0</v>
      </c>
      <c r="J1420" s="4" t="s">
        <v>98</v>
      </c>
      <c r="K1420" s="4" t="s">
        <v>98</v>
      </c>
      <c r="L1420" s="7" t="s">
        <v>16</v>
      </c>
      <c r="M1420" s="7" t="s">
        <v>17</v>
      </c>
    </row>
    <row r="1421" spans="1:13">
      <c r="A1421" s="3" t="s">
        <v>787</v>
      </c>
      <c r="B1421" s="3" t="s">
        <v>1102</v>
      </c>
      <c r="C1421" s="4" t="s">
        <v>15</v>
      </c>
      <c r="D1421" s="4" t="s">
        <v>98</v>
      </c>
      <c r="E1421" s="5">
        <v>0</v>
      </c>
      <c r="F1421" s="5">
        <v>0</v>
      </c>
      <c r="G1421" s="6" t="s">
        <v>98</v>
      </c>
      <c r="H1421" s="6">
        <v>0</v>
      </c>
      <c r="I1421" s="4">
        <v>0</v>
      </c>
      <c r="J1421" s="4" t="s">
        <v>98</v>
      </c>
      <c r="K1421" s="4" t="s">
        <v>98</v>
      </c>
      <c r="L1421" s="7" t="s">
        <v>16</v>
      </c>
      <c r="M1421" s="7" t="s">
        <v>17</v>
      </c>
    </row>
    <row r="1422" spans="1:13">
      <c r="A1422" s="3" t="s">
        <v>74</v>
      </c>
      <c r="B1422" s="3" t="s">
        <v>1309</v>
      </c>
      <c r="C1422" s="4" t="s">
        <v>15</v>
      </c>
      <c r="D1422" s="4" t="s">
        <v>98</v>
      </c>
      <c r="E1422" s="5">
        <v>0</v>
      </c>
      <c r="F1422" s="5">
        <v>0</v>
      </c>
      <c r="G1422" s="6" t="s">
        <v>98</v>
      </c>
      <c r="H1422" s="6">
        <v>0</v>
      </c>
      <c r="I1422" s="4">
        <v>0</v>
      </c>
      <c r="J1422" s="4" t="s">
        <v>98</v>
      </c>
      <c r="K1422" s="4" t="s">
        <v>98</v>
      </c>
      <c r="L1422" s="7" t="s">
        <v>16</v>
      </c>
      <c r="M1422" s="7" t="s">
        <v>17</v>
      </c>
    </row>
    <row r="1423" spans="1:13">
      <c r="A1423" s="3" t="s">
        <v>115</v>
      </c>
      <c r="B1423" s="3" t="s">
        <v>327</v>
      </c>
      <c r="C1423" s="4" t="s">
        <v>15</v>
      </c>
      <c r="D1423" s="4" t="s">
        <v>98</v>
      </c>
      <c r="E1423" s="5">
        <v>0</v>
      </c>
      <c r="F1423" s="5">
        <v>0</v>
      </c>
      <c r="G1423" s="6" t="s">
        <v>98</v>
      </c>
      <c r="H1423" s="6">
        <v>0</v>
      </c>
      <c r="I1423" s="4">
        <v>0</v>
      </c>
      <c r="J1423" s="4" t="s">
        <v>98</v>
      </c>
      <c r="K1423" s="4" t="s">
        <v>98</v>
      </c>
      <c r="L1423" s="7" t="s">
        <v>16</v>
      </c>
      <c r="M1423" s="7" t="s">
        <v>17</v>
      </c>
    </row>
    <row r="1424" spans="1:13">
      <c r="A1424" s="3" t="s">
        <v>361</v>
      </c>
      <c r="B1424" s="3" t="s">
        <v>493</v>
      </c>
      <c r="C1424" s="4" t="s">
        <v>15</v>
      </c>
      <c r="D1424" s="4" t="s">
        <v>98</v>
      </c>
      <c r="E1424" s="5">
        <v>0</v>
      </c>
      <c r="F1424" s="5">
        <v>0</v>
      </c>
      <c r="G1424" s="6" t="s">
        <v>98</v>
      </c>
      <c r="H1424" s="6">
        <v>0</v>
      </c>
      <c r="I1424" s="4">
        <v>0</v>
      </c>
      <c r="J1424" s="4" t="s">
        <v>98</v>
      </c>
      <c r="K1424" s="4" t="s">
        <v>98</v>
      </c>
      <c r="L1424" s="7" t="s">
        <v>16</v>
      </c>
      <c r="M1424" s="7" t="s">
        <v>17</v>
      </c>
    </row>
    <row r="1425" spans="1:13">
      <c r="A1425" s="3" t="s">
        <v>392</v>
      </c>
      <c r="B1425" s="3" t="s">
        <v>678</v>
      </c>
      <c r="C1425" s="4" t="s">
        <v>15</v>
      </c>
      <c r="D1425" s="4" t="s">
        <v>98</v>
      </c>
      <c r="E1425" s="5">
        <v>0</v>
      </c>
      <c r="F1425" s="5">
        <v>0</v>
      </c>
      <c r="G1425" s="6" t="s">
        <v>98</v>
      </c>
      <c r="H1425" s="6">
        <v>0</v>
      </c>
      <c r="I1425" s="4">
        <v>0</v>
      </c>
      <c r="J1425" s="4" t="s">
        <v>98</v>
      </c>
      <c r="K1425" s="4" t="s">
        <v>98</v>
      </c>
      <c r="L1425" s="7" t="s">
        <v>16</v>
      </c>
      <c r="M1425" s="7" t="s">
        <v>17</v>
      </c>
    </row>
    <row r="1426" spans="1:13">
      <c r="A1426" s="3" t="s">
        <v>388</v>
      </c>
      <c r="B1426" s="3" t="s">
        <v>1310</v>
      </c>
      <c r="C1426" s="4" t="s">
        <v>15</v>
      </c>
      <c r="D1426" s="4" t="s">
        <v>98</v>
      </c>
      <c r="E1426" s="5">
        <v>0</v>
      </c>
      <c r="F1426" s="5">
        <v>0</v>
      </c>
      <c r="G1426" s="6" t="s">
        <v>98</v>
      </c>
      <c r="H1426" s="6">
        <v>0</v>
      </c>
      <c r="I1426" s="4">
        <v>0</v>
      </c>
      <c r="J1426" s="4" t="s">
        <v>98</v>
      </c>
      <c r="K1426" s="4" t="s">
        <v>98</v>
      </c>
      <c r="L1426" s="7" t="s">
        <v>16</v>
      </c>
      <c r="M1426" s="7" t="s">
        <v>17</v>
      </c>
    </row>
    <row r="1427" spans="1:13">
      <c r="A1427" s="3" t="s">
        <v>472</v>
      </c>
      <c r="B1427" s="3" t="s">
        <v>1311</v>
      </c>
      <c r="C1427" s="4" t="s">
        <v>15</v>
      </c>
      <c r="D1427" s="4" t="s">
        <v>98</v>
      </c>
      <c r="E1427" s="5">
        <v>0</v>
      </c>
      <c r="F1427" s="5">
        <v>0</v>
      </c>
      <c r="G1427" s="6" t="s">
        <v>98</v>
      </c>
      <c r="H1427" s="6">
        <v>0</v>
      </c>
      <c r="I1427" s="4">
        <v>0</v>
      </c>
      <c r="J1427" s="4" t="s">
        <v>98</v>
      </c>
      <c r="K1427" s="4" t="s">
        <v>98</v>
      </c>
      <c r="L1427" s="7" t="s">
        <v>16</v>
      </c>
      <c r="M1427" s="7" t="s">
        <v>17</v>
      </c>
    </row>
    <row r="1428" spans="1:13">
      <c r="A1428" s="3" t="s">
        <v>753</v>
      </c>
      <c r="B1428" s="3" t="s">
        <v>786</v>
      </c>
      <c r="C1428" s="4" t="s">
        <v>15</v>
      </c>
      <c r="D1428" s="4" t="s">
        <v>98</v>
      </c>
      <c r="E1428" s="5">
        <v>0</v>
      </c>
      <c r="F1428" s="5">
        <v>0</v>
      </c>
      <c r="G1428" s="6" t="s">
        <v>98</v>
      </c>
      <c r="H1428" s="6">
        <v>0</v>
      </c>
      <c r="I1428" s="4">
        <v>0</v>
      </c>
      <c r="J1428" s="4" t="s">
        <v>98</v>
      </c>
      <c r="K1428" s="4" t="s">
        <v>98</v>
      </c>
      <c r="L1428" s="7" t="s">
        <v>16</v>
      </c>
      <c r="M1428" s="7" t="s">
        <v>17</v>
      </c>
    </row>
    <row r="1429" spans="1:13">
      <c r="A1429" s="3" t="s">
        <v>484</v>
      </c>
      <c r="B1429" s="3" t="s">
        <v>1312</v>
      </c>
      <c r="C1429" s="4" t="s">
        <v>15</v>
      </c>
      <c r="D1429" s="4" t="s">
        <v>98</v>
      </c>
      <c r="E1429" s="5">
        <v>0</v>
      </c>
      <c r="F1429" s="5">
        <v>0</v>
      </c>
      <c r="G1429" s="6" t="s">
        <v>98</v>
      </c>
      <c r="H1429" s="6">
        <v>0</v>
      </c>
      <c r="I1429" s="4">
        <v>0</v>
      </c>
      <c r="J1429" s="4" t="s">
        <v>98</v>
      </c>
      <c r="K1429" s="4" t="s">
        <v>98</v>
      </c>
      <c r="L1429" s="7" t="s">
        <v>16</v>
      </c>
      <c r="M1429" s="7" t="s">
        <v>17</v>
      </c>
    </row>
    <row r="1430" spans="1:13">
      <c r="A1430" s="3" t="s">
        <v>500</v>
      </c>
      <c r="B1430" s="3" t="s">
        <v>1071</v>
      </c>
      <c r="C1430" s="4" t="s">
        <v>15</v>
      </c>
      <c r="D1430" s="4" t="s">
        <v>98</v>
      </c>
      <c r="E1430" s="5">
        <v>0</v>
      </c>
      <c r="F1430" s="5">
        <v>0</v>
      </c>
      <c r="G1430" s="6" t="s">
        <v>98</v>
      </c>
      <c r="H1430" s="6">
        <v>0</v>
      </c>
      <c r="I1430" s="4">
        <v>0</v>
      </c>
      <c r="J1430" s="4" t="s">
        <v>98</v>
      </c>
      <c r="K1430" s="4" t="s">
        <v>98</v>
      </c>
      <c r="L1430" s="7" t="s">
        <v>16</v>
      </c>
      <c r="M1430" s="7" t="s">
        <v>17</v>
      </c>
    </row>
    <row r="1431" spans="1:13">
      <c r="A1431" s="3" t="s">
        <v>388</v>
      </c>
      <c r="B1431" s="3" t="s">
        <v>1313</v>
      </c>
      <c r="C1431" s="4" t="s">
        <v>15</v>
      </c>
      <c r="D1431" s="4" t="s">
        <v>98</v>
      </c>
      <c r="E1431" s="5">
        <v>0</v>
      </c>
      <c r="F1431" s="5">
        <v>0</v>
      </c>
      <c r="G1431" s="6" t="s">
        <v>98</v>
      </c>
      <c r="H1431" s="6">
        <v>0</v>
      </c>
      <c r="I1431" s="4">
        <v>0</v>
      </c>
      <c r="J1431" s="4" t="s">
        <v>98</v>
      </c>
      <c r="K1431" s="4" t="s">
        <v>98</v>
      </c>
      <c r="L1431" s="7" t="s">
        <v>16</v>
      </c>
      <c r="M1431" s="7" t="s">
        <v>17</v>
      </c>
    </row>
    <row r="1432" spans="1:13">
      <c r="A1432" s="3" t="s">
        <v>1314</v>
      </c>
      <c r="B1432" s="3" t="s">
        <v>1315</v>
      </c>
      <c r="C1432" s="4" t="s">
        <v>15</v>
      </c>
      <c r="D1432" s="4" t="s">
        <v>98</v>
      </c>
      <c r="E1432" s="5">
        <v>0</v>
      </c>
      <c r="F1432" s="5">
        <v>0</v>
      </c>
      <c r="G1432" s="6" t="s">
        <v>98</v>
      </c>
      <c r="H1432" s="6">
        <v>0</v>
      </c>
      <c r="I1432" s="4">
        <v>0</v>
      </c>
      <c r="J1432" s="4" t="s">
        <v>98</v>
      </c>
      <c r="K1432" s="4" t="s">
        <v>98</v>
      </c>
      <c r="L1432" s="7" t="s">
        <v>16</v>
      </c>
      <c r="M1432" s="7" t="s">
        <v>17</v>
      </c>
    </row>
    <row r="1433" spans="1:13">
      <c r="A1433" s="3" t="s">
        <v>379</v>
      </c>
      <c r="B1433" s="3" t="s">
        <v>1057</v>
      </c>
      <c r="C1433" s="4" t="s">
        <v>15</v>
      </c>
      <c r="D1433" s="4" t="s">
        <v>98</v>
      </c>
      <c r="E1433" s="5">
        <v>0</v>
      </c>
      <c r="F1433" s="5">
        <v>0</v>
      </c>
      <c r="G1433" s="6" t="s">
        <v>98</v>
      </c>
      <c r="H1433" s="6">
        <v>0</v>
      </c>
      <c r="I1433" s="4">
        <v>0</v>
      </c>
      <c r="J1433" s="4" t="s">
        <v>98</v>
      </c>
      <c r="K1433" s="4" t="s">
        <v>98</v>
      </c>
      <c r="L1433" s="7" t="s">
        <v>16</v>
      </c>
      <c r="M1433" s="7" t="s">
        <v>17</v>
      </c>
    </row>
    <row r="1434" spans="1:13">
      <c r="A1434" s="3" t="s">
        <v>488</v>
      </c>
      <c r="B1434" s="3" t="s">
        <v>1163</v>
      </c>
      <c r="C1434" s="4" t="s">
        <v>15</v>
      </c>
      <c r="D1434" s="4" t="s">
        <v>98</v>
      </c>
      <c r="E1434" s="5">
        <v>0</v>
      </c>
      <c r="F1434" s="5">
        <v>0</v>
      </c>
      <c r="G1434" s="6" t="s">
        <v>98</v>
      </c>
      <c r="H1434" s="6">
        <v>0</v>
      </c>
      <c r="I1434" s="4">
        <v>0</v>
      </c>
      <c r="J1434" s="4" t="s">
        <v>98</v>
      </c>
      <c r="K1434" s="4" t="s">
        <v>98</v>
      </c>
      <c r="L1434" s="7" t="s">
        <v>16</v>
      </c>
      <c r="M1434" s="7" t="s">
        <v>17</v>
      </c>
    </row>
    <row r="1435" spans="1:13">
      <c r="A1435" s="3" t="s">
        <v>456</v>
      </c>
      <c r="B1435" s="3" t="s">
        <v>1316</v>
      </c>
      <c r="C1435" s="4" t="s">
        <v>15</v>
      </c>
      <c r="D1435" s="4" t="s">
        <v>98</v>
      </c>
      <c r="E1435" s="5">
        <v>0</v>
      </c>
      <c r="F1435" s="5">
        <v>0</v>
      </c>
      <c r="G1435" s="6" t="s">
        <v>98</v>
      </c>
      <c r="H1435" s="6">
        <v>0</v>
      </c>
      <c r="I1435" s="4">
        <v>0</v>
      </c>
      <c r="J1435" s="4" t="s">
        <v>98</v>
      </c>
      <c r="K1435" s="4" t="s">
        <v>98</v>
      </c>
      <c r="L1435" s="7" t="s">
        <v>16</v>
      </c>
      <c r="M1435" s="7" t="s">
        <v>17</v>
      </c>
    </row>
    <row r="1436" spans="1:13">
      <c r="A1436" s="3" t="s">
        <v>325</v>
      </c>
      <c r="B1436" s="3" t="s">
        <v>1022</v>
      </c>
      <c r="C1436" s="4" t="s">
        <v>15</v>
      </c>
      <c r="D1436" s="4" t="s">
        <v>98</v>
      </c>
      <c r="E1436" s="5">
        <v>0</v>
      </c>
      <c r="F1436" s="5">
        <v>0</v>
      </c>
      <c r="G1436" s="6" t="s">
        <v>98</v>
      </c>
      <c r="H1436" s="6">
        <v>0</v>
      </c>
      <c r="I1436" s="4">
        <v>0</v>
      </c>
      <c r="J1436" s="4" t="s">
        <v>98</v>
      </c>
      <c r="K1436" s="4" t="s">
        <v>98</v>
      </c>
      <c r="L1436" s="7" t="s">
        <v>16</v>
      </c>
      <c r="M1436" s="7" t="s">
        <v>17</v>
      </c>
    </row>
    <row r="1437" spans="1:13">
      <c r="A1437" s="3" t="s">
        <v>447</v>
      </c>
      <c r="B1437" s="3" t="s">
        <v>1317</v>
      </c>
      <c r="C1437" s="4" t="s">
        <v>15</v>
      </c>
      <c r="D1437" s="4" t="s">
        <v>98</v>
      </c>
      <c r="E1437" s="5">
        <v>0</v>
      </c>
      <c r="F1437" s="5">
        <v>0</v>
      </c>
      <c r="G1437" s="6" t="s">
        <v>98</v>
      </c>
      <c r="H1437" s="6">
        <v>0</v>
      </c>
      <c r="I1437" s="4">
        <v>0</v>
      </c>
      <c r="J1437" s="4" t="s">
        <v>98</v>
      </c>
      <c r="K1437" s="4" t="s">
        <v>98</v>
      </c>
      <c r="L1437" s="7" t="s">
        <v>16</v>
      </c>
      <c r="M1437" s="7" t="s">
        <v>17</v>
      </c>
    </row>
    <row r="1438" spans="1:13">
      <c r="A1438" s="3" t="s">
        <v>373</v>
      </c>
      <c r="B1438" s="3" t="s">
        <v>1239</v>
      </c>
      <c r="C1438" s="4" t="s">
        <v>15</v>
      </c>
      <c r="D1438" s="4" t="s">
        <v>98</v>
      </c>
      <c r="E1438" s="5">
        <v>0</v>
      </c>
      <c r="F1438" s="5">
        <v>0</v>
      </c>
      <c r="G1438" s="6" t="s">
        <v>98</v>
      </c>
      <c r="H1438" s="6">
        <v>0</v>
      </c>
      <c r="I1438" s="4">
        <v>0</v>
      </c>
      <c r="J1438" s="4" t="s">
        <v>98</v>
      </c>
      <c r="K1438" s="4" t="s">
        <v>98</v>
      </c>
      <c r="L1438" s="7" t="s">
        <v>16</v>
      </c>
      <c r="M1438" s="7" t="s">
        <v>17</v>
      </c>
    </row>
    <row r="1439" spans="1:13">
      <c r="A1439" s="3" t="s">
        <v>462</v>
      </c>
      <c r="B1439" s="3" t="s">
        <v>708</v>
      </c>
      <c r="C1439" s="4" t="s">
        <v>15</v>
      </c>
      <c r="D1439" s="4" t="s">
        <v>98</v>
      </c>
      <c r="E1439" s="5">
        <v>0</v>
      </c>
      <c r="F1439" s="5">
        <v>0</v>
      </c>
      <c r="G1439" s="6" t="s">
        <v>98</v>
      </c>
      <c r="H1439" s="6">
        <v>0</v>
      </c>
      <c r="I1439" s="4">
        <v>0</v>
      </c>
      <c r="J1439" s="4" t="s">
        <v>98</v>
      </c>
      <c r="K1439" s="4" t="s">
        <v>98</v>
      </c>
      <c r="L1439" s="7" t="s">
        <v>16</v>
      </c>
      <c r="M1439" s="7" t="s">
        <v>17</v>
      </c>
    </row>
    <row r="1440" spans="1:13">
      <c r="A1440" s="3" t="s">
        <v>106</v>
      </c>
      <c r="B1440" s="3" t="s">
        <v>177</v>
      </c>
      <c r="C1440" s="4" t="s">
        <v>15</v>
      </c>
      <c r="D1440" s="4" t="s">
        <v>98</v>
      </c>
      <c r="E1440" s="5">
        <v>0</v>
      </c>
      <c r="F1440" s="5">
        <v>0</v>
      </c>
      <c r="G1440" s="6" t="s">
        <v>98</v>
      </c>
      <c r="H1440" s="6">
        <v>0</v>
      </c>
      <c r="I1440" s="4">
        <v>0</v>
      </c>
      <c r="J1440" s="4" t="s">
        <v>98</v>
      </c>
      <c r="K1440" s="4" t="s">
        <v>98</v>
      </c>
      <c r="L1440" s="7" t="s">
        <v>16</v>
      </c>
      <c r="M1440" s="7" t="s">
        <v>17</v>
      </c>
    </row>
    <row r="1441" spans="1:13">
      <c r="A1441" s="3" t="s">
        <v>122</v>
      </c>
      <c r="B1441" s="3" t="s">
        <v>1318</v>
      </c>
      <c r="C1441" s="4" t="s">
        <v>15</v>
      </c>
      <c r="D1441" s="4" t="s">
        <v>98</v>
      </c>
      <c r="E1441" s="5">
        <v>0</v>
      </c>
      <c r="F1441" s="5">
        <v>0</v>
      </c>
      <c r="G1441" s="6" t="s">
        <v>98</v>
      </c>
      <c r="H1441" s="6">
        <v>0</v>
      </c>
      <c r="I1441" s="4">
        <v>0</v>
      </c>
      <c r="J1441" s="4" t="s">
        <v>98</v>
      </c>
      <c r="K1441" s="4" t="s">
        <v>98</v>
      </c>
      <c r="L1441" s="7" t="s">
        <v>16</v>
      </c>
      <c r="M1441" s="7" t="s">
        <v>17</v>
      </c>
    </row>
    <row r="1442" spans="1:13">
      <c r="A1442" s="3" t="s">
        <v>305</v>
      </c>
      <c r="B1442" s="3" t="s">
        <v>1319</v>
      </c>
      <c r="C1442" s="4" t="s">
        <v>15</v>
      </c>
      <c r="D1442" s="4" t="s">
        <v>98</v>
      </c>
      <c r="E1442" s="5">
        <v>0</v>
      </c>
      <c r="F1442" s="5">
        <v>0</v>
      </c>
      <c r="G1442" s="6" t="s">
        <v>98</v>
      </c>
      <c r="H1442" s="6">
        <v>0</v>
      </c>
      <c r="I1442" s="4">
        <v>0</v>
      </c>
      <c r="J1442" s="4" t="s">
        <v>98</v>
      </c>
      <c r="K1442" s="4" t="s">
        <v>98</v>
      </c>
      <c r="L1442" s="7" t="s">
        <v>16</v>
      </c>
      <c r="M1442" s="7" t="s">
        <v>17</v>
      </c>
    </row>
    <row r="1443" spans="1:13">
      <c r="A1443" s="3" t="s">
        <v>442</v>
      </c>
      <c r="B1443" s="3" t="s">
        <v>1111</v>
      </c>
      <c r="C1443" s="4" t="s">
        <v>15</v>
      </c>
      <c r="D1443" s="4" t="s">
        <v>98</v>
      </c>
      <c r="E1443" s="5">
        <v>0</v>
      </c>
      <c r="F1443" s="5">
        <v>0</v>
      </c>
      <c r="G1443" s="6" t="s">
        <v>98</v>
      </c>
      <c r="H1443" s="6">
        <v>0</v>
      </c>
      <c r="I1443" s="4">
        <v>0</v>
      </c>
      <c r="J1443" s="4" t="s">
        <v>98</v>
      </c>
      <c r="K1443" s="4" t="s">
        <v>98</v>
      </c>
      <c r="L1443" s="7" t="s">
        <v>16</v>
      </c>
      <c r="M1443" s="7" t="s">
        <v>17</v>
      </c>
    </row>
    <row r="1444" spans="1:13">
      <c r="A1444" s="3" t="s">
        <v>773</v>
      </c>
      <c r="B1444" s="3" t="s">
        <v>1282</v>
      </c>
      <c r="C1444" s="4" t="s">
        <v>15</v>
      </c>
      <c r="D1444" s="4" t="s">
        <v>98</v>
      </c>
      <c r="E1444" s="5">
        <v>0</v>
      </c>
      <c r="F1444" s="5">
        <v>0</v>
      </c>
      <c r="G1444" s="6" t="s">
        <v>98</v>
      </c>
      <c r="H1444" s="6">
        <v>0</v>
      </c>
      <c r="I1444" s="4">
        <v>0</v>
      </c>
      <c r="J1444" s="4" t="s">
        <v>98</v>
      </c>
      <c r="K1444" s="4" t="s">
        <v>98</v>
      </c>
      <c r="L1444" s="7" t="s">
        <v>16</v>
      </c>
      <c r="M1444" s="7" t="s">
        <v>17</v>
      </c>
    </row>
    <row r="1445" spans="1:13">
      <c r="A1445" s="3" t="s">
        <v>859</v>
      </c>
      <c r="B1445" s="3" t="s">
        <v>1320</v>
      </c>
      <c r="C1445" s="4" t="s">
        <v>15</v>
      </c>
      <c r="D1445" s="4" t="s">
        <v>98</v>
      </c>
      <c r="E1445" s="5">
        <v>0</v>
      </c>
      <c r="F1445" s="5">
        <v>0</v>
      </c>
      <c r="G1445" s="6" t="s">
        <v>98</v>
      </c>
      <c r="H1445" s="6">
        <v>0</v>
      </c>
      <c r="I1445" s="4">
        <v>0</v>
      </c>
      <c r="J1445" s="4" t="s">
        <v>98</v>
      </c>
      <c r="K1445" s="4" t="s">
        <v>98</v>
      </c>
      <c r="L1445" s="7" t="s">
        <v>16</v>
      </c>
      <c r="M1445" s="7" t="s">
        <v>17</v>
      </c>
    </row>
    <row r="1446" spans="1:13">
      <c r="A1446" s="3" t="s">
        <v>827</v>
      </c>
      <c r="B1446" s="3" t="s">
        <v>1321</v>
      </c>
      <c r="C1446" s="4" t="s">
        <v>15</v>
      </c>
      <c r="D1446" s="4" t="s">
        <v>98</v>
      </c>
      <c r="E1446" s="5">
        <v>0</v>
      </c>
      <c r="F1446" s="5">
        <v>0</v>
      </c>
      <c r="G1446" s="6" t="s">
        <v>98</v>
      </c>
      <c r="H1446" s="6">
        <v>0</v>
      </c>
      <c r="I1446" s="4">
        <v>0</v>
      </c>
      <c r="J1446" s="4" t="s">
        <v>98</v>
      </c>
      <c r="K1446" s="4" t="s">
        <v>98</v>
      </c>
      <c r="L1446" s="7" t="s">
        <v>16</v>
      </c>
      <c r="M1446" s="7" t="s">
        <v>17</v>
      </c>
    </row>
    <row r="1447" spans="1:13">
      <c r="A1447" s="3" t="s">
        <v>1322</v>
      </c>
      <c r="B1447" s="3" t="s">
        <v>1323</v>
      </c>
      <c r="C1447" s="4" t="s">
        <v>15</v>
      </c>
      <c r="D1447" s="4" t="s">
        <v>98</v>
      </c>
      <c r="E1447" s="5">
        <v>0</v>
      </c>
      <c r="F1447" s="5">
        <v>0</v>
      </c>
      <c r="G1447" s="6" t="s">
        <v>98</v>
      </c>
      <c r="H1447" s="6">
        <v>0</v>
      </c>
      <c r="I1447" s="4">
        <v>0</v>
      </c>
      <c r="J1447" s="4" t="s">
        <v>98</v>
      </c>
      <c r="K1447" s="4" t="s">
        <v>98</v>
      </c>
      <c r="L1447" s="7" t="s">
        <v>16</v>
      </c>
      <c r="M1447" s="7" t="s">
        <v>17</v>
      </c>
    </row>
    <row r="1448" spans="1:13">
      <c r="A1448" s="3" t="s">
        <v>345</v>
      </c>
      <c r="B1448" s="3" t="s">
        <v>346</v>
      </c>
      <c r="C1448" s="4" t="s">
        <v>15</v>
      </c>
      <c r="D1448" s="4" t="s">
        <v>98</v>
      </c>
      <c r="E1448" s="5">
        <v>0</v>
      </c>
      <c r="F1448" s="5">
        <v>0</v>
      </c>
      <c r="G1448" s="6" t="s">
        <v>98</v>
      </c>
      <c r="H1448" s="6">
        <v>0</v>
      </c>
      <c r="I1448" s="4">
        <v>0</v>
      </c>
      <c r="J1448" s="4" t="s">
        <v>98</v>
      </c>
      <c r="K1448" s="4" t="s">
        <v>98</v>
      </c>
      <c r="L1448" s="7" t="s">
        <v>16</v>
      </c>
      <c r="M1448" s="7" t="s">
        <v>17</v>
      </c>
    </row>
    <row r="1449" spans="1:13">
      <c r="A1449" s="3" t="s">
        <v>377</v>
      </c>
      <c r="B1449" s="3" t="s">
        <v>1324</v>
      </c>
      <c r="C1449" s="4" t="s">
        <v>15</v>
      </c>
      <c r="D1449" s="4" t="s">
        <v>98</v>
      </c>
      <c r="E1449" s="5">
        <v>0</v>
      </c>
      <c r="F1449" s="5">
        <v>0</v>
      </c>
      <c r="G1449" s="6" t="s">
        <v>98</v>
      </c>
      <c r="H1449" s="6">
        <v>0</v>
      </c>
      <c r="I1449" s="4">
        <v>0</v>
      </c>
      <c r="J1449" s="4" t="s">
        <v>98</v>
      </c>
      <c r="K1449" s="4" t="s">
        <v>98</v>
      </c>
      <c r="L1449" s="7" t="s">
        <v>16</v>
      </c>
      <c r="M1449" s="7" t="s">
        <v>17</v>
      </c>
    </row>
    <row r="1450" spans="1:13">
      <c r="A1450" s="3" t="s">
        <v>787</v>
      </c>
      <c r="B1450" s="3" t="s">
        <v>1325</v>
      </c>
      <c r="C1450" s="4" t="s">
        <v>15</v>
      </c>
      <c r="D1450" s="4" t="s">
        <v>98</v>
      </c>
      <c r="E1450" s="5">
        <v>0</v>
      </c>
      <c r="F1450" s="5">
        <v>0</v>
      </c>
      <c r="G1450" s="6" t="s">
        <v>98</v>
      </c>
      <c r="H1450" s="6">
        <v>0</v>
      </c>
      <c r="I1450" s="4">
        <v>0</v>
      </c>
      <c r="J1450" s="4" t="s">
        <v>98</v>
      </c>
      <c r="K1450" s="4" t="s">
        <v>98</v>
      </c>
      <c r="L1450" s="7" t="s">
        <v>16</v>
      </c>
      <c r="M1450" s="7" t="s">
        <v>17</v>
      </c>
    </row>
    <row r="1451" spans="1:13">
      <c r="A1451" s="3" t="s">
        <v>552</v>
      </c>
      <c r="B1451" s="3" t="s">
        <v>1326</v>
      </c>
      <c r="C1451" s="4" t="s">
        <v>15</v>
      </c>
      <c r="D1451" s="4" t="s">
        <v>98</v>
      </c>
      <c r="E1451" s="5">
        <v>0</v>
      </c>
      <c r="F1451" s="5">
        <v>0</v>
      </c>
      <c r="G1451" s="6" t="s">
        <v>98</v>
      </c>
      <c r="H1451" s="6">
        <v>0</v>
      </c>
      <c r="I1451" s="4">
        <v>0</v>
      </c>
      <c r="J1451" s="4" t="s">
        <v>98</v>
      </c>
      <c r="K1451" s="4" t="s">
        <v>98</v>
      </c>
      <c r="L1451" s="7" t="s">
        <v>16</v>
      </c>
      <c r="M1451" s="7" t="s">
        <v>17</v>
      </c>
    </row>
    <row r="1452" spans="1:13">
      <c r="A1452" s="3" t="s">
        <v>1078</v>
      </c>
      <c r="B1452" s="3" t="s">
        <v>1327</v>
      </c>
      <c r="C1452" s="4" t="s">
        <v>15</v>
      </c>
      <c r="D1452" s="4" t="s">
        <v>98</v>
      </c>
      <c r="E1452" s="5">
        <v>0</v>
      </c>
      <c r="F1452" s="5">
        <v>0</v>
      </c>
      <c r="G1452" s="6" t="s">
        <v>98</v>
      </c>
      <c r="H1452" s="6">
        <v>0</v>
      </c>
      <c r="I1452" s="4">
        <v>0</v>
      </c>
      <c r="J1452" s="4" t="s">
        <v>98</v>
      </c>
      <c r="K1452" s="4" t="s">
        <v>98</v>
      </c>
      <c r="L1452" s="7" t="s">
        <v>16</v>
      </c>
      <c r="M1452" s="7" t="s">
        <v>17</v>
      </c>
    </row>
    <row r="1453" spans="1:13">
      <c r="A1453" s="3" t="s">
        <v>410</v>
      </c>
      <c r="B1453" s="3" t="s">
        <v>817</v>
      </c>
      <c r="C1453" s="4" t="s">
        <v>15</v>
      </c>
      <c r="D1453" s="4" t="s">
        <v>98</v>
      </c>
      <c r="E1453" s="5">
        <v>0</v>
      </c>
      <c r="F1453" s="5">
        <v>0</v>
      </c>
      <c r="G1453" s="6" t="s">
        <v>98</v>
      </c>
      <c r="H1453" s="6">
        <v>0</v>
      </c>
      <c r="I1453" s="4">
        <v>0</v>
      </c>
      <c r="J1453" s="4" t="s">
        <v>98</v>
      </c>
      <c r="K1453" s="4" t="s">
        <v>98</v>
      </c>
      <c r="L1453" s="7" t="s">
        <v>16</v>
      </c>
      <c r="M1453" s="7" t="s">
        <v>17</v>
      </c>
    </row>
    <row r="1454" spans="1:13">
      <c r="A1454" s="3" t="s">
        <v>520</v>
      </c>
      <c r="B1454" s="3" t="s">
        <v>890</v>
      </c>
      <c r="C1454" s="4" t="s">
        <v>15</v>
      </c>
      <c r="D1454" s="4" t="s">
        <v>98</v>
      </c>
      <c r="E1454" s="5">
        <v>0</v>
      </c>
      <c r="F1454" s="5">
        <v>0</v>
      </c>
      <c r="G1454" s="6" t="s">
        <v>98</v>
      </c>
      <c r="H1454" s="6">
        <v>0</v>
      </c>
      <c r="I1454" s="4">
        <v>0</v>
      </c>
      <c r="J1454" s="4" t="s">
        <v>98</v>
      </c>
      <c r="K1454" s="4" t="s">
        <v>98</v>
      </c>
      <c r="L1454" s="7" t="s">
        <v>16</v>
      </c>
      <c r="M1454" s="7" t="s">
        <v>17</v>
      </c>
    </row>
    <row r="1455" spans="1:13">
      <c r="A1455" s="3" t="s">
        <v>776</v>
      </c>
      <c r="B1455" s="3" t="s">
        <v>1328</v>
      </c>
      <c r="C1455" s="4" t="s">
        <v>15</v>
      </c>
      <c r="D1455" s="4" t="s">
        <v>98</v>
      </c>
      <c r="E1455" s="5">
        <v>0</v>
      </c>
      <c r="F1455" s="5">
        <v>0</v>
      </c>
      <c r="G1455" s="6" t="s">
        <v>98</v>
      </c>
      <c r="H1455" s="6">
        <v>0</v>
      </c>
      <c r="I1455" s="4">
        <v>0</v>
      </c>
      <c r="J1455" s="4" t="s">
        <v>98</v>
      </c>
      <c r="K1455" s="4" t="s">
        <v>98</v>
      </c>
      <c r="L1455" s="7" t="s">
        <v>16</v>
      </c>
      <c r="M1455" s="7" t="s">
        <v>17</v>
      </c>
    </row>
    <row r="1456" spans="1:13">
      <c r="A1456" s="3" t="s">
        <v>361</v>
      </c>
      <c r="B1456" s="3" t="s">
        <v>784</v>
      </c>
      <c r="C1456" s="4" t="s">
        <v>15</v>
      </c>
      <c r="D1456" s="4" t="s">
        <v>98</v>
      </c>
      <c r="E1456" s="5">
        <v>0</v>
      </c>
      <c r="F1456" s="5">
        <v>0</v>
      </c>
      <c r="G1456" s="6" t="s">
        <v>98</v>
      </c>
      <c r="H1456" s="6">
        <v>0</v>
      </c>
      <c r="I1456" s="4">
        <v>0</v>
      </c>
      <c r="J1456" s="4" t="s">
        <v>98</v>
      </c>
      <c r="K1456" s="4" t="s">
        <v>98</v>
      </c>
      <c r="L1456" s="7" t="s">
        <v>16</v>
      </c>
      <c r="M1456" s="7" t="s">
        <v>17</v>
      </c>
    </row>
    <row r="1457" spans="1:13">
      <c r="A1457" s="3" t="s">
        <v>787</v>
      </c>
      <c r="B1457" s="3" t="s">
        <v>1329</v>
      </c>
      <c r="C1457" s="4" t="s">
        <v>15</v>
      </c>
      <c r="D1457" s="4" t="s">
        <v>98</v>
      </c>
      <c r="E1457" s="5">
        <v>0</v>
      </c>
      <c r="F1457" s="5">
        <v>0</v>
      </c>
      <c r="G1457" s="6" t="s">
        <v>98</v>
      </c>
      <c r="H1457" s="6">
        <v>0</v>
      </c>
      <c r="I1457" s="4">
        <v>0</v>
      </c>
      <c r="J1457" s="4" t="s">
        <v>98</v>
      </c>
      <c r="K1457" s="4" t="s">
        <v>98</v>
      </c>
      <c r="L1457" s="7" t="s">
        <v>16</v>
      </c>
      <c r="M1457" s="7" t="s">
        <v>17</v>
      </c>
    </row>
    <row r="1458" spans="1:13">
      <c r="A1458" s="3" t="s">
        <v>115</v>
      </c>
      <c r="B1458" s="3" t="s">
        <v>1330</v>
      </c>
      <c r="C1458" s="4" t="s">
        <v>15</v>
      </c>
      <c r="D1458" s="4" t="s">
        <v>98</v>
      </c>
      <c r="E1458" s="5">
        <v>0</v>
      </c>
      <c r="F1458" s="5">
        <v>0</v>
      </c>
      <c r="G1458" s="6" t="s">
        <v>98</v>
      </c>
      <c r="H1458" s="6">
        <v>0</v>
      </c>
      <c r="I1458" s="4">
        <v>0</v>
      </c>
      <c r="J1458" s="4" t="s">
        <v>98</v>
      </c>
      <c r="K1458" s="4" t="s">
        <v>98</v>
      </c>
      <c r="L1458" s="7" t="s">
        <v>16</v>
      </c>
      <c r="M1458" s="7" t="s">
        <v>17</v>
      </c>
    </row>
    <row r="1459" spans="1:13">
      <c r="A1459" s="3" t="s">
        <v>514</v>
      </c>
      <c r="B1459" s="3" t="s">
        <v>515</v>
      </c>
      <c r="C1459" s="4" t="s">
        <v>15</v>
      </c>
      <c r="D1459" s="4" t="s">
        <v>98</v>
      </c>
      <c r="E1459" s="5">
        <v>0</v>
      </c>
      <c r="F1459" s="5">
        <v>0</v>
      </c>
      <c r="G1459" s="6" t="s">
        <v>98</v>
      </c>
      <c r="H1459" s="6">
        <v>0</v>
      </c>
      <c r="I1459" s="4">
        <v>0</v>
      </c>
      <c r="J1459" s="4" t="s">
        <v>98</v>
      </c>
      <c r="K1459" s="4" t="s">
        <v>98</v>
      </c>
      <c r="L1459" s="7" t="s">
        <v>16</v>
      </c>
      <c r="M1459" s="7" t="s">
        <v>17</v>
      </c>
    </row>
    <row r="1460" spans="1:13">
      <c r="A1460" s="3" t="s">
        <v>550</v>
      </c>
      <c r="B1460" s="3" t="s">
        <v>468</v>
      </c>
      <c r="C1460" s="4" t="s">
        <v>15</v>
      </c>
      <c r="D1460" s="4" t="s">
        <v>98</v>
      </c>
      <c r="E1460" s="5">
        <v>0</v>
      </c>
      <c r="F1460" s="5">
        <v>0</v>
      </c>
      <c r="G1460" s="6" t="s">
        <v>98</v>
      </c>
      <c r="H1460" s="6">
        <v>0</v>
      </c>
      <c r="I1460" s="4">
        <v>0</v>
      </c>
      <c r="J1460" s="4" t="s">
        <v>98</v>
      </c>
      <c r="K1460" s="4" t="s">
        <v>98</v>
      </c>
      <c r="L1460" s="7" t="s">
        <v>16</v>
      </c>
      <c r="M1460" s="7" t="s">
        <v>17</v>
      </c>
    </row>
    <row r="1461" spans="1:13">
      <c r="A1461" s="3" t="s">
        <v>625</v>
      </c>
      <c r="B1461" s="3" t="s">
        <v>1331</v>
      </c>
      <c r="C1461" s="4" t="s">
        <v>15</v>
      </c>
      <c r="D1461" s="4" t="s">
        <v>98</v>
      </c>
      <c r="E1461" s="5">
        <v>0</v>
      </c>
      <c r="F1461" s="5">
        <v>0</v>
      </c>
      <c r="G1461" s="6" t="s">
        <v>98</v>
      </c>
      <c r="H1461" s="6">
        <v>0</v>
      </c>
      <c r="I1461" s="4">
        <v>0</v>
      </c>
      <c r="J1461" s="4" t="s">
        <v>98</v>
      </c>
      <c r="K1461" s="4" t="s">
        <v>98</v>
      </c>
      <c r="L1461" s="7" t="s">
        <v>16</v>
      </c>
      <c r="M1461" s="7" t="s">
        <v>17</v>
      </c>
    </row>
    <row r="1462" spans="1:13">
      <c r="A1462" s="3" t="s">
        <v>420</v>
      </c>
      <c r="B1462" s="3" t="s">
        <v>1332</v>
      </c>
      <c r="C1462" s="4" t="s">
        <v>422</v>
      </c>
      <c r="D1462" s="4" t="s">
        <v>98</v>
      </c>
      <c r="E1462" s="5">
        <v>0</v>
      </c>
      <c r="F1462" s="5">
        <v>0</v>
      </c>
      <c r="G1462" s="6" t="s">
        <v>98</v>
      </c>
      <c r="H1462" s="6">
        <v>0</v>
      </c>
      <c r="I1462" s="4">
        <v>0</v>
      </c>
      <c r="J1462" s="4" t="s">
        <v>98</v>
      </c>
      <c r="K1462" s="4" t="s">
        <v>98</v>
      </c>
      <c r="L1462" s="7" t="s">
        <v>16</v>
      </c>
      <c r="M1462" s="7" t="s">
        <v>17</v>
      </c>
    </row>
    <row r="1463" spans="1:13">
      <c r="A1463" s="3" t="s">
        <v>688</v>
      </c>
      <c r="B1463" s="3" t="s">
        <v>1333</v>
      </c>
      <c r="C1463" s="4" t="s">
        <v>15</v>
      </c>
      <c r="D1463" s="4" t="s">
        <v>98</v>
      </c>
      <c r="E1463" s="5">
        <v>0</v>
      </c>
      <c r="F1463" s="5">
        <v>0</v>
      </c>
      <c r="G1463" s="6" t="s">
        <v>98</v>
      </c>
      <c r="H1463" s="6">
        <v>0</v>
      </c>
      <c r="I1463" s="4">
        <v>0</v>
      </c>
      <c r="J1463" s="4" t="s">
        <v>98</v>
      </c>
      <c r="K1463" s="4" t="s">
        <v>98</v>
      </c>
      <c r="L1463" s="7" t="s">
        <v>16</v>
      </c>
      <c r="M1463" s="7" t="s">
        <v>17</v>
      </c>
    </row>
    <row r="1464" spans="1:13">
      <c r="A1464" s="3" t="s">
        <v>1334</v>
      </c>
      <c r="B1464" s="3" t="s">
        <v>1335</v>
      </c>
      <c r="C1464" s="4" t="s">
        <v>15</v>
      </c>
      <c r="D1464" s="4" t="s">
        <v>98</v>
      </c>
      <c r="E1464" s="5">
        <v>0</v>
      </c>
      <c r="F1464" s="5">
        <v>0</v>
      </c>
      <c r="G1464" s="6" t="s">
        <v>98</v>
      </c>
      <c r="H1464" s="6">
        <v>0</v>
      </c>
      <c r="I1464" s="4">
        <v>0</v>
      </c>
      <c r="J1464" s="4" t="s">
        <v>98</v>
      </c>
      <c r="K1464" s="4" t="s">
        <v>98</v>
      </c>
      <c r="L1464" s="7" t="s">
        <v>16</v>
      </c>
      <c r="M1464" s="7" t="s">
        <v>17</v>
      </c>
    </row>
    <row r="1465" spans="1:13">
      <c r="A1465" s="3" t="s">
        <v>316</v>
      </c>
      <c r="B1465" s="3" t="s">
        <v>1336</v>
      </c>
      <c r="C1465" s="4" t="s">
        <v>15</v>
      </c>
      <c r="D1465" s="4" t="s">
        <v>98</v>
      </c>
      <c r="E1465" s="5">
        <v>0</v>
      </c>
      <c r="F1465" s="5">
        <v>0</v>
      </c>
      <c r="G1465" s="6" t="s">
        <v>98</v>
      </c>
      <c r="H1465" s="6">
        <v>0</v>
      </c>
      <c r="I1465" s="4">
        <v>0</v>
      </c>
      <c r="J1465" s="4" t="s">
        <v>98</v>
      </c>
      <c r="K1465" s="4" t="s">
        <v>98</v>
      </c>
      <c r="L1465" s="7" t="s">
        <v>16</v>
      </c>
      <c r="M1465" s="7" t="s">
        <v>17</v>
      </c>
    </row>
    <row r="1466" spans="1:13">
      <c r="A1466" s="3" t="s">
        <v>394</v>
      </c>
      <c r="B1466" s="3" t="s">
        <v>1337</v>
      </c>
      <c r="C1466" s="4" t="s">
        <v>15</v>
      </c>
      <c r="D1466" s="4" t="s">
        <v>98</v>
      </c>
      <c r="E1466" s="5">
        <v>0</v>
      </c>
      <c r="F1466" s="5">
        <v>0</v>
      </c>
      <c r="G1466" s="6" t="s">
        <v>98</v>
      </c>
      <c r="H1466" s="6">
        <v>0</v>
      </c>
      <c r="I1466" s="4">
        <v>0</v>
      </c>
      <c r="J1466" s="4" t="s">
        <v>98</v>
      </c>
      <c r="K1466" s="4" t="s">
        <v>98</v>
      </c>
      <c r="L1466" s="7" t="s">
        <v>16</v>
      </c>
      <c r="M1466" s="7" t="s">
        <v>17</v>
      </c>
    </row>
    <row r="1467" spans="1:13">
      <c r="A1467" s="3" t="s">
        <v>1338</v>
      </c>
      <c r="B1467" s="3" t="s">
        <v>1339</v>
      </c>
      <c r="C1467" s="4" t="s">
        <v>15</v>
      </c>
      <c r="D1467" s="4" t="s">
        <v>98</v>
      </c>
      <c r="E1467" s="5">
        <v>0</v>
      </c>
      <c r="F1467" s="5">
        <v>0</v>
      </c>
      <c r="G1467" s="6" t="s">
        <v>98</v>
      </c>
      <c r="H1467" s="6">
        <v>0</v>
      </c>
      <c r="I1467" s="4">
        <v>0</v>
      </c>
      <c r="J1467" s="4" t="s">
        <v>98</v>
      </c>
      <c r="K1467" s="4" t="s">
        <v>98</v>
      </c>
      <c r="L1467" s="7" t="s">
        <v>16</v>
      </c>
      <c r="M1467" s="7" t="s">
        <v>17</v>
      </c>
    </row>
    <row r="1468" spans="1:13">
      <c r="A1468" s="3" t="s">
        <v>410</v>
      </c>
      <c r="B1468" s="3" t="s">
        <v>1340</v>
      </c>
      <c r="C1468" s="4" t="s">
        <v>15</v>
      </c>
      <c r="D1468" s="4" t="s">
        <v>98</v>
      </c>
      <c r="E1468" s="5">
        <v>0</v>
      </c>
      <c r="F1468" s="5">
        <v>0</v>
      </c>
      <c r="G1468" s="6" t="s">
        <v>98</v>
      </c>
      <c r="H1468" s="6">
        <v>0</v>
      </c>
      <c r="I1468" s="4">
        <v>0</v>
      </c>
      <c r="J1468" s="4" t="s">
        <v>98</v>
      </c>
      <c r="K1468" s="4" t="s">
        <v>98</v>
      </c>
      <c r="L1468" s="7" t="s">
        <v>16</v>
      </c>
      <c r="M1468" s="7" t="s">
        <v>17</v>
      </c>
    </row>
    <row r="1469" spans="1:13">
      <c r="A1469" s="3" t="s">
        <v>474</v>
      </c>
      <c r="B1469" s="3" t="s">
        <v>979</v>
      </c>
      <c r="C1469" s="4" t="s">
        <v>15</v>
      </c>
      <c r="D1469" s="4" t="s">
        <v>98</v>
      </c>
      <c r="E1469" s="5">
        <v>0</v>
      </c>
      <c r="F1469" s="5">
        <v>0</v>
      </c>
      <c r="G1469" s="6" t="s">
        <v>98</v>
      </c>
      <c r="H1469" s="6">
        <v>0</v>
      </c>
      <c r="I1469" s="4">
        <v>0</v>
      </c>
      <c r="J1469" s="4" t="s">
        <v>98</v>
      </c>
      <c r="K1469" s="4" t="s">
        <v>98</v>
      </c>
      <c r="L1469" s="7" t="s">
        <v>16</v>
      </c>
      <c r="M1469" s="7" t="s">
        <v>17</v>
      </c>
    </row>
    <row r="1470" spans="1:13">
      <c r="A1470" s="3" t="s">
        <v>74</v>
      </c>
      <c r="B1470" s="3" t="s">
        <v>1341</v>
      </c>
      <c r="C1470" s="4" t="s">
        <v>15</v>
      </c>
      <c r="D1470" s="4" t="s">
        <v>98</v>
      </c>
      <c r="E1470" s="5">
        <v>0</v>
      </c>
      <c r="F1470" s="5">
        <v>0</v>
      </c>
      <c r="G1470" s="6" t="s">
        <v>98</v>
      </c>
      <c r="H1470" s="6">
        <v>0</v>
      </c>
      <c r="I1470" s="4">
        <v>0</v>
      </c>
      <c r="J1470" s="4" t="s">
        <v>98</v>
      </c>
      <c r="K1470" s="4" t="s">
        <v>98</v>
      </c>
      <c r="L1470" s="7" t="s">
        <v>16</v>
      </c>
      <c r="M1470" s="7" t="s">
        <v>17</v>
      </c>
    </row>
    <row r="1471" spans="1:13">
      <c r="A1471" s="3" t="s">
        <v>1342</v>
      </c>
      <c r="B1471" s="3" t="s">
        <v>1343</v>
      </c>
      <c r="C1471" s="4" t="s">
        <v>15</v>
      </c>
      <c r="D1471" s="4" t="s">
        <v>98</v>
      </c>
      <c r="E1471" s="5">
        <v>0</v>
      </c>
      <c r="F1471" s="5">
        <v>0</v>
      </c>
      <c r="G1471" s="6" t="s">
        <v>98</v>
      </c>
      <c r="H1471" s="6">
        <v>0</v>
      </c>
      <c r="I1471" s="4">
        <v>0</v>
      </c>
      <c r="J1471" s="4" t="s">
        <v>98</v>
      </c>
      <c r="K1471" s="4" t="s">
        <v>98</v>
      </c>
      <c r="L1471" s="7" t="s">
        <v>16</v>
      </c>
      <c r="M1471" s="7" t="s">
        <v>17</v>
      </c>
    </row>
    <row r="1472" spans="1:13">
      <c r="A1472" s="3" t="s">
        <v>809</v>
      </c>
      <c r="B1472" s="3" t="s">
        <v>1344</v>
      </c>
      <c r="C1472" s="4" t="s">
        <v>15</v>
      </c>
      <c r="D1472" s="4" t="s">
        <v>98</v>
      </c>
      <c r="E1472" s="5">
        <v>0</v>
      </c>
      <c r="F1472" s="5">
        <v>0</v>
      </c>
      <c r="G1472" s="6" t="s">
        <v>98</v>
      </c>
      <c r="H1472" s="6">
        <v>0</v>
      </c>
      <c r="I1472" s="4">
        <v>0</v>
      </c>
      <c r="J1472" s="4" t="s">
        <v>98</v>
      </c>
      <c r="K1472" s="4" t="s">
        <v>98</v>
      </c>
      <c r="L1472" s="7" t="s">
        <v>16</v>
      </c>
      <c r="M1472" s="7" t="s">
        <v>17</v>
      </c>
    </row>
    <row r="1473" spans="1:13">
      <c r="A1473" s="3" t="s">
        <v>1345</v>
      </c>
      <c r="B1473" s="3" t="s">
        <v>707</v>
      </c>
      <c r="C1473" s="4" t="s">
        <v>15</v>
      </c>
      <c r="D1473" s="4" t="s">
        <v>98</v>
      </c>
      <c r="E1473" s="5">
        <v>0</v>
      </c>
      <c r="F1473" s="5">
        <v>0</v>
      </c>
      <c r="G1473" s="6" t="s">
        <v>98</v>
      </c>
      <c r="H1473" s="6">
        <v>0</v>
      </c>
      <c r="I1473" s="4">
        <v>0</v>
      </c>
      <c r="J1473" s="4" t="s">
        <v>98</v>
      </c>
      <c r="K1473" s="4" t="s">
        <v>98</v>
      </c>
      <c r="L1473" s="7" t="s">
        <v>16</v>
      </c>
      <c r="M1473" s="7" t="s">
        <v>17</v>
      </c>
    </row>
    <row r="1474" spans="1:13">
      <c r="A1474" s="3" t="s">
        <v>787</v>
      </c>
      <c r="B1474" s="3" t="s">
        <v>1290</v>
      </c>
      <c r="C1474" s="4" t="s">
        <v>15</v>
      </c>
      <c r="D1474" s="4" t="s">
        <v>98</v>
      </c>
      <c r="E1474" s="5">
        <v>0</v>
      </c>
      <c r="F1474" s="5">
        <v>0</v>
      </c>
      <c r="G1474" s="6" t="s">
        <v>98</v>
      </c>
      <c r="H1474" s="6">
        <v>0</v>
      </c>
      <c r="I1474" s="4">
        <v>0</v>
      </c>
      <c r="J1474" s="4" t="s">
        <v>98</v>
      </c>
      <c r="K1474" s="4" t="s">
        <v>98</v>
      </c>
      <c r="L1474" s="7" t="s">
        <v>16</v>
      </c>
      <c r="M1474" s="7" t="s">
        <v>17</v>
      </c>
    </row>
    <row r="1475" spans="1:13">
      <c r="A1475" s="3" t="s">
        <v>321</v>
      </c>
      <c r="B1475" s="3" t="s">
        <v>792</v>
      </c>
      <c r="C1475" s="4" t="s">
        <v>15</v>
      </c>
      <c r="D1475" s="4" t="s">
        <v>98</v>
      </c>
      <c r="E1475" s="5">
        <v>0</v>
      </c>
      <c r="F1475" s="5">
        <v>0</v>
      </c>
      <c r="G1475" s="6" t="s">
        <v>98</v>
      </c>
      <c r="H1475" s="6">
        <v>0</v>
      </c>
      <c r="I1475" s="4">
        <v>0</v>
      </c>
      <c r="J1475" s="4" t="s">
        <v>98</v>
      </c>
      <c r="K1475" s="4" t="s">
        <v>98</v>
      </c>
      <c r="L1475" s="7" t="s">
        <v>16</v>
      </c>
      <c r="M1475" s="7" t="s">
        <v>17</v>
      </c>
    </row>
    <row r="1476" spans="1:13">
      <c r="A1476" s="3" t="s">
        <v>74</v>
      </c>
      <c r="B1476" s="3" t="s">
        <v>990</v>
      </c>
      <c r="C1476" s="4" t="s">
        <v>15</v>
      </c>
      <c r="D1476" s="4" t="s">
        <v>98</v>
      </c>
      <c r="E1476" s="5">
        <v>0</v>
      </c>
      <c r="F1476" s="5">
        <v>0</v>
      </c>
      <c r="G1476" s="6" t="s">
        <v>98</v>
      </c>
      <c r="H1476" s="6">
        <v>0</v>
      </c>
      <c r="I1476" s="4">
        <v>0</v>
      </c>
      <c r="J1476" s="4" t="s">
        <v>98</v>
      </c>
      <c r="K1476" s="4" t="s">
        <v>98</v>
      </c>
      <c r="L1476" s="7" t="s">
        <v>16</v>
      </c>
      <c r="M1476" s="7" t="s">
        <v>17</v>
      </c>
    </row>
    <row r="1477" spans="1:13">
      <c r="A1477" s="3" t="s">
        <v>428</v>
      </c>
      <c r="B1477" s="3" t="s">
        <v>429</v>
      </c>
      <c r="C1477" s="4" t="s">
        <v>15</v>
      </c>
      <c r="D1477" s="4" t="s">
        <v>98</v>
      </c>
      <c r="E1477" s="5">
        <v>0</v>
      </c>
      <c r="F1477" s="5">
        <v>0</v>
      </c>
      <c r="G1477" s="6" t="s">
        <v>98</v>
      </c>
      <c r="H1477" s="6">
        <v>0</v>
      </c>
      <c r="I1477" s="4">
        <v>0</v>
      </c>
      <c r="J1477" s="4" t="s">
        <v>98</v>
      </c>
      <c r="K1477" s="4" t="s">
        <v>98</v>
      </c>
      <c r="L1477" s="7" t="s">
        <v>16</v>
      </c>
      <c r="M1477" s="7" t="s">
        <v>17</v>
      </c>
    </row>
    <row r="1478" spans="1:13">
      <c r="A1478" s="3" t="s">
        <v>294</v>
      </c>
      <c r="B1478" s="3" t="s">
        <v>460</v>
      </c>
      <c r="C1478" s="4" t="s">
        <v>15</v>
      </c>
      <c r="D1478" s="4" t="s">
        <v>98</v>
      </c>
      <c r="E1478" s="5">
        <v>0</v>
      </c>
      <c r="F1478" s="5">
        <v>0</v>
      </c>
      <c r="G1478" s="6" t="s">
        <v>98</v>
      </c>
      <c r="H1478" s="6">
        <v>0</v>
      </c>
      <c r="I1478" s="4">
        <v>0</v>
      </c>
      <c r="J1478" s="4" t="s">
        <v>98</v>
      </c>
      <c r="K1478" s="4" t="s">
        <v>98</v>
      </c>
      <c r="L1478" s="7" t="s">
        <v>16</v>
      </c>
      <c r="M1478" s="7" t="s">
        <v>17</v>
      </c>
    </row>
    <row r="1479" spans="1:13">
      <c r="A1479" s="3" t="s">
        <v>555</v>
      </c>
      <c r="B1479" s="3" t="s">
        <v>1233</v>
      </c>
      <c r="C1479" s="4" t="s">
        <v>15</v>
      </c>
      <c r="D1479" s="4" t="s">
        <v>98</v>
      </c>
      <c r="E1479" s="5">
        <v>0</v>
      </c>
      <c r="F1479" s="5">
        <v>0</v>
      </c>
      <c r="G1479" s="6" t="s">
        <v>98</v>
      </c>
      <c r="H1479" s="6">
        <v>0</v>
      </c>
      <c r="I1479" s="4">
        <v>0</v>
      </c>
      <c r="J1479" s="4" t="s">
        <v>98</v>
      </c>
      <c r="K1479" s="4" t="s">
        <v>98</v>
      </c>
      <c r="L1479" s="7" t="s">
        <v>16</v>
      </c>
      <c r="M1479" s="7" t="s">
        <v>17</v>
      </c>
    </row>
    <row r="1480" spans="1:13">
      <c r="A1480" s="3" t="s">
        <v>1346</v>
      </c>
      <c r="B1480" s="3" t="s">
        <v>1347</v>
      </c>
      <c r="C1480" s="4" t="s">
        <v>15</v>
      </c>
      <c r="D1480" s="4" t="s">
        <v>98</v>
      </c>
      <c r="E1480" s="5">
        <v>0</v>
      </c>
      <c r="F1480" s="5">
        <v>0</v>
      </c>
      <c r="G1480" s="6" t="s">
        <v>98</v>
      </c>
      <c r="H1480" s="6">
        <v>0</v>
      </c>
      <c r="I1480" s="4">
        <v>0</v>
      </c>
      <c r="J1480" s="4" t="s">
        <v>98</v>
      </c>
      <c r="K1480" s="4" t="s">
        <v>98</v>
      </c>
      <c r="L1480" s="7" t="s">
        <v>16</v>
      </c>
      <c r="M1480" s="7" t="s">
        <v>17</v>
      </c>
    </row>
    <row r="1481" spans="1:13">
      <c r="A1481" s="3" t="s">
        <v>597</v>
      </c>
      <c r="B1481" s="3" t="s">
        <v>1348</v>
      </c>
      <c r="C1481" s="4" t="s">
        <v>15</v>
      </c>
      <c r="D1481" s="4" t="s">
        <v>98</v>
      </c>
      <c r="E1481" s="5">
        <v>0</v>
      </c>
      <c r="F1481" s="5">
        <v>0</v>
      </c>
      <c r="G1481" s="6" t="s">
        <v>98</v>
      </c>
      <c r="H1481" s="6">
        <v>0</v>
      </c>
      <c r="I1481" s="4">
        <v>0</v>
      </c>
      <c r="J1481" s="4" t="s">
        <v>98</v>
      </c>
      <c r="K1481" s="4" t="s">
        <v>98</v>
      </c>
      <c r="L1481" s="7" t="s">
        <v>16</v>
      </c>
      <c r="M1481" s="7" t="s">
        <v>17</v>
      </c>
    </row>
    <row r="1482" spans="1:13">
      <c r="A1482" s="3" t="s">
        <v>614</v>
      </c>
      <c r="B1482" s="3" t="s">
        <v>1349</v>
      </c>
      <c r="C1482" s="4" t="s">
        <v>15</v>
      </c>
      <c r="D1482" s="4" t="s">
        <v>98</v>
      </c>
      <c r="E1482" s="5">
        <v>0</v>
      </c>
      <c r="F1482" s="5">
        <v>0</v>
      </c>
      <c r="G1482" s="6" t="s">
        <v>98</v>
      </c>
      <c r="H1482" s="6">
        <v>0</v>
      </c>
      <c r="I1482" s="4">
        <v>0</v>
      </c>
      <c r="J1482" s="4" t="s">
        <v>98</v>
      </c>
      <c r="K1482" s="4" t="s">
        <v>98</v>
      </c>
      <c r="L1482" s="7" t="s">
        <v>16</v>
      </c>
      <c r="M1482" s="7" t="s">
        <v>17</v>
      </c>
    </row>
    <row r="1483" spans="1:13">
      <c r="A1483" s="3" t="s">
        <v>753</v>
      </c>
      <c r="B1483" s="3" t="s">
        <v>1350</v>
      </c>
      <c r="C1483" s="4" t="s">
        <v>15</v>
      </c>
      <c r="D1483" s="4" t="s">
        <v>98</v>
      </c>
      <c r="E1483" s="5">
        <v>0</v>
      </c>
      <c r="F1483" s="5">
        <v>0</v>
      </c>
      <c r="G1483" s="6" t="s">
        <v>98</v>
      </c>
      <c r="H1483" s="6">
        <v>0</v>
      </c>
      <c r="I1483" s="4">
        <v>0</v>
      </c>
      <c r="J1483" s="4" t="s">
        <v>98</v>
      </c>
      <c r="K1483" s="4" t="s">
        <v>98</v>
      </c>
      <c r="L1483" s="7" t="s">
        <v>16</v>
      </c>
      <c r="M1483" s="7" t="s">
        <v>17</v>
      </c>
    </row>
    <row r="1484" spans="1:13">
      <c r="A1484" s="3" t="s">
        <v>456</v>
      </c>
      <c r="B1484" s="3" t="s">
        <v>457</v>
      </c>
      <c r="C1484" s="4" t="s">
        <v>15</v>
      </c>
      <c r="D1484" s="4" t="s">
        <v>98</v>
      </c>
      <c r="E1484" s="5">
        <v>0</v>
      </c>
      <c r="F1484" s="5">
        <v>0</v>
      </c>
      <c r="G1484" s="6" t="s">
        <v>98</v>
      </c>
      <c r="H1484" s="6">
        <v>0</v>
      </c>
      <c r="I1484" s="4">
        <v>0</v>
      </c>
      <c r="J1484" s="4" t="s">
        <v>98</v>
      </c>
      <c r="K1484" s="4" t="s">
        <v>98</v>
      </c>
      <c r="L1484" s="7" t="s">
        <v>16</v>
      </c>
      <c r="M1484" s="7" t="s">
        <v>17</v>
      </c>
    </row>
    <row r="1485" spans="1:13">
      <c r="A1485" s="3" t="s">
        <v>612</v>
      </c>
      <c r="B1485" s="3" t="s">
        <v>1191</v>
      </c>
      <c r="C1485" s="4" t="s">
        <v>15</v>
      </c>
      <c r="D1485" s="4" t="s">
        <v>98</v>
      </c>
      <c r="E1485" s="5">
        <v>0</v>
      </c>
      <c r="F1485" s="5">
        <v>0</v>
      </c>
      <c r="G1485" s="6" t="s">
        <v>98</v>
      </c>
      <c r="H1485" s="6">
        <v>0</v>
      </c>
      <c r="I1485" s="4">
        <v>0</v>
      </c>
      <c r="J1485" s="4" t="s">
        <v>98</v>
      </c>
      <c r="K1485" s="4" t="s">
        <v>98</v>
      </c>
      <c r="L1485" s="7" t="s">
        <v>16</v>
      </c>
      <c r="M1485" s="7" t="s">
        <v>17</v>
      </c>
    </row>
    <row r="1486" spans="1:13">
      <c r="A1486" s="3" t="s">
        <v>367</v>
      </c>
      <c r="B1486" s="3" t="s">
        <v>1351</v>
      </c>
      <c r="C1486" s="4" t="s">
        <v>15</v>
      </c>
      <c r="D1486" s="4" t="s">
        <v>98</v>
      </c>
      <c r="E1486" s="5">
        <v>0</v>
      </c>
      <c r="F1486" s="5">
        <v>0</v>
      </c>
      <c r="G1486" s="6" t="s">
        <v>98</v>
      </c>
      <c r="H1486" s="6">
        <v>0</v>
      </c>
      <c r="I1486" s="4">
        <v>0</v>
      </c>
      <c r="J1486" s="4" t="s">
        <v>98</v>
      </c>
      <c r="K1486" s="4" t="s">
        <v>98</v>
      </c>
      <c r="L1486" s="7" t="s">
        <v>16</v>
      </c>
      <c r="M1486" s="7" t="s">
        <v>17</v>
      </c>
    </row>
    <row r="1487" spans="1:13">
      <c r="A1487" s="3" t="s">
        <v>355</v>
      </c>
      <c r="B1487" s="3" t="s">
        <v>1352</v>
      </c>
      <c r="C1487" s="4" t="s">
        <v>15</v>
      </c>
      <c r="D1487" s="4" t="s">
        <v>98</v>
      </c>
      <c r="E1487" s="5">
        <v>0</v>
      </c>
      <c r="F1487" s="5">
        <v>0</v>
      </c>
      <c r="G1487" s="6" t="s">
        <v>98</v>
      </c>
      <c r="H1487" s="6">
        <v>0</v>
      </c>
      <c r="I1487" s="4">
        <v>0</v>
      </c>
      <c r="J1487" s="4" t="s">
        <v>98</v>
      </c>
      <c r="K1487" s="4" t="s">
        <v>98</v>
      </c>
      <c r="L1487" s="7" t="s">
        <v>16</v>
      </c>
      <c r="M1487" s="7" t="s">
        <v>17</v>
      </c>
    </row>
    <row r="1488" spans="1:13">
      <c r="A1488" s="3" t="s">
        <v>779</v>
      </c>
      <c r="B1488" s="3" t="s">
        <v>1353</v>
      </c>
      <c r="C1488" s="4" t="s">
        <v>537</v>
      </c>
      <c r="D1488" s="4" t="s">
        <v>98</v>
      </c>
      <c r="E1488" s="5">
        <v>0</v>
      </c>
      <c r="F1488" s="5">
        <v>0</v>
      </c>
      <c r="G1488" s="6" t="s">
        <v>98</v>
      </c>
      <c r="H1488" s="6">
        <v>0</v>
      </c>
      <c r="I1488" s="4">
        <v>0</v>
      </c>
      <c r="J1488" s="4" t="s">
        <v>98</v>
      </c>
      <c r="K1488" s="4" t="s">
        <v>98</v>
      </c>
      <c r="L1488" s="7" t="s">
        <v>16</v>
      </c>
      <c r="M1488" s="7" t="s">
        <v>17</v>
      </c>
    </row>
    <row r="1489" spans="1:13">
      <c r="A1489" s="3" t="s">
        <v>122</v>
      </c>
      <c r="B1489" s="3" t="s">
        <v>1354</v>
      </c>
      <c r="C1489" s="4" t="s">
        <v>15</v>
      </c>
      <c r="D1489" s="4" t="s">
        <v>98</v>
      </c>
      <c r="E1489" s="5">
        <v>0</v>
      </c>
      <c r="F1489" s="5">
        <v>0</v>
      </c>
      <c r="G1489" s="6" t="s">
        <v>98</v>
      </c>
      <c r="H1489" s="6">
        <v>0</v>
      </c>
      <c r="I1489" s="4">
        <v>0</v>
      </c>
      <c r="J1489" s="4" t="s">
        <v>98</v>
      </c>
      <c r="K1489" s="4" t="s">
        <v>98</v>
      </c>
      <c r="L1489" s="7" t="s">
        <v>16</v>
      </c>
      <c r="M1489" s="7" t="s">
        <v>17</v>
      </c>
    </row>
    <row r="1490" spans="1:13">
      <c r="A1490" s="3" t="s">
        <v>296</v>
      </c>
      <c r="B1490" s="3" t="s">
        <v>1355</v>
      </c>
      <c r="C1490" s="4" t="s">
        <v>15</v>
      </c>
      <c r="D1490" s="4" t="s">
        <v>98</v>
      </c>
      <c r="E1490" s="5">
        <v>0</v>
      </c>
      <c r="F1490" s="5">
        <v>0</v>
      </c>
      <c r="G1490" s="6" t="s">
        <v>98</v>
      </c>
      <c r="H1490" s="6">
        <v>0</v>
      </c>
      <c r="I1490" s="4">
        <v>0</v>
      </c>
      <c r="J1490" s="4" t="s">
        <v>98</v>
      </c>
      <c r="K1490" s="4" t="s">
        <v>98</v>
      </c>
      <c r="L1490" s="7" t="s">
        <v>16</v>
      </c>
      <c r="M1490" s="7" t="s">
        <v>17</v>
      </c>
    </row>
    <row r="1491" spans="1:13">
      <c r="A1491" s="3" t="s">
        <v>1124</v>
      </c>
      <c r="B1491" s="3" t="s">
        <v>123</v>
      </c>
      <c r="C1491" s="4" t="s">
        <v>15</v>
      </c>
      <c r="D1491" s="4" t="s">
        <v>98</v>
      </c>
      <c r="E1491" s="5">
        <v>0</v>
      </c>
      <c r="F1491" s="5">
        <v>0</v>
      </c>
      <c r="G1491" s="6" t="s">
        <v>98</v>
      </c>
      <c r="H1491" s="6">
        <v>0</v>
      </c>
      <c r="I1491" s="4">
        <v>0</v>
      </c>
      <c r="J1491" s="4" t="s">
        <v>98</v>
      </c>
      <c r="K1491" s="4" t="s">
        <v>98</v>
      </c>
      <c r="L1491" s="7" t="s">
        <v>16</v>
      </c>
      <c r="M1491" s="7" t="s">
        <v>17</v>
      </c>
    </row>
    <row r="1492" spans="1:13">
      <c r="A1492" s="3" t="s">
        <v>514</v>
      </c>
      <c r="B1492" s="3" t="s">
        <v>1356</v>
      </c>
      <c r="C1492" s="4" t="s">
        <v>15</v>
      </c>
      <c r="D1492" s="4" t="s">
        <v>98</v>
      </c>
      <c r="E1492" s="5">
        <v>0</v>
      </c>
      <c r="F1492" s="5">
        <v>0</v>
      </c>
      <c r="G1492" s="6" t="s">
        <v>98</v>
      </c>
      <c r="H1492" s="6">
        <v>0</v>
      </c>
      <c r="I1492" s="4">
        <v>0</v>
      </c>
      <c r="J1492" s="4" t="s">
        <v>98</v>
      </c>
      <c r="K1492" s="4" t="s">
        <v>98</v>
      </c>
      <c r="L1492" s="7" t="s">
        <v>16</v>
      </c>
      <c r="M1492" s="7" t="s">
        <v>17</v>
      </c>
    </row>
    <row r="1493" spans="1:13">
      <c r="A1493" s="3" t="s">
        <v>377</v>
      </c>
      <c r="B1493" s="3" t="s">
        <v>1324</v>
      </c>
      <c r="C1493" s="4" t="s">
        <v>15</v>
      </c>
      <c r="D1493" s="4" t="s">
        <v>98</v>
      </c>
      <c r="E1493" s="5">
        <v>0</v>
      </c>
      <c r="F1493" s="5">
        <v>0</v>
      </c>
      <c r="G1493" s="6" t="s">
        <v>98</v>
      </c>
      <c r="H1493" s="6">
        <v>0</v>
      </c>
      <c r="I1493" s="4">
        <v>0</v>
      </c>
      <c r="J1493" s="4" t="s">
        <v>98</v>
      </c>
      <c r="K1493" s="4" t="s">
        <v>98</v>
      </c>
      <c r="L1493" s="7" t="s">
        <v>16</v>
      </c>
      <c r="M1493" s="7" t="s">
        <v>17</v>
      </c>
    </row>
    <row r="1494" spans="1:13">
      <c r="A1494" s="3" t="s">
        <v>413</v>
      </c>
      <c r="B1494" s="3" t="s">
        <v>1357</v>
      </c>
      <c r="C1494" s="4" t="s">
        <v>15</v>
      </c>
      <c r="D1494" s="4" t="s">
        <v>98</v>
      </c>
      <c r="E1494" s="5">
        <v>0</v>
      </c>
      <c r="F1494" s="5">
        <v>0</v>
      </c>
      <c r="G1494" s="6" t="s">
        <v>98</v>
      </c>
      <c r="H1494" s="6">
        <v>0</v>
      </c>
      <c r="I1494" s="4">
        <v>0</v>
      </c>
      <c r="J1494" s="4" t="s">
        <v>98</v>
      </c>
      <c r="K1494" s="4" t="s">
        <v>98</v>
      </c>
      <c r="L1494" s="7" t="s">
        <v>16</v>
      </c>
      <c r="M1494" s="7" t="s">
        <v>17</v>
      </c>
    </row>
    <row r="1495" spans="1:13">
      <c r="A1495" s="3" t="s">
        <v>1173</v>
      </c>
      <c r="B1495" s="3" t="s">
        <v>1358</v>
      </c>
      <c r="C1495" s="4" t="s">
        <v>15</v>
      </c>
      <c r="D1495" s="4" t="s">
        <v>98</v>
      </c>
      <c r="E1495" s="5">
        <v>0</v>
      </c>
      <c r="F1495" s="5">
        <v>0</v>
      </c>
      <c r="G1495" s="6" t="s">
        <v>98</v>
      </c>
      <c r="H1495" s="6">
        <v>0</v>
      </c>
      <c r="I1495" s="4">
        <v>0</v>
      </c>
      <c r="J1495" s="4" t="s">
        <v>98</v>
      </c>
      <c r="K1495" s="4" t="s">
        <v>98</v>
      </c>
      <c r="L1495" s="7" t="s">
        <v>16</v>
      </c>
      <c r="M1495" s="7" t="s">
        <v>17</v>
      </c>
    </row>
    <row r="1496" spans="1:13">
      <c r="A1496" s="3" t="s">
        <v>81</v>
      </c>
      <c r="B1496" s="3" t="s">
        <v>182</v>
      </c>
      <c r="C1496" s="4" t="s">
        <v>15</v>
      </c>
      <c r="D1496" s="4" t="s">
        <v>98</v>
      </c>
      <c r="E1496" s="5">
        <v>0</v>
      </c>
      <c r="F1496" s="5">
        <v>0</v>
      </c>
      <c r="G1496" s="6" t="s">
        <v>98</v>
      </c>
      <c r="H1496" s="6">
        <v>0</v>
      </c>
      <c r="I1496" s="4">
        <v>0</v>
      </c>
      <c r="J1496" s="4" t="s">
        <v>98</v>
      </c>
      <c r="K1496" s="4" t="s">
        <v>98</v>
      </c>
      <c r="L1496" s="7" t="s">
        <v>16</v>
      </c>
      <c r="M1496" s="7" t="s">
        <v>17</v>
      </c>
    </row>
    <row r="1497" spans="1:13">
      <c r="A1497" s="3" t="s">
        <v>90</v>
      </c>
      <c r="B1497" s="3" t="s">
        <v>109</v>
      </c>
      <c r="C1497" s="4" t="s">
        <v>15</v>
      </c>
      <c r="D1497" s="4" t="s">
        <v>98</v>
      </c>
      <c r="E1497" s="5">
        <v>0</v>
      </c>
      <c r="F1497" s="5">
        <v>0</v>
      </c>
      <c r="G1497" s="6" t="s">
        <v>98</v>
      </c>
      <c r="H1497" s="6">
        <v>0</v>
      </c>
      <c r="I1497" s="4">
        <v>0</v>
      </c>
      <c r="J1497" s="4" t="s">
        <v>98</v>
      </c>
      <c r="K1497" s="4" t="s">
        <v>98</v>
      </c>
      <c r="L1497" s="7" t="s">
        <v>16</v>
      </c>
      <c r="M1497" s="7" t="s">
        <v>17</v>
      </c>
    </row>
    <row r="1498" spans="1:13">
      <c r="A1498" s="3" t="s">
        <v>1334</v>
      </c>
      <c r="B1498" s="3" t="s">
        <v>1359</v>
      </c>
      <c r="C1498" s="4" t="s">
        <v>15</v>
      </c>
      <c r="D1498" s="4" t="s">
        <v>98</v>
      </c>
      <c r="E1498" s="5">
        <v>0</v>
      </c>
      <c r="F1498" s="5">
        <v>0</v>
      </c>
      <c r="G1498" s="6" t="s">
        <v>98</v>
      </c>
      <c r="H1498" s="6">
        <v>0</v>
      </c>
      <c r="I1498" s="4">
        <v>0</v>
      </c>
      <c r="J1498" s="4" t="s">
        <v>98</v>
      </c>
      <c r="K1498" s="4" t="s">
        <v>98</v>
      </c>
      <c r="L1498" s="7" t="s">
        <v>16</v>
      </c>
      <c r="M1498" s="7" t="s">
        <v>17</v>
      </c>
    </row>
    <row r="1499" spans="1:13">
      <c r="A1499" s="3" t="s">
        <v>908</v>
      </c>
      <c r="B1499" s="3" t="s">
        <v>1046</v>
      </c>
      <c r="C1499" s="4" t="s">
        <v>15</v>
      </c>
      <c r="D1499" s="4" t="s">
        <v>98</v>
      </c>
      <c r="E1499" s="5">
        <v>0</v>
      </c>
      <c r="F1499" s="5">
        <v>0</v>
      </c>
      <c r="G1499" s="6" t="s">
        <v>98</v>
      </c>
      <c r="H1499" s="6">
        <v>0</v>
      </c>
      <c r="I1499" s="4">
        <v>0</v>
      </c>
      <c r="J1499" s="4" t="s">
        <v>98</v>
      </c>
      <c r="K1499" s="4" t="s">
        <v>98</v>
      </c>
      <c r="L1499" s="7" t="s">
        <v>16</v>
      </c>
      <c r="M1499" s="7" t="s">
        <v>17</v>
      </c>
    </row>
    <row r="1500" spans="1:13">
      <c r="A1500" s="3" t="s">
        <v>472</v>
      </c>
      <c r="B1500" s="3" t="s">
        <v>473</v>
      </c>
      <c r="C1500" s="4" t="s">
        <v>15</v>
      </c>
      <c r="D1500" s="4" t="s">
        <v>98</v>
      </c>
      <c r="E1500" s="5">
        <v>0</v>
      </c>
      <c r="F1500" s="5">
        <v>0</v>
      </c>
      <c r="G1500" s="6" t="s">
        <v>98</v>
      </c>
      <c r="H1500" s="6">
        <v>0</v>
      </c>
      <c r="I1500" s="4">
        <v>0</v>
      </c>
      <c r="J1500" s="4" t="s">
        <v>98</v>
      </c>
      <c r="K1500" s="4" t="s">
        <v>98</v>
      </c>
      <c r="L1500" s="7" t="s">
        <v>16</v>
      </c>
      <c r="M1500" s="7" t="s">
        <v>17</v>
      </c>
    </row>
    <row r="1501" spans="1:13">
      <c r="A1501" s="3" t="s">
        <v>698</v>
      </c>
      <c r="B1501" s="3" t="s">
        <v>650</v>
      </c>
      <c r="C1501" s="4" t="s">
        <v>15</v>
      </c>
      <c r="D1501" s="4" t="s">
        <v>98</v>
      </c>
      <c r="E1501" s="5">
        <v>0</v>
      </c>
      <c r="F1501" s="5">
        <v>0</v>
      </c>
      <c r="G1501" s="6" t="s">
        <v>98</v>
      </c>
      <c r="H1501" s="6">
        <v>0</v>
      </c>
      <c r="I1501" s="4">
        <v>0</v>
      </c>
      <c r="J1501" s="4" t="s">
        <v>98</v>
      </c>
      <c r="K1501" s="4" t="s">
        <v>98</v>
      </c>
      <c r="L1501" s="7" t="s">
        <v>16</v>
      </c>
      <c r="M1501" s="7" t="s">
        <v>17</v>
      </c>
    </row>
    <row r="1502" spans="1:13">
      <c r="A1502" s="3" t="s">
        <v>379</v>
      </c>
      <c r="B1502" s="3" t="s">
        <v>1057</v>
      </c>
      <c r="C1502" s="4" t="s">
        <v>15</v>
      </c>
      <c r="D1502" s="4" t="s">
        <v>98</v>
      </c>
      <c r="E1502" s="5">
        <v>0</v>
      </c>
      <c r="F1502" s="5">
        <v>0</v>
      </c>
      <c r="G1502" s="6" t="s">
        <v>98</v>
      </c>
      <c r="H1502" s="6">
        <v>0</v>
      </c>
      <c r="I1502" s="4">
        <v>0</v>
      </c>
      <c r="J1502" s="4" t="s">
        <v>98</v>
      </c>
      <c r="K1502" s="4" t="s">
        <v>98</v>
      </c>
      <c r="L1502" s="7" t="s">
        <v>16</v>
      </c>
      <c r="M1502" s="7" t="s">
        <v>17</v>
      </c>
    </row>
    <row r="1503" spans="1:13">
      <c r="A1503" s="3" t="s">
        <v>413</v>
      </c>
      <c r="B1503" s="3" t="s">
        <v>414</v>
      </c>
      <c r="C1503" s="4" t="s">
        <v>15</v>
      </c>
      <c r="D1503" s="4" t="s">
        <v>98</v>
      </c>
      <c r="E1503" s="5">
        <v>0</v>
      </c>
      <c r="F1503" s="5">
        <v>0</v>
      </c>
      <c r="G1503" s="6" t="s">
        <v>98</v>
      </c>
      <c r="H1503" s="6">
        <v>0</v>
      </c>
      <c r="I1503" s="4">
        <v>0</v>
      </c>
      <c r="J1503" s="4" t="s">
        <v>98</v>
      </c>
      <c r="K1503" s="4" t="s">
        <v>98</v>
      </c>
      <c r="L1503" s="7" t="s">
        <v>16</v>
      </c>
      <c r="M1503" s="7" t="s">
        <v>17</v>
      </c>
    </row>
    <row r="1504" spans="1:13">
      <c r="A1504" s="3" t="s">
        <v>486</v>
      </c>
      <c r="B1504" s="3" t="s">
        <v>487</v>
      </c>
      <c r="C1504" s="4" t="s">
        <v>15</v>
      </c>
      <c r="D1504" s="4" t="s">
        <v>98</v>
      </c>
      <c r="E1504" s="5">
        <v>0</v>
      </c>
      <c r="F1504" s="5">
        <v>0</v>
      </c>
      <c r="G1504" s="6" t="s">
        <v>98</v>
      </c>
      <c r="H1504" s="6">
        <v>0</v>
      </c>
      <c r="I1504" s="4">
        <v>0</v>
      </c>
      <c r="J1504" s="4" t="s">
        <v>98</v>
      </c>
      <c r="K1504" s="4" t="s">
        <v>98</v>
      </c>
      <c r="L1504" s="7" t="s">
        <v>16</v>
      </c>
      <c r="M1504" s="7" t="s">
        <v>17</v>
      </c>
    </row>
    <row r="1505" spans="1:13">
      <c r="A1505" s="3" t="s">
        <v>942</v>
      </c>
      <c r="B1505" s="3" t="s">
        <v>943</v>
      </c>
      <c r="C1505" s="4" t="s">
        <v>15</v>
      </c>
      <c r="D1505" s="4" t="s">
        <v>98</v>
      </c>
      <c r="E1505" s="5">
        <v>0</v>
      </c>
      <c r="F1505" s="5">
        <v>0</v>
      </c>
      <c r="G1505" s="6" t="s">
        <v>98</v>
      </c>
      <c r="H1505" s="6">
        <v>0</v>
      </c>
      <c r="I1505" s="4">
        <v>0</v>
      </c>
      <c r="J1505" s="4" t="s">
        <v>98</v>
      </c>
      <c r="K1505" s="4" t="s">
        <v>98</v>
      </c>
      <c r="L1505" s="7" t="s">
        <v>16</v>
      </c>
      <c r="M1505" s="7" t="s">
        <v>17</v>
      </c>
    </row>
    <row r="1506" spans="1:13">
      <c r="A1506" s="3" t="s">
        <v>616</v>
      </c>
      <c r="B1506" s="3" t="s">
        <v>1132</v>
      </c>
      <c r="C1506" s="4" t="s">
        <v>15</v>
      </c>
      <c r="D1506" s="4" t="s">
        <v>98</v>
      </c>
      <c r="E1506" s="5">
        <v>0</v>
      </c>
      <c r="F1506" s="5">
        <v>0</v>
      </c>
      <c r="G1506" s="6" t="s">
        <v>98</v>
      </c>
      <c r="H1506" s="6">
        <v>0</v>
      </c>
      <c r="I1506" s="4">
        <v>0</v>
      </c>
      <c r="J1506" s="4" t="s">
        <v>98</v>
      </c>
      <c r="K1506" s="4" t="s">
        <v>98</v>
      </c>
      <c r="L1506" s="7" t="s">
        <v>16</v>
      </c>
      <c r="M1506" s="7" t="s">
        <v>17</v>
      </c>
    </row>
    <row r="1507" spans="1:13">
      <c r="A1507" s="3" t="s">
        <v>336</v>
      </c>
      <c r="B1507" s="3" t="s">
        <v>578</v>
      </c>
      <c r="C1507" s="4" t="s">
        <v>15</v>
      </c>
      <c r="D1507" s="4" t="s">
        <v>98</v>
      </c>
      <c r="E1507" s="5">
        <v>0</v>
      </c>
      <c r="F1507" s="5">
        <v>0</v>
      </c>
      <c r="G1507" s="6" t="s">
        <v>98</v>
      </c>
      <c r="H1507" s="6">
        <v>0</v>
      </c>
      <c r="I1507" s="4">
        <v>0</v>
      </c>
      <c r="J1507" s="4" t="s">
        <v>98</v>
      </c>
      <c r="K1507" s="4" t="s">
        <v>98</v>
      </c>
      <c r="L1507" s="7" t="s">
        <v>16</v>
      </c>
      <c r="M1507" s="7" t="s">
        <v>17</v>
      </c>
    </row>
    <row r="1508" spans="1:13">
      <c r="A1508" s="3" t="s">
        <v>334</v>
      </c>
      <c r="B1508" s="3" t="s">
        <v>718</v>
      </c>
      <c r="C1508" s="4" t="s">
        <v>15</v>
      </c>
      <c r="D1508" s="4" t="s">
        <v>98</v>
      </c>
      <c r="E1508" s="5">
        <v>0</v>
      </c>
      <c r="F1508" s="5">
        <v>0</v>
      </c>
      <c r="G1508" s="6" t="s">
        <v>98</v>
      </c>
      <c r="H1508" s="6">
        <v>0</v>
      </c>
      <c r="I1508" s="4">
        <v>0</v>
      </c>
      <c r="J1508" s="4" t="s">
        <v>98</v>
      </c>
      <c r="K1508" s="4" t="s">
        <v>98</v>
      </c>
      <c r="L1508" s="7" t="s">
        <v>16</v>
      </c>
      <c r="M1508" s="7" t="s">
        <v>17</v>
      </c>
    </row>
    <row r="1509" spans="1:13">
      <c r="A1509" s="3" t="s">
        <v>1360</v>
      </c>
      <c r="B1509" s="3" t="s">
        <v>642</v>
      </c>
      <c r="C1509" s="4" t="s">
        <v>15</v>
      </c>
      <c r="D1509" s="4" t="s">
        <v>98</v>
      </c>
      <c r="E1509" s="5">
        <v>0</v>
      </c>
      <c r="F1509" s="5">
        <v>0</v>
      </c>
      <c r="G1509" s="6" t="s">
        <v>98</v>
      </c>
      <c r="H1509" s="6">
        <v>0</v>
      </c>
      <c r="I1509" s="4">
        <v>0</v>
      </c>
      <c r="J1509" s="4" t="s">
        <v>98</v>
      </c>
      <c r="K1509" s="4" t="s">
        <v>98</v>
      </c>
      <c r="L1509" s="7" t="s">
        <v>16</v>
      </c>
      <c r="M1509" s="7" t="s">
        <v>17</v>
      </c>
    </row>
    <row r="1510" spans="1:13">
      <c r="A1510" s="3" t="s">
        <v>959</v>
      </c>
      <c r="B1510" s="3" t="s">
        <v>1361</v>
      </c>
      <c r="C1510" s="4" t="s">
        <v>15</v>
      </c>
      <c r="D1510" s="4" t="s">
        <v>98</v>
      </c>
      <c r="E1510" s="5">
        <v>0</v>
      </c>
      <c r="F1510" s="5">
        <v>0</v>
      </c>
      <c r="G1510" s="6" t="s">
        <v>98</v>
      </c>
      <c r="H1510" s="6">
        <v>0</v>
      </c>
      <c r="I1510" s="4">
        <v>0</v>
      </c>
      <c r="J1510" s="4" t="s">
        <v>98</v>
      </c>
      <c r="K1510" s="4" t="s">
        <v>98</v>
      </c>
      <c r="L1510" s="7" t="s">
        <v>16</v>
      </c>
      <c r="M1510" s="7" t="s">
        <v>17</v>
      </c>
    </row>
    <row r="1511" spans="1:13">
      <c r="A1511" s="3" t="s">
        <v>392</v>
      </c>
      <c r="B1511" s="3" t="s">
        <v>838</v>
      </c>
      <c r="C1511" s="4" t="s">
        <v>15</v>
      </c>
      <c r="D1511" s="4" t="s">
        <v>98</v>
      </c>
      <c r="E1511" s="5">
        <v>0</v>
      </c>
      <c r="F1511" s="5">
        <v>0</v>
      </c>
      <c r="G1511" s="6" t="s">
        <v>98</v>
      </c>
      <c r="H1511" s="6">
        <v>0</v>
      </c>
      <c r="I1511" s="4">
        <v>0</v>
      </c>
      <c r="J1511" s="4" t="s">
        <v>98</v>
      </c>
      <c r="K1511" s="4" t="s">
        <v>98</v>
      </c>
      <c r="L1511" s="7" t="s">
        <v>16</v>
      </c>
      <c r="M1511" s="7" t="s">
        <v>17</v>
      </c>
    </row>
    <row r="1512" spans="1:13">
      <c r="A1512" s="3" t="s">
        <v>345</v>
      </c>
      <c r="B1512" s="3" t="s">
        <v>1362</v>
      </c>
      <c r="C1512" s="4" t="s">
        <v>15</v>
      </c>
      <c r="D1512" s="4" t="s">
        <v>98</v>
      </c>
      <c r="E1512" s="5">
        <v>0</v>
      </c>
      <c r="F1512" s="5">
        <v>0</v>
      </c>
      <c r="G1512" s="6" t="s">
        <v>98</v>
      </c>
      <c r="H1512" s="6">
        <v>0</v>
      </c>
      <c r="I1512" s="4">
        <v>0</v>
      </c>
      <c r="J1512" s="4" t="s">
        <v>98</v>
      </c>
      <c r="K1512" s="4" t="s">
        <v>98</v>
      </c>
      <c r="L1512" s="7" t="s">
        <v>16</v>
      </c>
      <c r="M1512" s="7" t="s">
        <v>17</v>
      </c>
    </row>
    <row r="1513" spans="1:13">
      <c r="A1513" s="3" t="s">
        <v>437</v>
      </c>
      <c r="B1513" s="3" t="s">
        <v>467</v>
      </c>
      <c r="C1513" s="4" t="s">
        <v>15</v>
      </c>
      <c r="D1513" s="4" t="s">
        <v>98</v>
      </c>
      <c r="E1513" s="5">
        <v>0</v>
      </c>
      <c r="F1513" s="5">
        <v>0</v>
      </c>
      <c r="G1513" s="6" t="s">
        <v>98</v>
      </c>
      <c r="H1513" s="6">
        <v>0</v>
      </c>
      <c r="I1513" s="4">
        <v>0</v>
      </c>
      <c r="J1513" s="4" t="s">
        <v>98</v>
      </c>
      <c r="K1513" s="4" t="s">
        <v>98</v>
      </c>
      <c r="L1513" s="7" t="s">
        <v>16</v>
      </c>
      <c r="M1513" s="7" t="s">
        <v>17</v>
      </c>
    </row>
    <row r="1514" spans="1:13">
      <c r="A1514" s="3" t="s">
        <v>187</v>
      </c>
      <c r="B1514" s="3" t="s">
        <v>188</v>
      </c>
      <c r="C1514" s="4" t="s">
        <v>15</v>
      </c>
      <c r="D1514" s="4" t="s">
        <v>98</v>
      </c>
      <c r="E1514" s="5">
        <v>0</v>
      </c>
      <c r="F1514" s="5">
        <v>0</v>
      </c>
      <c r="G1514" s="6" t="s">
        <v>98</v>
      </c>
      <c r="H1514" s="6">
        <v>0</v>
      </c>
      <c r="I1514" s="4">
        <v>0</v>
      </c>
      <c r="J1514" s="4" t="s">
        <v>98</v>
      </c>
      <c r="K1514" s="4" t="s">
        <v>98</v>
      </c>
      <c r="L1514" s="7" t="s">
        <v>16</v>
      </c>
      <c r="M1514" s="7" t="s">
        <v>17</v>
      </c>
    </row>
    <row r="1515" spans="1:13">
      <c r="A1515" s="3" t="s">
        <v>552</v>
      </c>
      <c r="B1515" s="3" t="s">
        <v>607</v>
      </c>
      <c r="C1515" s="4" t="s">
        <v>15</v>
      </c>
      <c r="D1515" s="4" t="s">
        <v>98</v>
      </c>
      <c r="E1515" s="5">
        <v>0</v>
      </c>
      <c r="F1515" s="5">
        <v>0</v>
      </c>
      <c r="G1515" s="6" t="s">
        <v>98</v>
      </c>
      <c r="H1515" s="6">
        <v>0</v>
      </c>
      <c r="I1515" s="4">
        <v>0</v>
      </c>
      <c r="J1515" s="4" t="s">
        <v>98</v>
      </c>
      <c r="K1515" s="4" t="s">
        <v>98</v>
      </c>
      <c r="L1515" s="7" t="s">
        <v>16</v>
      </c>
      <c r="M1515" s="7" t="s">
        <v>17</v>
      </c>
    </row>
    <row r="1516" spans="1:13">
      <c r="A1516" s="3" t="s">
        <v>612</v>
      </c>
      <c r="B1516" s="3" t="s">
        <v>1077</v>
      </c>
      <c r="C1516" s="4" t="s">
        <v>15</v>
      </c>
      <c r="D1516" s="4" t="s">
        <v>98</v>
      </c>
      <c r="E1516" s="5">
        <v>0</v>
      </c>
      <c r="F1516" s="5">
        <v>0</v>
      </c>
      <c r="G1516" s="6" t="s">
        <v>98</v>
      </c>
      <c r="H1516" s="6">
        <v>0</v>
      </c>
      <c r="I1516" s="4">
        <v>0</v>
      </c>
      <c r="J1516" s="4" t="s">
        <v>98</v>
      </c>
      <c r="K1516" s="4" t="s">
        <v>98</v>
      </c>
      <c r="L1516" s="7" t="s">
        <v>16</v>
      </c>
      <c r="M1516" s="7" t="s">
        <v>17</v>
      </c>
    </row>
    <row r="1517" spans="1:13">
      <c r="A1517" s="3" t="s">
        <v>361</v>
      </c>
      <c r="B1517" s="3" t="s">
        <v>791</v>
      </c>
      <c r="C1517" s="4" t="s">
        <v>15</v>
      </c>
      <c r="D1517" s="4" t="s">
        <v>98</v>
      </c>
      <c r="E1517" s="5">
        <v>0</v>
      </c>
      <c r="F1517" s="5">
        <v>0</v>
      </c>
      <c r="G1517" s="6" t="s">
        <v>98</v>
      </c>
      <c r="H1517" s="6">
        <v>0</v>
      </c>
      <c r="I1517" s="4">
        <v>0</v>
      </c>
      <c r="J1517" s="4" t="s">
        <v>98</v>
      </c>
      <c r="K1517" s="4" t="s">
        <v>98</v>
      </c>
      <c r="L1517" s="7" t="s">
        <v>16</v>
      </c>
      <c r="M1517" s="7" t="s">
        <v>17</v>
      </c>
    </row>
    <row r="1518" spans="1:13">
      <c r="A1518" s="3" t="s">
        <v>68</v>
      </c>
      <c r="B1518" s="3" t="s">
        <v>200</v>
      </c>
      <c r="C1518" s="4" t="s">
        <v>15</v>
      </c>
      <c r="D1518" s="4" t="s">
        <v>98</v>
      </c>
      <c r="E1518" s="5">
        <v>0</v>
      </c>
      <c r="F1518" s="5">
        <v>0</v>
      </c>
      <c r="G1518" s="6" t="s">
        <v>98</v>
      </c>
      <c r="H1518" s="6">
        <v>0</v>
      </c>
      <c r="I1518" s="4">
        <v>0</v>
      </c>
      <c r="J1518" s="4" t="s">
        <v>98</v>
      </c>
      <c r="K1518" s="4" t="s">
        <v>98</v>
      </c>
      <c r="L1518" s="7" t="s">
        <v>16</v>
      </c>
      <c r="M1518" s="7" t="s">
        <v>17</v>
      </c>
    </row>
    <row r="1519" spans="1:13">
      <c r="A1519" s="3" t="s">
        <v>682</v>
      </c>
      <c r="B1519" s="3" t="s">
        <v>1363</v>
      </c>
      <c r="C1519" s="4" t="s">
        <v>15</v>
      </c>
      <c r="D1519" s="4" t="s">
        <v>98</v>
      </c>
      <c r="E1519" s="5">
        <v>0</v>
      </c>
      <c r="F1519" s="5">
        <v>0</v>
      </c>
      <c r="G1519" s="6" t="s">
        <v>98</v>
      </c>
      <c r="H1519" s="6">
        <v>0</v>
      </c>
      <c r="I1519" s="4">
        <v>0</v>
      </c>
      <c r="J1519" s="4" t="s">
        <v>98</v>
      </c>
      <c r="K1519" s="4" t="s">
        <v>98</v>
      </c>
      <c r="L1519" s="7" t="s">
        <v>16</v>
      </c>
      <c r="M1519" s="7" t="s">
        <v>17</v>
      </c>
    </row>
    <row r="1520" spans="1:13">
      <c r="A1520" s="3" t="s">
        <v>74</v>
      </c>
      <c r="B1520" s="3" t="s">
        <v>1364</v>
      </c>
      <c r="C1520" s="4" t="s">
        <v>15</v>
      </c>
      <c r="D1520" s="4" t="s">
        <v>98</v>
      </c>
      <c r="E1520" s="5">
        <v>0</v>
      </c>
      <c r="F1520" s="5">
        <v>0</v>
      </c>
      <c r="G1520" s="6" t="s">
        <v>98</v>
      </c>
      <c r="H1520" s="6">
        <v>0</v>
      </c>
      <c r="I1520" s="4">
        <v>0</v>
      </c>
      <c r="J1520" s="4" t="s">
        <v>98</v>
      </c>
      <c r="K1520" s="4" t="s">
        <v>98</v>
      </c>
      <c r="L1520" s="7" t="s">
        <v>16</v>
      </c>
      <c r="M1520" s="7" t="s">
        <v>17</v>
      </c>
    </row>
    <row r="1521" spans="1:13">
      <c r="A1521" s="3" t="s">
        <v>1365</v>
      </c>
      <c r="B1521" s="3" t="s">
        <v>1366</v>
      </c>
      <c r="C1521" s="4" t="s">
        <v>537</v>
      </c>
      <c r="D1521" s="4" t="s">
        <v>98</v>
      </c>
      <c r="E1521" s="5">
        <v>0</v>
      </c>
      <c r="F1521" s="5">
        <v>0</v>
      </c>
      <c r="G1521" s="6" t="s">
        <v>98</v>
      </c>
      <c r="H1521" s="6">
        <v>0</v>
      </c>
      <c r="I1521" s="4">
        <v>0</v>
      </c>
      <c r="J1521" s="4" t="s">
        <v>98</v>
      </c>
      <c r="K1521" s="4" t="s">
        <v>98</v>
      </c>
      <c r="L1521" s="7" t="s">
        <v>16</v>
      </c>
      <c r="M1521" s="7" t="s">
        <v>17</v>
      </c>
    </row>
    <row r="1522" spans="1:13">
      <c r="A1522" s="3" t="s">
        <v>115</v>
      </c>
      <c r="B1522" s="3" t="s">
        <v>307</v>
      </c>
      <c r="C1522" s="4" t="s">
        <v>15</v>
      </c>
      <c r="D1522" s="4" t="s">
        <v>98</v>
      </c>
      <c r="E1522" s="5">
        <v>0</v>
      </c>
      <c r="F1522" s="5">
        <v>0</v>
      </c>
      <c r="G1522" s="6" t="s">
        <v>98</v>
      </c>
      <c r="H1522" s="6">
        <v>0</v>
      </c>
      <c r="I1522" s="4">
        <v>0</v>
      </c>
      <c r="J1522" s="4" t="s">
        <v>98</v>
      </c>
      <c r="K1522" s="4" t="s">
        <v>98</v>
      </c>
      <c r="L1522" s="7" t="s">
        <v>16</v>
      </c>
      <c r="M1522" s="7" t="s">
        <v>17</v>
      </c>
    </row>
    <row r="1523" spans="1:13">
      <c r="A1523" s="3" t="s">
        <v>1180</v>
      </c>
      <c r="B1523" s="3" t="s">
        <v>1367</v>
      </c>
      <c r="C1523" s="4" t="s">
        <v>15</v>
      </c>
      <c r="D1523" s="4" t="s">
        <v>98</v>
      </c>
      <c r="E1523" s="5">
        <v>0</v>
      </c>
      <c r="F1523" s="5">
        <v>0</v>
      </c>
      <c r="G1523" s="6" t="s">
        <v>98</v>
      </c>
      <c r="H1523" s="6">
        <v>0</v>
      </c>
      <c r="I1523" s="4">
        <v>0</v>
      </c>
      <c r="J1523" s="4" t="s">
        <v>98</v>
      </c>
      <c r="K1523" s="4" t="s">
        <v>98</v>
      </c>
      <c r="L1523" s="7" t="s">
        <v>16</v>
      </c>
      <c r="M1523" s="7" t="s">
        <v>17</v>
      </c>
    </row>
    <row r="1524" spans="1:13">
      <c r="A1524" s="3" t="s">
        <v>956</v>
      </c>
      <c r="B1524" s="3" t="s">
        <v>1368</v>
      </c>
      <c r="C1524" s="4" t="s">
        <v>15</v>
      </c>
      <c r="D1524" s="4" t="s">
        <v>98</v>
      </c>
      <c r="E1524" s="5">
        <v>0</v>
      </c>
      <c r="F1524" s="5">
        <v>0</v>
      </c>
      <c r="G1524" s="6" t="s">
        <v>98</v>
      </c>
      <c r="H1524" s="6">
        <v>0</v>
      </c>
      <c r="I1524" s="4">
        <v>0</v>
      </c>
      <c r="J1524" s="4" t="s">
        <v>98</v>
      </c>
      <c r="K1524" s="4" t="s">
        <v>98</v>
      </c>
      <c r="L1524" s="7" t="s">
        <v>16</v>
      </c>
      <c r="M1524" s="7" t="s">
        <v>17</v>
      </c>
    </row>
    <row r="1525" spans="1:13">
      <c r="A1525" s="3" t="s">
        <v>1028</v>
      </c>
      <c r="B1525" s="3" t="s">
        <v>529</v>
      </c>
      <c r="C1525" s="4" t="s">
        <v>15</v>
      </c>
      <c r="D1525" s="4" t="s">
        <v>98</v>
      </c>
      <c r="E1525" s="5">
        <v>0</v>
      </c>
      <c r="F1525" s="5">
        <v>0</v>
      </c>
      <c r="G1525" s="6" t="s">
        <v>98</v>
      </c>
      <c r="H1525" s="6">
        <v>0</v>
      </c>
      <c r="I1525" s="4">
        <v>0</v>
      </c>
      <c r="J1525" s="4" t="s">
        <v>98</v>
      </c>
      <c r="K1525" s="4" t="s">
        <v>98</v>
      </c>
      <c r="L1525" s="7" t="s">
        <v>16</v>
      </c>
      <c r="M1525" s="7" t="s">
        <v>17</v>
      </c>
    </row>
    <row r="1526" spans="1:13">
      <c r="A1526" s="3" t="s">
        <v>1369</v>
      </c>
      <c r="B1526" s="3" t="s">
        <v>1370</v>
      </c>
      <c r="C1526" s="4" t="s">
        <v>15</v>
      </c>
      <c r="D1526" s="4" t="s">
        <v>98</v>
      </c>
      <c r="E1526" s="5">
        <v>0</v>
      </c>
      <c r="F1526" s="5">
        <v>0</v>
      </c>
      <c r="G1526" s="6" t="s">
        <v>98</v>
      </c>
      <c r="H1526" s="6">
        <v>0</v>
      </c>
      <c r="I1526" s="4">
        <v>0</v>
      </c>
      <c r="J1526" s="4" t="s">
        <v>98</v>
      </c>
      <c r="K1526" s="4" t="s">
        <v>98</v>
      </c>
      <c r="L1526" s="7" t="s">
        <v>16</v>
      </c>
      <c r="M1526" s="7" t="s">
        <v>17</v>
      </c>
    </row>
    <row r="1527" spans="1:13">
      <c r="A1527" s="3" t="s">
        <v>408</v>
      </c>
      <c r="B1527" s="3" t="s">
        <v>639</v>
      </c>
      <c r="C1527" s="4" t="s">
        <v>15</v>
      </c>
      <c r="D1527" s="4" t="s">
        <v>98</v>
      </c>
      <c r="E1527" s="5">
        <v>0</v>
      </c>
      <c r="F1527" s="5">
        <v>0</v>
      </c>
      <c r="G1527" s="6" t="s">
        <v>98</v>
      </c>
      <c r="H1527" s="6">
        <v>0</v>
      </c>
      <c r="I1527" s="4">
        <v>0</v>
      </c>
      <c r="J1527" s="4" t="s">
        <v>98</v>
      </c>
      <c r="K1527" s="4" t="s">
        <v>98</v>
      </c>
      <c r="L1527" s="7" t="s">
        <v>16</v>
      </c>
      <c r="M1527" s="7" t="s">
        <v>17</v>
      </c>
    </row>
    <row r="1528" spans="1:13">
      <c r="A1528" s="3" t="s">
        <v>137</v>
      </c>
      <c r="B1528" s="3" t="s">
        <v>1371</v>
      </c>
      <c r="C1528" s="4" t="s">
        <v>15</v>
      </c>
      <c r="D1528" s="4" t="s">
        <v>98</v>
      </c>
      <c r="E1528" s="5">
        <v>0</v>
      </c>
      <c r="F1528" s="5">
        <v>0</v>
      </c>
      <c r="G1528" s="6" t="s">
        <v>98</v>
      </c>
      <c r="H1528" s="6">
        <v>0</v>
      </c>
      <c r="I1528" s="4">
        <v>0</v>
      </c>
      <c r="J1528" s="4" t="s">
        <v>98</v>
      </c>
      <c r="K1528" s="4" t="s">
        <v>98</v>
      </c>
      <c r="L1528" s="7" t="s">
        <v>16</v>
      </c>
      <c r="M1528" s="7" t="s">
        <v>17</v>
      </c>
    </row>
    <row r="1529" spans="1:13">
      <c r="A1529" s="3" t="s">
        <v>1372</v>
      </c>
      <c r="B1529" s="3" t="s">
        <v>1373</v>
      </c>
      <c r="C1529" s="4" t="s">
        <v>15</v>
      </c>
      <c r="D1529" s="4" t="s">
        <v>98</v>
      </c>
      <c r="E1529" s="5">
        <v>0</v>
      </c>
      <c r="F1529" s="5">
        <v>0</v>
      </c>
      <c r="G1529" s="6" t="s">
        <v>98</v>
      </c>
      <c r="H1529" s="6">
        <v>0</v>
      </c>
      <c r="I1529" s="4">
        <v>0</v>
      </c>
      <c r="J1529" s="4" t="s">
        <v>98</v>
      </c>
      <c r="K1529" s="4" t="s">
        <v>98</v>
      </c>
      <c r="L1529" s="7" t="s">
        <v>16</v>
      </c>
      <c r="M1529" s="7" t="s">
        <v>17</v>
      </c>
    </row>
    <row r="1530" spans="1:13">
      <c r="A1530" s="3" t="s">
        <v>90</v>
      </c>
      <c r="B1530" s="3" t="s">
        <v>91</v>
      </c>
      <c r="C1530" s="4" t="s">
        <v>15</v>
      </c>
      <c r="D1530" s="4" t="s">
        <v>98</v>
      </c>
      <c r="E1530" s="5">
        <v>0</v>
      </c>
      <c r="F1530" s="5">
        <v>0</v>
      </c>
      <c r="G1530" s="6" t="s">
        <v>98</v>
      </c>
      <c r="H1530" s="6">
        <v>0</v>
      </c>
      <c r="I1530" s="4">
        <v>0</v>
      </c>
      <c r="J1530" s="4" t="s">
        <v>98</v>
      </c>
      <c r="K1530" s="4" t="s">
        <v>98</v>
      </c>
      <c r="L1530" s="7" t="s">
        <v>16</v>
      </c>
      <c r="M1530" s="7" t="s">
        <v>17</v>
      </c>
    </row>
    <row r="1531" spans="1:13">
      <c r="A1531" s="3" t="s">
        <v>122</v>
      </c>
      <c r="B1531" s="3" t="s">
        <v>1374</v>
      </c>
      <c r="C1531" s="4" t="s">
        <v>15</v>
      </c>
      <c r="D1531" s="4" t="s">
        <v>98</v>
      </c>
      <c r="E1531" s="5">
        <v>0</v>
      </c>
      <c r="F1531" s="5">
        <v>0</v>
      </c>
      <c r="G1531" s="6" t="s">
        <v>98</v>
      </c>
      <c r="H1531" s="6">
        <v>0</v>
      </c>
      <c r="I1531" s="4">
        <v>0</v>
      </c>
      <c r="J1531" s="4" t="s">
        <v>98</v>
      </c>
      <c r="K1531" s="4" t="s">
        <v>98</v>
      </c>
      <c r="L1531" s="7" t="s">
        <v>16</v>
      </c>
      <c r="M1531" s="7" t="s">
        <v>17</v>
      </c>
    </row>
    <row r="1532" spans="1:13">
      <c r="A1532" s="3" t="s">
        <v>394</v>
      </c>
      <c r="B1532" s="3" t="s">
        <v>1375</v>
      </c>
      <c r="C1532" s="4" t="s">
        <v>15</v>
      </c>
      <c r="D1532" s="4" t="s">
        <v>98</v>
      </c>
      <c r="E1532" s="5">
        <v>0</v>
      </c>
      <c r="F1532" s="5">
        <v>0</v>
      </c>
      <c r="G1532" s="6" t="s">
        <v>98</v>
      </c>
      <c r="H1532" s="6">
        <v>0</v>
      </c>
      <c r="I1532" s="4">
        <v>0</v>
      </c>
      <c r="J1532" s="4" t="s">
        <v>98</v>
      </c>
      <c r="K1532" s="4" t="s">
        <v>98</v>
      </c>
      <c r="L1532" s="7" t="s">
        <v>16</v>
      </c>
      <c r="M1532" s="7" t="s">
        <v>17</v>
      </c>
    </row>
    <row r="1533" spans="1:13">
      <c r="A1533" s="3" t="s">
        <v>308</v>
      </c>
      <c r="B1533" s="3" t="s">
        <v>451</v>
      </c>
      <c r="C1533" s="4" t="s">
        <v>15</v>
      </c>
      <c r="D1533" s="4" t="s">
        <v>98</v>
      </c>
      <c r="E1533" s="5">
        <v>0</v>
      </c>
      <c r="F1533" s="5">
        <v>0</v>
      </c>
      <c r="G1533" s="6" t="s">
        <v>98</v>
      </c>
      <c r="H1533" s="6">
        <v>0</v>
      </c>
      <c r="I1533" s="4">
        <v>0</v>
      </c>
      <c r="J1533" s="4" t="s">
        <v>98</v>
      </c>
      <c r="K1533" s="4" t="s">
        <v>98</v>
      </c>
      <c r="L1533" s="7" t="s">
        <v>16</v>
      </c>
      <c r="M1533" s="7" t="s">
        <v>17</v>
      </c>
    </row>
    <row r="1534" spans="1:13">
      <c r="A1534" s="3" t="s">
        <v>115</v>
      </c>
      <c r="B1534" s="3" t="s">
        <v>544</v>
      </c>
      <c r="C1534" s="4" t="s">
        <v>15</v>
      </c>
      <c r="D1534" s="4" t="s">
        <v>98</v>
      </c>
      <c r="E1534" s="5">
        <v>0</v>
      </c>
      <c r="F1534" s="5">
        <v>0</v>
      </c>
      <c r="G1534" s="6" t="s">
        <v>98</v>
      </c>
      <c r="H1534" s="6">
        <v>0</v>
      </c>
      <c r="I1534" s="4">
        <v>0</v>
      </c>
      <c r="J1534" s="4" t="s">
        <v>98</v>
      </c>
      <c r="K1534" s="4" t="s">
        <v>98</v>
      </c>
      <c r="L1534" s="7" t="s">
        <v>16</v>
      </c>
      <c r="M1534" s="7" t="s">
        <v>17</v>
      </c>
    </row>
    <row r="1535" spans="1:13">
      <c r="A1535" s="3" t="s">
        <v>375</v>
      </c>
      <c r="B1535" s="3" t="s">
        <v>1186</v>
      </c>
      <c r="C1535" s="4" t="s">
        <v>15</v>
      </c>
      <c r="D1535" s="4" t="s">
        <v>98</v>
      </c>
      <c r="E1535" s="5">
        <v>0</v>
      </c>
      <c r="F1535" s="5">
        <v>0</v>
      </c>
      <c r="G1535" s="6" t="s">
        <v>98</v>
      </c>
      <c r="H1535" s="6">
        <v>0</v>
      </c>
      <c r="I1535" s="4">
        <v>0</v>
      </c>
      <c r="J1535" s="4" t="s">
        <v>98</v>
      </c>
      <c r="K1535" s="4" t="s">
        <v>98</v>
      </c>
      <c r="L1535" s="7" t="s">
        <v>16</v>
      </c>
      <c r="M1535" s="7" t="s">
        <v>17</v>
      </c>
    </row>
    <row r="1536" spans="1:13">
      <c r="A1536" s="3" t="s">
        <v>355</v>
      </c>
      <c r="B1536" s="3" t="s">
        <v>1376</v>
      </c>
      <c r="C1536" s="4" t="s">
        <v>15</v>
      </c>
      <c r="D1536" s="4" t="s">
        <v>98</v>
      </c>
      <c r="E1536" s="5">
        <v>0</v>
      </c>
      <c r="F1536" s="5">
        <v>0</v>
      </c>
      <c r="G1536" s="6" t="s">
        <v>98</v>
      </c>
      <c r="H1536" s="6">
        <v>0</v>
      </c>
      <c r="I1536" s="4">
        <v>0</v>
      </c>
      <c r="J1536" s="4" t="s">
        <v>98</v>
      </c>
      <c r="K1536" s="4" t="s">
        <v>98</v>
      </c>
      <c r="L1536" s="7" t="s">
        <v>16</v>
      </c>
      <c r="M1536" s="7" t="s">
        <v>17</v>
      </c>
    </row>
    <row r="1537" spans="1:13">
      <c r="A1537" s="3" t="s">
        <v>682</v>
      </c>
      <c r="B1537" s="3" t="s">
        <v>1377</v>
      </c>
      <c r="C1537" s="4" t="s">
        <v>15</v>
      </c>
      <c r="D1537" s="4" t="s">
        <v>98</v>
      </c>
      <c r="E1537" s="5">
        <v>0</v>
      </c>
      <c r="F1537" s="5">
        <v>0</v>
      </c>
      <c r="G1537" s="6" t="s">
        <v>98</v>
      </c>
      <c r="H1537" s="6">
        <v>0</v>
      </c>
      <c r="I1537" s="4">
        <v>0</v>
      </c>
      <c r="J1537" s="4" t="s">
        <v>98</v>
      </c>
      <c r="K1537" s="4" t="s">
        <v>98</v>
      </c>
      <c r="L1537" s="7" t="s">
        <v>16</v>
      </c>
      <c r="M1537" s="7" t="s">
        <v>17</v>
      </c>
    </row>
    <row r="1538" spans="1:13">
      <c r="A1538" s="3" t="s">
        <v>351</v>
      </c>
      <c r="B1538" s="3" t="s">
        <v>1088</v>
      </c>
      <c r="C1538" s="4" t="s">
        <v>15</v>
      </c>
      <c r="D1538" s="4" t="s">
        <v>98</v>
      </c>
      <c r="E1538" s="5">
        <v>0</v>
      </c>
      <c r="F1538" s="5">
        <v>0</v>
      </c>
      <c r="G1538" s="6" t="s">
        <v>98</v>
      </c>
      <c r="H1538" s="6">
        <v>0</v>
      </c>
      <c r="I1538" s="4">
        <v>0</v>
      </c>
      <c r="J1538" s="4" t="s">
        <v>98</v>
      </c>
      <c r="K1538" s="4" t="s">
        <v>98</v>
      </c>
      <c r="L1538" s="7" t="s">
        <v>16</v>
      </c>
      <c r="M1538" s="7" t="s">
        <v>17</v>
      </c>
    </row>
    <row r="1539" spans="1:13">
      <c r="A1539" s="3" t="s">
        <v>373</v>
      </c>
      <c r="B1539" s="3" t="s">
        <v>1248</v>
      </c>
      <c r="C1539" s="4" t="s">
        <v>15</v>
      </c>
      <c r="D1539" s="4" t="s">
        <v>98</v>
      </c>
      <c r="E1539" s="5">
        <v>0</v>
      </c>
      <c r="F1539" s="5">
        <v>0</v>
      </c>
      <c r="G1539" s="6" t="s">
        <v>98</v>
      </c>
      <c r="H1539" s="6">
        <v>0</v>
      </c>
      <c r="I1539" s="4">
        <v>0</v>
      </c>
      <c r="J1539" s="4" t="s">
        <v>98</v>
      </c>
      <c r="K1539" s="4" t="s">
        <v>98</v>
      </c>
      <c r="L1539" s="7" t="s">
        <v>16</v>
      </c>
      <c r="M1539" s="7" t="s">
        <v>17</v>
      </c>
    </row>
    <row r="1540" spans="1:13">
      <c r="A1540" s="3" t="s">
        <v>392</v>
      </c>
      <c r="B1540" s="3" t="s">
        <v>838</v>
      </c>
      <c r="C1540" s="4" t="s">
        <v>15</v>
      </c>
      <c r="D1540" s="4" t="s">
        <v>98</v>
      </c>
      <c r="E1540" s="5">
        <v>0</v>
      </c>
      <c r="F1540" s="5">
        <v>0</v>
      </c>
      <c r="G1540" s="6" t="s">
        <v>98</v>
      </c>
      <c r="H1540" s="6">
        <v>0</v>
      </c>
      <c r="I1540" s="4">
        <v>0</v>
      </c>
      <c r="J1540" s="4" t="s">
        <v>98</v>
      </c>
      <c r="K1540" s="4" t="s">
        <v>98</v>
      </c>
      <c r="L1540" s="7" t="s">
        <v>16</v>
      </c>
      <c r="M1540" s="7" t="s">
        <v>17</v>
      </c>
    </row>
    <row r="1541" spans="1:13">
      <c r="A1541" s="3" t="s">
        <v>424</v>
      </c>
      <c r="B1541" s="3" t="s">
        <v>1217</v>
      </c>
      <c r="C1541" s="4" t="s">
        <v>15</v>
      </c>
      <c r="D1541" s="4" t="s">
        <v>98</v>
      </c>
      <c r="E1541" s="5">
        <v>0</v>
      </c>
      <c r="F1541" s="5">
        <v>0</v>
      </c>
      <c r="G1541" s="6" t="s">
        <v>98</v>
      </c>
      <c r="H1541" s="6">
        <v>0</v>
      </c>
      <c r="I1541" s="4">
        <v>0</v>
      </c>
      <c r="J1541" s="4" t="s">
        <v>98</v>
      </c>
      <c r="K1541" s="4" t="s">
        <v>98</v>
      </c>
      <c r="L1541" s="7" t="s">
        <v>16</v>
      </c>
      <c r="M1541" s="7" t="s">
        <v>17</v>
      </c>
    </row>
    <row r="1542" spans="1:13">
      <c r="A1542" s="3" t="s">
        <v>972</v>
      </c>
      <c r="B1542" s="3" t="s">
        <v>973</v>
      </c>
      <c r="C1542" s="4" t="s">
        <v>15</v>
      </c>
      <c r="D1542" s="4" t="s">
        <v>98</v>
      </c>
      <c r="E1542" s="5">
        <v>0</v>
      </c>
      <c r="F1542" s="5">
        <v>0</v>
      </c>
      <c r="G1542" s="6" t="s">
        <v>98</v>
      </c>
      <c r="H1542" s="6">
        <v>0</v>
      </c>
      <c r="I1542" s="4">
        <v>0</v>
      </c>
      <c r="J1542" s="4" t="s">
        <v>98</v>
      </c>
      <c r="K1542" s="4" t="s">
        <v>98</v>
      </c>
      <c r="L1542" s="7" t="s">
        <v>16</v>
      </c>
      <c r="M1542" s="7" t="s">
        <v>17</v>
      </c>
    </row>
    <row r="1543" spans="1:13">
      <c r="A1543" s="3" t="s">
        <v>597</v>
      </c>
      <c r="B1543" s="3" t="s">
        <v>1161</v>
      </c>
      <c r="C1543" s="4" t="s">
        <v>15</v>
      </c>
      <c r="D1543" s="4" t="s">
        <v>98</v>
      </c>
      <c r="E1543" s="5">
        <v>0</v>
      </c>
      <c r="F1543" s="5">
        <v>0</v>
      </c>
      <c r="G1543" s="6" t="s">
        <v>98</v>
      </c>
      <c r="H1543" s="6">
        <v>0</v>
      </c>
      <c r="I1543" s="4">
        <v>0</v>
      </c>
      <c r="J1543" s="4" t="s">
        <v>98</v>
      </c>
      <c r="K1543" s="4" t="s">
        <v>98</v>
      </c>
      <c r="L1543" s="7" t="s">
        <v>16</v>
      </c>
      <c r="M1543" s="7" t="s">
        <v>17</v>
      </c>
    </row>
    <row r="1544" spans="1:13">
      <c r="A1544" s="3" t="s">
        <v>597</v>
      </c>
      <c r="B1544" s="3" t="s">
        <v>1348</v>
      </c>
      <c r="C1544" s="4" t="s">
        <v>15</v>
      </c>
      <c r="D1544" s="4" t="s">
        <v>98</v>
      </c>
      <c r="E1544" s="5">
        <v>0</v>
      </c>
      <c r="F1544" s="5">
        <v>0</v>
      </c>
      <c r="G1544" s="6" t="s">
        <v>98</v>
      </c>
      <c r="H1544" s="6">
        <v>0</v>
      </c>
      <c r="I1544" s="4">
        <v>0</v>
      </c>
      <c r="J1544" s="4" t="s">
        <v>98</v>
      </c>
      <c r="K1544" s="4" t="s">
        <v>98</v>
      </c>
      <c r="L1544" s="7" t="s">
        <v>16</v>
      </c>
      <c r="M1544" s="7" t="s">
        <v>17</v>
      </c>
    </row>
    <row r="1545" spans="1:13">
      <c r="A1545" s="3" t="s">
        <v>644</v>
      </c>
      <c r="B1545" s="3" t="s">
        <v>966</v>
      </c>
      <c r="C1545" s="4" t="s">
        <v>15</v>
      </c>
      <c r="D1545" s="4" t="s">
        <v>98</v>
      </c>
      <c r="E1545" s="5">
        <v>0</v>
      </c>
      <c r="F1545" s="5">
        <v>0</v>
      </c>
      <c r="G1545" s="6" t="s">
        <v>98</v>
      </c>
      <c r="H1545" s="6">
        <v>0</v>
      </c>
      <c r="I1545" s="4">
        <v>0</v>
      </c>
      <c r="J1545" s="4" t="s">
        <v>98</v>
      </c>
      <c r="K1545" s="4" t="s">
        <v>98</v>
      </c>
      <c r="L1545" s="7" t="s">
        <v>16</v>
      </c>
      <c r="M1545" s="7" t="s">
        <v>17</v>
      </c>
    </row>
    <row r="1546" spans="1:13">
      <c r="A1546" s="3" t="s">
        <v>560</v>
      </c>
      <c r="B1546" s="3" t="s">
        <v>1130</v>
      </c>
      <c r="C1546" s="4" t="s">
        <v>15</v>
      </c>
      <c r="D1546" s="4" t="s">
        <v>98</v>
      </c>
      <c r="E1546" s="5">
        <v>0</v>
      </c>
      <c r="F1546" s="5">
        <v>0</v>
      </c>
      <c r="G1546" s="6" t="s">
        <v>98</v>
      </c>
      <c r="H1546" s="6">
        <v>0</v>
      </c>
      <c r="I1546" s="4">
        <v>0</v>
      </c>
      <c r="J1546" s="4" t="s">
        <v>98</v>
      </c>
      <c r="K1546" s="4" t="s">
        <v>98</v>
      </c>
      <c r="L1546" s="7" t="s">
        <v>16</v>
      </c>
      <c r="M1546" s="7" t="s">
        <v>17</v>
      </c>
    </row>
    <row r="1547" spans="1:13">
      <c r="A1547" s="3" t="s">
        <v>496</v>
      </c>
      <c r="B1547" s="3" t="s">
        <v>1378</v>
      </c>
      <c r="C1547" s="4" t="s">
        <v>15</v>
      </c>
      <c r="D1547" s="4" t="s">
        <v>98</v>
      </c>
      <c r="E1547" s="5">
        <v>0</v>
      </c>
      <c r="F1547" s="5">
        <v>0</v>
      </c>
      <c r="G1547" s="6" t="s">
        <v>98</v>
      </c>
      <c r="H1547" s="6">
        <v>0</v>
      </c>
      <c r="I1547" s="4">
        <v>0</v>
      </c>
      <c r="J1547" s="4" t="s">
        <v>98</v>
      </c>
      <c r="K1547" s="4" t="s">
        <v>98</v>
      </c>
      <c r="L1547" s="7" t="s">
        <v>16</v>
      </c>
      <c r="M1547" s="7" t="s">
        <v>17</v>
      </c>
    </row>
    <row r="1548" spans="1:13">
      <c r="A1548" s="3" t="s">
        <v>1230</v>
      </c>
      <c r="B1548" s="3" t="s">
        <v>1379</v>
      </c>
      <c r="C1548" s="4" t="s">
        <v>15</v>
      </c>
      <c r="D1548" s="4" t="s">
        <v>98</v>
      </c>
      <c r="E1548" s="5">
        <v>0</v>
      </c>
      <c r="F1548" s="5">
        <v>0</v>
      </c>
      <c r="G1548" s="6" t="s">
        <v>98</v>
      </c>
      <c r="H1548" s="6">
        <v>0</v>
      </c>
      <c r="I1548" s="4">
        <v>0</v>
      </c>
      <c r="J1548" s="4" t="s">
        <v>98</v>
      </c>
      <c r="K1548" s="4" t="s">
        <v>98</v>
      </c>
      <c r="L1548" s="7" t="s">
        <v>16</v>
      </c>
      <c r="M1548" s="7" t="s">
        <v>17</v>
      </c>
    </row>
    <row r="1549" spans="1:13">
      <c r="A1549" s="3" t="s">
        <v>361</v>
      </c>
      <c r="B1549" s="3" t="s">
        <v>784</v>
      </c>
      <c r="C1549" s="4" t="s">
        <v>15</v>
      </c>
      <c r="D1549" s="4" t="s">
        <v>98</v>
      </c>
      <c r="E1549" s="5">
        <v>0</v>
      </c>
      <c r="F1549" s="5">
        <v>0</v>
      </c>
      <c r="G1549" s="6" t="s">
        <v>98</v>
      </c>
      <c r="H1549" s="6">
        <v>0</v>
      </c>
      <c r="I1549" s="4">
        <v>0</v>
      </c>
      <c r="J1549" s="4" t="s">
        <v>98</v>
      </c>
      <c r="K1549" s="4" t="s">
        <v>98</v>
      </c>
      <c r="L1549" s="7" t="s">
        <v>16</v>
      </c>
      <c r="M1549" s="7" t="s">
        <v>17</v>
      </c>
    </row>
    <row r="1550" spans="1:13">
      <c r="A1550" s="3" t="s">
        <v>825</v>
      </c>
      <c r="B1550" s="3" t="s">
        <v>1380</v>
      </c>
      <c r="C1550" s="4" t="s">
        <v>15</v>
      </c>
      <c r="D1550" s="4" t="s">
        <v>98</v>
      </c>
      <c r="E1550" s="5">
        <v>0</v>
      </c>
      <c r="F1550" s="5">
        <v>0</v>
      </c>
      <c r="G1550" s="6" t="s">
        <v>98</v>
      </c>
      <c r="H1550" s="6">
        <v>0</v>
      </c>
      <c r="I1550" s="4">
        <v>0</v>
      </c>
      <c r="J1550" s="4" t="s">
        <v>98</v>
      </c>
      <c r="K1550" s="4" t="s">
        <v>98</v>
      </c>
      <c r="L1550" s="7" t="s">
        <v>16</v>
      </c>
      <c r="M1550" s="7" t="s">
        <v>17</v>
      </c>
    </row>
    <row r="1551" spans="1:13">
      <c r="A1551" s="3" t="s">
        <v>106</v>
      </c>
      <c r="B1551" s="3" t="s">
        <v>177</v>
      </c>
      <c r="C1551" s="4" t="s">
        <v>15</v>
      </c>
      <c r="D1551" s="4" t="s">
        <v>98</v>
      </c>
      <c r="E1551" s="5">
        <v>0</v>
      </c>
      <c r="F1551" s="5">
        <v>0</v>
      </c>
      <c r="G1551" s="6" t="s">
        <v>98</v>
      </c>
      <c r="H1551" s="6">
        <v>0</v>
      </c>
      <c r="I1551" s="4">
        <v>0</v>
      </c>
      <c r="J1551" s="4" t="s">
        <v>98</v>
      </c>
      <c r="K1551" s="4" t="s">
        <v>98</v>
      </c>
      <c r="L1551" s="7" t="s">
        <v>16</v>
      </c>
      <c r="M1551" s="7" t="s">
        <v>17</v>
      </c>
    </row>
    <row r="1552" spans="1:13">
      <c r="A1552" s="3" t="s">
        <v>621</v>
      </c>
      <c r="B1552" s="3" t="s">
        <v>922</v>
      </c>
      <c r="C1552" s="4" t="s">
        <v>15</v>
      </c>
      <c r="D1552" s="4" t="s">
        <v>98</v>
      </c>
      <c r="E1552" s="5">
        <v>0</v>
      </c>
      <c r="F1552" s="5">
        <v>0</v>
      </c>
      <c r="G1552" s="6" t="s">
        <v>98</v>
      </c>
      <c r="H1552" s="6">
        <v>0</v>
      </c>
      <c r="I1552" s="4">
        <v>0</v>
      </c>
      <c r="J1552" s="4" t="s">
        <v>98</v>
      </c>
      <c r="K1552" s="4" t="s">
        <v>98</v>
      </c>
      <c r="L1552" s="7" t="s">
        <v>16</v>
      </c>
      <c r="M1552" s="7" t="s">
        <v>17</v>
      </c>
    </row>
    <row r="1553" spans="1:13">
      <c r="A1553" s="3" t="s">
        <v>465</v>
      </c>
      <c r="B1553" s="3" t="s">
        <v>1276</v>
      </c>
      <c r="C1553" s="4" t="s">
        <v>15</v>
      </c>
      <c r="D1553" s="4" t="s">
        <v>98</v>
      </c>
      <c r="E1553" s="5">
        <v>0</v>
      </c>
      <c r="F1553" s="5">
        <v>0</v>
      </c>
      <c r="G1553" s="6" t="s">
        <v>98</v>
      </c>
      <c r="H1553" s="6">
        <v>0</v>
      </c>
      <c r="I1553" s="4">
        <v>0</v>
      </c>
      <c r="J1553" s="4" t="s">
        <v>98</v>
      </c>
      <c r="K1553" s="4" t="s">
        <v>98</v>
      </c>
      <c r="L1553" s="7" t="s">
        <v>16</v>
      </c>
      <c r="M1553" s="7" t="s">
        <v>17</v>
      </c>
    </row>
    <row r="1554" spans="1:13">
      <c r="A1554" s="3" t="s">
        <v>486</v>
      </c>
      <c r="B1554" s="3" t="s">
        <v>856</v>
      </c>
      <c r="C1554" s="4" t="s">
        <v>15</v>
      </c>
      <c r="D1554" s="4" t="s">
        <v>98</v>
      </c>
      <c r="E1554" s="5">
        <v>0</v>
      </c>
      <c r="F1554" s="5">
        <v>0</v>
      </c>
      <c r="G1554" s="6" t="s">
        <v>98</v>
      </c>
      <c r="H1554" s="6">
        <v>0</v>
      </c>
      <c r="I1554" s="4">
        <v>0</v>
      </c>
      <c r="J1554" s="4" t="s">
        <v>98</v>
      </c>
      <c r="K1554" s="4" t="s">
        <v>98</v>
      </c>
      <c r="L1554" s="7" t="s">
        <v>16</v>
      </c>
      <c r="M1554" s="7" t="s">
        <v>17</v>
      </c>
    </row>
    <row r="1555" spans="1:13">
      <c r="A1555" s="3" t="s">
        <v>74</v>
      </c>
      <c r="B1555" s="3" t="s">
        <v>1381</v>
      </c>
      <c r="C1555" s="4" t="s">
        <v>15</v>
      </c>
      <c r="D1555" s="4" t="s">
        <v>98</v>
      </c>
      <c r="E1555" s="5">
        <v>0</v>
      </c>
      <c r="F1555" s="5">
        <v>0</v>
      </c>
      <c r="G1555" s="6" t="s">
        <v>98</v>
      </c>
      <c r="H1555" s="6">
        <v>0</v>
      </c>
      <c r="I1555" s="4">
        <v>0</v>
      </c>
      <c r="J1555" s="4" t="s">
        <v>98</v>
      </c>
      <c r="K1555" s="4" t="s">
        <v>98</v>
      </c>
      <c r="L1555" s="7" t="s">
        <v>16</v>
      </c>
      <c r="M1555" s="7" t="s">
        <v>17</v>
      </c>
    </row>
    <row r="1556" spans="1:13">
      <c r="A1556" s="3" t="s">
        <v>375</v>
      </c>
      <c r="B1556" s="3" t="s">
        <v>613</v>
      </c>
      <c r="C1556" s="4" t="s">
        <v>15</v>
      </c>
      <c r="D1556" s="4" t="s">
        <v>98</v>
      </c>
      <c r="E1556" s="5">
        <v>0</v>
      </c>
      <c r="F1556" s="5">
        <v>0</v>
      </c>
      <c r="G1556" s="6" t="s">
        <v>98</v>
      </c>
      <c r="H1556" s="6">
        <v>0</v>
      </c>
      <c r="I1556" s="4">
        <v>0</v>
      </c>
      <c r="J1556" s="4" t="s">
        <v>98</v>
      </c>
      <c r="K1556" s="4" t="s">
        <v>98</v>
      </c>
      <c r="L1556" s="7" t="s">
        <v>16</v>
      </c>
      <c r="M1556" s="7" t="s">
        <v>17</v>
      </c>
    </row>
    <row r="1557" spans="1:13">
      <c r="A1557" s="3" t="s">
        <v>428</v>
      </c>
      <c r="B1557" s="3" t="s">
        <v>1223</v>
      </c>
      <c r="C1557" s="4" t="s">
        <v>15</v>
      </c>
      <c r="D1557" s="4" t="s">
        <v>98</v>
      </c>
      <c r="E1557" s="5">
        <v>0</v>
      </c>
      <c r="F1557" s="5">
        <v>0</v>
      </c>
      <c r="G1557" s="6" t="s">
        <v>98</v>
      </c>
      <c r="H1557" s="6">
        <v>0</v>
      </c>
      <c r="I1557" s="4">
        <v>0</v>
      </c>
      <c r="J1557" s="4" t="s">
        <v>98</v>
      </c>
      <c r="K1557" s="4" t="s">
        <v>98</v>
      </c>
      <c r="L1557" s="7" t="s">
        <v>16</v>
      </c>
      <c r="M1557" s="7" t="s">
        <v>17</v>
      </c>
    </row>
    <row r="1558" spans="1:13">
      <c r="A1558" s="3" t="s">
        <v>373</v>
      </c>
      <c r="B1558" s="3" t="s">
        <v>1043</v>
      </c>
      <c r="C1558" s="4" t="s">
        <v>15</v>
      </c>
      <c r="D1558" s="4" t="s">
        <v>98</v>
      </c>
      <c r="E1558" s="5">
        <v>0</v>
      </c>
      <c r="F1558" s="5">
        <v>0</v>
      </c>
      <c r="G1558" s="6" t="s">
        <v>98</v>
      </c>
      <c r="H1558" s="6">
        <v>0</v>
      </c>
      <c r="I1558" s="4">
        <v>0</v>
      </c>
      <c r="J1558" s="4" t="s">
        <v>98</v>
      </c>
      <c r="K1558" s="4" t="s">
        <v>98</v>
      </c>
      <c r="L1558" s="7" t="s">
        <v>16</v>
      </c>
      <c r="M1558" s="7" t="s">
        <v>17</v>
      </c>
    </row>
    <row r="1559" spans="1:13">
      <c r="A1559" s="3" t="s">
        <v>562</v>
      </c>
      <c r="B1559" s="3" t="s">
        <v>538</v>
      </c>
      <c r="C1559" s="4" t="s">
        <v>15</v>
      </c>
      <c r="D1559" s="4" t="s">
        <v>98</v>
      </c>
      <c r="E1559" s="5">
        <v>0</v>
      </c>
      <c r="F1559" s="5">
        <v>0</v>
      </c>
      <c r="G1559" s="6" t="s">
        <v>98</v>
      </c>
      <c r="H1559" s="6">
        <v>0</v>
      </c>
      <c r="I1559" s="4">
        <v>0</v>
      </c>
      <c r="J1559" s="4" t="s">
        <v>98</v>
      </c>
      <c r="K1559" s="4" t="s">
        <v>98</v>
      </c>
      <c r="L1559" s="7" t="s">
        <v>16</v>
      </c>
      <c r="M1559" s="7" t="s">
        <v>17</v>
      </c>
    </row>
    <row r="1560" spans="1:13">
      <c r="A1560" s="3" t="s">
        <v>402</v>
      </c>
      <c r="B1560" s="3" t="s">
        <v>1382</v>
      </c>
      <c r="C1560" s="4" t="s">
        <v>15</v>
      </c>
      <c r="D1560" s="4" t="s">
        <v>98</v>
      </c>
      <c r="E1560" s="5">
        <v>0</v>
      </c>
      <c r="F1560" s="5">
        <v>0</v>
      </c>
      <c r="G1560" s="6" t="s">
        <v>98</v>
      </c>
      <c r="H1560" s="6">
        <v>0</v>
      </c>
      <c r="I1560" s="4">
        <v>0</v>
      </c>
      <c r="J1560" s="4" t="s">
        <v>98</v>
      </c>
      <c r="K1560" s="4" t="s">
        <v>98</v>
      </c>
      <c r="L1560" s="7" t="s">
        <v>16</v>
      </c>
      <c r="M1560" s="7" t="s">
        <v>17</v>
      </c>
    </row>
    <row r="1561" spans="1:13">
      <c r="A1561" s="3" t="s">
        <v>1180</v>
      </c>
      <c r="B1561" s="3" t="s">
        <v>1383</v>
      </c>
      <c r="C1561" s="4" t="s">
        <v>15</v>
      </c>
      <c r="D1561" s="4" t="s">
        <v>98</v>
      </c>
      <c r="E1561" s="5">
        <v>0</v>
      </c>
      <c r="F1561" s="5">
        <v>0</v>
      </c>
      <c r="G1561" s="6" t="s">
        <v>98</v>
      </c>
      <c r="H1561" s="6">
        <v>0</v>
      </c>
      <c r="I1561" s="4">
        <v>0</v>
      </c>
      <c r="J1561" s="4" t="s">
        <v>98</v>
      </c>
      <c r="K1561" s="4" t="s">
        <v>98</v>
      </c>
      <c r="L1561" s="7" t="s">
        <v>16</v>
      </c>
      <c r="M1561" s="7" t="s">
        <v>17</v>
      </c>
    </row>
    <row r="1562" spans="1:13">
      <c r="A1562" s="3" t="s">
        <v>400</v>
      </c>
      <c r="B1562" s="3" t="s">
        <v>401</v>
      </c>
      <c r="C1562" s="4" t="s">
        <v>15</v>
      </c>
      <c r="D1562" s="4" t="s">
        <v>98</v>
      </c>
      <c r="E1562" s="5">
        <v>0</v>
      </c>
      <c r="F1562" s="5">
        <v>0</v>
      </c>
      <c r="G1562" s="6" t="s">
        <v>98</v>
      </c>
      <c r="H1562" s="6">
        <v>0</v>
      </c>
      <c r="I1562" s="4">
        <v>0</v>
      </c>
      <c r="J1562" s="4" t="s">
        <v>98</v>
      </c>
      <c r="K1562" s="4" t="s">
        <v>98</v>
      </c>
      <c r="L1562" s="7" t="s">
        <v>16</v>
      </c>
      <c r="M1562" s="7" t="s">
        <v>17</v>
      </c>
    </row>
    <row r="1563" spans="1:13">
      <c r="A1563" s="3" t="s">
        <v>688</v>
      </c>
      <c r="B1563" s="3" t="s">
        <v>689</v>
      </c>
      <c r="C1563" s="4" t="s">
        <v>15</v>
      </c>
      <c r="D1563" s="4" t="s">
        <v>98</v>
      </c>
      <c r="E1563" s="5">
        <v>0</v>
      </c>
      <c r="F1563" s="5">
        <v>0</v>
      </c>
      <c r="G1563" s="6" t="s">
        <v>98</v>
      </c>
      <c r="H1563" s="6">
        <v>0</v>
      </c>
      <c r="I1563" s="4">
        <v>0</v>
      </c>
      <c r="J1563" s="4" t="s">
        <v>98</v>
      </c>
      <c r="K1563" s="4" t="s">
        <v>98</v>
      </c>
      <c r="L1563" s="7" t="s">
        <v>16</v>
      </c>
      <c r="M1563" s="7" t="s">
        <v>17</v>
      </c>
    </row>
    <row r="1564" spans="1:13">
      <c r="A1564" s="3" t="s">
        <v>463</v>
      </c>
      <c r="B1564" s="3" t="s">
        <v>1209</v>
      </c>
      <c r="C1564" s="4" t="s">
        <v>15</v>
      </c>
      <c r="D1564" s="4" t="s">
        <v>98</v>
      </c>
      <c r="E1564" s="5">
        <v>0</v>
      </c>
      <c r="F1564" s="5">
        <v>0</v>
      </c>
      <c r="G1564" s="6" t="s">
        <v>98</v>
      </c>
      <c r="H1564" s="6">
        <v>0</v>
      </c>
      <c r="I1564" s="4">
        <v>0</v>
      </c>
      <c r="J1564" s="4" t="s">
        <v>98</v>
      </c>
      <c r="K1564" s="4" t="s">
        <v>98</v>
      </c>
      <c r="L1564" s="7" t="s">
        <v>16</v>
      </c>
      <c r="M1564" s="7" t="s">
        <v>17</v>
      </c>
    </row>
    <row r="1565" spans="1:13">
      <c r="A1565" s="3" t="s">
        <v>486</v>
      </c>
      <c r="B1565" s="3" t="s">
        <v>909</v>
      </c>
      <c r="C1565" s="4" t="s">
        <v>15</v>
      </c>
      <c r="D1565" s="4" t="s">
        <v>98</v>
      </c>
      <c r="E1565" s="5">
        <v>0</v>
      </c>
      <c r="F1565" s="5">
        <v>0</v>
      </c>
      <c r="G1565" s="6" t="s">
        <v>98</v>
      </c>
      <c r="H1565" s="6">
        <v>0</v>
      </c>
      <c r="I1565" s="4">
        <v>0</v>
      </c>
      <c r="J1565" s="4" t="s">
        <v>98</v>
      </c>
      <c r="K1565" s="4" t="s">
        <v>98</v>
      </c>
      <c r="L1565" s="7" t="s">
        <v>16</v>
      </c>
      <c r="M1565" s="7" t="s">
        <v>17</v>
      </c>
    </row>
    <row r="1566" spans="1:13">
      <c r="A1566" s="3" t="s">
        <v>558</v>
      </c>
      <c r="B1566" s="3" t="s">
        <v>1384</v>
      </c>
      <c r="C1566" s="4" t="s">
        <v>15</v>
      </c>
      <c r="D1566" s="4" t="s">
        <v>98</v>
      </c>
      <c r="E1566" s="5">
        <v>0</v>
      </c>
      <c r="F1566" s="5">
        <v>0</v>
      </c>
      <c r="G1566" s="6" t="s">
        <v>98</v>
      </c>
      <c r="H1566" s="6">
        <v>0</v>
      </c>
      <c r="I1566" s="4">
        <v>0</v>
      </c>
      <c r="J1566" s="4" t="s">
        <v>98</v>
      </c>
      <c r="K1566" s="4" t="s">
        <v>98</v>
      </c>
      <c r="L1566" s="7" t="s">
        <v>16</v>
      </c>
      <c r="M1566" s="7" t="s">
        <v>17</v>
      </c>
    </row>
    <row r="1567" spans="1:13">
      <c r="A1567" s="3" t="s">
        <v>815</v>
      </c>
      <c r="B1567" s="3" t="s">
        <v>894</v>
      </c>
      <c r="C1567" s="4" t="s">
        <v>15</v>
      </c>
      <c r="D1567" s="4" t="s">
        <v>98</v>
      </c>
      <c r="E1567" s="5">
        <v>0</v>
      </c>
      <c r="F1567" s="5">
        <v>0</v>
      </c>
      <c r="G1567" s="6" t="s">
        <v>98</v>
      </c>
      <c r="H1567" s="6">
        <v>0</v>
      </c>
      <c r="I1567" s="4">
        <v>0</v>
      </c>
      <c r="J1567" s="4" t="s">
        <v>98</v>
      </c>
      <c r="K1567" s="4" t="s">
        <v>98</v>
      </c>
      <c r="L1567" s="7" t="s">
        <v>16</v>
      </c>
      <c r="M1567" s="7" t="s">
        <v>17</v>
      </c>
    </row>
    <row r="1568" spans="1:13">
      <c r="A1568" s="3" t="s">
        <v>1385</v>
      </c>
      <c r="B1568" s="3" t="s">
        <v>1386</v>
      </c>
      <c r="C1568" s="4" t="s">
        <v>15</v>
      </c>
      <c r="D1568" s="4" t="s">
        <v>98</v>
      </c>
      <c r="E1568" s="5">
        <v>0</v>
      </c>
      <c r="F1568" s="5">
        <v>0</v>
      </c>
      <c r="G1568" s="6" t="s">
        <v>98</v>
      </c>
      <c r="H1568" s="6">
        <v>0</v>
      </c>
      <c r="I1568" s="4">
        <v>0</v>
      </c>
      <c r="J1568" s="4" t="s">
        <v>98</v>
      </c>
      <c r="K1568" s="4" t="s">
        <v>98</v>
      </c>
      <c r="L1568" s="7" t="s">
        <v>16</v>
      </c>
      <c r="M1568" s="7" t="s">
        <v>17</v>
      </c>
    </row>
    <row r="1569" spans="1:13">
      <c r="A1569" s="3" t="s">
        <v>310</v>
      </c>
      <c r="B1569" s="3" t="s">
        <v>930</v>
      </c>
      <c r="C1569" s="4" t="s">
        <v>15</v>
      </c>
      <c r="D1569" s="4" t="s">
        <v>98</v>
      </c>
      <c r="E1569" s="5">
        <v>0</v>
      </c>
      <c r="F1569" s="5">
        <v>0</v>
      </c>
      <c r="G1569" s="6" t="s">
        <v>98</v>
      </c>
      <c r="H1569" s="6">
        <v>0</v>
      </c>
      <c r="I1569" s="4">
        <v>0</v>
      </c>
      <c r="J1569" s="4" t="s">
        <v>98</v>
      </c>
      <c r="K1569" s="4" t="s">
        <v>98</v>
      </c>
      <c r="L1569" s="7" t="s">
        <v>16</v>
      </c>
      <c r="M1569" s="7" t="s">
        <v>17</v>
      </c>
    </row>
    <row r="1570" spans="1:13">
      <c r="A1570" s="3" t="s">
        <v>1387</v>
      </c>
      <c r="B1570" s="3" t="s">
        <v>534</v>
      </c>
      <c r="C1570" s="4" t="s">
        <v>15</v>
      </c>
      <c r="D1570" s="4" t="s">
        <v>98</v>
      </c>
      <c r="E1570" s="5">
        <v>0</v>
      </c>
      <c r="F1570" s="5">
        <v>0</v>
      </c>
      <c r="G1570" s="6" t="s">
        <v>98</v>
      </c>
      <c r="H1570" s="6">
        <v>0</v>
      </c>
      <c r="I1570" s="4">
        <v>0</v>
      </c>
      <c r="J1570" s="4" t="s">
        <v>98</v>
      </c>
      <c r="K1570" s="4" t="s">
        <v>98</v>
      </c>
      <c r="L1570" s="7" t="s">
        <v>16</v>
      </c>
      <c r="M1570" s="7" t="s">
        <v>17</v>
      </c>
    </row>
    <row r="1571" spans="1:13">
      <c r="A1571" s="3" t="s">
        <v>375</v>
      </c>
      <c r="B1571" s="3" t="s">
        <v>613</v>
      </c>
      <c r="C1571" s="4" t="s">
        <v>15</v>
      </c>
      <c r="D1571" s="4" t="s">
        <v>98</v>
      </c>
      <c r="E1571" s="5">
        <v>0</v>
      </c>
      <c r="F1571" s="5">
        <v>0</v>
      </c>
      <c r="G1571" s="6" t="s">
        <v>98</v>
      </c>
      <c r="H1571" s="6">
        <v>0</v>
      </c>
      <c r="I1571" s="4">
        <v>0</v>
      </c>
      <c r="J1571" s="4" t="s">
        <v>98</v>
      </c>
      <c r="K1571" s="4" t="s">
        <v>98</v>
      </c>
      <c r="L1571" s="7" t="s">
        <v>16</v>
      </c>
      <c r="M1571" s="7" t="s">
        <v>17</v>
      </c>
    </row>
    <row r="1572" spans="1:13">
      <c r="A1572" s="3" t="s">
        <v>550</v>
      </c>
      <c r="B1572" s="3" t="s">
        <v>452</v>
      </c>
      <c r="C1572" s="4" t="s">
        <v>15</v>
      </c>
      <c r="D1572" s="4" t="s">
        <v>98</v>
      </c>
      <c r="E1572" s="5">
        <v>0</v>
      </c>
      <c r="F1572" s="5">
        <v>0</v>
      </c>
      <c r="G1572" s="6" t="s">
        <v>98</v>
      </c>
      <c r="H1572" s="6">
        <v>0</v>
      </c>
      <c r="I1572" s="4">
        <v>0</v>
      </c>
      <c r="J1572" s="4" t="s">
        <v>98</v>
      </c>
      <c r="K1572" s="4" t="s">
        <v>98</v>
      </c>
      <c r="L1572" s="7" t="s">
        <v>16</v>
      </c>
      <c r="M1572" s="7" t="s">
        <v>17</v>
      </c>
    </row>
    <row r="1573" spans="1:13">
      <c r="A1573" s="3" t="s">
        <v>59</v>
      </c>
      <c r="B1573" s="3" t="s">
        <v>1059</v>
      </c>
      <c r="C1573" s="4" t="s">
        <v>15</v>
      </c>
      <c r="D1573" s="4" t="s">
        <v>98</v>
      </c>
      <c r="E1573" s="5">
        <v>0</v>
      </c>
      <c r="F1573" s="5">
        <v>0</v>
      </c>
      <c r="G1573" s="6" t="s">
        <v>98</v>
      </c>
      <c r="H1573" s="6">
        <v>0</v>
      </c>
      <c r="I1573" s="4">
        <v>0</v>
      </c>
      <c r="J1573" s="4" t="s">
        <v>98</v>
      </c>
      <c r="K1573" s="4" t="s">
        <v>98</v>
      </c>
      <c r="L1573" s="7" t="s">
        <v>16</v>
      </c>
      <c r="M1573" s="7" t="s">
        <v>17</v>
      </c>
    </row>
    <row r="1574" spans="1:13">
      <c r="A1574" s="3" t="s">
        <v>505</v>
      </c>
      <c r="B1574" s="3" t="s">
        <v>958</v>
      </c>
      <c r="C1574" s="4" t="s">
        <v>15</v>
      </c>
      <c r="D1574" s="4" t="s">
        <v>98</v>
      </c>
      <c r="E1574" s="5">
        <v>0</v>
      </c>
      <c r="F1574" s="5">
        <v>0</v>
      </c>
      <c r="G1574" s="6" t="s">
        <v>98</v>
      </c>
      <c r="H1574" s="6">
        <v>0</v>
      </c>
      <c r="I1574" s="4">
        <v>0</v>
      </c>
      <c r="J1574" s="4" t="s">
        <v>98</v>
      </c>
      <c r="K1574" s="4" t="s">
        <v>98</v>
      </c>
      <c r="L1574" s="7" t="s">
        <v>16</v>
      </c>
      <c r="M1574" s="7" t="s">
        <v>17</v>
      </c>
    </row>
    <row r="1575" spans="1:13">
      <c r="A1575" s="3" t="s">
        <v>764</v>
      </c>
      <c r="B1575" s="3" t="s">
        <v>1269</v>
      </c>
      <c r="C1575" s="4" t="s">
        <v>15</v>
      </c>
      <c r="D1575" s="4" t="s">
        <v>98</v>
      </c>
      <c r="E1575" s="5">
        <v>0</v>
      </c>
      <c r="F1575" s="5">
        <v>0</v>
      </c>
      <c r="G1575" s="6" t="s">
        <v>98</v>
      </c>
      <c r="H1575" s="6">
        <v>0</v>
      </c>
      <c r="I1575" s="4">
        <v>0</v>
      </c>
      <c r="J1575" s="4" t="s">
        <v>98</v>
      </c>
      <c r="K1575" s="4" t="s">
        <v>98</v>
      </c>
      <c r="L1575" s="7" t="s">
        <v>16</v>
      </c>
      <c r="M1575" s="7" t="s">
        <v>17</v>
      </c>
    </row>
    <row r="1576" spans="1:13">
      <c r="A1576" s="3" t="s">
        <v>410</v>
      </c>
      <c r="B1576" s="3" t="s">
        <v>1388</v>
      </c>
      <c r="C1576" s="4" t="s">
        <v>15</v>
      </c>
      <c r="D1576" s="4" t="s">
        <v>98</v>
      </c>
      <c r="E1576" s="5">
        <v>0</v>
      </c>
      <c r="F1576" s="5">
        <v>0</v>
      </c>
      <c r="G1576" s="6" t="s">
        <v>98</v>
      </c>
      <c r="H1576" s="6">
        <v>0</v>
      </c>
      <c r="I1576" s="4">
        <v>0</v>
      </c>
      <c r="J1576" s="4" t="s">
        <v>98</v>
      </c>
      <c r="K1576" s="4" t="s">
        <v>98</v>
      </c>
      <c r="L1576" s="7" t="s">
        <v>16</v>
      </c>
      <c r="M1576" s="7" t="s">
        <v>17</v>
      </c>
    </row>
    <row r="1577" spans="1:13">
      <c r="A1577" s="3" t="s">
        <v>106</v>
      </c>
      <c r="B1577" s="3" t="s">
        <v>245</v>
      </c>
      <c r="C1577" s="4" t="s">
        <v>15</v>
      </c>
      <c r="D1577" s="4" t="s">
        <v>98</v>
      </c>
      <c r="E1577" s="5">
        <v>0</v>
      </c>
      <c r="F1577" s="5">
        <v>0</v>
      </c>
      <c r="G1577" s="6" t="s">
        <v>98</v>
      </c>
      <c r="H1577" s="6">
        <v>0</v>
      </c>
      <c r="I1577" s="4">
        <v>0</v>
      </c>
      <c r="J1577" s="4" t="s">
        <v>98</v>
      </c>
      <c r="K1577" s="4" t="s">
        <v>98</v>
      </c>
      <c r="L1577" s="7" t="s">
        <v>16</v>
      </c>
      <c r="M1577" s="7" t="s">
        <v>17</v>
      </c>
    </row>
    <row r="1578" spans="1:13">
      <c r="A1578" s="3" t="s">
        <v>517</v>
      </c>
      <c r="B1578" s="3" t="s">
        <v>1389</v>
      </c>
      <c r="C1578" s="4" t="s">
        <v>15</v>
      </c>
      <c r="D1578" s="4" t="s">
        <v>98</v>
      </c>
      <c r="E1578" s="5">
        <v>0</v>
      </c>
      <c r="F1578" s="5">
        <v>0</v>
      </c>
      <c r="G1578" s="6" t="s">
        <v>98</v>
      </c>
      <c r="H1578" s="6">
        <v>0</v>
      </c>
      <c r="I1578" s="4">
        <v>0</v>
      </c>
      <c r="J1578" s="4" t="s">
        <v>98</v>
      </c>
      <c r="K1578" s="4" t="s">
        <v>98</v>
      </c>
      <c r="L1578" s="7" t="s">
        <v>16</v>
      </c>
      <c r="M1578" s="7" t="s">
        <v>17</v>
      </c>
    </row>
    <row r="1579" spans="1:13">
      <c r="A1579" s="3" t="s">
        <v>1230</v>
      </c>
      <c r="B1579" s="3" t="s">
        <v>1390</v>
      </c>
      <c r="C1579" s="4" t="s">
        <v>15</v>
      </c>
      <c r="D1579" s="4" t="s">
        <v>98</v>
      </c>
      <c r="E1579" s="5">
        <v>0</v>
      </c>
      <c r="F1579" s="5">
        <v>0</v>
      </c>
      <c r="G1579" s="6" t="s">
        <v>98</v>
      </c>
      <c r="H1579" s="6">
        <v>0</v>
      </c>
      <c r="I1579" s="4">
        <v>0</v>
      </c>
      <c r="J1579" s="4" t="s">
        <v>98</v>
      </c>
      <c r="K1579" s="4" t="s">
        <v>98</v>
      </c>
      <c r="L1579" s="7" t="s">
        <v>16</v>
      </c>
      <c r="M1579" s="7" t="s">
        <v>17</v>
      </c>
    </row>
    <row r="1580" spans="1:13">
      <c r="A1580" s="3" t="s">
        <v>406</v>
      </c>
      <c r="B1580" s="3" t="s">
        <v>1391</v>
      </c>
      <c r="C1580" s="4" t="s">
        <v>15</v>
      </c>
      <c r="D1580" s="4" t="s">
        <v>98</v>
      </c>
      <c r="E1580" s="5">
        <v>0</v>
      </c>
      <c r="F1580" s="5">
        <v>0</v>
      </c>
      <c r="G1580" s="6" t="s">
        <v>98</v>
      </c>
      <c r="H1580" s="6">
        <v>0</v>
      </c>
      <c r="I1580" s="4">
        <v>0</v>
      </c>
      <c r="J1580" s="4" t="s">
        <v>98</v>
      </c>
      <c r="K1580" s="4" t="s">
        <v>98</v>
      </c>
      <c r="L1580" s="7" t="s">
        <v>16</v>
      </c>
      <c r="M1580" s="7" t="s">
        <v>17</v>
      </c>
    </row>
    <row r="1581" spans="1:13">
      <c r="A1581" s="3" t="s">
        <v>1345</v>
      </c>
      <c r="B1581" s="3" t="s">
        <v>1392</v>
      </c>
      <c r="C1581" s="4" t="s">
        <v>15</v>
      </c>
      <c r="D1581" s="4" t="s">
        <v>98</v>
      </c>
      <c r="E1581" s="5">
        <v>0</v>
      </c>
      <c r="F1581" s="5">
        <v>0</v>
      </c>
      <c r="G1581" s="6" t="s">
        <v>98</v>
      </c>
      <c r="H1581" s="6">
        <v>0</v>
      </c>
      <c r="I1581" s="4">
        <v>0</v>
      </c>
      <c r="J1581" s="4" t="s">
        <v>98</v>
      </c>
      <c r="K1581" s="4" t="s">
        <v>98</v>
      </c>
      <c r="L1581" s="7" t="s">
        <v>16</v>
      </c>
      <c r="M1581" s="7" t="s">
        <v>17</v>
      </c>
    </row>
    <row r="1582" spans="1:13">
      <c r="A1582" s="3" t="s">
        <v>883</v>
      </c>
      <c r="B1582" s="3" t="s">
        <v>746</v>
      </c>
      <c r="C1582" s="4" t="s">
        <v>15</v>
      </c>
      <c r="D1582" s="4" t="s">
        <v>98</v>
      </c>
      <c r="E1582" s="5">
        <v>0</v>
      </c>
      <c r="F1582" s="5">
        <v>0</v>
      </c>
      <c r="G1582" s="6" t="s">
        <v>98</v>
      </c>
      <c r="H1582" s="6">
        <v>0</v>
      </c>
      <c r="I1582" s="4">
        <v>0</v>
      </c>
      <c r="J1582" s="4" t="s">
        <v>98</v>
      </c>
      <c r="K1582" s="4" t="s">
        <v>98</v>
      </c>
      <c r="L1582" s="7" t="s">
        <v>16</v>
      </c>
      <c r="M1582" s="7" t="s">
        <v>17</v>
      </c>
    </row>
    <row r="1583" spans="1:13">
      <c r="A1583" s="3" t="s">
        <v>420</v>
      </c>
      <c r="B1583" s="3" t="s">
        <v>1393</v>
      </c>
      <c r="C1583" s="4" t="s">
        <v>422</v>
      </c>
      <c r="D1583" s="4" t="s">
        <v>98</v>
      </c>
      <c r="E1583" s="5">
        <v>0</v>
      </c>
      <c r="F1583" s="5">
        <v>0</v>
      </c>
      <c r="G1583" s="6" t="s">
        <v>98</v>
      </c>
      <c r="H1583" s="6">
        <v>0</v>
      </c>
      <c r="I1583" s="4">
        <v>0</v>
      </c>
      <c r="J1583" s="4" t="s">
        <v>98</v>
      </c>
      <c r="K1583" s="4" t="s">
        <v>98</v>
      </c>
      <c r="L1583" s="7" t="s">
        <v>16</v>
      </c>
      <c r="M1583" s="7" t="s">
        <v>17</v>
      </c>
    </row>
    <row r="1584" spans="1:13">
      <c r="A1584" s="3" t="s">
        <v>79</v>
      </c>
      <c r="B1584" s="3" t="s">
        <v>1226</v>
      </c>
      <c r="C1584" s="4" t="s">
        <v>15</v>
      </c>
      <c r="D1584" s="4" t="s">
        <v>98</v>
      </c>
      <c r="E1584" s="5">
        <v>0</v>
      </c>
      <c r="F1584" s="5">
        <v>0</v>
      </c>
      <c r="G1584" s="6" t="s">
        <v>98</v>
      </c>
      <c r="H1584" s="6">
        <v>0</v>
      </c>
      <c r="I1584" s="4">
        <v>0</v>
      </c>
      <c r="J1584" s="4" t="s">
        <v>98</v>
      </c>
      <c r="K1584" s="4" t="s">
        <v>98</v>
      </c>
      <c r="L1584" s="7" t="s">
        <v>16</v>
      </c>
      <c r="M1584" s="7" t="s">
        <v>17</v>
      </c>
    </row>
    <row r="1585" spans="1:13">
      <c r="A1585" s="3" t="s">
        <v>413</v>
      </c>
      <c r="B1585" s="3" t="s">
        <v>925</v>
      </c>
      <c r="C1585" s="4" t="s">
        <v>15</v>
      </c>
      <c r="D1585" s="4" t="s">
        <v>98</v>
      </c>
      <c r="E1585" s="5">
        <v>0</v>
      </c>
      <c r="F1585" s="5">
        <v>0</v>
      </c>
      <c r="G1585" s="6" t="s">
        <v>98</v>
      </c>
      <c r="H1585" s="6">
        <v>0</v>
      </c>
      <c r="I1585" s="4">
        <v>0</v>
      </c>
      <c r="J1585" s="4" t="s">
        <v>98</v>
      </c>
      <c r="K1585" s="4" t="s">
        <v>98</v>
      </c>
      <c r="L1585" s="7" t="s">
        <v>16</v>
      </c>
      <c r="M1585" s="7" t="s">
        <v>17</v>
      </c>
    </row>
    <row r="1586" spans="1:13">
      <c r="A1586" s="3" t="s">
        <v>106</v>
      </c>
      <c r="B1586" s="3" t="s">
        <v>107</v>
      </c>
      <c r="C1586" s="4" t="s">
        <v>15</v>
      </c>
      <c r="D1586" s="4" t="s">
        <v>98</v>
      </c>
      <c r="E1586" s="5">
        <v>0</v>
      </c>
      <c r="F1586" s="5">
        <v>0</v>
      </c>
      <c r="G1586" s="6" t="s">
        <v>98</v>
      </c>
      <c r="H1586" s="6">
        <v>0</v>
      </c>
      <c r="I1586" s="4">
        <v>0</v>
      </c>
      <c r="J1586" s="4" t="s">
        <v>98</v>
      </c>
      <c r="K1586" s="4" t="s">
        <v>98</v>
      </c>
      <c r="L1586" s="7" t="s">
        <v>16</v>
      </c>
      <c r="M1586" s="7" t="s">
        <v>17</v>
      </c>
    </row>
    <row r="1587" spans="1:13">
      <c r="A1587" s="3" t="s">
        <v>730</v>
      </c>
      <c r="B1587" s="3" t="s">
        <v>1394</v>
      </c>
      <c r="C1587" s="4" t="s">
        <v>15</v>
      </c>
      <c r="D1587" s="4" t="s">
        <v>98</v>
      </c>
      <c r="E1587" s="5">
        <v>0</v>
      </c>
      <c r="F1587" s="5">
        <v>0</v>
      </c>
      <c r="G1587" s="6" t="s">
        <v>98</v>
      </c>
      <c r="H1587" s="6">
        <v>0</v>
      </c>
      <c r="I1587" s="4">
        <v>0</v>
      </c>
      <c r="J1587" s="4" t="s">
        <v>98</v>
      </c>
      <c r="K1587" s="4" t="s">
        <v>98</v>
      </c>
      <c r="L1587" s="7" t="s">
        <v>16</v>
      </c>
      <c r="M1587" s="7" t="s">
        <v>17</v>
      </c>
    </row>
    <row r="1588" spans="1:13">
      <c r="A1588" s="3" t="s">
        <v>764</v>
      </c>
      <c r="B1588" s="3" t="s">
        <v>1395</v>
      </c>
      <c r="C1588" s="4" t="s">
        <v>15</v>
      </c>
      <c r="D1588" s="4" t="s">
        <v>98</v>
      </c>
      <c r="E1588" s="5">
        <v>0</v>
      </c>
      <c r="F1588" s="5">
        <v>0</v>
      </c>
      <c r="G1588" s="6" t="s">
        <v>98</v>
      </c>
      <c r="H1588" s="6">
        <v>0</v>
      </c>
      <c r="I1588" s="4">
        <v>0</v>
      </c>
      <c r="J1588" s="4" t="s">
        <v>98</v>
      </c>
      <c r="K1588" s="4" t="s">
        <v>98</v>
      </c>
      <c r="L1588" s="7" t="s">
        <v>16</v>
      </c>
      <c r="M1588" s="7" t="s">
        <v>17</v>
      </c>
    </row>
    <row r="1589" spans="1:13">
      <c r="A1589" s="3" t="s">
        <v>514</v>
      </c>
      <c r="B1589" s="3" t="s">
        <v>1125</v>
      </c>
      <c r="C1589" s="4" t="s">
        <v>15</v>
      </c>
      <c r="D1589" s="4" t="s">
        <v>98</v>
      </c>
      <c r="E1589" s="5">
        <v>0</v>
      </c>
      <c r="F1589" s="5">
        <v>0</v>
      </c>
      <c r="G1589" s="6" t="s">
        <v>98</v>
      </c>
      <c r="H1589" s="6">
        <v>0</v>
      </c>
      <c r="I1589" s="4">
        <v>0</v>
      </c>
      <c r="J1589" s="4" t="s">
        <v>98</v>
      </c>
      <c r="K1589" s="4" t="s">
        <v>98</v>
      </c>
      <c r="L1589" s="7" t="s">
        <v>16</v>
      </c>
      <c r="M1589" s="7" t="s">
        <v>17</v>
      </c>
    </row>
    <row r="1590" spans="1:13">
      <c r="A1590" s="3" t="s">
        <v>517</v>
      </c>
      <c r="B1590" s="3" t="s">
        <v>518</v>
      </c>
      <c r="C1590" s="4" t="s">
        <v>15</v>
      </c>
      <c r="D1590" s="4" t="s">
        <v>98</v>
      </c>
      <c r="E1590" s="5">
        <v>0</v>
      </c>
      <c r="F1590" s="5">
        <v>0</v>
      </c>
      <c r="G1590" s="6" t="s">
        <v>98</v>
      </c>
      <c r="H1590" s="6">
        <v>0</v>
      </c>
      <c r="I1590" s="4">
        <v>0</v>
      </c>
      <c r="J1590" s="4" t="s">
        <v>98</v>
      </c>
      <c r="K1590" s="4" t="s">
        <v>98</v>
      </c>
      <c r="L1590" s="7" t="s">
        <v>16</v>
      </c>
      <c r="M1590" s="7" t="s">
        <v>17</v>
      </c>
    </row>
    <row r="1591" spans="1:13">
      <c r="A1591" s="3" t="s">
        <v>530</v>
      </c>
      <c r="B1591" s="3" t="s">
        <v>531</v>
      </c>
      <c r="C1591" s="4" t="s">
        <v>15</v>
      </c>
      <c r="D1591" s="4" t="s">
        <v>98</v>
      </c>
      <c r="E1591" s="5">
        <v>0</v>
      </c>
      <c r="F1591" s="5">
        <v>0</v>
      </c>
      <c r="G1591" s="6" t="s">
        <v>98</v>
      </c>
      <c r="H1591" s="6">
        <v>0</v>
      </c>
      <c r="I1591" s="4">
        <v>0</v>
      </c>
      <c r="J1591" s="4" t="s">
        <v>98</v>
      </c>
      <c r="K1591" s="4" t="s">
        <v>98</v>
      </c>
      <c r="L1591" s="7" t="s">
        <v>16</v>
      </c>
      <c r="M1591" s="7" t="s">
        <v>17</v>
      </c>
    </row>
    <row r="1592" spans="1:13">
      <c r="A1592" s="3" t="s">
        <v>359</v>
      </c>
      <c r="B1592" s="3" t="s">
        <v>704</v>
      </c>
      <c r="C1592" s="4" t="s">
        <v>15</v>
      </c>
      <c r="D1592" s="4" t="s">
        <v>98</v>
      </c>
      <c r="E1592" s="5">
        <v>0</v>
      </c>
      <c r="F1592" s="5">
        <v>0</v>
      </c>
      <c r="G1592" s="6" t="s">
        <v>98</v>
      </c>
      <c r="H1592" s="6">
        <v>0</v>
      </c>
      <c r="I1592" s="4">
        <v>0</v>
      </c>
      <c r="J1592" s="4" t="s">
        <v>98</v>
      </c>
      <c r="K1592" s="4" t="s">
        <v>98</v>
      </c>
      <c r="L1592" s="7" t="s">
        <v>16</v>
      </c>
      <c r="M1592" s="7" t="s">
        <v>17</v>
      </c>
    </row>
    <row r="1593" spans="1:13">
      <c r="A1593" s="3" t="s">
        <v>1124</v>
      </c>
      <c r="B1593" s="3" t="s">
        <v>273</v>
      </c>
      <c r="C1593" s="4" t="s">
        <v>15</v>
      </c>
      <c r="D1593" s="4" t="s">
        <v>98</v>
      </c>
      <c r="E1593" s="5">
        <v>0</v>
      </c>
      <c r="F1593" s="5">
        <v>0</v>
      </c>
      <c r="G1593" s="6" t="s">
        <v>98</v>
      </c>
      <c r="H1593" s="6">
        <v>0</v>
      </c>
      <c r="I1593" s="4">
        <v>0</v>
      </c>
      <c r="J1593" s="4" t="s">
        <v>98</v>
      </c>
      <c r="K1593" s="4" t="s">
        <v>98</v>
      </c>
      <c r="L1593" s="7" t="s">
        <v>16</v>
      </c>
      <c r="M1593" s="7" t="s">
        <v>17</v>
      </c>
    </row>
    <row r="1594" spans="1:13">
      <c r="A1594" s="3" t="s">
        <v>1396</v>
      </c>
      <c r="B1594" s="3" t="s">
        <v>432</v>
      </c>
      <c r="C1594" s="4" t="s">
        <v>15</v>
      </c>
      <c r="D1594" s="4" t="s">
        <v>98</v>
      </c>
      <c r="E1594" s="5">
        <v>0</v>
      </c>
      <c r="F1594" s="5">
        <v>0</v>
      </c>
      <c r="G1594" s="6" t="s">
        <v>98</v>
      </c>
      <c r="H1594" s="6">
        <v>0</v>
      </c>
      <c r="I1594" s="4">
        <v>0</v>
      </c>
      <c r="J1594" s="4" t="s">
        <v>98</v>
      </c>
      <c r="K1594" s="4" t="s">
        <v>98</v>
      </c>
      <c r="L1594" s="7" t="s">
        <v>16</v>
      </c>
      <c r="M1594" s="7" t="s">
        <v>17</v>
      </c>
    </row>
    <row r="1595" spans="1:13">
      <c r="A1595" s="3" t="s">
        <v>294</v>
      </c>
      <c r="B1595" s="3" t="s">
        <v>1397</v>
      </c>
      <c r="C1595" s="4" t="s">
        <v>15</v>
      </c>
      <c r="D1595" s="4" t="s">
        <v>98</v>
      </c>
      <c r="E1595" s="5">
        <v>0</v>
      </c>
      <c r="F1595" s="5">
        <v>0</v>
      </c>
      <c r="G1595" s="6" t="s">
        <v>98</v>
      </c>
      <c r="H1595" s="6">
        <v>0</v>
      </c>
      <c r="I1595" s="4">
        <v>0</v>
      </c>
      <c r="J1595" s="4" t="s">
        <v>98</v>
      </c>
      <c r="K1595" s="4" t="s">
        <v>98</v>
      </c>
      <c r="L1595" s="7" t="s">
        <v>16</v>
      </c>
      <c r="M1595" s="7" t="s">
        <v>17</v>
      </c>
    </row>
    <row r="1596" spans="1:13">
      <c r="A1596" s="3" t="s">
        <v>825</v>
      </c>
      <c r="B1596" s="3" t="s">
        <v>1398</v>
      </c>
      <c r="C1596" s="4" t="s">
        <v>15</v>
      </c>
      <c r="D1596" s="4" t="s">
        <v>98</v>
      </c>
      <c r="E1596" s="5">
        <v>0</v>
      </c>
      <c r="F1596" s="5">
        <v>0</v>
      </c>
      <c r="G1596" s="6" t="s">
        <v>98</v>
      </c>
      <c r="H1596" s="6">
        <v>0</v>
      </c>
      <c r="I1596" s="4">
        <v>0</v>
      </c>
      <c r="J1596" s="4" t="s">
        <v>98</v>
      </c>
      <c r="K1596" s="4" t="s">
        <v>98</v>
      </c>
      <c r="L1596" s="7" t="s">
        <v>16</v>
      </c>
      <c r="M1596" s="7" t="s">
        <v>17</v>
      </c>
    </row>
    <row r="1597" spans="1:13">
      <c r="A1597" s="3" t="s">
        <v>1275</v>
      </c>
      <c r="B1597" s="3" t="s">
        <v>1132</v>
      </c>
      <c r="C1597" s="4" t="s">
        <v>15</v>
      </c>
      <c r="D1597" s="4" t="s">
        <v>98</v>
      </c>
      <c r="E1597" s="5">
        <v>0</v>
      </c>
      <c r="F1597" s="5">
        <v>0</v>
      </c>
      <c r="G1597" s="6" t="s">
        <v>98</v>
      </c>
      <c r="H1597" s="6">
        <v>0</v>
      </c>
      <c r="I1597" s="4">
        <v>0</v>
      </c>
      <c r="J1597" s="4" t="s">
        <v>98</v>
      </c>
      <c r="K1597" s="4" t="s">
        <v>98</v>
      </c>
      <c r="L1597" s="7" t="s">
        <v>16</v>
      </c>
      <c r="M1597" s="7" t="s">
        <v>17</v>
      </c>
    </row>
    <row r="1598" spans="1:13">
      <c r="A1598" s="3" t="s">
        <v>820</v>
      </c>
      <c r="B1598" s="3" t="s">
        <v>409</v>
      </c>
      <c r="C1598" s="4" t="s">
        <v>15</v>
      </c>
      <c r="D1598" s="4" t="s">
        <v>98</v>
      </c>
      <c r="E1598" s="5">
        <v>0</v>
      </c>
      <c r="F1598" s="5">
        <v>0</v>
      </c>
      <c r="G1598" s="6" t="s">
        <v>98</v>
      </c>
      <c r="H1598" s="6">
        <v>0</v>
      </c>
      <c r="I1598" s="4">
        <v>0</v>
      </c>
      <c r="J1598" s="4" t="s">
        <v>98</v>
      </c>
      <c r="K1598" s="4" t="s">
        <v>98</v>
      </c>
      <c r="L1598" s="7" t="s">
        <v>16</v>
      </c>
      <c r="M1598" s="7" t="s">
        <v>17</v>
      </c>
    </row>
    <row r="1599" spans="1:13">
      <c r="A1599" s="3" t="s">
        <v>1267</v>
      </c>
      <c r="B1599" s="3" t="s">
        <v>1399</v>
      </c>
      <c r="C1599" s="4" t="s">
        <v>15</v>
      </c>
      <c r="D1599" s="4" t="s">
        <v>98</v>
      </c>
      <c r="E1599" s="5">
        <v>0</v>
      </c>
      <c r="F1599" s="5">
        <v>0</v>
      </c>
      <c r="G1599" s="6" t="s">
        <v>98</v>
      </c>
      <c r="H1599" s="6">
        <v>0</v>
      </c>
      <c r="I1599" s="4">
        <v>0</v>
      </c>
      <c r="J1599" s="4" t="s">
        <v>98</v>
      </c>
      <c r="K1599" s="4" t="s">
        <v>98</v>
      </c>
      <c r="L1599" s="7" t="s">
        <v>16</v>
      </c>
      <c r="M1599" s="7" t="s">
        <v>17</v>
      </c>
    </row>
    <row r="1600" spans="1:13">
      <c r="A1600" s="3" t="s">
        <v>318</v>
      </c>
      <c r="B1600" s="3" t="s">
        <v>551</v>
      </c>
      <c r="C1600" s="4" t="s">
        <v>15</v>
      </c>
      <c r="D1600" s="4" t="s">
        <v>98</v>
      </c>
      <c r="E1600" s="5">
        <v>0</v>
      </c>
      <c r="F1600" s="5">
        <v>0</v>
      </c>
      <c r="G1600" s="6" t="s">
        <v>98</v>
      </c>
      <c r="H1600" s="6">
        <v>0</v>
      </c>
      <c r="I1600" s="4">
        <v>0</v>
      </c>
      <c r="J1600" s="4" t="s">
        <v>98</v>
      </c>
      <c r="K1600" s="4" t="s">
        <v>98</v>
      </c>
      <c r="L1600" s="7" t="s">
        <v>16</v>
      </c>
      <c r="M1600" s="7" t="s">
        <v>17</v>
      </c>
    </row>
    <row r="1601" spans="1:13">
      <c r="A1601" s="3" t="s">
        <v>600</v>
      </c>
      <c r="B1601" s="3" t="s">
        <v>1400</v>
      </c>
      <c r="C1601" s="4" t="s">
        <v>15</v>
      </c>
      <c r="D1601" s="4" t="s">
        <v>98</v>
      </c>
      <c r="E1601" s="5">
        <v>0</v>
      </c>
      <c r="F1601" s="5">
        <v>0</v>
      </c>
      <c r="G1601" s="6" t="s">
        <v>98</v>
      </c>
      <c r="H1601" s="6">
        <v>0</v>
      </c>
      <c r="I1601" s="4">
        <v>0</v>
      </c>
      <c r="J1601" s="4" t="s">
        <v>98</v>
      </c>
      <c r="K1601" s="4" t="s">
        <v>98</v>
      </c>
      <c r="L1601" s="7" t="s">
        <v>16</v>
      </c>
      <c r="M1601" s="7" t="s">
        <v>17</v>
      </c>
    </row>
    <row r="1602" spans="1:13">
      <c r="A1602" s="3" t="s">
        <v>533</v>
      </c>
      <c r="B1602" s="3" t="s">
        <v>418</v>
      </c>
      <c r="C1602" s="4" t="s">
        <v>15</v>
      </c>
      <c r="D1602" s="4" t="s">
        <v>98</v>
      </c>
      <c r="E1602" s="5">
        <v>0</v>
      </c>
      <c r="F1602" s="5">
        <v>0</v>
      </c>
      <c r="G1602" s="6" t="s">
        <v>98</v>
      </c>
      <c r="H1602" s="6">
        <v>0</v>
      </c>
      <c r="I1602" s="4">
        <v>0</v>
      </c>
      <c r="J1602" s="4" t="s">
        <v>98</v>
      </c>
      <c r="K1602" s="4" t="s">
        <v>98</v>
      </c>
      <c r="L1602" s="7" t="s">
        <v>16</v>
      </c>
      <c r="M1602" s="7" t="s">
        <v>17</v>
      </c>
    </row>
    <row r="1603" spans="1:13">
      <c r="A1603" s="3" t="s">
        <v>555</v>
      </c>
      <c r="B1603" s="3" t="s">
        <v>893</v>
      </c>
      <c r="C1603" s="4" t="s">
        <v>15</v>
      </c>
      <c r="D1603" s="4" t="s">
        <v>98</v>
      </c>
      <c r="E1603" s="5">
        <v>0</v>
      </c>
      <c r="F1603" s="5">
        <v>0</v>
      </c>
      <c r="G1603" s="6" t="s">
        <v>98</v>
      </c>
      <c r="H1603" s="6">
        <v>0</v>
      </c>
      <c r="I1603" s="4">
        <v>0</v>
      </c>
      <c r="J1603" s="4" t="s">
        <v>98</v>
      </c>
      <c r="K1603" s="4" t="s">
        <v>98</v>
      </c>
      <c r="L1603" s="7" t="s">
        <v>16</v>
      </c>
      <c r="M1603" s="7" t="s">
        <v>17</v>
      </c>
    </row>
    <row r="1604" spans="1:13">
      <c r="A1604" s="3" t="s">
        <v>1007</v>
      </c>
      <c r="B1604" s="3" t="s">
        <v>623</v>
      </c>
      <c r="C1604" s="4" t="s">
        <v>15</v>
      </c>
      <c r="D1604" s="4" t="s">
        <v>98</v>
      </c>
      <c r="E1604" s="5">
        <v>0</v>
      </c>
      <c r="F1604" s="5">
        <v>0</v>
      </c>
      <c r="G1604" s="6" t="s">
        <v>98</v>
      </c>
      <c r="H1604" s="6">
        <v>0</v>
      </c>
      <c r="I1604" s="4">
        <v>0</v>
      </c>
      <c r="J1604" s="4" t="s">
        <v>98</v>
      </c>
      <c r="K1604" s="4" t="s">
        <v>98</v>
      </c>
      <c r="L1604" s="7" t="s">
        <v>16</v>
      </c>
      <c r="M1604" s="7" t="s">
        <v>17</v>
      </c>
    </row>
    <row r="1605" spans="1:13">
      <c r="A1605" s="3" t="s">
        <v>954</v>
      </c>
      <c r="B1605" s="3" t="s">
        <v>1401</v>
      </c>
      <c r="C1605" s="4" t="s">
        <v>15</v>
      </c>
      <c r="D1605" s="4" t="s">
        <v>98</v>
      </c>
      <c r="E1605" s="5">
        <v>0</v>
      </c>
      <c r="F1605" s="5">
        <v>0</v>
      </c>
      <c r="G1605" s="6" t="s">
        <v>98</v>
      </c>
      <c r="H1605" s="6">
        <v>0</v>
      </c>
      <c r="I1605" s="4">
        <v>0</v>
      </c>
      <c r="J1605" s="4" t="s">
        <v>98</v>
      </c>
      <c r="K1605" s="4" t="s">
        <v>98</v>
      </c>
      <c r="L1605" s="7" t="s">
        <v>16</v>
      </c>
      <c r="M1605" s="7" t="s">
        <v>17</v>
      </c>
    </row>
    <row r="1606" spans="1:13">
      <c r="A1606" s="3" t="s">
        <v>351</v>
      </c>
      <c r="B1606" s="3" t="s">
        <v>837</v>
      </c>
      <c r="C1606" s="4" t="s">
        <v>15</v>
      </c>
      <c r="D1606" s="4" t="s">
        <v>98</v>
      </c>
      <c r="E1606" s="5">
        <v>0</v>
      </c>
      <c r="F1606" s="5">
        <v>0</v>
      </c>
      <c r="G1606" s="6" t="s">
        <v>98</v>
      </c>
      <c r="H1606" s="6">
        <v>0</v>
      </c>
      <c r="I1606" s="4">
        <v>0</v>
      </c>
      <c r="J1606" s="4" t="s">
        <v>98</v>
      </c>
      <c r="K1606" s="4" t="s">
        <v>98</v>
      </c>
      <c r="L1606" s="7" t="s">
        <v>16</v>
      </c>
      <c r="M1606" s="7" t="s">
        <v>17</v>
      </c>
    </row>
    <row r="1607" spans="1:13">
      <c r="A1607" s="3" t="s">
        <v>558</v>
      </c>
      <c r="B1607" s="3" t="s">
        <v>1402</v>
      </c>
      <c r="C1607" s="4" t="s">
        <v>15</v>
      </c>
      <c r="D1607" s="4" t="s">
        <v>98</v>
      </c>
      <c r="E1607" s="5">
        <v>0</v>
      </c>
      <c r="F1607" s="5">
        <v>0</v>
      </c>
      <c r="G1607" s="6" t="s">
        <v>98</v>
      </c>
      <c r="H1607" s="6">
        <v>0</v>
      </c>
      <c r="I1607" s="4">
        <v>0</v>
      </c>
      <c r="J1607" s="4" t="s">
        <v>98</v>
      </c>
      <c r="K1607" s="4" t="s">
        <v>98</v>
      </c>
      <c r="L1607" s="7" t="s">
        <v>16</v>
      </c>
      <c r="M1607" s="7" t="s">
        <v>17</v>
      </c>
    </row>
    <row r="1608" spans="1:13">
      <c r="A1608" s="3" t="s">
        <v>494</v>
      </c>
      <c r="B1608" s="3" t="s">
        <v>967</v>
      </c>
      <c r="C1608" s="4" t="s">
        <v>15</v>
      </c>
      <c r="D1608" s="4" t="s">
        <v>98</v>
      </c>
      <c r="E1608" s="5">
        <v>0</v>
      </c>
      <c r="F1608" s="5">
        <v>0</v>
      </c>
      <c r="G1608" s="6" t="s">
        <v>98</v>
      </c>
      <c r="H1608" s="6">
        <v>0</v>
      </c>
      <c r="I1608" s="4">
        <v>0</v>
      </c>
      <c r="J1608" s="4" t="s">
        <v>98</v>
      </c>
      <c r="K1608" s="4" t="s">
        <v>98</v>
      </c>
      <c r="L1608" s="7" t="s">
        <v>16</v>
      </c>
      <c r="M1608" s="7" t="s">
        <v>17</v>
      </c>
    </row>
    <row r="1609" spans="1:13">
      <c r="A1609" s="3" t="s">
        <v>106</v>
      </c>
      <c r="B1609" s="3" t="s">
        <v>245</v>
      </c>
      <c r="C1609" s="4" t="s">
        <v>15</v>
      </c>
      <c r="D1609" s="4" t="s">
        <v>98</v>
      </c>
      <c r="E1609" s="5">
        <v>0</v>
      </c>
      <c r="F1609" s="5">
        <v>0</v>
      </c>
      <c r="G1609" s="6" t="s">
        <v>98</v>
      </c>
      <c r="H1609" s="6">
        <v>0</v>
      </c>
      <c r="I1609" s="4">
        <v>0</v>
      </c>
      <c r="J1609" s="4" t="s">
        <v>98</v>
      </c>
      <c r="K1609" s="4" t="s">
        <v>98</v>
      </c>
      <c r="L1609" s="7" t="s">
        <v>16</v>
      </c>
      <c r="M1609" s="7" t="s">
        <v>17</v>
      </c>
    </row>
    <row r="1610" spans="1:13">
      <c r="A1610" s="3" t="s">
        <v>1403</v>
      </c>
      <c r="B1610" s="3" t="s">
        <v>1404</v>
      </c>
      <c r="C1610" s="4" t="s">
        <v>15</v>
      </c>
      <c r="D1610" s="4" t="s">
        <v>98</v>
      </c>
      <c r="E1610" s="5">
        <v>0</v>
      </c>
      <c r="F1610" s="5">
        <v>0</v>
      </c>
      <c r="G1610" s="6" t="s">
        <v>98</v>
      </c>
      <c r="H1610" s="6">
        <v>0</v>
      </c>
      <c r="I1610" s="4">
        <v>0</v>
      </c>
      <c r="J1610" s="4" t="s">
        <v>98</v>
      </c>
      <c r="K1610" s="4" t="s">
        <v>98</v>
      </c>
      <c r="L1610" s="7" t="s">
        <v>16</v>
      </c>
      <c r="M1610" s="7" t="s">
        <v>17</v>
      </c>
    </row>
    <row r="1611" spans="1:13">
      <c r="A1611" s="3" t="s">
        <v>787</v>
      </c>
      <c r="B1611" s="3" t="s">
        <v>1329</v>
      </c>
      <c r="C1611" s="4" t="s">
        <v>15</v>
      </c>
      <c r="D1611" s="4" t="s">
        <v>98</v>
      </c>
      <c r="E1611" s="5">
        <v>0</v>
      </c>
      <c r="F1611" s="5">
        <v>0</v>
      </c>
      <c r="G1611" s="6" t="s">
        <v>98</v>
      </c>
      <c r="H1611" s="6">
        <v>0</v>
      </c>
      <c r="I1611" s="4">
        <v>0</v>
      </c>
      <c r="J1611" s="4" t="s">
        <v>98</v>
      </c>
      <c r="K1611" s="4" t="s">
        <v>98</v>
      </c>
      <c r="L1611" s="7" t="s">
        <v>16</v>
      </c>
      <c r="M1611" s="7" t="s">
        <v>17</v>
      </c>
    </row>
    <row r="1612" spans="1:13">
      <c r="A1612" s="3" t="s">
        <v>1405</v>
      </c>
      <c r="B1612" s="3" t="s">
        <v>1406</v>
      </c>
      <c r="C1612" s="4" t="s">
        <v>15</v>
      </c>
      <c r="D1612" s="4" t="s">
        <v>98</v>
      </c>
      <c r="E1612" s="5">
        <v>0</v>
      </c>
      <c r="F1612" s="5">
        <v>0</v>
      </c>
      <c r="G1612" s="6" t="s">
        <v>98</v>
      </c>
      <c r="H1612" s="6">
        <v>0</v>
      </c>
      <c r="I1612" s="4">
        <v>0</v>
      </c>
      <c r="J1612" s="4" t="s">
        <v>98</v>
      </c>
      <c r="K1612" s="4" t="s">
        <v>98</v>
      </c>
      <c r="L1612" s="7" t="s">
        <v>16</v>
      </c>
      <c r="M1612" s="7" t="s">
        <v>17</v>
      </c>
    </row>
    <row r="1613" spans="1:13">
      <c r="A1613" s="3" t="s">
        <v>294</v>
      </c>
      <c r="B1613" s="3" t="s">
        <v>1407</v>
      </c>
      <c r="C1613" s="4" t="s">
        <v>15</v>
      </c>
      <c r="D1613" s="4" t="s">
        <v>98</v>
      </c>
      <c r="E1613" s="5">
        <v>0</v>
      </c>
      <c r="F1613" s="5">
        <v>0</v>
      </c>
      <c r="G1613" s="6" t="s">
        <v>98</v>
      </c>
      <c r="H1613" s="6">
        <v>0</v>
      </c>
      <c r="I1613" s="4">
        <v>0</v>
      </c>
      <c r="J1613" s="4" t="s">
        <v>98</v>
      </c>
      <c r="K1613" s="4" t="s">
        <v>98</v>
      </c>
      <c r="L1613" s="7" t="s">
        <v>16</v>
      </c>
      <c r="M1613" s="7" t="s">
        <v>17</v>
      </c>
    </row>
    <row r="1614" spans="1:13">
      <c r="A1614" s="3" t="s">
        <v>394</v>
      </c>
      <c r="B1614" s="3" t="s">
        <v>454</v>
      </c>
      <c r="C1614" s="4" t="s">
        <v>15</v>
      </c>
      <c r="D1614" s="4" t="s">
        <v>98</v>
      </c>
      <c r="E1614" s="5">
        <v>0</v>
      </c>
      <c r="F1614" s="5">
        <v>0</v>
      </c>
      <c r="G1614" s="6" t="s">
        <v>98</v>
      </c>
      <c r="H1614" s="6">
        <v>0</v>
      </c>
      <c r="I1614" s="4">
        <v>0</v>
      </c>
      <c r="J1614" s="4" t="s">
        <v>98</v>
      </c>
      <c r="K1614" s="4" t="s">
        <v>98</v>
      </c>
      <c r="L1614" s="7" t="s">
        <v>16</v>
      </c>
      <c r="M1614" s="7" t="s">
        <v>17</v>
      </c>
    </row>
    <row r="1615" spans="1:13">
      <c r="A1615" s="3" t="s">
        <v>629</v>
      </c>
      <c r="B1615" s="3" t="s">
        <v>1178</v>
      </c>
      <c r="C1615" s="4" t="s">
        <v>15</v>
      </c>
      <c r="D1615" s="4" t="s">
        <v>98</v>
      </c>
      <c r="E1615" s="5">
        <v>0</v>
      </c>
      <c r="F1615" s="5">
        <v>0</v>
      </c>
      <c r="G1615" s="6" t="s">
        <v>98</v>
      </c>
      <c r="H1615" s="6">
        <v>0</v>
      </c>
      <c r="I1615" s="4">
        <v>0</v>
      </c>
      <c r="J1615" s="4" t="s">
        <v>98</v>
      </c>
      <c r="K1615" s="4" t="s">
        <v>98</v>
      </c>
      <c r="L1615" s="7" t="s">
        <v>16</v>
      </c>
      <c r="M1615" s="7" t="s">
        <v>17</v>
      </c>
    </row>
    <row r="1616" spans="1:13">
      <c r="A1616" s="3" t="s">
        <v>927</v>
      </c>
      <c r="B1616" s="3" t="s">
        <v>1408</v>
      </c>
      <c r="C1616" s="4" t="s">
        <v>15</v>
      </c>
      <c r="D1616" s="4" t="s">
        <v>98</v>
      </c>
      <c r="E1616" s="5">
        <v>0</v>
      </c>
      <c r="F1616" s="5">
        <v>0</v>
      </c>
      <c r="G1616" s="6" t="s">
        <v>98</v>
      </c>
      <c r="H1616" s="6">
        <v>0</v>
      </c>
      <c r="I1616" s="4">
        <v>0</v>
      </c>
      <c r="J1616" s="4" t="s">
        <v>98</v>
      </c>
      <c r="K1616" s="4" t="s">
        <v>98</v>
      </c>
      <c r="L1616" s="7" t="s">
        <v>16</v>
      </c>
      <c r="M1616" s="7" t="s">
        <v>17</v>
      </c>
    </row>
    <row r="1617" spans="1:13">
      <c r="A1617" s="3" t="s">
        <v>355</v>
      </c>
      <c r="B1617" s="3" t="s">
        <v>1276</v>
      </c>
      <c r="C1617" s="4" t="s">
        <v>15</v>
      </c>
      <c r="D1617" s="4" t="s">
        <v>98</v>
      </c>
      <c r="E1617" s="5">
        <v>0</v>
      </c>
      <c r="F1617" s="5">
        <v>0</v>
      </c>
      <c r="G1617" s="6" t="s">
        <v>98</v>
      </c>
      <c r="H1617" s="6">
        <v>0</v>
      </c>
      <c r="I1617" s="4">
        <v>0</v>
      </c>
      <c r="J1617" s="4" t="s">
        <v>98</v>
      </c>
      <c r="K1617" s="4" t="s">
        <v>98</v>
      </c>
      <c r="L1617" s="7" t="s">
        <v>16</v>
      </c>
      <c r="M1617" s="7" t="s">
        <v>17</v>
      </c>
    </row>
    <row r="1618" spans="1:13">
      <c r="A1618" s="3" t="s">
        <v>398</v>
      </c>
      <c r="B1618" s="3" t="s">
        <v>1409</v>
      </c>
      <c r="C1618" s="4" t="s">
        <v>15</v>
      </c>
      <c r="D1618" s="4" t="s">
        <v>98</v>
      </c>
      <c r="E1618" s="5">
        <v>0</v>
      </c>
      <c r="F1618" s="5">
        <v>0</v>
      </c>
      <c r="G1618" s="6" t="s">
        <v>98</v>
      </c>
      <c r="H1618" s="6">
        <v>0</v>
      </c>
      <c r="I1618" s="4">
        <v>0</v>
      </c>
      <c r="J1618" s="4" t="s">
        <v>98</v>
      </c>
      <c r="K1618" s="4" t="s">
        <v>98</v>
      </c>
      <c r="L1618" s="7" t="s">
        <v>16</v>
      </c>
      <c r="M1618" s="7" t="s">
        <v>17</v>
      </c>
    </row>
    <row r="1619" spans="1:13">
      <c r="A1619" s="3" t="s">
        <v>24</v>
      </c>
      <c r="B1619" s="3" t="s">
        <v>25</v>
      </c>
      <c r="C1619" s="4" t="s">
        <v>15</v>
      </c>
      <c r="D1619" s="4" t="s">
        <v>98</v>
      </c>
      <c r="E1619" s="5">
        <v>0</v>
      </c>
      <c r="F1619" s="5">
        <v>0</v>
      </c>
      <c r="G1619" s="6" t="s">
        <v>98</v>
      </c>
      <c r="H1619" s="6">
        <v>0</v>
      </c>
      <c r="I1619" s="4">
        <v>0</v>
      </c>
      <c r="J1619" s="4" t="s">
        <v>98</v>
      </c>
      <c r="K1619" s="4" t="s">
        <v>98</v>
      </c>
      <c r="L1619" s="7" t="s">
        <v>16</v>
      </c>
      <c r="M1619" s="7" t="s">
        <v>17</v>
      </c>
    </row>
    <row r="1620" spans="1:13">
      <c r="A1620" s="3" t="s">
        <v>1410</v>
      </c>
      <c r="B1620" s="3" t="s">
        <v>1411</v>
      </c>
      <c r="C1620" s="4" t="s">
        <v>15</v>
      </c>
      <c r="D1620" s="4" t="s">
        <v>98</v>
      </c>
      <c r="E1620" s="5">
        <v>0</v>
      </c>
      <c r="F1620" s="5">
        <v>0</v>
      </c>
      <c r="G1620" s="6" t="s">
        <v>98</v>
      </c>
      <c r="H1620" s="6">
        <v>0</v>
      </c>
      <c r="I1620" s="4">
        <v>0</v>
      </c>
      <c r="J1620" s="4" t="s">
        <v>98</v>
      </c>
      <c r="K1620" s="4" t="s">
        <v>98</v>
      </c>
      <c r="L1620" s="7" t="s">
        <v>16</v>
      </c>
      <c r="M1620" s="7" t="s">
        <v>17</v>
      </c>
    </row>
    <row r="1621" spans="1:13">
      <c r="A1621" s="3" t="s">
        <v>940</v>
      </c>
      <c r="B1621" s="3" t="s">
        <v>1412</v>
      </c>
      <c r="C1621" s="4" t="s">
        <v>15</v>
      </c>
      <c r="D1621" s="4" t="s">
        <v>98</v>
      </c>
      <c r="E1621" s="5">
        <v>0</v>
      </c>
      <c r="F1621" s="5">
        <v>0</v>
      </c>
      <c r="G1621" s="6" t="s">
        <v>98</v>
      </c>
      <c r="H1621" s="6">
        <v>0</v>
      </c>
      <c r="I1621" s="4">
        <v>0</v>
      </c>
      <c r="J1621" s="4" t="s">
        <v>98</v>
      </c>
      <c r="K1621" s="4" t="s">
        <v>98</v>
      </c>
      <c r="L1621" s="7" t="s">
        <v>16</v>
      </c>
      <c r="M1621" s="7" t="s">
        <v>17</v>
      </c>
    </row>
    <row r="1622" spans="1:13">
      <c r="A1622" s="3" t="s">
        <v>562</v>
      </c>
      <c r="B1622" s="3" t="s">
        <v>1413</v>
      </c>
      <c r="C1622" s="4" t="s">
        <v>15</v>
      </c>
      <c r="D1622" s="4" t="s">
        <v>98</v>
      </c>
      <c r="E1622" s="5">
        <v>0</v>
      </c>
      <c r="F1622" s="5">
        <v>0</v>
      </c>
      <c r="G1622" s="6" t="s">
        <v>98</v>
      </c>
      <c r="H1622" s="6">
        <v>0</v>
      </c>
      <c r="I1622" s="4">
        <v>0</v>
      </c>
      <c r="J1622" s="4" t="s">
        <v>98</v>
      </c>
      <c r="K1622" s="4" t="s">
        <v>98</v>
      </c>
      <c r="L1622" s="7" t="s">
        <v>16</v>
      </c>
      <c r="M1622" s="7" t="s">
        <v>17</v>
      </c>
    </row>
    <row r="1623" spans="1:13">
      <c r="A1623" s="3" t="s">
        <v>753</v>
      </c>
      <c r="B1623" s="3" t="s">
        <v>1350</v>
      </c>
      <c r="C1623" s="4" t="s">
        <v>15</v>
      </c>
      <c r="D1623" s="4" t="s">
        <v>98</v>
      </c>
      <c r="E1623" s="5">
        <v>0</v>
      </c>
      <c r="F1623" s="5">
        <v>0</v>
      </c>
      <c r="G1623" s="6" t="s">
        <v>98</v>
      </c>
      <c r="H1623" s="6">
        <v>0</v>
      </c>
      <c r="I1623" s="4">
        <v>0</v>
      </c>
      <c r="J1623" s="4" t="s">
        <v>98</v>
      </c>
      <c r="K1623" s="4" t="s">
        <v>98</v>
      </c>
      <c r="L1623" s="7" t="s">
        <v>16</v>
      </c>
      <c r="M1623" s="7" t="s">
        <v>17</v>
      </c>
    </row>
    <row r="1624" spans="1:13">
      <c r="A1624" s="3" t="s">
        <v>456</v>
      </c>
      <c r="B1624" s="3" t="s">
        <v>1414</v>
      </c>
      <c r="C1624" s="4" t="s">
        <v>15</v>
      </c>
      <c r="D1624" s="4" t="s">
        <v>98</v>
      </c>
      <c r="E1624" s="5">
        <v>0</v>
      </c>
      <c r="F1624" s="5">
        <v>0</v>
      </c>
      <c r="G1624" s="6" t="s">
        <v>98</v>
      </c>
      <c r="H1624" s="6">
        <v>0</v>
      </c>
      <c r="I1624" s="4">
        <v>0</v>
      </c>
      <c r="J1624" s="4" t="s">
        <v>98</v>
      </c>
      <c r="K1624" s="4" t="s">
        <v>98</v>
      </c>
      <c r="L1624" s="7" t="s">
        <v>16</v>
      </c>
      <c r="M1624" s="7" t="s">
        <v>17</v>
      </c>
    </row>
    <row r="1625" spans="1:13">
      <c r="A1625" s="3" t="s">
        <v>305</v>
      </c>
      <c r="B1625" s="3" t="s">
        <v>1415</v>
      </c>
      <c r="C1625" s="4" t="s">
        <v>15</v>
      </c>
      <c r="D1625" s="4" t="s">
        <v>98</v>
      </c>
      <c r="E1625" s="5">
        <v>0</v>
      </c>
      <c r="F1625" s="5">
        <v>0</v>
      </c>
      <c r="G1625" s="6" t="s">
        <v>98</v>
      </c>
      <c r="H1625" s="6">
        <v>0</v>
      </c>
      <c r="I1625" s="4">
        <v>0</v>
      </c>
      <c r="J1625" s="4" t="s">
        <v>98</v>
      </c>
      <c r="K1625" s="4" t="s">
        <v>98</v>
      </c>
      <c r="L1625" s="7" t="s">
        <v>16</v>
      </c>
      <c r="M1625" s="7" t="s">
        <v>17</v>
      </c>
    </row>
    <row r="1626" spans="1:13">
      <c r="A1626" s="3" t="s">
        <v>332</v>
      </c>
      <c r="B1626" s="3" t="s">
        <v>1416</v>
      </c>
      <c r="C1626" s="4" t="s">
        <v>15</v>
      </c>
      <c r="D1626" s="4" t="s">
        <v>98</v>
      </c>
      <c r="E1626" s="5">
        <v>0</v>
      </c>
      <c r="F1626" s="5">
        <v>0</v>
      </c>
      <c r="G1626" s="6" t="s">
        <v>98</v>
      </c>
      <c r="H1626" s="6">
        <v>0</v>
      </c>
      <c r="I1626" s="4">
        <v>0</v>
      </c>
      <c r="J1626" s="4" t="s">
        <v>98</v>
      </c>
      <c r="K1626" s="4" t="s">
        <v>98</v>
      </c>
      <c r="L1626" s="7" t="s">
        <v>16</v>
      </c>
      <c r="M1626" s="7" t="s">
        <v>17</v>
      </c>
    </row>
    <row r="1627" spans="1:13">
      <c r="A1627" s="3" t="s">
        <v>115</v>
      </c>
      <c r="B1627" s="3" t="s">
        <v>1417</v>
      </c>
      <c r="C1627" s="4" t="s">
        <v>15</v>
      </c>
      <c r="D1627" s="4" t="s">
        <v>98</v>
      </c>
      <c r="E1627" s="5">
        <v>0</v>
      </c>
      <c r="F1627" s="5">
        <v>0</v>
      </c>
      <c r="G1627" s="6" t="s">
        <v>98</v>
      </c>
      <c r="H1627" s="6">
        <v>0</v>
      </c>
      <c r="I1627" s="4">
        <v>0</v>
      </c>
      <c r="J1627" s="4" t="s">
        <v>98</v>
      </c>
      <c r="K1627" s="4" t="s">
        <v>98</v>
      </c>
      <c r="L1627" s="7" t="s">
        <v>16</v>
      </c>
      <c r="M1627" s="7" t="s">
        <v>17</v>
      </c>
    </row>
    <row r="1628" spans="1:13">
      <c r="A1628" s="3" t="s">
        <v>394</v>
      </c>
      <c r="B1628" s="3" t="s">
        <v>854</v>
      </c>
      <c r="C1628" s="4" t="s">
        <v>15</v>
      </c>
      <c r="D1628" s="4" t="s">
        <v>98</v>
      </c>
      <c r="E1628" s="5">
        <v>0</v>
      </c>
      <c r="F1628" s="5">
        <v>0</v>
      </c>
      <c r="G1628" s="6" t="s">
        <v>98</v>
      </c>
      <c r="H1628" s="6">
        <v>0</v>
      </c>
      <c r="I1628" s="4">
        <v>0</v>
      </c>
      <c r="J1628" s="4" t="s">
        <v>98</v>
      </c>
      <c r="K1628" s="4" t="s">
        <v>98</v>
      </c>
      <c r="L1628" s="7" t="s">
        <v>16</v>
      </c>
      <c r="M1628" s="7" t="s">
        <v>17</v>
      </c>
    </row>
    <row r="1629" spans="1:13">
      <c r="A1629" s="3" t="s">
        <v>494</v>
      </c>
      <c r="B1629" s="3" t="s">
        <v>941</v>
      </c>
      <c r="C1629" s="4" t="s">
        <v>15</v>
      </c>
      <c r="D1629" s="4" t="s">
        <v>98</v>
      </c>
      <c r="E1629" s="5">
        <v>0</v>
      </c>
      <c r="F1629" s="5">
        <v>0</v>
      </c>
      <c r="G1629" s="6" t="s">
        <v>98</v>
      </c>
      <c r="H1629" s="6">
        <v>0</v>
      </c>
      <c r="I1629" s="4">
        <v>0</v>
      </c>
      <c r="J1629" s="4" t="s">
        <v>98</v>
      </c>
      <c r="K1629" s="4" t="s">
        <v>98</v>
      </c>
      <c r="L1629" s="7" t="s">
        <v>16</v>
      </c>
      <c r="M1629" s="7" t="s">
        <v>17</v>
      </c>
    </row>
    <row r="1630" spans="1:13">
      <c r="A1630" s="3" t="s">
        <v>70</v>
      </c>
      <c r="B1630" s="3" t="s">
        <v>1418</v>
      </c>
      <c r="C1630" s="4" t="s">
        <v>15</v>
      </c>
      <c r="D1630" s="4" t="s">
        <v>98</v>
      </c>
      <c r="E1630" s="5">
        <v>0</v>
      </c>
      <c r="F1630" s="5">
        <v>0</v>
      </c>
      <c r="G1630" s="6" t="s">
        <v>98</v>
      </c>
      <c r="H1630" s="6">
        <v>0</v>
      </c>
      <c r="I1630" s="4">
        <v>0</v>
      </c>
      <c r="J1630" s="4" t="s">
        <v>98</v>
      </c>
      <c r="K1630" s="4" t="s">
        <v>98</v>
      </c>
      <c r="L1630" s="7" t="s">
        <v>16</v>
      </c>
      <c r="M1630" s="7" t="s">
        <v>17</v>
      </c>
    </row>
    <row r="1631" spans="1:13">
      <c r="A1631" s="3" t="s">
        <v>400</v>
      </c>
      <c r="B1631" s="3" t="s">
        <v>1419</v>
      </c>
      <c r="C1631" s="4" t="s">
        <v>15</v>
      </c>
      <c r="D1631" s="4" t="s">
        <v>98</v>
      </c>
      <c r="E1631" s="5">
        <v>0</v>
      </c>
      <c r="F1631" s="5">
        <v>0</v>
      </c>
      <c r="G1631" s="6" t="s">
        <v>98</v>
      </c>
      <c r="H1631" s="6">
        <v>0</v>
      </c>
      <c r="I1631" s="4">
        <v>0</v>
      </c>
      <c r="J1631" s="4" t="s">
        <v>98</v>
      </c>
      <c r="K1631" s="4" t="s">
        <v>98</v>
      </c>
      <c r="L1631" s="7" t="s">
        <v>16</v>
      </c>
      <c r="M1631" s="7" t="s">
        <v>17</v>
      </c>
    </row>
    <row r="1632" spans="1:13">
      <c r="A1632" s="3" t="s">
        <v>1049</v>
      </c>
      <c r="B1632" s="3" t="s">
        <v>1153</v>
      </c>
      <c r="C1632" s="4" t="s">
        <v>15</v>
      </c>
      <c r="D1632" s="4" t="s">
        <v>98</v>
      </c>
      <c r="E1632" s="5">
        <v>0</v>
      </c>
      <c r="F1632" s="5">
        <v>0</v>
      </c>
      <c r="G1632" s="6" t="s">
        <v>98</v>
      </c>
      <c r="H1632" s="6">
        <v>0</v>
      </c>
      <c r="I1632" s="4">
        <v>0</v>
      </c>
      <c r="J1632" s="4" t="s">
        <v>98</v>
      </c>
      <c r="K1632" s="4" t="s">
        <v>98</v>
      </c>
      <c r="L1632" s="7" t="s">
        <v>16</v>
      </c>
      <c r="M1632" s="7" t="s">
        <v>17</v>
      </c>
    </row>
    <row r="1633" spans="1:13">
      <c r="A1633" s="3" t="s">
        <v>410</v>
      </c>
      <c r="B1633" s="3" t="s">
        <v>1420</v>
      </c>
      <c r="C1633" s="4" t="s">
        <v>15</v>
      </c>
      <c r="D1633" s="4" t="s">
        <v>98</v>
      </c>
      <c r="E1633" s="5">
        <v>0</v>
      </c>
      <c r="F1633" s="5">
        <v>0</v>
      </c>
      <c r="G1633" s="6" t="s">
        <v>98</v>
      </c>
      <c r="H1633" s="6">
        <v>0</v>
      </c>
      <c r="I1633" s="4">
        <v>0</v>
      </c>
      <c r="J1633" s="4" t="s">
        <v>98</v>
      </c>
      <c r="K1633" s="4" t="s">
        <v>98</v>
      </c>
      <c r="L1633" s="7" t="s">
        <v>16</v>
      </c>
      <c r="M1633" s="7" t="s">
        <v>17</v>
      </c>
    </row>
    <row r="1634" spans="1:13">
      <c r="A1634" s="3" t="s">
        <v>809</v>
      </c>
      <c r="B1634" s="3" t="s">
        <v>1399</v>
      </c>
      <c r="C1634" s="4" t="s">
        <v>15</v>
      </c>
      <c r="D1634" s="4" t="s">
        <v>98</v>
      </c>
      <c r="E1634" s="5">
        <v>0</v>
      </c>
      <c r="F1634" s="5">
        <v>0</v>
      </c>
      <c r="G1634" s="6" t="s">
        <v>98</v>
      </c>
      <c r="H1634" s="6">
        <v>0</v>
      </c>
      <c r="I1634" s="4">
        <v>0</v>
      </c>
      <c r="J1634" s="4" t="s">
        <v>98</v>
      </c>
      <c r="K1634" s="4" t="s">
        <v>98</v>
      </c>
      <c r="L1634" s="7" t="s">
        <v>16</v>
      </c>
      <c r="M1634" s="7" t="s">
        <v>17</v>
      </c>
    </row>
    <row r="1635" spans="1:13">
      <c r="A1635" s="3" t="s">
        <v>444</v>
      </c>
      <c r="B1635" s="3" t="s">
        <v>1421</v>
      </c>
      <c r="C1635" s="4" t="s">
        <v>15</v>
      </c>
      <c r="D1635" s="4" t="s">
        <v>98</v>
      </c>
      <c r="E1635" s="5">
        <v>0</v>
      </c>
      <c r="F1635" s="5">
        <v>0</v>
      </c>
      <c r="G1635" s="6" t="s">
        <v>98</v>
      </c>
      <c r="H1635" s="6">
        <v>0</v>
      </c>
      <c r="I1635" s="4">
        <v>0</v>
      </c>
      <c r="J1635" s="4" t="s">
        <v>98</v>
      </c>
      <c r="K1635" s="4" t="s">
        <v>98</v>
      </c>
      <c r="L1635" s="7" t="s">
        <v>16</v>
      </c>
      <c r="M1635" s="7" t="s">
        <v>17</v>
      </c>
    </row>
    <row r="1636" spans="1:13">
      <c r="A1636" s="3" t="s">
        <v>787</v>
      </c>
      <c r="B1636" s="3" t="s">
        <v>1325</v>
      </c>
      <c r="C1636" s="4" t="s">
        <v>15</v>
      </c>
      <c r="D1636" s="4" t="s">
        <v>98</v>
      </c>
      <c r="E1636" s="5">
        <v>0</v>
      </c>
      <c r="F1636" s="5">
        <v>0</v>
      </c>
      <c r="G1636" s="6" t="s">
        <v>98</v>
      </c>
      <c r="H1636" s="6">
        <v>0</v>
      </c>
      <c r="I1636" s="4">
        <v>0</v>
      </c>
      <c r="J1636" s="4" t="s">
        <v>98</v>
      </c>
      <c r="K1636" s="4" t="s">
        <v>98</v>
      </c>
      <c r="L1636" s="7" t="s">
        <v>16</v>
      </c>
      <c r="M1636" s="7" t="s">
        <v>17</v>
      </c>
    </row>
    <row r="1637" spans="1:13">
      <c r="A1637" s="3" t="s">
        <v>491</v>
      </c>
      <c r="B1637" s="3" t="s">
        <v>1422</v>
      </c>
      <c r="C1637" s="4" t="s">
        <v>15</v>
      </c>
      <c r="D1637" s="4" t="s">
        <v>98</v>
      </c>
      <c r="E1637" s="5">
        <v>0</v>
      </c>
      <c r="F1637" s="5">
        <v>0</v>
      </c>
      <c r="G1637" s="6" t="s">
        <v>98</v>
      </c>
      <c r="H1637" s="6">
        <v>0</v>
      </c>
      <c r="I1637" s="4">
        <v>0</v>
      </c>
      <c r="J1637" s="4" t="s">
        <v>98</v>
      </c>
      <c r="K1637" s="4" t="s">
        <v>98</v>
      </c>
      <c r="L1637" s="7" t="s">
        <v>16</v>
      </c>
      <c r="M1637" s="7" t="s">
        <v>17</v>
      </c>
    </row>
    <row r="1638" spans="1:13">
      <c r="A1638" s="3" t="s">
        <v>1182</v>
      </c>
      <c r="B1638" s="3" t="s">
        <v>1423</v>
      </c>
      <c r="C1638" s="4" t="s">
        <v>15</v>
      </c>
      <c r="D1638" s="4" t="s">
        <v>98</v>
      </c>
      <c r="E1638" s="5">
        <v>0</v>
      </c>
      <c r="F1638" s="5">
        <v>0</v>
      </c>
      <c r="G1638" s="6" t="s">
        <v>98</v>
      </c>
      <c r="H1638" s="6">
        <v>0</v>
      </c>
      <c r="I1638" s="4">
        <v>0</v>
      </c>
      <c r="J1638" s="4" t="s">
        <v>98</v>
      </c>
      <c r="K1638" s="4" t="s">
        <v>98</v>
      </c>
      <c r="L1638" s="7" t="s">
        <v>16</v>
      </c>
      <c r="M1638" s="7" t="s">
        <v>17</v>
      </c>
    </row>
    <row r="1639" spans="1:13">
      <c r="A1639" s="3" t="s">
        <v>74</v>
      </c>
      <c r="B1639" s="3" t="s">
        <v>453</v>
      </c>
      <c r="C1639" s="4" t="s">
        <v>15</v>
      </c>
      <c r="D1639" s="4" t="s">
        <v>98</v>
      </c>
      <c r="E1639" s="5">
        <v>0</v>
      </c>
      <c r="F1639" s="5">
        <v>0</v>
      </c>
      <c r="G1639" s="6" t="s">
        <v>98</v>
      </c>
      <c r="H1639" s="6">
        <v>0</v>
      </c>
      <c r="I1639" s="4">
        <v>0</v>
      </c>
      <c r="J1639" s="4" t="s">
        <v>98</v>
      </c>
      <c r="K1639" s="4" t="s">
        <v>98</v>
      </c>
      <c r="L1639" s="7" t="s">
        <v>16</v>
      </c>
      <c r="M1639" s="7" t="s">
        <v>17</v>
      </c>
    </row>
    <row r="1640" spans="1:13">
      <c r="A1640" s="3" t="s">
        <v>1342</v>
      </c>
      <c r="B1640" s="3" t="s">
        <v>1424</v>
      </c>
      <c r="C1640" s="4" t="s">
        <v>15</v>
      </c>
      <c r="D1640" s="4" t="s">
        <v>98</v>
      </c>
      <c r="E1640" s="5">
        <v>0</v>
      </c>
      <c r="F1640" s="5">
        <v>0</v>
      </c>
      <c r="G1640" s="6" t="s">
        <v>98</v>
      </c>
      <c r="H1640" s="6">
        <v>0</v>
      </c>
      <c r="I1640" s="4">
        <v>0</v>
      </c>
      <c r="J1640" s="4" t="s">
        <v>98</v>
      </c>
      <c r="K1640" s="4" t="s">
        <v>98</v>
      </c>
      <c r="L1640" s="7" t="s">
        <v>16</v>
      </c>
      <c r="M1640" s="7" t="s">
        <v>17</v>
      </c>
    </row>
    <row r="1641" spans="1:13">
      <c r="A1641" s="3" t="s">
        <v>77</v>
      </c>
      <c r="B1641" s="3" t="s">
        <v>1156</v>
      </c>
      <c r="C1641" s="4" t="s">
        <v>15</v>
      </c>
      <c r="D1641" s="4" t="s">
        <v>98</v>
      </c>
      <c r="E1641" s="5">
        <v>0</v>
      </c>
      <c r="F1641" s="5">
        <v>0</v>
      </c>
      <c r="G1641" s="6" t="s">
        <v>98</v>
      </c>
      <c r="H1641" s="6">
        <v>0</v>
      </c>
      <c r="I1641" s="4">
        <v>0</v>
      </c>
      <c r="J1641" s="4" t="s">
        <v>98</v>
      </c>
      <c r="K1641" s="4" t="s">
        <v>98</v>
      </c>
      <c r="L1641" s="7" t="s">
        <v>16</v>
      </c>
      <c r="M1641" s="7" t="s">
        <v>17</v>
      </c>
    </row>
    <row r="1642" spans="1:13">
      <c r="A1642" s="3" t="s">
        <v>696</v>
      </c>
      <c r="B1642" s="3" t="s">
        <v>715</v>
      </c>
      <c r="C1642" s="4" t="s">
        <v>15</v>
      </c>
      <c r="D1642" s="4" t="s">
        <v>98</v>
      </c>
      <c r="E1642" s="5">
        <v>0</v>
      </c>
      <c r="F1642" s="5">
        <v>0</v>
      </c>
      <c r="G1642" s="6" t="s">
        <v>98</v>
      </c>
      <c r="H1642" s="6">
        <v>0</v>
      </c>
      <c r="I1642" s="4">
        <v>0</v>
      </c>
      <c r="J1642" s="4" t="s">
        <v>98</v>
      </c>
      <c r="K1642" s="4" t="s">
        <v>98</v>
      </c>
      <c r="L1642" s="7" t="s">
        <v>16</v>
      </c>
      <c r="M1642" s="7" t="s">
        <v>17</v>
      </c>
    </row>
    <row r="1643" spans="1:13">
      <c r="A1643" s="3" t="s">
        <v>702</v>
      </c>
      <c r="B1643" s="3" t="s">
        <v>1425</v>
      </c>
      <c r="C1643" s="4" t="s">
        <v>15</v>
      </c>
      <c r="D1643" s="4" t="s">
        <v>98</v>
      </c>
      <c r="E1643" s="5">
        <v>0</v>
      </c>
      <c r="F1643" s="5">
        <v>0</v>
      </c>
      <c r="G1643" s="6" t="s">
        <v>98</v>
      </c>
      <c r="H1643" s="6">
        <v>0</v>
      </c>
      <c r="I1643" s="4">
        <v>0</v>
      </c>
      <c r="J1643" s="4" t="s">
        <v>98</v>
      </c>
      <c r="K1643" s="4" t="s">
        <v>98</v>
      </c>
      <c r="L1643" s="7" t="s">
        <v>16</v>
      </c>
      <c r="M1643" s="7" t="s">
        <v>17</v>
      </c>
    </row>
    <row r="1644" spans="1:13">
      <c r="A1644" s="3" t="s">
        <v>1426</v>
      </c>
      <c r="B1644" s="3" t="s">
        <v>1427</v>
      </c>
      <c r="C1644" s="4" t="s">
        <v>15</v>
      </c>
      <c r="D1644" s="4" t="s">
        <v>98</v>
      </c>
      <c r="E1644" s="5">
        <v>0</v>
      </c>
      <c r="F1644" s="5">
        <v>0</v>
      </c>
      <c r="G1644" s="6" t="s">
        <v>98</v>
      </c>
      <c r="H1644" s="6">
        <v>0</v>
      </c>
      <c r="I1644" s="4">
        <v>0</v>
      </c>
      <c r="J1644" s="4" t="s">
        <v>98</v>
      </c>
      <c r="K1644" s="4" t="s">
        <v>98</v>
      </c>
      <c r="L1644" s="7" t="s">
        <v>16</v>
      </c>
      <c r="M1644" s="7" t="s">
        <v>17</v>
      </c>
    </row>
    <row r="1645" spans="1:13">
      <c r="A1645" s="3" t="s">
        <v>413</v>
      </c>
      <c r="B1645" s="3" t="s">
        <v>1026</v>
      </c>
      <c r="C1645" s="4" t="s">
        <v>15</v>
      </c>
      <c r="D1645" s="4" t="s">
        <v>98</v>
      </c>
      <c r="E1645" s="5">
        <v>0</v>
      </c>
      <c r="F1645" s="5">
        <v>0</v>
      </c>
      <c r="G1645" s="6" t="s">
        <v>98</v>
      </c>
      <c r="H1645" s="6">
        <v>0</v>
      </c>
      <c r="I1645" s="4">
        <v>0</v>
      </c>
      <c r="J1645" s="4" t="s">
        <v>98</v>
      </c>
      <c r="K1645" s="4" t="s">
        <v>98</v>
      </c>
      <c r="L1645" s="7" t="s">
        <v>16</v>
      </c>
      <c r="M1645" s="7" t="s">
        <v>17</v>
      </c>
    </row>
    <row r="1646" spans="1:13">
      <c r="A1646" s="3" t="s">
        <v>753</v>
      </c>
      <c r="B1646" s="3" t="s">
        <v>1021</v>
      </c>
      <c r="C1646" s="4" t="s">
        <v>15</v>
      </c>
      <c r="D1646" s="4" t="s">
        <v>98</v>
      </c>
      <c r="E1646" s="5">
        <v>0</v>
      </c>
      <c r="F1646" s="5">
        <v>0</v>
      </c>
      <c r="G1646" s="6" t="s">
        <v>98</v>
      </c>
      <c r="H1646" s="6">
        <v>0</v>
      </c>
      <c r="I1646" s="4">
        <v>0</v>
      </c>
      <c r="J1646" s="4" t="s">
        <v>98</v>
      </c>
      <c r="K1646" s="4" t="s">
        <v>98</v>
      </c>
      <c r="L1646" s="7" t="s">
        <v>16</v>
      </c>
      <c r="M1646" s="7" t="s">
        <v>17</v>
      </c>
    </row>
    <row r="1647" spans="1:13">
      <c r="A1647" s="3" t="s">
        <v>486</v>
      </c>
      <c r="B1647" s="3" t="s">
        <v>909</v>
      </c>
      <c r="C1647" s="4" t="s">
        <v>15</v>
      </c>
      <c r="D1647" s="4" t="s">
        <v>98</v>
      </c>
      <c r="E1647" s="5">
        <v>0</v>
      </c>
      <c r="F1647" s="5">
        <v>0</v>
      </c>
      <c r="G1647" s="6" t="s">
        <v>98</v>
      </c>
      <c r="H1647" s="6">
        <v>0</v>
      </c>
      <c r="I1647" s="4">
        <v>0</v>
      </c>
      <c r="J1647" s="4" t="s">
        <v>98</v>
      </c>
      <c r="K1647" s="4" t="s">
        <v>98</v>
      </c>
      <c r="L1647" s="7" t="s">
        <v>16</v>
      </c>
      <c r="M1647" s="7" t="s">
        <v>17</v>
      </c>
    </row>
    <row r="1648" spans="1:13">
      <c r="A1648" s="3" t="s">
        <v>622</v>
      </c>
      <c r="B1648" s="3" t="s">
        <v>623</v>
      </c>
      <c r="C1648" s="4" t="s">
        <v>15</v>
      </c>
      <c r="D1648" s="4" t="s">
        <v>98</v>
      </c>
      <c r="E1648" s="5">
        <v>0</v>
      </c>
      <c r="F1648" s="5">
        <v>0</v>
      </c>
      <c r="G1648" s="6" t="s">
        <v>98</v>
      </c>
      <c r="H1648" s="6">
        <v>0</v>
      </c>
      <c r="I1648" s="4">
        <v>0</v>
      </c>
      <c r="J1648" s="4" t="s">
        <v>98</v>
      </c>
      <c r="K1648" s="4" t="s">
        <v>98</v>
      </c>
      <c r="L1648" s="7" t="s">
        <v>16</v>
      </c>
      <c r="M1648" s="7" t="s">
        <v>17</v>
      </c>
    </row>
    <row r="1649" spans="1:13">
      <c r="A1649" s="3" t="s">
        <v>616</v>
      </c>
      <c r="B1649" s="3" t="s">
        <v>1428</v>
      </c>
      <c r="C1649" s="4" t="s">
        <v>15</v>
      </c>
      <c r="D1649" s="4" t="s">
        <v>98</v>
      </c>
      <c r="E1649" s="5">
        <v>0</v>
      </c>
      <c r="F1649" s="5">
        <v>0</v>
      </c>
      <c r="G1649" s="6" t="s">
        <v>98</v>
      </c>
      <c r="H1649" s="6">
        <v>0</v>
      </c>
      <c r="I1649" s="4">
        <v>0</v>
      </c>
      <c r="J1649" s="4" t="s">
        <v>98</v>
      </c>
      <c r="K1649" s="4" t="s">
        <v>98</v>
      </c>
      <c r="L1649" s="7" t="s">
        <v>16</v>
      </c>
      <c r="M1649" s="7" t="s">
        <v>17</v>
      </c>
    </row>
    <row r="1650" spans="1:13">
      <c r="A1650" s="3" t="s">
        <v>115</v>
      </c>
      <c r="B1650" s="3" t="s">
        <v>327</v>
      </c>
      <c r="C1650" s="4" t="s">
        <v>15</v>
      </c>
      <c r="D1650" s="4" t="s">
        <v>98</v>
      </c>
      <c r="E1650" s="5">
        <v>0</v>
      </c>
      <c r="F1650" s="5">
        <v>0</v>
      </c>
      <c r="G1650" s="6" t="s">
        <v>98</v>
      </c>
      <c r="H1650" s="6">
        <v>0</v>
      </c>
      <c r="I1650" s="4">
        <v>0</v>
      </c>
      <c r="J1650" s="4" t="s">
        <v>98</v>
      </c>
      <c r="K1650" s="4" t="s">
        <v>98</v>
      </c>
      <c r="L1650" s="7" t="s">
        <v>16</v>
      </c>
      <c r="M1650" s="7" t="s">
        <v>17</v>
      </c>
    </row>
    <row r="1651" spans="1:13">
      <c r="A1651" s="3" t="s">
        <v>562</v>
      </c>
      <c r="B1651" s="3" t="s">
        <v>1429</v>
      </c>
      <c r="C1651" s="4" t="s">
        <v>15</v>
      </c>
      <c r="D1651" s="4" t="s">
        <v>98</v>
      </c>
      <c r="E1651" s="5">
        <v>0</v>
      </c>
      <c r="F1651" s="5">
        <v>0</v>
      </c>
      <c r="G1651" s="6" t="s">
        <v>98</v>
      </c>
      <c r="H1651" s="6">
        <v>0</v>
      </c>
      <c r="I1651" s="4">
        <v>0</v>
      </c>
      <c r="J1651" s="4" t="s">
        <v>98</v>
      </c>
      <c r="K1651" s="4" t="s">
        <v>98</v>
      </c>
      <c r="L1651" s="7" t="s">
        <v>16</v>
      </c>
      <c r="M1651" s="7" t="s">
        <v>17</v>
      </c>
    </row>
    <row r="1652" spans="1:13">
      <c r="A1652" s="3" t="s">
        <v>83</v>
      </c>
      <c r="B1652" s="3" t="s">
        <v>1288</v>
      </c>
      <c r="C1652" s="4" t="s">
        <v>15</v>
      </c>
      <c r="D1652" s="4" t="s">
        <v>98</v>
      </c>
      <c r="E1652" s="5">
        <v>0</v>
      </c>
      <c r="F1652" s="5">
        <v>0</v>
      </c>
      <c r="G1652" s="6" t="s">
        <v>98</v>
      </c>
      <c r="H1652" s="6">
        <v>0</v>
      </c>
      <c r="I1652" s="4">
        <v>0</v>
      </c>
      <c r="J1652" s="4" t="s">
        <v>98</v>
      </c>
      <c r="K1652" s="4" t="s">
        <v>98</v>
      </c>
      <c r="L1652" s="7" t="s">
        <v>16</v>
      </c>
      <c r="M1652" s="7" t="s">
        <v>17</v>
      </c>
    </row>
    <row r="1653" spans="1:13">
      <c r="A1653" s="3" t="s">
        <v>1037</v>
      </c>
      <c r="B1653" s="3" t="s">
        <v>1430</v>
      </c>
      <c r="C1653" s="4" t="s">
        <v>15</v>
      </c>
      <c r="D1653" s="4" t="s">
        <v>98</v>
      </c>
      <c r="E1653" s="5">
        <v>0</v>
      </c>
      <c r="F1653" s="5">
        <v>0</v>
      </c>
      <c r="G1653" s="6" t="s">
        <v>98</v>
      </c>
      <c r="H1653" s="6">
        <v>0</v>
      </c>
      <c r="I1653" s="4">
        <v>0</v>
      </c>
      <c r="J1653" s="4" t="s">
        <v>98</v>
      </c>
      <c r="K1653" s="4" t="s">
        <v>98</v>
      </c>
      <c r="L1653" s="7" t="s">
        <v>16</v>
      </c>
      <c r="M1653" s="7" t="s">
        <v>17</v>
      </c>
    </row>
    <row r="1654" spans="1:13">
      <c r="A1654" s="3" t="s">
        <v>514</v>
      </c>
      <c r="B1654" s="3" t="s">
        <v>1242</v>
      </c>
      <c r="C1654" s="4" t="s">
        <v>15</v>
      </c>
      <c r="D1654" s="4" t="s">
        <v>98</v>
      </c>
      <c r="E1654" s="5">
        <v>0</v>
      </c>
      <c r="F1654" s="5">
        <v>0</v>
      </c>
      <c r="G1654" s="6" t="s">
        <v>98</v>
      </c>
      <c r="H1654" s="6">
        <v>0</v>
      </c>
      <c r="I1654" s="4">
        <v>0</v>
      </c>
      <c r="J1654" s="4" t="s">
        <v>98</v>
      </c>
      <c r="K1654" s="4" t="s">
        <v>98</v>
      </c>
      <c r="L1654" s="7" t="s">
        <v>16</v>
      </c>
      <c r="M1654" s="7" t="s">
        <v>17</v>
      </c>
    </row>
    <row r="1655" spans="1:13">
      <c r="A1655" s="3" t="s">
        <v>463</v>
      </c>
      <c r="B1655" s="3" t="s">
        <v>778</v>
      </c>
      <c r="C1655" s="4" t="s">
        <v>15</v>
      </c>
      <c r="D1655" s="4" t="s">
        <v>98</v>
      </c>
      <c r="E1655" s="5">
        <v>0</v>
      </c>
      <c r="F1655" s="5">
        <v>0</v>
      </c>
      <c r="G1655" s="6" t="s">
        <v>98</v>
      </c>
      <c r="H1655" s="6">
        <v>0</v>
      </c>
      <c r="I1655" s="4">
        <v>0</v>
      </c>
      <c r="J1655" s="4" t="s">
        <v>98</v>
      </c>
      <c r="K1655" s="4" t="s">
        <v>98</v>
      </c>
      <c r="L1655" s="7" t="s">
        <v>16</v>
      </c>
      <c r="M1655" s="7" t="s">
        <v>17</v>
      </c>
    </row>
    <row r="1656" spans="1:13">
      <c r="A1656" s="3" t="s">
        <v>1431</v>
      </c>
      <c r="B1656" s="3" t="s">
        <v>1432</v>
      </c>
      <c r="C1656" s="4" t="s">
        <v>15</v>
      </c>
      <c r="D1656" s="4" t="s">
        <v>98</v>
      </c>
      <c r="E1656" s="5">
        <v>0</v>
      </c>
      <c r="F1656" s="5">
        <v>0</v>
      </c>
      <c r="G1656" s="6" t="s">
        <v>98</v>
      </c>
      <c r="H1656" s="6">
        <v>0</v>
      </c>
      <c r="I1656" s="4">
        <v>0</v>
      </c>
      <c r="J1656" s="4" t="s">
        <v>98</v>
      </c>
      <c r="K1656" s="4" t="s">
        <v>98</v>
      </c>
      <c r="L1656" s="7" t="s">
        <v>16</v>
      </c>
      <c r="M1656" s="7" t="s">
        <v>17</v>
      </c>
    </row>
    <row r="1657" spans="1:13">
      <c r="A1657" s="3" t="s">
        <v>563</v>
      </c>
      <c r="B1657" s="3" t="s">
        <v>1433</v>
      </c>
      <c r="C1657" s="4" t="s">
        <v>15</v>
      </c>
      <c r="D1657" s="4" t="s">
        <v>98</v>
      </c>
      <c r="E1657" s="5">
        <v>0</v>
      </c>
      <c r="F1657" s="5">
        <v>0</v>
      </c>
      <c r="G1657" s="6" t="s">
        <v>98</v>
      </c>
      <c r="H1657" s="6">
        <v>0</v>
      </c>
      <c r="I1657" s="4">
        <v>0</v>
      </c>
      <c r="J1657" s="4" t="s">
        <v>98</v>
      </c>
      <c r="K1657" s="4" t="s">
        <v>98</v>
      </c>
      <c r="L1657" s="7" t="s">
        <v>16</v>
      </c>
      <c r="M1657" s="7" t="s">
        <v>17</v>
      </c>
    </row>
    <row r="1658" spans="1:13">
      <c r="A1658" s="3" t="s">
        <v>589</v>
      </c>
      <c r="B1658" s="3" t="s">
        <v>1434</v>
      </c>
      <c r="C1658" s="4" t="s">
        <v>15</v>
      </c>
      <c r="D1658" s="4" t="s">
        <v>98</v>
      </c>
      <c r="E1658" s="5">
        <v>0</v>
      </c>
      <c r="F1658" s="5">
        <v>0</v>
      </c>
      <c r="G1658" s="6" t="s">
        <v>98</v>
      </c>
      <c r="H1658" s="6">
        <v>0</v>
      </c>
      <c r="I1658" s="4">
        <v>0</v>
      </c>
      <c r="J1658" s="4" t="s">
        <v>98</v>
      </c>
      <c r="K1658" s="4" t="s">
        <v>98</v>
      </c>
      <c r="L1658" s="7" t="s">
        <v>16</v>
      </c>
      <c r="M1658" s="7" t="s">
        <v>17</v>
      </c>
    </row>
    <row r="1659" spans="1:13">
      <c r="A1659" s="3" t="s">
        <v>437</v>
      </c>
      <c r="B1659" s="3" t="s">
        <v>483</v>
      </c>
      <c r="C1659" s="4" t="s">
        <v>15</v>
      </c>
      <c r="D1659" s="4" t="s">
        <v>98</v>
      </c>
      <c r="E1659" s="5">
        <v>0</v>
      </c>
      <c r="F1659" s="5">
        <v>0</v>
      </c>
      <c r="G1659" s="6" t="s">
        <v>98</v>
      </c>
      <c r="H1659" s="6">
        <v>0</v>
      </c>
      <c r="I1659" s="4">
        <v>0</v>
      </c>
      <c r="J1659" s="4" t="s">
        <v>98</v>
      </c>
      <c r="K1659" s="4" t="s">
        <v>98</v>
      </c>
      <c r="L1659" s="7" t="s">
        <v>16</v>
      </c>
      <c r="M1659" s="7" t="s">
        <v>17</v>
      </c>
    </row>
    <row r="1660" spans="1:13">
      <c r="A1660" s="3" t="s">
        <v>555</v>
      </c>
      <c r="B1660" s="3" t="s">
        <v>593</v>
      </c>
      <c r="C1660" s="4" t="s">
        <v>15</v>
      </c>
      <c r="D1660" s="4" t="s">
        <v>98</v>
      </c>
      <c r="E1660" s="5">
        <v>0</v>
      </c>
      <c r="F1660" s="5">
        <v>0</v>
      </c>
      <c r="G1660" s="6" t="s">
        <v>98</v>
      </c>
      <c r="H1660" s="6">
        <v>0</v>
      </c>
      <c r="I1660" s="4">
        <v>0</v>
      </c>
      <c r="J1660" s="4" t="s">
        <v>98</v>
      </c>
      <c r="K1660" s="4" t="s">
        <v>98</v>
      </c>
      <c r="L1660" s="7" t="s">
        <v>16</v>
      </c>
      <c r="M1660" s="7" t="s">
        <v>17</v>
      </c>
    </row>
    <row r="1661" spans="1:13">
      <c r="A1661" s="3" t="s">
        <v>417</v>
      </c>
      <c r="B1661" s="3" t="s">
        <v>418</v>
      </c>
      <c r="C1661" s="4" t="s">
        <v>15</v>
      </c>
      <c r="D1661" s="4" t="s">
        <v>98</v>
      </c>
      <c r="E1661" s="5">
        <v>0</v>
      </c>
      <c r="F1661" s="5">
        <v>0</v>
      </c>
      <c r="G1661" s="6" t="s">
        <v>98</v>
      </c>
      <c r="H1661" s="6">
        <v>0</v>
      </c>
      <c r="I1661" s="4">
        <v>0</v>
      </c>
      <c r="J1661" s="4" t="s">
        <v>98</v>
      </c>
      <c r="K1661" s="4" t="s">
        <v>98</v>
      </c>
      <c r="L1661" s="7" t="s">
        <v>16</v>
      </c>
      <c r="M1661" s="7" t="s">
        <v>17</v>
      </c>
    </row>
    <row r="1662" spans="1:13">
      <c r="A1662" s="3" t="s">
        <v>625</v>
      </c>
      <c r="B1662" s="3" t="s">
        <v>745</v>
      </c>
      <c r="C1662" s="4" t="s">
        <v>15</v>
      </c>
      <c r="D1662" s="4" t="s">
        <v>98</v>
      </c>
      <c r="E1662" s="5">
        <v>0</v>
      </c>
      <c r="F1662" s="5">
        <v>0</v>
      </c>
      <c r="G1662" s="6" t="s">
        <v>98</v>
      </c>
      <c r="H1662" s="6">
        <v>0</v>
      </c>
      <c r="I1662" s="4">
        <v>0</v>
      </c>
      <c r="J1662" s="4" t="s">
        <v>98</v>
      </c>
      <c r="K1662" s="4" t="s">
        <v>98</v>
      </c>
      <c r="L1662" s="7" t="s">
        <v>16</v>
      </c>
      <c r="M1662" s="7" t="s">
        <v>17</v>
      </c>
    </row>
    <row r="1663" spans="1:13">
      <c r="A1663" s="3" t="s">
        <v>433</v>
      </c>
      <c r="B1663" s="3" t="s">
        <v>1435</v>
      </c>
      <c r="C1663" s="4" t="s">
        <v>15</v>
      </c>
      <c r="D1663" s="4" t="s">
        <v>98</v>
      </c>
      <c r="E1663" s="5">
        <v>0</v>
      </c>
      <c r="F1663" s="5">
        <v>0</v>
      </c>
      <c r="G1663" s="6" t="s">
        <v>98</v>
      </c>
      <c r="H1663" s="6">
        <v>0</v>
      </c>
      <c r="I1663" s="4">
        <v>0</v>
      </c>
      <c r="J1663" s="4" t="s">
        <v>98</v>
      </c>
      <c r="K1663" s="4" t="s">
        <v>98</v>
      </c>
      <c r="L1663" s="7" t="s">
        <v>16</v>
      </c>
      <c r="M1663" s="7" t="s">
        <v>17</v>
      </c>
    </row>
    <row r="1664" spans="1:13">
      <c r="A1664" s="3" t="s">
        <v>417</v>
      </c>
      <c r="B1664" s="3" t="s">
        <v>620</v>
      </c>
      <c r="C1664" s="4" t="s">
        <v>15</v>
      </c>
      <c r="D1664" s="4" t="s">
        <v>98</v>
      </c>
      <c r="E1664" s="5">
        <v>0</v>
      </c>
      <c r="F1664" s="5">
        <v>0</v>
      </c>
      <c r="G1664" s="6" t="s">
        <v>98</v>
      </c>
      <c r="H1664" s="6">
        <v>0</v>
      </c>
      <c r="I1664" s="4">
        <v>0</v>
      </c>
      <c r="J1664" s="4" t="s">
        <v>98</v>
      </c>
      <c r="K1664" s="4" t="s">
        <v>98</v>
      </c>
      <c r="L1664" s="7" t="s">
        <v>16</v>
      </c>
      <c r="M1664" s="7" t="s">
        <v>17</v>
      </c>
    </row>
    <row r="1665" spans="1:13">
      <c r="A1665" s="3" t="s">
        <v>465</v>
      </c>
      <c r="B1665" s="3" t="s">
        <v>984</v>
      </c>
      <c r="C1665" s="4" t="s">
        <v>15</v>
      </c>
      <c r="D1665" s="4" t="s">
        <v>98</v>
      </c>
      <c r="E1665" s="5">
        <v>0</v>
      </c>
      <c r="F1665" s="5">
        <v>0</v>
      </c>
      <c r="G1665" s="6" t="s">
        <v>98</v>
      </c>
      <c r="H1665" s="6">
        <v>0</v>
      </c>
      <c r="I1665" s="4">
        <v>0</v>
      </c>
      <c r="J1665" s="4" t="s">
        <v>98</v>
      </c>
      <c r="K1665" s="4" t="s">
        <v>98</v>
      </c>
      <c r="L1665" s="7" t="s">
        <v>16</v>
      </c>
      <c r="M1665" s="7" t="s">
        <v>17</v>
      </c>
    </row>
    <row r="1666" spans="1:13">
      <c r="A1666" s="3" t="s">
        <v>974</v>
      </c>
      <c r="B1666" s="3" t="s">
        <v>1436</v>
      </c>
      <c r="C1666" s="4" t="s">
        <v>15</v>
      </c>
      <c r="D1666" s="4" t="s">
        <v>98</v>
      </c>
      <c r="E1666" s="5">
        <v>0</v>
      </c>
      <c r="F1666" s="5">
        <v>0</v>
      </c>
      <c r="G1666" s="6" t="s">
        <v>98</v>
      </c>
      <c r="H1666" s="6">
        <v>0</v>
      </c>
      <c r="I1666" s="4">
        <v>0</v>
      </c>
      <c r="J1666" s="4" t="s">
        <v>98</v>
      </c>
      <c r="K1666" s="4" t="s">
        <v>98</v>
      </c>
      <c r="L1666" s="7" t="s">
        <v>16</v>
      </c>
      <c r="M1666" s="7" t="s">
        <v>17</v>
      </c>
    </row>
    <row r="1667" spans="1:13">
      <c r="A1667" s="3" t="s">
        <v>644</v>
      </c>
      <c r="B1667" s="3" t="s">
        <v>946</v>
      </c>
      <c r="C1667" s="4" t="s">
        <v>15</v>
      </c>
      <c r="D1667" s="4" t="s">
        <v>98</v>
      </c>
      <c r="E1667" s="5">
        <v>0</v>
      </c>
      <c r="F1667" s="5">
        <v>0</v>
      </c>
      <c r="G1667" s="6" t="s">
        <v>98</v>
      </c>
      <c r="H1667" s="6">
        <v>0</v>
      </c>
      <c r="I1667" s="4">
        <v>0</v>
      </c>
      <c r="J1667" s="4" t="s">
        <v>98</v>
      </c>
      <c r="K1667" s="4" t="s">
        <v>98</v>
      </c>
      <c r="L1667" s="7" t="s">
        <v>16</v>
      </c>
      <c r="M1667" s="7" t="s">
        <v>17</v>
      </c>
    </row>
    <row r="1668" spans="1:13">
      <c r="A1668" s="3" t="s">
        <v>600</v>
      </c>
      <c r="B1668" s="3" t="s">
        <v>1437</v>
      </c>
      <c r="C1668" s="4" t="s">
        <v>15</v>
      </c>
      <c r="D1668" s="4" t="s">
        <v>98</v>
      </c>
      <c r="E1668" s="5">
        <v>0</v>
      </c>
      <c r="F1668" s="5">
        <v>0</v>
      </c>
      <c r="G1668" s="6" t="s">
        <v>98</v>
      </c>
      <c r="H1668" s="6">
        <v>0</v>
      </c>
      <c r="I1668" s="4">
        <v>0</v>
      </c>
      <c r="J1668" s="4" t="s">
        <v>98</v>
      </c>
      <c r="K1668" s="4" t="s">
        <v>98</v>
      </c>
      <c r="L1668" s="7" t="s">
        <v>16</v>
      </c>
      <c r="M1668" s="7" t="s">
        <v>17</v>
      </c>
    </row>
    <row r="1669" spans="1:13">
      <c r="A1669" s="3" t="s">
        <v>377</v>
      </c>
      <c r="B1669" s="3" t="s">
        <v>1255</v>
      </c>
      <c r="C1669" s="4" t="s">
        <v>15</v>
      </c>
      <c r="D1669" s="4" t="s">
        <v>98</v>
      </c>
      <c r="E1669" s="5">
        <v>0</v>
      </c>
      <c r="F1669" s="5">
        <v>0</v>
      </c>
      <c r="G1669" s="6" t="s">
        <v>98</v>
      </c>
      <c r="H1669" s="6">
        <v>0</v>
      </c>
      <c r="I1669" s="4">
        <v>0</v>
      </c>
      <c r="J1669" s="4" t="s">
        <v>98</v>
      </c>
      <c r="K1669" s="4" t="s">
        <v>98</v>
      </c>
      <c r="L1669" s="7" t="s">
        <v>16</v>
      </c>
      <c r="M1669" s="7" t="s">
        <v>17</v>
      </c>
    </row>
    <row r="1670" spans="1:13">
      <c r="A1670" s="3" t="s">
        <v>1438</v>
      </c>
      <c r="B1670" s="3" t="s">
        <v>1439</v>
      </c>
      <c r="C1670" s="4" t="s">
        <v>15</v>
      </c>
      <c r="D1670" s="4" t="s">
        <v>98</v>
      </c>
      <c r="E1670" s="5">
        <v>0</v>
      </c>
      <c r="F1670" s="5">
        <v>0</v>
      </c>
      <c r="G1670" s="6" t="s">
        <v>98</v>
      </c>
      <c r="H1670" s="6">
        <v>0</v>
      </c>
      <c r="I1670" s="4">
        <v>0</v>
      </c>
      <c r="J1670" s="4" t="s">
        <v>98</v>
      </c>
      <c r="K1670" s="4" t="s">
        <v>98</v>
      </c>
      <c r="L1670" s="7" t="s">
        <v>16</v>
      </c>
      <c r="M1670" s="7" t="s">
        <v>17</v>
      </c>
    </row>
    <row r="1671" spans="1:13">
      <c r="A1671" s="3" t="s">
        <v>83</v>
      </c>
      <c r="B1671" s="3" t="s">
        <v>186</v>
      </c>
      <c r="C1671" s="4" t="s">
        <v>15</v>
      </c>
      <c r="D1671" s="4" t="s">
        <v>98</v>
      </c>
      <c r="E1671" s="5">
        <v>0</v>
      </c>
      <c r="F1671" s="5">
        <v>0</v>
      </c>
      <c r="G1671" s="6" t="s">
        <v>98</v>
      </c>
      <c r="H1671" s="6">
        <v>0</v>
      </c>
      <c r="I1671" s="4">
        <v>0</v>
      </c>
      <c r="J1671" s="4" t="s">
        <v>98</v>
      </c>
      <c r="K1671" s="4" t="s">
        <v>98</v>
      </c>
      <c r="L1671" s="7" t="s">
        <v>16</v>
      </c>
      <c r="M1671" s="7" t="s">
        <v>17</v>
      </c>
    </row>
    <row r="1672" spans="1:13">
      <c r="A1672" s="3" t="s">
        <v>787</v>
      </c>
      <c r="B1672" s="3" t="s">
        <v>1290</v>
      </c>
      <c r="C1672" s="4" t="s">
        <v>15</v>
      </c>
      <c r="D1672" s="4" t="s">
        <v>98</v>
      </c>
      <c r="E1672" s="5">
        <v>0</v>
      </c>
      <c r="F1672" s="5">
        <v>0</v>
      </c>
      <c r="G1672" s="6" t="s">
        <v>98</v>
      </c>
      <c r="H1672" s="6">
        <v>0</v>
      </c>
      <c r="I1672" s="4">
        <v>0</v>
      </c>
      <c r="J1672" s="4" t="s">
        <v>98</v>
      </c>
      <c r="K1672" s="4" t="s">
        <v>98</v>
      </c>
      <c r="L1672" s="7" t="s">
        <v>16</v>
      </c>
      <c r="M1672" s="7" t="s">
        <v>17</v>
      </c>
    </row>
    <row r="1673" spans="1:13">
      <c r="A1673" s="3" t="s">
        <v>343</v>
      </c>
      <c r="B1673" s="3" t="s">
        <v>1440</v>
      </c>
      <c r="C1673" s="4" t="s">
        <v>15</v>
      </c>
      <c r="D1673" s="4" t="s">
        <v>98</v>
      </c>
      <c r="E1673" s="5">
        <v>0</v>
      </c>
      <c r="F1673" s="5">
        <v>0</v>
      </c>
      <c r="G1673" s="6" t="s">
        <v>98</v>
      </c>
      <c r="H1673" s="6">
        <v>0</v>
      </c>
      <c r="I1673" s="4">
        <v>0</v>
      </c>
      <c r="J1673" s="4" t="s">
        <v>98</v>
      </c>
      <c r="K1673" s="4" t="s">
        <v>98</v>
      </c>
      <c r="L1673" s="7" t="s">
        <v>16</v>
      </c>
      <c r="M1673" s="7" t="s">
        <v>17</v>
      </c>
    </row>
    <row r="1674" spans="1:13">
      <c r="A1674" s="3" t="s">
        <v>426</v>
      </c>
      <c r="B1674" s="3" t="s">
        <v>1441</v>
      </c>
      <c r="C1674" s="4" t="s">
        <v>15</v>
      </c>
      <c r="D1674" s="4" t="s">
        <v>98</v>
      </c>
      <c r="E1674" s="5">
        <v>0</v>
      </c>
      <c r="F1674" s="5">
        <v>0</v>
      </c>
      <c r="G1674" s="6" t="s">
        <v>98</v>
      </c>
      <c r="H1674" s="6">
        <v>0</v>
      </c>
      <c r="I1674" s="4">
        <v>0</v>
      </c>
      <c r="J1674" s="4" t="s">
        <v>98</v>
      </c>
      <c r="K1674" s="4" t="s">
        <v>98</v>
      </c>
      <c r="L1674" s="7" t="s">
        <v>16</v>
      </c>
      <c r="M1674" s="7" t="s">
        <v>17</v>
      </c>
    </row>
    <row r="1675" spans="1:13">
      <c r="A1675" s="3" t="s">
        <v>343</v>
      </c>
      <c r="B1675" s="3" t="s">
        <v>1440</v>
      </c>
      <c r="C1675" s="4" t="s">
        <v>15</v>
      </c>
      <c r="D1675" s="4" t="s">
        <v>98</v>
      </c>
      <c r="E1675" s="5">
        <v>0</v>
      </c>
      <c r="F1675" s="5">
        <v>0</v>
      </c>
      <c r="G1675" s="6" t="s">
        <v>98</v>
      </c>
      <c r="H1675" s="6">
        <v>0</v>
      </c>
      <c r="I1675" s="4">
        <v>0</v>
      </c>
      <c r="J1675" s="4" t="s">
        <v>98</v>
      </c>
      <c r="K1675" s="4" t="s">
        <v>98</v>
      </c>
      <c r="L1675" s="7" t="s">
        <v>16</v>
      </c>
      <c r="M1675" s="7" t="s">
        <v>17</v>
      </c>
    </row>
    <row r="1676" spans="1:13">
      <c r="A1676" s="3" t="s">
        <v>776</v>
      </c>
      <c r="B1676" s="3" t="s">
        <v>1442</v>
      </c>
      <c r="C1676" s="4" t="s">
        <v>15</v>
      </c>
      <c r="D1676" s="4" t="s">
        <v>98</v>
      </c>
      <c r="E1676" s="5">
        <v>0</v>
      </c>
      <c r="F1676" s="5">
        <v>0</v>
      </c>
      <c r="G1676" s="6" t="s">
        <v>98</v>
      </c>
      <c r="H1676" s="6">
        <v>0</v>
      </c>
      <c r="I1676" s="4">
        <v>0</v>
      </c>
      <c r="J1676" s="4" t="s">
        <v>98</v>
      </c>
      <c r="K1676" s="4" t="s">
        <v>98</v>
      </c>
      <c r="L1676" s="7" t="s">
        <v>16</v>
      </c>
      <c r="M1676" s="7" t="s">
        <v>17</v>
      </c>
    </row>
    <row r="1677" spans="1:13">
      <c r="A1677" s="3" t="s">
        <v>552</v>
      </c>
      <c r="B1677" s="3" t="s">
        <v>1188</v>
      </c>
      <c r="C1677" s="4" t="s">
        <v>15</v>
      </c>
      <c r="D1677" s="4" t="s">
        <v>98</v>
      </c>
      <c r="E1677" s="5">
        <v>0</v>
      </c>
      <c r="F1677" s="5">
        <v>0</v>
      </c>
      <c r="G1677" s="6" t="s">
        <v>98</v>
      </c>
      <c r="H1677" s="6">
        <v>0</v>
      </c>
      <c r="I1677" s="4">
        <v>0</v>
      </c>
      <c r="J1677" s="4" t="s">
        <v>98</v>
      </c>
      <c r="K1677" s="4" t="s">
        <v>98</v>
      </c>
      <c r="L1677" s="7" t="s">
        <v>16</v>
      </c>
      <c r="M1677" s="7" t="s">
        <v>17</v>
      </c>
    </row>
    <row r="1678" spans="1:13">
      <c r="A1678" s="3" t="s">
        <v>820</v>
      </c>
      <c r="B1678" s="3" t="s">
        <v>578</v>
      </c>
      <c r="C1678" s="4" t="s">
        <v>15</v>
      </c>
      <c r="D1678" s="4" t="s">
        <v>98</v>
      </c>
      <c r="E1678" s="5">
        <v>0</v>
      </c>
      <c r="F1678" s="5">
        <v>0</v>
      </c>
      <c r="G1678" s="6" t="s">
        <v>98</v>
      </c>
      <c r="H1678" s="6">
        <v>0</v>
      </c>
      <c r="I1678" s="4">
        <v>0</v>
      </c>
      <c r="J1678" s="4" t="s">
        <v>98</v>
      </c>
      <c r="K1678" s="4" t="s">
        <v>98</v>
      </c>
      <c r="L1678" s="7" t="s">
        <v>16</v>
      </c>
      <c r="M1678" s="7" t="s">
        <v>17</v>
      </c>
    </row>
    <row r="1679" spans="1:13">
      <c r="A1679" s="3" t="s">
        <v>1443</v>
      </c>
      <c r="B1679" s="3" t="s">
        <v>1444</v>
      </c>
      <c r="C1679" s="4" t="s">
        <v>15</v>
      </c>
      <c r="D1679" s="4" t="s">
        <v>98</v>
      </c>
      <c r="E1679" s="5">
        <v>0</v>
      </c>
      <c r="F1679" s="5">
        <v>0</v>
      </c>
      <c r="G1679" s="6" t="s">
        <v>98</v>
      </c>
      <c r="H1679" s="6">
        <v>0</v>
      </c>
      <c r="I1679" s="4">
        <v>0</v>
      </c>
      <c r="J1679" s="4" t="s">
        <v>98</v>
      </c>
      <c r="K1679" s="4" t="s">
        <v>98</v>
      </c>
      <c r="L1679" s="7" t="s">
        <v>16</v>
      </c>
      <c r="M1679" s="7" t="s">
        <v>17</v>
      </c>
    </row>
    <row r="1680" spans="1:13">
      <c r="A1680" s="3" t="s">
        <v>474</v>
      </c>
      <c r="B1680" s="3" t="s">
        <v>611</v>
      </c>
      <c r="C1680" s="4" t="s">
        <v>15</v>
      </c>
      <c r="D1680" s="4" t="s">
        <v>98</v>
      </c>
      <c r="E1680" s="5">
        <v>0</v>
      </c>
      <c r="F1680" s="5">
        <v>0</v>
      </c>
      <c r="G1680" s="6" t="s">
        <v>98</v>
      </c>
      <c r="H1680" s="6">
        <v>0</v>
      </c>
      <c r="I1680" s="4">
        <v>0</v>
      </c>
      <c r="J1680" s="4" t="s">
        <v>98</v>
      </c>
      <c r="K1680" s="4" t="s">
        <v>98</v>
      </c>
      <c r="L1680" s="7" t="s">
        <v>16</v>
      </c>
      <c r="M1680" s="7" t="s">
        <v>17</v>
      </c>
    </row>
    <row r="1681" spans="1:13">
      <c r="A1681" s="3" t="s">
        <v>1445</v>
      </c>
      <c r="B1681" s="3" t="s">
        <v>1446</v>
      </c>
      <c r="C1681" s="4" t="s">
        <v>15</v>
      </c>
      <c r="D1681" s="4" t="s">
        <v>98</v>
      </c>
      <c r="E1681" s="5">
        <v>0</v>
      </c>
      <c r="F1681" s="5">
        <v>0</v>
      </c>
      <c r="G1681" s="6" t="s">
        <v>98</v>
      </c>
      <c r="H1681" s="6">
        <v>0</v>
      </c>
      <c r="I1681" s="4">
        <v>0</v>
      </c>
      <c r="J1681" s="4" t="s">
        <v>98</v>
      </c>
      <c r="K1681" s="4" t="s">
        <v>98</v>
      </c>
      <c r="L1681" s="7" t="s">
        <v>16</v>
      </c>
      <c r="M1681" s="7" t="s">
        <v>17</v>
      </c>
    </row>
    <row r="1682" spans="1:13">
      <c r="A1682" s="3" t="s">
        <v>456</v>
      </c>
      <c r="B1682" s="3" t="s">
        <v>1414</v>
      </c>
      <c r="C1682" s="4" t="s">
        <v>15</v>
      </c>
      <c r="D1682" s="4" t="s">
        <v>98</v>
      </c>
      <c r="E1682" s="5">
        <v>0</v>
      </c>
      <c r="F1682" s="5">
        <v>0</v>
      </c>
      <c r="G1682" s="6" t="s">
        <v>98</v>
      </c>
      <c r="H1682" s="6">
        <v>0</v>
      </c>
      <c r="I1682" s="4">
        <v>0</v>
      </c>
      <c r="J1682" s="4" t="s">
        <v>98</v>
      </c>
      <c r="K1682" s="4" t="s">
        <v>98</v>
      </c>
      <c r="L1682" s="7" t="s">
        <v>16</v>
      </c>
      <c r="M1682" s="7" t="s">
        <v>17</v>
      </c>
    </row>
    <row r="1683" spans="1:13">
      <c r="A1683" s="3" t="s">
        <v>533</v>
      </c>
      <c r="B1683" s="3" t="s">
        <v>1447</v>
      </c>
      <c r="C1683" s="4" t="s">
        <v>15</v>
      </c>
      <c r="D1683" s="4" t="s">
        <v>98</v>
      </c>
      <c r="E1683" s="5">
        <v>0</v>
      </c>
      <c r="F1683" s="5">
        <v>0</v>
      </c>
      <c r="G1683" s="6" t="s">
        <v>98</v>
      </c>
      <c r="H1683" s="6">
        <v>0</v>
      </c>
      <c r="I1683" s="4">
        <v>0</v>
      </c>
      <c r="J1683" s="4" t="s">
        <v>98</v>
      </c>
      <c r="K1683" s="4" t="s">
        <v>98</v>
      </c>
      <c r="L1683" s="7" t="s">
        <v>16</v>
      </c>
      <c r="M1683" s="7" t="s">
        <v>17</v>
      </c>
    </row>
    <row r="1684" spans="1:13">
      <c r="A1684" s="3" t="s">
        <v>437</v>
      </c>
      <c r="B1684" s="3" t="s">
        <v>1154</v>
      </c>
      <c r="C1684" s="4" t="s">
        <v>15</v>
      </c>
      <c r="D1684" s="4" t="s">
        <v>98</v>
      </c>
      <c r="E1684" s="5">
        <v>0</v>
      </c>
      <c r="F1684" s="5">
        <v>0</v>
      </c>
      <c r="G1684" s="6" t="s">
        <v>98</v>
      </c>
      <c r="H1684" s="6">
        <v>0</v>
      </c>
      <c r="I1684" s="4">
        <v>0</v>
      </c>
      <c r="J1684" s="4" t="s">
        <v>98</v>
      </c>
      <c r="K1684" s="4" t="s">
        <v>98</v>
      </c>
      <c r="L1684" s="7" t="s">
        <v>16</v>
      </c>
      <c r="M1684" s="7" t="s">
        <v>17</v>
      </c>
    </row>
    <row r="1685" spans="1:13">
      <c r="A1685" s="3" t="s">
        <v>1078</v>
      </c>
      <c r="B1685" s="3" t="s">
        <v>1448</v>
      </c>
      <c r="C1685" s="4" t="s">
        <v>15</v>
      </c>
      <c r="D1685" s="4" t="s">
        <v>98</v>
      </c>
      <c r="E1685" s="5">
        <v>0</v>
      </c>
      <c r="F1685" s="5">
        <v>0</v>
      </c>
      <c r="G1685" s="6" t="s">
        <v>98</v>
      </c>
      <c r="H1685" s="6">
        <v>0</v>
      </c>
      <c r="I1685" s="4">
        <v>0</v>
      </c>
      <c r="J1685" s="4" t="s">
        <v>98</v>
      </c>
      <c r="K1685" s="4" t="s">
        <v>98</v>
      </c>
      <c r="L1685" s="7" t="s">
        <v>16</v>
      </c>
      <c r="M1685" s="7" t="s">
        <v>17</v>
      </c>
    </row>
    <row r="1686" spans="1:13">
      <c r="A1686" s="3" t="s">
        <v>740</v>
      </c>
      <c r="B1686" s="3" t="s">
        <v>1449</v>
      </c>
      <c r="C1686" s="4" t="s">
        <v>15</v>
      </c>
      <c r="D1686" s="4" t="s">
        <v>98</v>
      </c>
      <c r="E1686" s="5">
        <v>0</v>
      </c>
      <c r="F1686" s="5">
        <v>0</v>
      </c>
      <c r="G1686" s="6" t="s">
        <v>98</v>
      </c>
      <c r="H1686" s="6">
        <v>0</v>
      </c>
      <c r="I1686" s="4">
        <v>0</v>
      </c>
      <c r="J1686" s="4" t="s">
        <v>98</v>
      </c>
      <c r="K1686" s="4" t="s">
        <v>98</v>
      </c>
      <c r="L1686" s="7" t="s">
        <v>16</v>
      </c>
      <c r="M1686" s="7" t="s">
        <v>17</v>
      </c>
    </row>
    <row r="1687" spans="1:13">
      <c r="A1687" s="3" t="s">
        <v>112</v>
      </c>
      <c r="B1687" s="3" t="s">
        <v>256</v>
      </c>
      <c r="C1687" s="4" t="s">
        <v>15</v>
      </c>
      <c r="D1687" s="4" t="s">
        <v>98</v>
      </c>
      <c r="E1687" s="5">
        <v>0</v>
      </c>
      <c r="F1687" s="5">
        <v>0</v>
      </c>
      <c r="G1687" s="6" t="s">
        <v>98</v>
      </c>
      <c r="H1687" s="6">
        <v>0</v>
      </c>
      <c r="I1687" s="4">
        <v>0</v>
      </c>
      <c r="J1687" s="4" t="s">
        <v>98</v>
      </c>
      <c r="K1687" s="4" t="s">
        <v>98</v>
      </c>
      <c r="L1687" s="7" t="s">
        <v>16</v>
      </c>
      <c r="M1687" s="7" t="s">
        <v>17</v>
      </c>
    </row>
    <row r="1688" spans="1:13">
      <c r="A1688" s="3" t="s">
        <v>294</v>
      </c>
      <c r="B1688" s="3" t="s">
        <v>1450</v>
      </c>
      <c r="C1688" s="4" t="s">
        <v>15</v>
      </c>
      <c r="D1688" s="4" t="s">
        <v>98</v>
      </c>
      <c r="E1688" s="5">
        <v>0</v>
      </c>
      <c r="F1688" s="5">
        <v>0</v>
      </c>
      <c r="G1688" s="6" t="s">
        <v>98</v>
      </c>
      <c r="H1688" s="6">
        <v>0</v>
      </c>
      <c r="I1688" s="4">
        <v>0</v>
      </c>
      <c r="J1688" s="4" t="s">
        <v>98</v>
      </c>
      <c r="K1688" s="4" t="s">
        <v>98</v>
      </c>
      <c r="L1688" s="7" t="s">
        <v>16</v>
      </c>
      <c r="M1688" s="7" t="s">
        <v>17</v>
      </c>
    </row>
    <row r="1689" spans="1:13">
      <c r="A1689" s="3" t="s">
        <v>850</v>
      </c>
      <c r="B1689" s="3" t="s">
        <v>1451</v>
      </c>
      <c r="C1689" s="4" t="s">
        <v>15</v>
      </c>
      <c r="D1689" s="4" t="s">
        <v>98</v>
      </c>
      <c r="E1689" s="5">
        <v>0</v>
      </c>
      <c r="F1689" s="5">
        <v>0</v>
      </c>
      <c r="G1689" s="6" t="s">
        <v>98</v>
      </c>
      <c r="H1689" s="6">
        <v>0</v>
      </c>
      <c r="I1689" s="4">
        <v>0</v>
      </c>
      <c r="J1689" s="4" t="s">
        <v>98</v>
      </c>
      <c r="K1689" s="4" t="s">
        <v>98</v>
      </c>
      <c r="L1689" s="7" t="s">
        <v>16</v>
      </c>
      <c r="M1689" s="7" t="s">
        <v>17</v>
      </c>
    </row>
    <row r="1690" spans="1:13">
      <c r="A1690" s="3" t="s">
        <v>673</v>
      </c>
      <c r="B1690" s="3" t="s">
        <v>1452</v>
      </c>
      <c r="C1690" s="4" t="s">
        <v>15</v>
      </c>
      <c r="D1690" s="4" t="s">
        <v>98</v>
      </c>
      <c r="E1690" s="5">
        <v>0</v>
      </c>
      <c r="F1690" s="5">
        <v>0</v>
      </c>
      <c r="G1690" s="6" t="s">
        <v>98</v>
      </c>
      <c r="H1690" s="6">
        <v>0</v>
      </c>
      <c r="I1690" s="4">
        <v>0</v>
      </c>
      <c r="J1690" s="4" t="s">
        <v>98</v>
      </c>
      <c r="K1690" s="4" t="s">
        <v>98</v>
      </c>
      <c r="L1690" s="7" t="s">
        <v>16</v>
      </c>
      <c r="M1690" s="7" t="s">
        <v>17</v>
      </c>
    </row>
    <row r="1691" spans="1:13">
      <c r="A1691" s="3" t="s">
        <v>355</v>
      </c>
      <c r="B1691" s="3" t="s">
        <v>1453</v>
      </c>
      <c r="C1691" s="4" t="s">
        <v>15</v>
      </c>
      <c r="D1691" s="4" t="s">
        <v>98</v>
      </c>
      <c r="E1691" s="5">
        <v>0</v>
      </c>
      <c r="F1691" s="5">
        <v>0</v>
      </c>
      <c r="G1691" s="6" t="s">
        <v>98</v>
      </c>
      <c r="H1691" s="6">
        <v>0</v>
      </c>
      <c r="I1691" s="4">
        <v>0</v>
      </c>
      <c r="J1691" s="4" t="s">
        <v>98</v>
      </c>
      <c r="K1691" s="4" t="s">
        <v>98</v>
      </c>
      <c r="L1691" s="7" t="s">
        <v>16</v>
      </c>
      <c r="M1691" s="7" t="s">
        <v>17</v>
      </c>
    </row>
    <row r="1692" spans="1:13">
      <c r="A1692" s="3" t="s">
        <v>1454</v>
      </c>
      <c r="B1692" s="3" t="s">
        <v>1455</v>
      </c>
      <c r="C1692" s="4" t="s">
        <v>15</v>
      </c>
      <c r="D1692" s="4" t="s">
        <v>98</v>
      </c>
      <c r="E1692" s="5">
        <v>0</v>
      </c>
      <c r="F1692" s="5">
        <v>0</v>
      </c>
      <c r="G1692" s="6" t="s">
        <v>98</v>
      </c>
      <c r="H1692" s="6">
        <v>0</v>
      </c>
      <c r="I1692" s="4">
        <v>0</v>
      </c>
      <c r="J1692" s="4" t="s">
        <v>98</v>
      </c>
      <c r="K1692" s="4" t="s">
        <v>98</v>
      </c>
      <c r="L1692" s="7" t="s">
        <v>16</v>
      </c>
      <c r="M1692" s="7" t="s">
        <v>17</v>
      </c>
    </row>
    <row r="1693" spans="1:13">
      <c r="A1693" s="3" t="s">
        <v>612</v>
      </c>
      <c r="B1693" s="3" t="s">
        <v>1205</v>
      </c>
      <c r="C1693" s="4" t="s">
        <v>15</v>
      </c>
      <c r="D1693" s="4" t="s">
        <v>98</v>
      </c>
      <c r="E1693" s="5">
        <v>0</v>
      </c>
      <c r="F1693" s="5">
        <v>0</v>
      </c>
      <c r="G1693" s="6" t="s">
        <v>98</v>
      </c>
      <c r="H1693" s="6">
        <v>0</v>
      </c>
      <c r="I1693" s="4">
        <v>0</v>
      </c>
      <c r="J1693" s="4" t="s">
        <v>98</v>
      </c>
      <c r="K1693" s="4" t="s">
        <v>98</v>
      </c>
      <c r="L1693" s="7" t="s">
        <v>16</v>
      </c>
      <c r="M1693" s="7" t="s">
        <v>17</v>
      </c>
    </row>
    <row r="1694" spans="1:13">
      <c r="A1694" s="3" t="s">
        <v>408</v>
      </c>
      <c r="B1694" s="3" t="s">
        <v>1456</v>
      </c>
      <c r="C1694" s="4" t="s">
        <v>15</v>
      </c>
      <c r="D1694" s="4" t="s">
        <v>98</v>
      </c>
      <c r="E1694" s="5">
        <v>0</v>
      </c>
      <c r="F1694" s="5">
        <v>0</v>
      </c>
      <c r="G1694" s="6" t="s">
        <v>98</v>
      </c>
      <c r="H1694" s="6">
        <v>0</v>
      </c>
      <c r="I1694" s="4">
        <v>0</v>
      </c>
      <c r="J1694" s="4" t="s">
        <v>98</v>
      </c>
      <c r="K1694" s="4" t="s">
        <v>98</v>
      </c>
      <c r="L1694" s="7" t="s">
        <v>16</v>
      </c>
      <c r="M1694" s="7" t="s">
        <v>17</v>
      </c>
    </row>
    <row r="1695" spans="1:13">
      <c r="A1695" s="3" t="s">
        <v>404</v>
      </c>
      <c r="B1695" s="3" t="s">
        <v>1457</v>
      </c>
      <c r="C1695" s="4" t="s">
        <v>15</v>
      </c>
      <c r="D1695" s="4" t="s">
        <v>98</v>
      </c>
      <c r="E1695" s="5">
        <v>0</v>
      </c>
      <c r="F1695" s="5">
        <v>0</v>
      </c>
      <c r="G1695" s="6" t="s">
        <v>98</v>
      </c>
      <c r="H1695" s="6">
        <v>0</v>
      </c>
      <c r="I1695" s="4">
        <v>0</v>
      </c>
      <c r="J1695" s="4" t="s">
        <v>98</v>
      </c>
      <c r="K1695" s="4" t="s">
        <v>98</v>
      </c>
      <c r="L1695" s="7" t="s">
        <v>16</v>
      </c>
      <c r="M1695" s="7" t="s">
        <v>17</v>
      </c>
    </row>
    <row r="1696" spans="1:13">
      <c r="A1696" s="3" t="s">
        <v>494</v>
      </c>
      <c r="B1696" s="3" t="s">
        <v>1458</v>
      </c>
      <c r="C1696" s="4" t="s">
        <v>15</v>
      </c>
      <c r="D1696" s="4" t="s">
        <v>98</v>
      </c>
      <c r="E1696" s="5">
        <v>0</v>
      </c>
      <c r="F1696" s="5">
        <v>0</v>
      </c>
      <c r="G1696" s="6" t="s">
        <v>98</v>
      </c>
      <c r="H1696" s="6">
        <v>0</v>
      </c>
      <c r="I1696" s="4">
        <v>0</v>
      </c>
      <c r="J1696" s="4" t="s">
        <v>98</v>
      </c>
      <c r="K1696" s="4" t="s">
        <v>98</v>
      </c>
      <c r="L1696" s="7" t="s">
        <v>16</v>
      </c>
      <c r="M1696" s="7" t="s">
        <v>17</v>
      </c>
    </row>
    <row r="1697" spans="1:13">
      <c r="A1697" s="3" t="s">
        <v>484</v>
      </c>
      <c r="B1697" s="3" t="s">
        <v>1459</v>
      </c>
      <c r="C1697" s="4" t="s">
        <v>15</v>
      </c>
      <c r="D1697" s="4" t="s">
        <v>98</v>
      </c>
      <c r="E1697" s="5">
        <v>0</v>
      </c>
      <c r="F1697" s="5">
        <v>0</v>
      </c>
      <c r="G1697" s="6" t="s">
        <v>98</v>
      </c>
      <c r="H1697" s="6">
        <v>0</v>
      </c>
      <c r="I1697" s="4">
        <v>0</v>
      </c>
      <c r="J1697" s="4" t="s">
        <v>98</v>
      </c>
      <c r="K1697" s="4" t="s">
        <v>98</v>
      </c>
      <c r="L1697" s="7" t="s">
        <v>16</v>
      </c>
      <c r="M1697" s="7" t="s">
        <v>17</v>
      </c>
    </row>
    <row r="1698" spans="1:13">
      <c r="A1698" s="3" t="s">
        <v>546</v>
      </c>
      <c r="B1698" s="3" t="s">
        <v>1460</v>
      </c>
      <c r="C1698" s="4" t="s">
        <v>15</v>
      </c>
      <c r="D1698" s="4" t="s">
        <v>98</v>
      </c>
      <c r="E1698" s="5">
        <v>0</v>
      </c>
      <c r="F1698" s="5">
        <v>0</v>
      </c>
      <c r="G1698" s="6" t="s">
        <v>98</v>
      </c>
      <c r="H1698" s="6">
        <v>0</v>
      </c>
      <c r="I1698" s="4">
        <v>0</v>
      </c>
      <c r="J1698" s="4" t="s">
        <v>98</v>
      </c>
      <c r="K1698" s="4" t="s">
        <v>98</v>
      </c>
      <c r="L1698" s="7" t="s">
        <v>16</v>
      </c>
      <c r="M1698" s="7" t="s">
        <v>17</v>
      </c>
    </row>
    <row r="1699" spans="1:13">
      <c r="A1699" s="3" t="s">
        <v>375</v>
      </c>
      <c r="B1699" s="3" t="s">
        <v>1191</v>
      </c>
      <c r="C1699" s="4" t="s">
        <v>15</v>
      </c>
      <c r="D1699" s="4" t="s">
        <v>98</v>
      </c>
      <c r="E1699" s="5">
        <v>0</v>
      </c>
      <c r="F1699" s="5">
        <v>0</v>
      </c>
      <c r="G1699" s="6" t="s">
        <v>98</v>
      </c>
      <c r="H1699" s="6">
        <v>0</v>
      </c>
      <c r="I1699" s="4">
        <v>0</v>
      </c>
      <c r="J1699" s="4" t="s">
        <v>98</v>
      </c>
      <c r="K1699" s="4" t="s">
        <v>98</v>
      </c>
      <c r="L1699" s="7" t="s">
        <v>16</v>
      </c>
      <c r="M1699" s="7" t="s">
        <v>17</v>
      </c>
    </row>
    <row r="1700" spans="1:13">
      <c r="A1700" s="3" t="s">
        <v>474</v>
      </c>
      <c r="B1700" s="3" t="s">
        <v>630</v>
      </c>
      <c r="C1700" s="4" t="s">
        <v>15</v>
      </c>
      <c r="D1700" s="4" t="s">
        <v>98</v>
      </c>
      <c r="E1700" s="5">
        <v>0</v>
      </c>
      <c r="F1700" s="5">
        <v>0</v>
      </c>
      <c r="G1700" s="6" t="s">
        <v>98</v>
      </c>
      <c r="H1700" s="6">
        <v>0</v>
      </c>
      <c r="I1700" s="4">
        <v>0</v>
      </c>
      <c r="J1700" s="4" t="s">
        <v>98</v>
      </c>
      <c r="K1700" s="4" t="s">
        <v>98</v>
      </c>
      <c r="L1700" s="7" t="s">
        <v>16</v>
      </c>
      <c r="M1700" s="7" t="s">
        <v>17</v>
      </c>
    </row>
    <row r="1701" spans="1:13">
      <c r="A1701" s="3" t="s">
        <v>373</v>
      </c>
      <c r="B1701" s="3" t="s">
        <v>1239</v>
      </c>
      <c r="C1701" s="4" t="s">
        <v>15</v>
      </c>
      <c r="D1701" s="4" t="s">
        <v>98</v>
      </c>
      <c r="E1701" s="5">
        <v>0</v>
      </c>
      <c r="F1701" s="5">
        <v>0</v>
      </c>
      <c r="G1701" s="6" t="s">
        <v>98</v>
      </c>
      <c r="H1701" s="6">
        <v>0</v>
      </c>
      <c r="I1701" s="4">
        <v>0</v>
      </c>
      <c r="J1701" s="4" t="s">
        <v>98</v>
      </c>
      <c r="K1701" s="4" t="s">
        <v>98</v>
      </c>
      <c r="L1701" s="7" t="s">
        <v>16</v>
      </c>
      <c r="M1701" s="7" t="s">
        <v>17</v>
      </c>
    </row>
    <row r="1702" spans="1:13">
      <c r="A1702" s="3" t="s">
        <v>555</v>
      </c>
      <c r="B1702" s="3" t="s">
        <v>565</v>
      </c>
      <c r="C1702" s="4" t="s">
        <v>15</v>
      </c>
      <c r="D1702" s="4" t="s">
        <v>98</v>
      </c>
      <c r="E1702" s="5">
        <v>0</v>
      </c>
      <c r="F1702" s="5">
        <v>0</v>
      </c>
      <c r="G1702" s="6" t="s">
        <v>98</v>
      </c>
      <c r="H1702" s="6">
        <v>0</v>
      </c>
      <c r="I1702" s="4">
        <v>0</v>
      </c>
      <c r="J1702" s="4" t="s">
        <v>98</v>
      </c>
      <c r="K1702" s="4" t="s">
        <v>98</v>
      </c>
      <c r="L1702" s="7" t="s">
        <v>16</v>
      </c>
      <c r="M1702" s="7" t="s">
        <v>17</v>
      </c>
    </row>
    <row r="1703" spans="1:13">
      <c r="A1703" s="3" t="s">
        <v>839</v>
      </c>
      <c r="B1703" s="3" t="s">
        <v>1461</v>
      </c>
      <c r="C1703" s="4" t="s">
        <v>422</v>
      </c>
      <c r="D1703" s="4" t="s">
        <v>98</v>
      </c>
      <c r="E1703" s="5">
        <v>0</v>
      </c>
      <c r="F1703" s="5">
        <v>0</v>
      </c>
      <c r="G1703" s="6" t="s">
        <v>98</v>
      </c>
      <c r="H1703" s="6">
        <v>0</v>
      </c>
      <c r="I1703" s="4">
        <v>0</v>
      </c>
      <c r="J1703" s="4" t="s">
        <v>98</v>
      </c>
      <c r="K1703" s="4" t="s">
        <v>98</v>
      </c>
      <c r="L1703" s="7" t="s">
        <v>16</v>
      </c>
      <c r="M1703" s="7" t="s">
        <v>17</v>
      </c>
    </row>
    <row r="1704" spans="1:13">
      <c r="A1704" s="3" t="s">
        <v>351</v>
      </c>
      <c r="B1704" s="3" t="s">
        <v>837</v>
      </c>
      <c r="C1704" s="4" t="s">
        <v>15</v>
      </c>
      <c r="D1704" s="4" t="s">
        <v>98</v>
      </c>
      <c r="E1704" s="5">
        <v>0</v>
      </c>
      <c r="F1704" s="5">
        <v>0</v>
      </c>
      <c r="G1704" s="6" t="s">
        <v>98</v>
      </c>
      <c r="H1704" s="6">
        <v>0</v>
      </c>
      <c r="I1704" s="4">
        <v>0</v>
      </c>
      <c r="J1704" s="4" t="s">
        <v>98</v>
      </c>
      <c r="K1704" s="4" t="s">
        <v>98</v>
      </c>
      <c r="L1704" s="7" t="s">
        <v>16</v>
      </c>
      <c r="M1704" s="7" t="s">
        <v>17</v>
      </c>
    </row>
    <row r="1705" spans="1:13">
      <c r="A1705" s="3" t="s">
        <v>1462</v>
      </c>
      <c r="B1705" s="3" t="s">
        <v>1463</v>
      </c>
      <c r="C1705" s="4" t="s">
        <v>537</v>
      </c>
      <c r="D1705" s="4" t="s">
        <v>98</v>
      </c>
      <c r="E1705" s="5">
        <v>0</v>
      </c>
      <c r="F1705" s="5">
        <v>0</v>
      </c>
      <c r="G1705" s="6" t="s">
        <v>98</v>
      </c>
      <c r="H1705" s="6">
        <v>0</v>
      </c>
      <c r="I1705" s="4">
        <v>0</v>
      </c>
      <c r="J1705" s="4" t="s">
        <v>98</v>
      </c>
      <c r="K1705" s="4" t="s">
        <v>98</v>
      </c>
      <c r="L1705" s="7" t="s">
        <v>16</v>
      </c>
      <c r="M1705" s="7" t="s">
        <v>17</v>
      </c>
    </row>
    <row r="1706" spans="1:13">
      <c r="A1706" s="3" t="s">
        <v>577</v>
      </c>
      <c r="B1706" s="3" t="s">
        <v>409</v>
      </c>
      <c r="C1706" s="4" t="s">
        <v>15</v>
      </c>
      <c r="D1706" s="4" t="s">
        <v>98</v>
      </c>
      <c r="E1706" s="5">
        <v>0</v>
      </c>
      <c r="F1706" s="5">
        <v>0</v>
      </c>
      <c r="G1706" s="6" t="s">
        <v>98</v>
      </c>
      <c r="H1706" s="6">
        <v>0</v>
      </c>
      <c r="I1706" s="4">
        <v>0</v>
      </c>
      <c r="J1706" s="4" t="s">
        <v>98</v>
      </c>
      <c r="K1706" s="4" t="s">
        <v>98</v>
      </c>
      <c r="L1706" s="7" t="s">
        <v>16</v>
      </c>
      <c r="M1706" s="7" t="s">
        <v>17</v>
      </c>
    </row>
    <row r="1707" spans="1:13">
      <c r="A1707" s="3" t="s">
        <v>1124</v>
      </c>
      <c r="B1707" s="3" t="s">
        <v>161</v>
      </c>
      <c r="C1707" s="4" t="s">
        <v>15</v>
      </c>
      <c r="D1707" s="4" t="s">
        <v>98</v>
      </c>
      <c r="E1707" s="5">
        <v>0</v>
      </c>
      <c r="F1707" s="5">
        <v>0</v>
      </c>
      <c r="G1707" s="6" t="s">
        <v>98</v>
      </c>
      <c r="H1707" s="6">
        <v>0</v>
      </c>
      <c r="I1707" s="4">
        <v>0</v>
      </c>
      <c r="J1707" s="4" t="s">
        <v>98</v>
      </c>
      <c r="K1707" s="4" t="s">
        <v>98</v>
      </c>
      <c r="L1707" s="7" t="s">
        <v>16</v>
      </c>
      <c r="M1707" s="7" t="s">
        <v>17</v>
      </c>
    </row>
    <row r="1708" spans="1:13">
      <c r="A1708" s="3" t="s">
        <v>600</v>
      </c>
      <c r="B1708" s="3" t="s">
        <v>1400</v>
      </c>
      <c r="C1708" s="4" t="s">
        <v>15</v>
      </c>
      <c r="D1708" s="4" t="s">
        <v>98</v>
      </c>
      <c r="E1708" s="5">
        <v>0</v>
      </c>
      <c r="F1708" s="5">
        <v>0</v>
      </c>
      <c r="G1708" s="6" t="s">
        <v>98</v>
      </c>
      <c r="H1708" s="6">
        <v>0</v>
      </c>
      <c r="I1708" s="4">
        <v>0</v>
      </c>
      <c r="J1708" s="4" t="s">
        <v>98</v>
      </c>
      <c r="K1708" s="4" t="s">
        <v>98</v>
      </c>
      <c r="L1708" s="7" t="s">
        <v>16</v>
      </c>
      <c r="M1708" s="7" t="s">
        <v>17</v>
      </c>
    </row>
    <row r="1709" spans="1:13">
      <c r="A1709" s="3" t="s">
        <v>1464</v>
      </c>
      <c r="B1709" s="3" t="s">
        <v>1465</v>
      </c>
      <c r="C1709" s="4" t="s">
        <v>15</v>
      </c>
      <c r="D1709" s="4" t="s">
        <v>98</v>
      </c>
      <c r="E1709" s="5">
        <v>0</v>
      </c>
      <c r="F1709" s="5">
        <v>0</v>
      </c>
      <c r="G1709" s="6" t="s">
        <v>98</v>
      </c>
      <c r="H1709" s="6">
        <v>0</v>
      </c>
      <c r="I1709" s="4">
        <v>0</v>
      </c>
      <c r="J1709" s="4" t="s">
        <v>98</v>
      </c>
      <c r="K1709" s="4" t="s">
        <v>98</v>
      </c>
      <c r="L1709" s="7" t="s">
        <v>16</v>
      </c>
      <c r="M1709" s="7" t="s">
        <v>17</v>
      </c>
    </row>
    <row r="1710" spans="1:13">
      <c r="A1710" s="3" t="s">
        <v>437</v>
      </c>
      <c r="B1710" s="3" t="s">
        <v>886</v>
      </c>
      <c r="C1710" s="4" t="s">
        <v>15</v>
      </c>
      <c r="D1710" s="4" t="s">
        <v>98</v>
      </c>
      <c r="E1710" s="5">
        <v>0</v>
      </c>
      <c r="F1710" s="5">
        <v>0</v>
      </c>
      <c r="G1710" s="6" t="s">
        <v>98</v>
      </c>
      <c r="H1710" s="6">
        <v>0</v>
      </c>
      <c r="I1710" s="4">
        <v>0</v>
      </c>
      <c r="J1710" s="4" t="s">
        <v>98</v>
      </c>
      <c r="K1710" s="4" t="s">
        <v>98</v>
      </c>
      <c r="L1710" s="7" t="s">
        <v>16</v>
      </c>
      <c r="M1710" s="7" t="s">
        <v>17</v>
      </c>
    </row>
    <row r="1711" spans="1:13">
      <c r="A1711" s="3" t="s">
        <v>1117</v>
      </c>
      <c r="B1711" s="3" t="s">
        <v>1466</v>
      </c>
      <c r="C1711" s="4" t="s">
        <v>15</v>
      </c>
      <c r="D1711" s="4" t="s">
        <v>98</v>
      </c>
      <c r="E1711" s="5">
        <v>0</v>
      </c>
      <c r="F1711" s="5">
        <v>0</v>
      </c>
      <c r="G1711" s="6" t="s">
        <v>98</v>
      </c>
      <c r="H1711" s="6">
        <v>0</v>
      </c>
      <c r="I1711" s="4">
        <v>0</v>
      </c>
      <c r="J1711" s="4" t="s">
        <v>98</v>
      </c>
      <c r="K1711" s="4" t="s">
        <v>98</v>
      </c>
      <c r="L1711" s="7" t="s">
        <v>16</v>
      </c>
      <c r="M1711" s="7" t="s">
        <v>17</v>
      </c>
    </row>
    <row r="1712" spans="1:13">
      <c r="A1712" s="3" t="s">
        <v>768</v>
      </c>
      <c r="B1712" s="3" t="s">
        <v>1467</v>
      </c>
      <c r="C1712" s="4" t="s">
        <v>15</v>
      </c>
      <c r="D1712" s="4" t="s">
        <v>98</v>
      </c>
      <c r="E1712" s="5">
        <v>0</v>
      </c>
      <c r="F1712" s="5">
        <v>0</v>
      </c>
      <c r="G1712" s="6" t="s">
        <v>98</v>
      </c>
      <c r="H1712" s="6">
        <v>0</v>
      </c>
      <c r="I1712" s="4">
        <v>0</v>
      </c>
      <c r="J1712" s="4" t="s">
        <v>98</v>
      </c>
      <c r="K1712" s="4" t="s">
        <v>98</v>
      </c>
      <c r="L1712" s="7" t="s">
        <v>16</v>
      </c>
      <c r="M1712" s="7" t="s">
        <v>17</v>
      </c>
    </row>
    <row r="1713" spans="1:13">
      <c r="A1713" s="3" t="s">
        <v>486</v>
      </c>
      <c r="B1713" s="3" t="s">
        <v>1468</v>
      </c>
      <c r="C1713" s="4" t="s">
        <v>15</v>
      </c>
      <c r="D1713" s="4" t="s">
        <v>98</v>
      </c>
      <c r="E1713" s="5">
        <v>0</v>
      </c>
      <c r="F1713" s="5">
        <v>0</v>
      </c>
      <c r="G1713" s="6" t="s">
        <v>98</v>
      </c>
      <c r="H1713" s="6">
        <v>0</v>
      </c>
      <c r="I1713" s="4">
        <v>0</v>
      </c>
      <c r="J1713" s="4" t="s">
        <v>98</v>
      </c>
      <c r="K1713" s="4" t="s">
        <v>98</v>
      </c>
      <c r="L1713" s="7" t="s">
        <v>16</v>
      </c>
      <c r="M1713" s="7" t="s">
        <v>17</v>
      </c>
    </row>
    <row r="1714" spans="1:13">
      <c r="A1714" s="3" t="s">
        <v>1258</v>
      </c>
      <c r="B1714" s="3" t="s">
        <v>873</v>
      </c>
      <c r="C1714" s="4" t="s">
        <v>15</v>
      </c>
      <c r="D1714" s="4" t="s">
        <v>98</v>
      </c>
      <c r="E1714" s="5">
        <v>0</v>
      </c>
      <c r="F1714" s="5">
        <v>0</v>
      </c>
      <c r="G1714" s="6" t="s">
        <v>98</v>
      </c>
      <c r="H1714" s="6">
        <v>0</v>
      </c>
      <c r="I1714" s="4">
        <v>0</v>
      </c>
      <c r="J1714" s="4" t="s">
        <v>98</v>
      </c>
      <c r="K1714" s="4" t="s">
        <v>98</v>
      </c>
      <c r="L1714" s="7" t="s">
        <v>16</v>
      </c>
      <c r="M1714" s="7" t="s">
        <v>17</v>
      </c>
    </row>
    <row r="1715" spans="1:13">
      <c r="A1715" s="3" t="s">
        <v>714</v>
      </c>
      <c r="B1715" s="3" t="s">
        <v>1156</v>
      </c>
      <c r="C1715" s="4" t="s">
        <v>15</v>
      </c>
      <c r="D1715" s="4" t="s">
        <v>98</v>
      </c>
      <c r="E1715" s="5">
        <v>0</v>
      </c>
      <c r="F1715" s="5">
        <v>0</v>
      </c>
      <c r="G1715" s="6" t="s">
        <v>98</v>
      </c>
      <c r="H1715" s="6">
        <v>0</v>
      </c>
      <c r="I1715" s="4">
        <v>0</v>
      </c>
      <c r="J1715" s="4" t="s">
        <v>98</v>
      </c>
      <c r="K1715" s="4" t="s">
        <v>98</v>
      </c>
      <c r="L1715" s="7" t="s">
        <v>16</v>
      </c>
      <c r="M1715" s="7" t="s">
        <v>17</v>
      </c>
    </row>
    <row r="1716" spans="1:13">
      <c r="A1716" s="3" t="s">
        <v>484</v>
      </c>
      <c r="B1716" s="3" t="s">
        <v>1469</v>
      </c>
      <c r="C1716" s="4" t="s">
        <v>15</v>
      </c>
      <c r="D1716" s="4" t="s">
        <v>98</v>
      </c>
      <c r="E1716" s="5">
        <v>0</v>
      </c>
      <c r="F1716" s="5">
        <v>0</v>
      </c>
      <c r="G1716" s="6" t="s">
        <v>98</v>
      </c>
      <c r="H1716" s="6">
        <v>0</v>
      </c>
      <c r="I1716" s="4">
        <v>0</v>
      </c>
      <c r="J1716" s="4" t="s">
        <v>98</v>
      </c>
      <c r="K1716" s="4" t="s">
        <v>98</v>
      </c>
      <c r="L1716" s="7" t="s">
        <v>16</v>
      </c>
      <c r="M1716" s="7" t="s">
        <v>17</v>
      </c>
    </row>
    <row r="1717" spans="1:13">
      <c r="A1717" s="3" t="s">
        <v>505</v>
      </c>
      <c r="B1717" s="3" t="s">
        <v>1046</v>
      </c>
      <c r="C1717" s="4" t="s">
        <v>15</v>
      </c>
      <c r="D1717" s="4" t="s">
        <v>98</v>
      </c>
      <c r="E1717" s="5">
        <v>0</v>
      </c>
      <c r="F1717" s="5">
        <v>0</v>
      </c>
      <c r="G1717" s="6" t="s">
        <v>98</v>
      </c>
      <c r="H1717" s="6">
        <v>0</v>
      </c>
      <c r="I1717" s="4">
        <v>0</v>
      </c>
      <c r="J1717" s="4" t="s">
        <v>98</v>
      </c>
      <c r="K1717" s="4" t="s">
        <v>98</v>
      </c>
      <c r="L1717" s="7" t="s">
        <v>16</v>
      </c>
      <c r="M1717" s="7" t="s">
        <v>17</v>
      </c>
    </row>
    <row r="1718" spans="1:13">
      <c r="A1718" s="3" t="s">
        <v>394</v>
      </c>
      <c r="B1718" s="3" t="s">
        <v>1470</v>
      </c>
      <c r="C1718" s="4" t="s">
        <v>15</v>
      </c>
      <c r="D1718" s="4" t="s">
        <v>98</v>
      </c>
      <c r="E1718" s="5">
        <v>0</v>
      </c>
      <c r="F1718" s="5">
        <v>0</v>
      </c>
      <c r="G1718" s="6" t="s">
        <v>98</v>
      </c>
      <c r="H1718" s="6">
        <v>0</v>
      </c>
      <c r="I1718" s="4">
        <v>0</v>
      </c>
      <c r="J1718" s="4" t="s">
        <v>98</v>
      </c>
      <c r="K1718" s="4" t="s">
        <v>98</v>
      </c>
      <c r="L1718" s="7" t="s">
        <v>16</v>
      </c>
      <c r="M1718" s="7" t="s">
        <v>17</v>
      </c>
    </row>
    <row r="1719" spans="1:13">
      <c r="A1719" s="3" t="s">
        <v>328</v>
      </c>
      <c r="B1719" s="3" t="s">
        <v>1471</v>
      </c>
      <c r="C1719" s="4" t="s">
        <v>15</v>
      </c>
      <c r="D1719" s="4" t="s">
        <v>98</v>
      </c>
      <c r="E1719" s="5">
        <v>0</v>
      </c>
      <c r="F1719" s="5">
        <v>0</v>
      </c>
      <c r="G1719" s="6" t="s">
        <v>98</v>
      </c>
      <c r="H1719" s="6">
        <v>0</v>
      </c>
      <c r="I1719" s="4">
        <v>0</v>
      </c>
      <c r="J1719" s="4" t="s">
        <v>98</v>
      </c>
      <c r="K1719" s="4" t="s">
        <v>98</v>
      </c>
      <c r="L1719" s="7" t="s">
        <v>16</v>
      </c>
      <c r="M1719" s="7" t="s">
        <v>17</v>
      </c>
    </row>
    <row r="1720" spans="1:13">
      <c r="A1720" s="3" t="s">
        <v>486</v>
      </c>
      <c r="B1720" s="3" t="s">
        <v>981</v>
      </c>
      <c r="C1720" s="4" t="s">
        <v>15</v>
      </c>
      <c r="D1720" s="4" t="s">
        <v>98</v>
      </c>
      <c r="E1720" s="5">
        <v>0</v>
      </c>
      <c r="F1720" s="5">
        <v>0</v>
      </c>
      <c r="G1720" s="6" t="s">
        <v>98</v>
      </c>
      <c r="H1720" s="6">
        <v>0</v>
      </c>
      <c r="I1720" s="4">
        <v>0</v>
      </c>
      <c r="J1720" s="4" t="s">
        <v>98</v>
      </c>
      <c r="K1720" s="4" t="s">
        <v>98</v>
      </c>
      <c r="L1720" s="7" t="s">
        <v>16</v>
      </c>
      <c r="M1720" s="7" t="s">
        <v>17</v>
      </c>
    </row>
    <row r="1721" spans="1:13">
      <c r="A1721" s="3" t="s">
        <v>296</v>
      </c>
      <c r="B1721" s="3" t="s">
        <v>1472</v>
      </c>
      <c r="C1721" s="4" t="s">
        <v>15</v>
      </c>
      <c r="D1721" s="4" t="s">
        <v>98</v>
      </c>
      <c r="E1721" s="5">
        <v>0</v>
      </c>
      <c r="F1721" s="5">
        <v>0</v>
      </c>
      <c r="G1721" s="6" t="s">
        <v>98</v>
      </c>
      <c r="H1721" s="6">
        <v>0</v>
      </c>
      <c r="I1721" s="4">
        <v>0</v>
      </c>
      <c r="J1721" s="4" t="s">
        <v>98</v>
      </c>
      <c r="K1721" s="4" t="s">
        <v>98</v>
      </c>
      <c r="L1721" s="7" t="s">
        <v>16</v>
      </c>
      <c r="M1721" s="7" t="s">
        <v>17</v>
      </c>
    </row>
    <row r="1722" spans="1:13">
      <c r="A1722" s="3" t="s">
        <v>321</v>
      </c>
      <c r="B1722" s="3" t="s">
        <v>1473</v>
      </c>
      <c r="C1722" s="4" t="s">
        <v>15</v>
      </c>
      <c r="D1722" s="4" t="s">
        <v>98</v>
      </c>
      <c r="E1722" s="5">
        <v>0</v>
      </c>
      <c r="F1722" s="5">
        <v>0</v>
      </c>
      <c r="G1722" s="6" t="s">
        <v>98</v>
      </c>
      <c r="H1722" s="6">
        <v>0</v>
      </c>
      <c r="I1722" s="4">
        <v>0</v>
      </c>
      <c r="J1722" s="4" t="s">
        <v>98</v>
      </c>
      <c r="K1722" s="4" t="s">
        <v>98</v>
      </c>
      <c r="L1722" s="7" t="s">
        <v>16</v>
      </c>
      <c r="M1722" s="7" t="s">
        <v>17</v>
      </c>
    </row>
    <row r="1723" spans="1:13">
      <c r="A1723" s="3" t="s">
        <v>868</v>
      </c>
      <c r="B1723" s="3" t="s">
        <v>1474</v>
      </c>
      <c r="C1723" s="4" t="s">
        <v>15</v>
      </c>
      <c r="D1723" s="4" t="s">
        <v>98</v>
      </c>
      <c r="E1723" s="5">
        <v>0</v>
      </c>
      <c r="F1723" s="5">
        <v>0</v>
      </c>
      <c r="G1723" s="6" t="s">
        <v>98</v>
      </c>
      <c r="H1723" s="6">
        <v>0</v>
      </c>
      <c r="I1723" s="4">
        <v>0</v>
      </c>
      <c r="J1723" s="4" t="s">
        <v>98</v>
      </c>
      <c r="K1723" s="4" t="s">
        <v>98</v>
      </c>
      <c r="L1723" s="7" t="s">
        <v>16</v>
      </c>
      <c r="M1723" s="7" t="s">
        <v>17</v>
      </c>
    </row>
    <row r="1724" spans="1:13">
      <c r="A1724" s="3" t="s">
        <v>112</v>
      </c>
      <c r="B1724" s="3" t="s">
        <v>1475</v>
      </c>
      <c r="C1724" s="4" t="s">
        <v>15</v>
      </c>
      <c r="D1724" s="4" t="s">
        <v>98</v>
      </c>
      <c r="E1724" s="5">
        <v>0</v>
      </c>
      <c r="F1724" s="5">
        <v>0</v>
      </c>
      <c r="G1724" s="6" t="s">
        <v>98</v>
      </c>
      <c r="H1724" s="6">
        <v>0</v>
      </c>
      <c r="I1724" s="4">
        <v>0</v>
      </c>
      <c r="J1724" s="4" t="s">
        <v>98</v>
      </c>
      <c r="K1724" s="4" t="s">
        <v>98</v>
      </c>
      <c r="L1724" s="7" t="s">
        <v>16</v>
      </c>
      <c r="M1724" s="7" t="s">
        <v>17</v>
      </c>
    </row>
    <row r="1725" spans="1:13">
      <c r="A1725" s="3" t="s">
        <v>911</v>
      </c>
      <c r="B1725" s="3" t="s">
        <v>1476</v>
      </c>
      <c r="C1725" s="4" t="s">
        <v>15</v>
      </c>
      <c r="D1725" s="4" t="s">
        <v>98</v>
      </c>
      <c r="E1725" s="5">
        <v>0</v>
      </c>
      <c r="F1725" s="5">
        <v>0</v>
      </c>
      <c r="G1725" s="6" t="s">
        <v>98</v>
      </c>
      <c r="H1725" s="6">
        <v>0</v>
      </c>
      <c r="I1725" s="4">
        <v>0</v>
      </c>
      <c r="J1725" s="4" t="s">
        <v>98</v>
      </c>
      <c r="K1725" s="4" t="s">
        <v>98</v>
      </c>
      <c r="L1725" s="7" t="s">
        <v>16</v>
      </c>
      <c r="M1725" s="7" t="s">
        <v>17</v>
      </c>
    </row>
    <row r="1726" spans="1:13">
      <c r="A1726" s="3" t="s">
        <v>597</v>
      </c>
      <c r="B1726" s="3" t="s">
        <v>598</v>
      </c>
      <c r="C1726" s="4" t="s">
        <v>15</v>
      </c>
      <c r="D1726" s="4" t="s">
        <v>98</v>
      </c>
      <c r="E1726" s="5">
        <v>0</v>
      </c>
      <c r="F1726" s="5">
        <v>0</v>
      </c>
      <c r="G1726" s="6" t="s">
        <v>98</v>
      </c>
      <c r="H1726" s="6">
        <v>0</v>
      </c>
      <c r="I1726" s="4">
        <v>0</v>
      </c>
      <c r="J1726" s="4" t="s">
        <v>98</v>
      </c>
      <c r="K1726" s="4" t="s">
        <v>98</v>
      </c>
      <c r="L1726" s="7" t="s">
        <v>16</v>
      </c>
      <c r="M1726" s="7" t="s">
        <v>17</v>
      </c>
    </row>
    <row r="1727" spans="1:13">
      <c r="A1727" s="3" t="s">
        <v>444</v>
      </c>
      <c r="B1727" s="3" t="s">
        <v>1477</v>
      </c>
      <c r="C1727" s="4" t="s">
        <v>15</v>
      </c>
      <c r="D1727" s="4" t="s">
        <v>98</v>
      </c>
      <c r="E1727" s="5">
        <v>0</v>
      </c>
      <c r="F1727" s="5">
        <v>0</v>
      </c>
      <c r="G1727" s="6" t="s">
        <v>98</v>
      </c>
      <c r="H1727" s="6">
        <v>0</v>
      </c>
      <c r="I1727" s="4">
        <v>0</v>
      </c>
      <c r="J1727" s="4" t="s">
        <v>98</v>
      </c>
      <c r="K1727" s="4" t="s">
        <v>98</v>
      </c>
      <c r="L1727" s="7" t="s">
        <v>16</v>
      </c>
      <c r="M1727" s="7" t="s">
        <v>17</v>
      </c>
    </row>
    <row r="1728" spans="1:13">
      <c r="A1728" s="3" t="s">
        <v>776</v>
      </c>
      <c r="B1728" s="3" t="s">
        <v>1328</v>
      </c>
      <c r="C1728" s="4" t="s">
        <v>15</v>
      </c>
      <c r="D1728" s="4" t="s">
        <v>98</v>
      </c>
      <c r="E1728" s="5">
        <v>0</v>
      </c>
      <c r="F1728" s="5">
        <v>0</v>
      </c>
      <c r="G1728" s="6" t="s">
        <v>98</v>
      </c>
      <c r="H1728" s="6">
        <v>0</v>
      </c>
      <c r="I1728" s="4">
        <v>0</v>
      </c>
      <c r="J1728" s="4" t="s">
        <v>98</v>
      </c>
      <c r="K1728" s="4" t="s">
        <v>98</v>
      </c>
      <c r="L1728" s="7" t="s">
        <v>16</v>
      </c>
      <c r="M1728" s="7" t="s">
        <v>17</v>
      </c>
    </row>
    <row r="1729" spans="1:13">
      <c r="A1729" s="3" t="s">
        <v>740</v>
      </c>
      <c r="B1729" s="3" t="s">
        <v>1449</v>
      </c>
      <c r="C1729" s="4" t="s">
        <v>15</v>
      </c>
      <c r="D1729" s="4" t="s">
        <v>98</v>
      </c>
      <c r="E1729" s="5">
        <v>0</v>
      </c>
      <c r="F1729" s="5">
        <v>0</v>
      </c>
      <c r="G1729" s="6" t="s">
        <v>98</v>
      </c>
      <c r="H1729" s="6">
        <v>0</v>
      </c>
      <c r="I1729" s="4">
        <v>0</v>
      </c>
      <c r="J1729" s="4" t="s">
        <v>98</v>
      </c>
      <c r="K1729" s="4" t="s">
        <v>98</v>
      </c>
      <c r="L1729" s="7" t="s">
        <v>16</v>
      </c>
      <c r="M1729" s="7" t="s">
        <v>17</v>
      </c>
    </row>
    <row r="1730" spans="1:13">
      <c r="A1730" s="3" t="s">
        <v>316</v>
      </c>
      <c r="B1730" s="3" t="s">
        <v>149</v>
      </c>
      <c r="C1730" s="4" t="s">
        <v>15</v>
      </c>
      <c r="D1730" s="4" t="s">
        <v>98</v>
      </c>
      <c r="E1730" s="5">
        <v>0</v>
      </c>
      <c r="F1730" s="5">
        <v>0</v>
      </c>
      <c r="G1730" s="6" t="s">
        <v>98</v>
      </c>
      <c r="H1730" s="6">
        <v>0</v>
      </c>
      <c r="I1730" s="4">
        <v>0</v>
      </c>
      <c r="J1730" s="4" t="s">
        <v>98</v>
      </c>
      <c r="K1730" s="4" t="s">
        <v>98</v>
      </c>
      <c r="L1730" s="7" t="s">
        <v>16</v>
      </c>
      <c r="M1730" s="7" t="s">
        <v>17</v>
      </c>
    </row>
    <row r="1731" spans="1:13">
      <c r="A1731" s="3" t="s">
        <v>424</v>
      </c>
      <c r="B1731" s="3" t="s">
        <v>1036</v>
      </c>
      <c r="C1731" s="4" t="s">
        <v>15</v>
      </c>
      <c r="D1731" s="4" t="s">
        <v>98</v>
      </c>
      <c r="E1731" s="5">
        <v>0</v>
      </c>
      <c r="F1731" s="5">
        <v>0</v>
      </c>
      <c r="G1731" s="6" t="s">
        <v>98</v>
      </c>
      <c r="H1731" s="6">
        <v>0</v>
      </c>
      <c r="I1731" s="4">
        <v>0</v>
      </c>
      <c r="J1731" s="4" t="s">
        <v>98</v>
      </c>
      <c r="K1731" s="4" t="s">
        <v>98</v>
      </c>
      <c r="L1731" s="7" t="s">
        <v>16</v>
      </c>
      <c r="M1731" s="7" t="s">
        <v>17</v>
      </c>
    </row>
    <row r="1732" spans="1:13">
      <c r="A1732" s="3" t="s">
        <v>79</v>
      </c>
      <c r="B1732" s="3" t="s">
        <v>162</v>
      </c>
      <c r="C1732" s="4" t="s">
        <v>15</v>
      </c>
      <c r="D1732" s="4" t="s">
        <v>98</v>
      </c>
      <c r="E1732" s="5">
        <v>0</v>
      </c>
      <c r="F1732" s="5">
        <v>0</v>
      </c>
      <c r="G1732" s="6" t="s">
        <v>98</v>
      </c>
      <c r="H1732" s="6">
        <v>0</v>
      </c>
      <c r="I1732" s="4">
        <v>0</v>
      </c>
      <c r="J1732" s="4" t="s">
        <v>98</v>
      </c>
      <c r="K1732" s="4" t="s">
        <v>98</v>
      </c>
      <c r="L1732" s="7" t="s">
        <v>16</v>
      </c>
      <c r="M1732" s="7" t="s">
        <v>17</v>
      </c>
    </row>
    <row r="1733" spans="1:13">
      <c r="A1733" s="3" t="s">
        <v>1065</v>
      </c>
      <c r="B1733" s="3" t="s">
        <v>1478</v>
      </c>
      <c r="C1733" s="4" t="s">
        <v>15</v>
      </c>
      <c r="D1733" s="4" t="s">
        <v>98</v>
      </c>
      <c r="E1733" s="5">
        <v>0</v>
      </c>
      <c r="F1733" s="5">
        <v>0</v>
      </c>
      <c r="G1733" s="6" t="s">
        <v>98</v>
      </c>
      <c r="H1733" s="6">
        <v>0</v>
      </c>
      <c r="I1733" s="4">
        <v>0</v>
      </c>
      <c r="J1733" s="4" t="s">
        <v>98</v>
      </c>
      <c r="K1733" s="4" t="s">
        <v>98</v>
      </c>
      <c r="L1733" s="7" t="s">
        <v>16</v>
      </c>
      <c r="M1733" s="7" t="s">
        <v>17</v>
      </c>
    </row>
    <row r="1734" spans="1:13">
      <c r="A1734" s="3" t="s">
        <v>420</v>
      </c>
      <c r="B1734" s="3" t="s">
        <v>1479</v>
      </c>
      <c r="C1734" s="4" t="s">
        <v>422</v>
      </c>
      <c r="D1734" s="4" t="s">
        <v>98</v>
      </c>
      <c r="E1734" s="5">
        <v>0</v>
      </c>
      <c r="F1734" s="5">
        <v>0</v>
      </c>
      <c r="G1734" s="6" t="s">
        <v>98</v>
      </c>
      <c r="H1734" s="6">
        <v>0</v>
      </c>
      <c r="I1734" s="4">
        <v>0</v>
      </c>
      <c r="J1734" s="4" t="s">
        <v>98</v>
      </c>
      <c r="K1734" s="4" t="s">
        <v>98</v>
      </c>
      <c r="L1734" s="7" t="s">
        <v>16</v>
      </c>
      <c r="M1734" s="7" t="s">
        <v>17</v>
      </c>
    </row>
    <row r="1735" spans="1:13">
      <c r="A1735" s="3" t="s">
        <v>310</v>
      </c>
      <c r="B1735" s="3" t="s">
        <v>893</v>
      </c>
      <c r="C1735" s="4" t="s">
        <v>15</v>
      </c>
      <c r="D1735" s="4" t="s">
        <v>98</v>
      </c>
      <c r="E1735" s="5">
        <v>0</v>
      </c>
      <c r="F1735" s="5">
        <v>0</v>
      </c>
      <c r="G1735" s="6" t="s">
        <v>98</v>
      </c>
      <c r="H1735" s="6">
        <v>0</v>
      </c>
      <c r="I1735" s="4">
        <v>0</v>
      </c>
      <c r="J1735" s="4" t="s">
        <v>98</v>
      </c>
      <c r="K1735" s="4" t="s">
        <v>98</v>
      </c>
      <c r="L1735" s="7" t="s">
        <v>16</v>
      </c>
      <c r="M1735" s="7" t="s">
        <v>17</v>
      </c>
    </row>
    <row r="1736" spans="1:13">
      <c r="A1736" s="3" t="s">
        <v>1387</v>
      </c>
      <c r="B1736" s="3" t="s">
        <v>620</v>
      </c>
      <c r="C1736" s="4" t="s">
        <v>15</v>
      </c>
      <c r="D1736" s="4" t="s">
        <v>98</v>
      </c>
      <c r="E1736" s="5">
        <v>0</v>
      </c>
      <c r="F1736" s="5">
        <v>0</v>
      </c>
      <c r="G1736" s="6" t="s">
        <v>98</v>
      </c>
      <c r="H1736" s="6">
        <v>0</v>
      </c>
      <c r="I1736" s="4">
        <v>0</v>
      </c>
      <c r="J1736" s="4" t="s">
        <v>98</v>
      </c>
      <c r="K1736" s="4" t="s">
        <v>98</v>
      </c>
      <c r="L1736" s="7" t="s">
        <v>16</v>
      </c>
      <c r="M1736" s="7" t="s">
        <v>17</v>
      </c>
    </row>
    <row r="1737" spans="1:13">
      <c r="A1737" s="3" t="s">
        <v>410</v>
      </c>
      <c r="B1737" s="3" t="s">
        <v>1480</v>
      </c>
      <c r="C1737" s="4" t="s">
        <v>15</v>
      </c>
      <c r="D1737" s="4" t="s">
        <v>98</v>
      </c>
      <c r="E1737" s="5">
        <v>0</v>
      </c>
      <c r="F1737" s="5">
        <v>0</v>
      </c>
      <c r="G1737" s="6" t="s">
        <v>98</v>
      </c>
      <c r="H1737" s="6">
        <v>0</v>
      </c>
      <c r="I1737" s="4">
        <v>0</v>
      </c>
      <c r="J1737" s="4" t="s">
        <v>98</v>
      </c>
      <c r="K1737" s="4" t="s">
        <v>98</v>
      </c>
      <c r="L1737" s="7" t="s">
        <v>16</v>
      </c>
      <c r="M1737" s="7" t="s">
        <v>17</v>
      </c>
    </row>
    <row r="1738" spans="1:13">
      <c r="A1738" s="3" t="s">
        <v>428</v>
      </c>
      <c r="B1738" s="3" t="s">
        <v>803</v>
      </c>
      <c r="C1738" s="4" t="s">
        <v>15</v>
      </c>
      <c r="D1738" s="4" t="s">
        <v>98</v>
      </c>
      <c r="E1738" s="5">
        <v>0</v>
      </c>
      <c r="F1738" s="5">
        <v>0</v>
      </c>
      <c r="G1738" s="6" t="s">
        <v>98</v>
      </c>
      <c r="H1738" s="6">
        <v>0</v>
      </c>
      <c r="I1738" s="4">
        <v>0</v>
      </c>
      <c r="J1738" s="4" t="s">
        <v>98</v>
      </c>
      <c r="K1738" s="4" t="s">
        <v>98</v>
      </c>
      <c r="L1738" s="7" t="s">
        <v>16</v>
      </c>
      <c r="M1738" s="7" t="s">
        <v>17</v>
      </c>
    </row>
    <row r="1739" spans="1:13">
      <c r="A1739" s="3" t="s">
        <v>375</v>
      </c>
      <c r="B1739" s="3" t="s">
        <v>1205</v>
      </c>
      <c r="C1739" s="4" t="s">
        <v>15</v>
      </c>
      <c r="D1739" s="4" t="s">
        <v>98</v>
      </c>
      <c r="E1739" s="5">
        <v>0</v>
      </c>
      <c r="F1739" s="5">
        <v>0</v>
      </c>
      <c r="G1739" s="6" t="s">
        <v>98</v>
      </c>
      <c r="H1739" s="6">
        <v>0</v>
      </c>
      <c r="I1739" s="4">
        <v>0</v>
      </c>
      <c r="J1739" s="4" t="s">
        <v>98</v>
      </c>
      <c r="K1739" s="4" t="s">
        <v>98</v>
      </c>
      <c r="L1739" s="7" t="s">
        <v>16</v>
      </c>
      <c r="M1739" s="7" t="s">
        <v>17</v>
      </c>
    </row>
    <row r="1740" spans="1:13">
      <c r="A1740" s="3" t="s">
        <v>1049</v>
      </c>
      <c r="B1740" s="3" t="s">
        <v>1206</v>
      </c>
      <c r="C1740" s="4" t="s">
        <v>15</v>
      </c>
      <c r="D1740" s="4" t="s">
        <v>98</v>
      </c>
      <c r="E1740" s="5">
        <v>0</v>
      </c>
      <c r="F1740" s="5">
        <v>0</v>
      </c>
      <c r="G1740" s="6" t="s">
        <v>98</v>
      </c>
      <c r="H1740" s="6">
        <v>0</v>
      </c>
      <c r="I1740" s="4">
        <v>0</v>
      </c>
      <c r="J1740" s="4" t="s">
        <v>98</v>
      </c>
      <c r="K1740" s="4" t="s">
        <v>98</v>
      </c>
      <c r="L1740" s="7" t="s">
        <v>16</v>
      </c>
      <c r="M1740" s="7" t="s">
        <v>17</v>
      </c>
    </row>
    <row r="1741" spans="1:13">
      <c r="A1741" s="3" t="s">
        <v>456</v>
      </c>
      <c r="B1741" s="3" t="s">
        <v>457</v>
      </c>
      <c r="C1741" s="4" t="s">
        <v>15</v>
      </c>
      <c r="D1741" s="4" t="s">
        <v>98</v>
      </c>
      <c r="E1741" s="5">
        <v>0</v>
      </c>
      <c r="F1741" s="5">
        <v>0</v>
      </c>
      <c r="G1741" s="6" t="s">
        <v>98</v>
      </c>
      <c r="H1741" s="6">
        <v>0</v>
      </c>
      <c r="I1741" s="4">
        <v>0</v>
      </c>
      <c r="J1741" s="4" t="s">
        <v>98</v>
      </c>
      <c r="K1741" s="4" t="s">
        <v>98</v>
      </c>
      <c r="L1741" s="7" t="s">
        <v>16</v>
      </c>
      <c r="M1741" s="7" t="s">
        <v>17</v>
      </c>
    </row>
    <row r="1742" spans="1:13">
      <c r="A1742" s="3" t="s">
        <v>1481</v>
      </c>
      <c r="B1742" s="3" t="s">
        <v>1482</v>
      </c>
      <c r="C1742" s="4" t="s">
        <v>15</v>
      </c>
      <c r="D1742" s="4" t="s">
        <v>98</v>
      </c>
      <c r="E1742" s="5">
        <v>0</v>
      </c>
      <c r="F1742" s="5">
        <v>0</v>
      </c>
      <c r="G1742" s="6" t="s">
        <v>98</v>
      </c>
      <c r="H1742" s="6">
        <v>0</v>
      </c>
      <c r="I1742" s="4">
        <v>0</v>
      </c>
      <c r="J1742" s="4" t="s">
        <v>98</v>
      </c>
      <c r="K1742" s="4" t="s">
        <v>98</v>
      </c>
      <c r="L1742" s="7" t="s">
        <v>16</v>
      </c>
      <c r="M1742" s="7" t="s">
        <v>17</v>
      </c>
    </row>
    <row r="1743" spans="1:13">
      <c r="A1743" s="3" t="s">
        <v>552</v>
      </c>
      <c r="B1743" s="3" t="s">
        <v>716</v>
      </c>
      <c r="C1743" s="4" t="s">
        <v>15</v>
      </c>
      <c r="D1743" s="4" t="s">
        <v>98</v>
      </c>
      <c r="E1743" s="5">
        <v>0</v>
      </c>
      <c r="F1743" s="5">
        <v>0</v>
      </c>
      <c r="G1743" s="6" t="s">
        <v>98</v>
      </c>
      <c r="H1743" s="6">
        <v>0</v>
      </c>
      <c r="I1743" s="4">
        <v>0</v>
      </c>
      <c r="J1743" s="4" t="s">
        <v>98</v>
      </c>
      <c r="K1743" s="4" t="s">
        <v>98</v>
      </c>
      <c r="L1743" s="7" t="s">
        <v>16</v>
      </c>
      <c r="M1743" s="7" t="s">
        <v>17</v>
      </c>
    </row>
    <row r="1744" spans="1:13">
      <c r="A1744" s="3" t="s">
        <v>41</v>
      </c>
      <c r="B1744" s="3" t="s">
        <v>281</v>
      </c>
      <c r="C1744" s="4" t="s">
        <v>15</v>
      </c>
      <c r="D1744" s="4" t="s">
        <v>98</v>
      </c>
      <c r="E1744" s="5">
        <v>0</v>
      </c>
      <c r="F1744" s="5">
        <v>0</v>
      </c>
      <c r="G1744" s="6" t="s">
        <v>98</v>
      </c>
      <c r="H1744" s="6">
        <v>0</v>
      </c>
      <c r="I1744" s="4">
        <v>0</v>
      </c>
      <c r="J1744" s="4" t="s">
        <v>98</v>
      </c>
      <c r="K1744" s="4" t="s">
        <v>98</v>
      </c>
      <c r="L1744" s="7" t="s">
        <v>16</v>
      </c>
      <c r="M1744" s="7" t="s">
        <v>17</v>
      </c>
    </row>
    <row r="1745" spans="1:13">
      <c r="A1745" s="3" t="s">
        <v>408</v>
      </c>
      <c r="B1745" s="3" t="s">
        <v>578</v>
      </c>
      <c r="C1745" s="4" t="s">
        <v>15</v>
      </c>
      <c r="D1745" s="4" t="s">
        <v>98</v>
      </c>
      <c r="E1745" s="5">
        <v>0</v>
      </c>
      <c r="F1745" s="5">
        <v>0</v>
      </c>
      <c r="G1745" s="6" t="s">
        <v>98</v>
      </c>
      <c r="H1745" s="6">
        <v>0</v>
      </c>
      <c r="I1745" s="4">
        <v>0</v>
      </c>
      <c r="J1745" s="4" t="s">
        <v>98</v>
      </c>
      <c r="K1745" s="4" t="s">
        <v>98</v>
      </c>
      <c r="L1745" s="7" t="s">
        <v>16</v>
      </c>
      <c r="M1745" s="7" t="s">
        <v>17</v>
      </c>
    </row>
    <row r="1746" spans="1:13">
      <c r="A1746" s="3" t="s">
        <v>597</v>
      </c>
      <c r="B1746" s="3" t="s">
        <v>849</v>
      </c>
      <c r="C1746" s="4" t="s">
        <v>15</v>
      </c>
      <c r="D1746" s="4" t="s">
        <v>98</v>
      </c>
      <c r="E1746" s="5">
        <v>0</v>
      </c>
      <c r="F1746" s="5">
        <v>0</v>
      </c>
      <c r="G1746" s="6" t="s">
        <v>98</v>
      </c>
      <c r="H1746" s="6">
        <v>0</v>
      </c>
      <c r="I1746" s="4">
        <v>0</v>
      </c>
      <c r="J1746" s="4" t="s">
        <v>98</v>
      </c>
      <c r="K1746" s="4" t="s">
        <v>98</v>
      </c>
      <c r="L1746" s="7" t="s">
        <v>16</v>
      </c>
      <c r="M1746" s="7" t="s">
        <v>17</v>
      </c>
    </row>
    <row r="1747" spans="1:13">
      <c r="A1747" s="3" t="s">
        <v>332</v>
      </c>
      <c r="B1747" s="3" t="s">
        <v>1261</v>
      </c>
      <c r="C1747" s="4" t="s">
        <v>15</v>
      </c>
      <c r="D1747" s="4" t="s">
        <v>98</v>
      </c>
      <c r="E1747" s="5">
        <v>0</v>
      </c>
      <c r="F1747" s="5">
        <v>0</v>
      </c>
      <c r="G1747" s="6" t="s">
        <v>98</v>
      </c>
      <c r="H1747" s="6">
        <v>0</v>
      </c>
      <c r="I1747" s="4">
        <v>0</v>
      </c>
      <c r="J1747" s="4" t="s">
        <v>98</v>
      </c>
      <c r="K1747" s="4" t="s">
        <v>98</v>
      </c>
      <c r="L1747" s="7" t="s">
        <v>16</v>
      </c>
      <c r="M1747" s="7" t="s">
        <v>17</v>
      </c>
    </row>
    <row r="1748" spans="1:13">
      <c r="A1748" s="3" t="s">
        <v>413</v>
      </c>
      <c r="B1748" s="3" t="s">
        <v>858</v>
      </c>
      <c r="C1748" s="4" t="s">
        <v>15</v>
      </c>
      <c r="D1748" s="4" t="s">
        <v>98</v>
      </c>
      <c r="E1748" s="5">
        <v>0</v>
      </c>
      <c r="F1748" s="5">
        <v>0</v>
      </c>
      <c r="G1748" s="6" t="s">
        <v>98</v>
      </c>
      <c r="H1748" s="6">
        <v>0</v>
      </c>
      <c r="I1748" s="4">
        <v>0</v>
      </c>
      <c r="J1748" s="4" t="s">
        <v>98</v>
      </c>
      <c r="K1748" s="4" t="s">
        <v>98</v>
      </c>
      <c r="L1748" s="7" t="s">
        <v>16</v>
      </c>
      <c r="M1748" s="7" t="s">
        <v>17</v>
      </c>
    </row>
    <row r="1749" spans="1:13">
      <c r="A1749" s="3" t="s">
        <v>730</v>
      </c>
      <c r="B1749" s="3" t="s">
        <v>1483</v>
      </c>
      <c r="C1749" s="4" t="s">
        <v>15</v>
      </c>
      <c r="D1749" s="4" t="s">
        <v>98</v>
      </c>
      <c r="E1749" s="5">
        <v>0</v>
      </c>
      <c r="F1749" s="5">
        <v>0</v>
      </c>
      <c r="G1749" s="6" t="s">
        <v>98</v>
      </c>
      <c r="H1749" s="6">
        <v>0</v>
      </c>
      <c r="I1749" s="4">
        <v>0</v>
      </c>
      <c r="J1749" s="4" t="s">
        <v>98</v>
      </c>
      <c r="K1749" s="4" t="s">
        <v>98</v>
      </c>
      <c r="L1749" s="7" t="s">
        <v>16</v>
      </c>
      <c r="M1749" s="7" t="s">
        <v>17</v>
      </c>
    </row>
    <row r="1750" spans="1:13">
      <c r="A1750" s="3" t="s">
        <v>972</v>
      </c>
      <c r="B1750" s="3" t="s">
        <v>1058</v>
      </c>
      <c r="C1750" s="4" t="s">
        <v>15</v>
      </c>
      <c r="D1750" s="4" t="s">
        <v>98</v>
      </c>
      <c r="E1750" s="5">
        <v>0</v>
      </c>
      <c r="F1750" s="5">
        <v>0</v>
      </c>
      <c r="G1750" s="6" t="s">
        <v>98</v>
      </c>
      <c r="H1750" s="6">
        <v>0</v>
      </c>
      <c r="I1750" s="4">
        <v>0</v>
      </c>
      <c r="J1750" s="4" t="s">
        <v>98</v>
      </c>
      <c r="K1750" s="4" t="s">
        <v>98</v>
      </c>
      <c r="L1750" s="7" t="s">
        <v>16</v>
      </c>
      <c r="M1750" s="7" t="s">
        <v>17</v>
      </c>
    </row>
    <row r="1751" spans="1:13">
      <c r="A1751" s="3" t="s">
        <v>1369</v>
      </c>
      <c r="B1751" s="3" t="s">
        <v>1484</v>
      </c>
      <c r="C1751" s="4" t="s">
        <v>15</v>
      </c>
      <c r="D1751" s="4" t="s">
        <v>98</v>
      </c>
      <c r="E1751" s="5">
        <v>0</v>
      </c>
      <c r="F1751" s="5">
        <v>0</v>
      </c>
      <c r="G1751" s="6" t="s">
        <v>98</v>
      </c>
      <c r="H1751" s="6">
        <v>0</v>
      </c>
      <c r="I1751" s="4">
        <v>0</v>
      </c>
      <c r="J1751" s="4" t="s">
        <v>98</v>
      </c>
      <c r="K1751" s="4" t="s">
        <v>98</v>
      </c>
      <c r="L1751" s="7" t="s">
        <v>16</v>
      </c>
      <c r="M1751" s="7" t="s">
        <v>17</v>
      </c>
    </row>
    <row r="1752" spans="1:13">
      <c r="A1752" s="3" t="s">
        <v>1103</v>
      </c>
      <c r="B1752" s="3" t="s">
        <v>1485</v>
      </c>
      <c r="C1752" s="4" t="s">
        <v>15</v>
      </c>
      <c r="D1752" s="4" t="s">
        <v>98</v>
      </c>
      <c r="E1752" s="5">
        <v>0</v>
      </c>
      <c r="F1752" s="5">
        <v>0</v>
      </c>
      <c r="G1752" s="6" t="s">
        <v>98</v>
      </c>
      <c r="H1752" s="6">
        <v>0</v>
      </c>
      <c r="I1752" s="4">
        <v>0</v>
      </c>
      <c r="J1752" s="4" t="s">
        <v>98</v>
      </c>
      <c r="K1752" s="4" t="s">
        <v>98</v>
      </c>
      <c r="L1752" s="7" t="s">
        <v>16</v>
      </c>
      <c r="M1752" s="7" t="s">
        <v>17</v>
      </c>
    </row>
    <row r="1753" spans="1:13">
      <c r="A1753" s="3" t="s">
        <v>577</v>
      </c>
      <c r="B1753" s="3" t="s">
        <v>1486</v>
      </c>
      <c r="C1753" s="4" t="s">
        <v>15</v>
      </c>
      <c r="D1753" s="4" t="s">
        <v>98</v>
      </c>
      <c r="E1753" s="5">
        <v>0</v>
      </c>
      <c r="F1753" s="5">
        <v>0</v>
      </c>
      <c r="G1753" s="6" t="s">
        <v>98</v>
      </c>
      <c r="H1753" s="6">
        <v>0</v>
      </c>
      <c r="I1753" s="4">
        <v>0</v>
      </c>
      <c r="J1753" s="4" t="s">
        <v>98</v>
      </c>
      <c r="K1753" s="4" t="s">
        <v>98</v>
      </c>
      <c r="L1753" s="7" t="s">
        <v>16</v>
      </c>
      <c r="M1753" s="7" t="s">
        <v>17</v>
      </c>
    </row>
    <row r="1754" spans="1:13">
      <c r="A1754" s="3" t="s">
        <v>822</v>
      </c>
      <c r="B1754" s="3" t="s">
        <v>1487</v>
      </c>
      <c r="C1754" s="4" t="s">
        <v>15</v>
      </c>
      <c r="D1754" s="4" t="s">
        <v>98</v>
      </c>
      <c r="E1754" s="5">
        <v>0</v>
      </c>
      <c r="F1754" s="5">
        <v>0</v>
      </c>
      <c r="G1754" s="6" t="s">
        <v>98</v>
      </c>
      <c r="H1754" s="6">
        <v>0</v>
      </c>
      <c r="I1754" s="4">
        <v>0</v>
      </c>
      <c r="J1754" s="4" t="s">
        <v>98</v>
      </c>
      <c r="K1754" s="4" t="s">
        <v>98</v>
      </c>
      <c r="L1754" s="7" t="s">
        <v>16</v>
      </c>
      <c r="M1754" s="7" t="s">
        <v>17</v>
      </c>
    </row>
    <row r="1755" spans="1:13">
      <c r="A1755" s="3" t="s">
        <v>530</v>
      </c>
      <c r="B1755" s="3" t="s">
        <v>1154</v>
      </c>
      <c r="C1755" s="4" t="s">
        <v>15</v>
      </c>
      <c r="D1755" s="4" t="s">
        <v>98</v>
      </c>
      <c r="E1755" s="5">
        <v>0</v>
      </c>
      <c r="F1755" s="5">
        <v>0</v>
      </c>
      <c r="G1755" s="6" t="s">
        <v>98</v>
      </c>
      <c r="H1755" s="6">
        <v>0</v>
      </c>
      <c r="I1755" s="4">
        <v>0</v>
      </c>
      <c r="J1755" s="4" t="s">
        <v>98</v>
      </c>
      <c r="K1755" s="4" t="s">
        <v>98</v>
      </c>
      <c r="L1755" s="7" t="s">
        <v>16</v>
      </c>
      <c r="M1755" s="7" t="s">
        <v>17</v>
      </c>
    </row>
    <row r="1756" spans="1:13">
      <c r="A1756" s="3" t="s">
        <v>825</v>
      </c>
      <c r="B1756" s="3" t="s">
        <v>1488</v>
      </c>
      <c r="C1756" s="4" t="s">
        <v>15</v>
      </c>
      <c r="D1756" s="4" t="s">
        <v>98</v>
      </c>
      <c r="E1756" s="5">
        <v>0</v>
      </c>
      <c r="F1756" s="5">
        <v>0</v>
      </c>
      <c r="G1756" s="6" t="s">
        <v>98</v>
      </c>
      <c r="H1756" s="6">
        <v>0</v>
      </c>
      <c r="I1756" s="4">
        <v>0</v>
      </c>
      <c r="J1756" s="4" t="s">
        <v>98</v>
      </c>
      <c r="K1756" s="4" t="s">
        <v>98</v>
      </c>
      <c r="L1756" s="7" t="s">
        <v>16</v>
      </c>
      <c r="M1756" s="7" t="s">
        <v>17</v>
      </c>
    </row>
    <row r="1757" spans="1:13">
      <c r="A1757" s="3" t="s">
        <v>794</v>
      </c>
      <c r="B1757" s="3" t="s">
        <v>1489</v>
      </c>
      <c r="C1757" s="4" t="s">
        <v>304</v>
      </c>
      <c r="D1757" s="4" t="s">
        <v>98</v>
      </c>
      <c r="E1757" s="5">
        <v>0</v>
      </c>
      <c r="F1757" s="5">
        <v>0</v>
      </c>
      <c r="G1757" s="6" t="s">
        <v>98</v>
      </c>
      <c r="H1757" s="6">
        <v>0</v>
      </c>
      <c r="I1757" s="4">
        <v>0</v>
      </c>
      <c r="J1757" s="4" t="s">
        <v>98</v>
      </c>
      <c r="K1757" s="4" t="s">
        <v>98</v>
      </c>
      <c r="L1757" s="7" t="s">
        <v>16</v>
      </c>
      <c r="M1757" s="7" t="s">
        <v>17</v>
      </c>
    </row>
    <row r="1758" spans="1:13">
      <c r="A1758" s="3" t="s">
        <v>511</v>
      </c>
      <c r="B1758" s="3" t="s">
        <v>1227</v>
      </c>
      <c r="C1758" s="4" t="s">
        <v>15</v>
      </c>
      <c r="D1758" s="4" t="s">
        <v>98</v>
      </c>
      <c r="E1758" s="5">
        <v>0</v>
      </c>
      <c r="F1758" s="5">
        <v>0</v>
      </c>
      <c r="G1758" s="6" t="s">
        <v>98</v>
      </c>
      <c r="H1758" s="6">
        <v>0</v>
      </c>
      <c r="I1758" s="4">
        <v>0</v>
      </c>
      <c r="J1758" s="4" t="s">
        <v>98</v>
      </c>
      <c r="K1758" s="4" t="s">
        <v>98</v>
      </c>
      <c r="L1758" s="7" t="s">
        <v>16</v>
      </c>
      <c r="M1758" s="7" t="s">
        <v>17</v>
      </c>
    </row>
    <row r="1759" spans="1:13">
      <c r="A1759" s="3" t="s">
        <v>750</v>
      </c>
      <c r="B1759" s="3" t="s">
        <v>1490</v>
      </c>
      <c r="C1759" s="4" t="s">
        <v>15</v>
      </c>
      <c r="D1759" s="4" t="s">
        <v>98</v>
      </c>
      <c r="E1759" s="5">
        <v>0</v>
      </c>
      <c r="F1759" s="5">
        <v>0</v>
      </c>
      <c r="G1759" s="6" t="s">
        <v>98</v>
      </c>
      <c r="H1759" s="6">
        <v>0</v>
      </c>
      <c r="I1759" s="4">
        <v>0</v>
      </c>
      <c r="J1759" s="4" t="s">
        <v>98</v>
      </c>
      <c r="K1759" s="4" t="s">
        <v>98</v>
      </c>
      <c r="L1759" s="7" t="s">
        <v>16</v>
      </c>
      <c r="M1759" s="7" t="s">
        <v>17</v>
      </c>
    </row>
    <row r="1760" spans="1:13">
      <c r="A1760" s="3" t="s">
        <v>28</v>
      </c>
      <c r="B1760" s="3" t="s">
        <v>128</v>
      </c>
      <c r="C1760" s="4" t="s">
        <v>15</v>
      </c>
      <c r="D1760" s="4" t="s">
        <v>98</v>
      </c>
      <c r="E1760" s="5">
        <v>0</v>
      </c>
      <c r="F1760" s="5">
        <v>0</v>
      </c>
      <c r="G1760" s="6" t="s">
        <v>98</v>
      </c>
      <c r="H1760" s="6">
        <v>0</v>
      </c>
      <c r="I1760" s="4">
        <v>0</v>
      </c>
      <c r="J1760" s="4" t="s">
        <v>98</v>
      </c>
      <c r="K1760" s="4" t="s">
        <v>98</v>
      </c>
      <c r="L1760" s="7" t="s">
        <v>16</v>
      </c>
      <c r="M1760" s="7" t="s">
        <v>17</v>
      </c>
    </row>
    <row r="1761" spans="1:13">
      <c r="A1761" s="3" t="s">
        <v>486</v>
      </c>
      <c r="B1761" s="3" t="s">
        <v>909</v>
      </c>
      <c r="C1761" s="4" t="s">
        <v>15</v>
      </c>
      <c r="D1761" s="4" t="s">
        <v>98</v>
      </c>
      <c r="E1761" s="5">
        <v>0</v>
      </c>
      <c r="F1761" s="5">
        <v>0</v>
      </c>
      <c r="G1761" s="6" t="s">
        <v>98</v>
      </c>
      <c r="H1761" s="6">
        <v>0</v>
      </c>
      <c r="I1761" s="4">
        <v>0</v>
      </c>
      <c r="J1761" s="4" t="s">
        <v>98</v>
      </c>
      <c r="K1761" s="4" t="s">
        <v>98</v>
      </c>
      <c r="L1761" s="7" t="s">
        <v>16</v>
      </c>
      <c r="M1761" s="7" t="s">
        <v>17</v>
      </c>
    </row>
    <row r="1762" spans="1:13">
      <c r="A1762" s="3" t="s">
        <v>388</v>
      </c>
      <c r="B1762" s="3" t="s">
        <v>1491</v>
      </c>
      <c r="C1762" s="4" t="s">
        <v>15</v>
      </c>
      <c r="D1762" s="4" t="s">
        <v>98</v>
      </c>
      <c r="E1762" s="5">
        <v>0</v>
      </c>
      <c r="F1762" s="5">
        <v>0</v>
      </c>
      <c r="G1762" s="6" t="s">
        <v>98</v>
      </c>
      <c r="H1762" s="6">
        <v>0</v>
      </c>
      <c r="I1762" s="4">
        <v>0</v>
      </c>
      <c r="J1762" s="4" t="s">
        <v>98</v>
      </c>
      <c r="K1762" s="4" t="s">
        <v>98</v>
      </c>
      <c r="L1762" s="7" t="s">
        <v>16</v>
      </c>
      <c r="M1762" s="7" t="s">
        <v>17</v>
      </c>
    </row>
    <row r="1763" spans="1:13">
      <c r="A1763" s="3" t="s">
        <v>1454</v>
      </c>
      <c r="B1763" s="3" t="s">
        <v>1492</v>
      </c>
      <c r="C1763" s="4" t="s">
        <v>15</v>
      </c>
      <c r="D1763" s="4" t="s">
        <v>98</v>
      </c>
      <c r="E1763" s="5">
        <v>0</v>
      </c>
      <c r="F1763" s="5">
        <v>0</v>
      </c>
      <c r="G1763" s="6" t="s">
        <v>98</v>
      </c>
      <c r="H1763" s="6">
        <v>0</v>
      </c>
      <c r="I1763" s="4">
        <v>0</v>
      </c>
      <c r="J1763" s="4" t="s">
        <v>98</v>
      </c>
      <c r="K1763" s="4" t="s">
        <v>98</v>
      </c>
      <c r="L1763" s="7" t="s">
        <v>16</v>
      </c>
      <c r="M1763" s="7" t="s">
        <v>17</v>
      </c>
    </row>
    <row r="1764" spans="1:13">
      <c r="A1764" s="3" t="s">
        <v>456</v>
      </c>
      <c r="B1764" s="3" t="s">
        <v>1493</v>
      </c>
      <c r="C1764" s="4" t="s">
        <v>15</v>
      </c>
      <c r="D1764" s="4" t="s">
        <v>98</v>
      </c>
      <c r="E1764" s="5">
        <v>0</v>
      </c>
      <c r="F1764" s="5">
        <v>0</v>
      </c>
      <c r="G1764" s="6" t="s">
        <v>98</v>
      </c>
      <c r="H1764" s="6">
        <v>0</v>
      </c>
      <c r="I1764" s="4">
        <v>0</v>
      </c>
      <c r="J1764" s="4" t="s">
        <v>98</v>
      </c>
      <c r="K1764" s="4" t="s">
        <v>98</v>
      </c>
      <c r="L1764" s="7" t="s">
        <v>16</v>
      </c>
      <c r="M1764" s="7" t="s">
        <v>17</v>
      </c>
    </row>
    <row r="1765" spans="1:13">
      <c r="A1765" s="3" t="s">
        <v>373</v>
      </c>
      <c r="B1765" s="3" t="s">
        <v>1043</v>
      </c>
      <c r="C1765" s="4" t="s">
        <v>15</v>
      </c>
      <c r="D1765" s="4" t="s">
        <v>98</v>
      </c>
      <c r="E1765" s="5">
        <v>0</v>
      </c>
      <c r="F1765" s="5">
        <v>0</v>
      </c>
      <c r="G1765" s="6" t="s">
        <v>98</v>
      </c>
      <c r="H1765" s="6">
        <v>0</v>
      </c>
      <c r="I1765" s="4">
        <v>0</v>
      </c>
      <c r="J1765" s="4" t="s">
        <v>98</v>
      </c>
      <c r="K1765" s="4" t="s">
        <v>98</v>
      </c>
      <c r="L1765" s="7" t="s">
        <v>16</v>
      </c>
      <c r="M1765" s="7" t="s">
        <v>17</v>
      </c>
    </row>
    <row r="1766" spans="1:13">
      <c r="A1766" s="3" t="s">
        <v>730</v>
      </c>
      <c r="B1766" s="3" t="s">
        <v>876</v>
      </c>
      <c r="C1766" s="4" t="s">
        <v>15</v>
      </c>
      <c r="D1766" s="4" t="s">
        <v>98</v>
      </c>
      <c r="E1766" s="5">
        <v>0</v>
      </c>
      <c r="F1766" s="5">
        <v>0</v>
      </c>
      <c r="G1766" s="6" t="s">
        <v>98</v>
      </c>
      <c r="H1766" s="6">
        <v>0</v>
      </c>
      <c r="I1766" s="4">
        <v>0</v>
      </c>
      <c r="J1766" s="4" t="s">
        <v>98</v>
      </c>
      <c r="K1766" s="4" t="s">
        <v>98</v>
      </c>
      <c r="L1766" s="7" t="s">
        <v>16</v>
      </c>
      <c r="M1766" s="7" t="s">
        <v>17</v>
      </c>
    </row>
    <row r="1767" spans="1:13">
      <c r="A1767" s="3" t="s">
        <v>472</v>
      </c>
      <c r="B1767" s="3" t="s">
        <v>831</v>
      </c>
      <c r="C1767" s="4" t="s">
        <v>15</v>
      </c>
      <c r="D1767" s="4" t="s">
        <v>98</v>
      </c>
      <c r="E1767" s="5">
        <v>0</v>
      </c>
      <c r="F1767" s="5">
        <v>0</v>
      </c>
      <c r="G1767" s="6" t="s">
        <v>98</v>
      </c>
      <c r="H1767" s="6">
        <v>0</v>
      </c>
      <c r="I1767" s="4">
        <v>0</v>
      </c>
      <c r="J1767" s="4" t="s">
        <v>98</v>
      </c>
      <c r="K1767" s="4" t="s">
        <v>98</v>
      </c>
      <c r="L1767" s="7" t="s">
        <v>16</v>
      </c>
      <c r="M1767" s="7" t="s">
        <v>17</v>
      </c>
    </row>
    <row r="1768" spans="1:13">
      <c r="A1768" s="3" t="s">
        <v>321</v>
      </c>
      <c r="B1768" s="3" t="s">
        <v>884</v>
      </c>
      <c r="C1768" s="4" t="s">
        <v>15</v>
      </c>
      <c r="D1768" s="4" t="s">
        <v>98</v>
      </c>
      <c r="E1768" s="5">
        <v>0</v>
      </c>
      <c r="F1768" s="5">
        <v>0</v>
      </c>
      <c r="G1768" s="6" t="s">
        <v>98</v>
      </c>
      <c r="H1768" s="6">
        <v>0</v>
      </c>
      <c r="I1768" s="4">
        <v>0</v>
      </c>
      <c r="J1768" s="4" t="s">
        <v>98</v>
      </c>
      <c r="K1768" s="4" t="s">
        <v>98</v>
      </c>
      <c r="L1768" s="7" t="s">
        <v>16</v>
      </c>
      <c r="M1768" s="7" t="s">
        <v>17</v>
      </c>
    </row>
    <row r="1769" spans="1:13">
      <c r="A1769" s="3" t="s">
        <v>343</v>
      </c>
      <c r="B1769" s="3" t="s">
        <v>344</v>
      </c>
      <c r="C1769" s="4" t="s">
        <v>15</v>
      </c>
      <c r="D1769" s="4" t="s">
        <v>98</v>
      </c>
      <c r="E1769" s="5">
        <v>0</v>
      </c>
      <c r="F1769" s="5">
        <v>0</v>
      </c>
      <c r="G1769" s="6" t="s">
        <v>98</v>
      </c>
      <c r="H1769" s="6">
        <v>0</v>
      </c>
      <c r="I1769" s="4">
        <v>0</v>
      </c>
      <c r="J1769" s="4" t="s">
        <v>98</v>
      </c>
      <c r="K1769" s="4" t="s">
        <v>98</v>
      </c>
      <c r="L1769" s="7" t="s">
        <v>16</v>
      </c>
      <c r="M1769" s="7" t="s">
        <v>17</v>
      </c>
    </row>
    <row r="1770" spans="1:13">
      <c r="A1770" s="3" t="s">
        <v>859</v>
      </c>
      <c r="B1770" s="3" t="s">
        <v>1494</v>
      </c>
      <c r="C1770" s="4" t="s">
        <v>15</v>
      </c>
      <c r="D1770" s="4" t="s">
        <v>98</v>
      </c>
      <c r="E1770" s="5">
        <v>0</v>
      </c>
      <c r="F1770" s="5">
        <v>0</v>
      </c>
      <c r="G1770" s="6" t="s">
        <v>98</v>
      </c>
      <c r="H1770" s="6">
        <v>0</v>
      </c>
      <c r="I1770" s="4">
        <v>0</v>
      </c>
      <c r="J1770" s="4" t="s">
        <v>98</v>
      </c>
      <c r="K1770" s="4" t="s">
        <v>98</v>
      </c>
      <c r="L1770" s="7" t="s">
        <v>16</v>
      </c>
      <c r="M1770" s="7" t="s">
        <v>17</v>
      </c>
    </row>
    <row r="1771" spans="1:13">
      <c r="A1771" s="3" t="s">
        <v>456</v>
      </c>
      <c r="B1771" s="3" t="s">
        <v>1495</v>
      </c>
      <c r="C1771" s="4" t="s">
        <v>15</v>
      </c>
      <c r="D1771" s="4" t="s">
        <v>98</v>
      </c>
      <c r="E1771" s="5">
        <v>0</v>
      </c>
      <c r="F1771" s="5">
        <v>0</v>
      </c>
      <c r="G1771" s="6" t="s">
        <v>98</v>
      </c>
      <c r="H1771" s="6">
        <v>0</v>
      </c>
      <c r="I1771" s="4">
        <v>0</v>
      </c>
      <c r="J1771" s="4" t="s">
        <v>98</v>
      </c>
      <c r="K1771" s="4" t="s">
        <v>98</v>
      </c>
      <c r="L1771" s="7" t="s">
        <v>16</v>
      </c>
      <c r="M1771" s="7" t="s">
        <v>17</v>
      </c>
    </row>
    <row r="1772" spans="1:13">
      <c r="A1772" s="3" t="s">
        <v>430</v>
      </c>
      <c r="B1772" s="3" t="s">
        <v>1281</v>
      </c>
      <c r="C1772" s="4" t="s">
        <v>15</v>
      </c>
      <c r="D1772" s="4" t="s">
        <v>98</v>
      </c>
      <c r="E1772" s="5">
        <v>0</v>
      </c>
      <c r="F1772" s="5">
        <v>0</v>
      </c>
      <c r="G1772" s="6" t="s">
        <v>98</v>
      </c>
      <c r="H1772" s="6">
        <v>0</v>
      </c>
      <c r="I1772" s="4">
        <v>0</v>
      </c>
      <c r="J1772" s="4" t="s">
        <v>98</v>
      </c>
      <c r="K1772" s="4" t="s">
        <v>98</v>
      </c>
      <c r="L1772" s="7" t="s">
        <v>16</v>
      </c>
      <c r="M1772" s="7" t="s">
        <v>17</v>
      </c>
    </row>
    <row r="1773" spans="1:13">
      <c r="A1773" s="3" t="s">
        <v>379</v>
      </c>
      <c r="B1773" s="3" t="s">
        <v>1268</v>
      </c>
      <c r="C1773" s="4" t="s">
        <v>15</v>
      </c>
      <c r="D1773" s="4" t="s">
        <v>98</v>
      </c>
      <c r="E1773" s="5">
        <v>0</v>
      </c>
      <c r="F1773" s="5">
        <v>0</v>
      </c>
      <c r="G1773" s="6" t="s">
        <v>98</v>
      </c>
      <c r="H1773" s="6">
        <v>0</v>
      </c>
      <c r="I1773" s="4">
        <v>0</v>
      </c>
      <c r="J1773" s="4" t="s">
        <v>98</v>
      </c>
      <c r="K1773" s="4" t="s">
        <v>98</v>
      </c>
      <c r="L1773" s="7" t="s">
        <v>16</v>
      </c>
      <c r="M1773" s="7" t="s">
        <v>17</v>
      </c>
    </row>
    <row r="1774" spans="1:13">
      <c r="A1774" s="3" t="s">
        <v>1275</v>
      </c>
      <c r="B1774" s="3" t="s">
        <v>432</v>
      </c>
      <c r="C1774" s="4" t="s">
        <v>15</v>
      </c>
      <c r="D1774" s="4" t="s">
        <v>98</v>
      </c>
      <c r="E1774" s="5">
        <v>0</v>
      </c>
      <c r="F1774" s="5">
        <v>0</v>
      </c>
      <c r="G1774" s="6" t="s">
        <v>98</v>
      </c>
      <c r="H1774" s="6">
        <v>0</v>
      </c>
      <c r="I1774" s="4">
        <v>0</v>
      </c>
      <c r="J1774" s="4" t="s">
        <v>98</v>
      </c>
      <c r="K1774" s="4" t="s">
        <v>98</v>
      </c>
      <c r="L1774" s="7" t="s">
        <v>16</v>
      </c>
      <c r="M1774" s="7" t="s">
        <v>17</v>
      </c>
    </row>
    <row r="1775" spans="1:13">
      <c r="A1775" s="3" t="s">
        <v>379</v>
      </c>
      <c r="B1775" s="3" t="s">
        <v>1268</v>
      </c>
      <c r="C1775" s="4" t="s">
        <v>15</v>
      </c>
      <c r="D1775" s="4" t="s">
        <v>98</v>
      </c>
      <c r="E1775" s="5">
        <v>0</v>
      </c>
      <c r="F1775" s="5">
        <v>0</v>
      </c>
      <c r="G1775" s="6" t="s">
        <v>98</v>
      </c>
      <c r="H1775" s="6">
        <v>0</v>
      </c>
      <c r="I1775" s="4">
        <v>0</v>
      </c>
      <c r="J1775" s="4" t="s">
        <v>98</v>
      </c>
      <c r="K1775" s="4" t="s">
        <v>98</v>
      </c>
      <c r="L1775" s="7" t="s">
        <v>16</v>
      </c>
      <c r="M1775" s="7" t="s">
        <v>17</v>
      </c>
    </row>
    <row r="1776" spans="1:13">
      <c r="A1776" s="3" t="s">
        <v>312</v>
      </c>
      <c r="B1776" s="3" t="s">
        <v>906</v>
      </c>
      <c r="C1776" s="4" t="s">
        <v>15</v>
      </c>
      <c r="D1776" s="4" t="s">
        <v>98</v>
      </c>
      <c r="E1776" s="5">
        <v>0</v>
      </c>
      <c r="F1776" s="5">
        <v>0</v>
      </c>
      <c r="G1776" s="6" t="s">
        <v>98</v>
      </c>
      <c r="H1776" s="6">
        <v>0</v>
      </c>
      <c r="I1776" s="4">
        <v>0</v>
      </c>
      <c r="J1776" s="4" t="s">
        <v>98</v>
      </c>
      <c r="K1776" s="4" t="s">
        <v>98</v>
      </c>
      <c r="L1776" s="7" t="s">
        <v>16</v>
      </c>
      <c r="M1776" s="7" t="s">
        <v>17</v>
      </c>
    </row>
    <row r="1777" spans="1:13">
      <c r="A1777" s="3" t="s">
        <v>332</v>
      </c>
      <c r="B1777" s="3" t="s">
        <v>1416</v>
      </c>
      <c r="C1777" s="4" t="s">
        <v>15</v>
      </c>
      <c r="D1777" s="4" t="s">
        <v>98</v>
      </c>
      <c r="E1777" s="5">
        <v>0</v>
      </c>
      <c r="F1777" s="5">
        <v>0</v>
      </c>
      <c r="G1777" s="6" t="s">
        <v>98</v>
      </c>
      <c r="H1777" s="6">
        <v>0</v>
      </c>
      <c r="I1777" s="4">
        <v>0</v>
      </c>
      <c r="J1777" s="4" t="s">
        <v>98</v>
      </c>
      <c r="K1777" s="4" t="s">
        <v>98</v>
      </c>
      <c r="L1777" s="7" t="s">
        <v>16</v>
      </c>
      <c r="M1777" s="7" t="s">
        <v>17</v>
      </c>
    </row>
    <row r="1778" spans="1:13">
      <c r="A1778" s="3" t="s">
        <v>488</v>
      </c>
      <c r="B1778" s="3" t="s">
        <v>313</v>
      </c>
      <c r="C1778" s="4" t="s">
        <v>15</v>
      </c>
      <c r="D1778" s="4" t="s">
        <v>98</v>
      </c>
      <c r="E1778" s="5">
        <v>0</v>
      </c>
      <c r="F1778" s="5">
        <v>0</v>
      </c>
      <c r="G1778" s="6" t="s">
        <v>98</v>
      </c>
      <c r="H1778" s="6">
        <v>0</v>
      </c>
      <c r="I1778" s="4">
        <v>0</v>
      </c>
      <c r="J1778" s="4" t="s">
        <v>98</v>
      </c>
      <c r="K1778" s="4" t="s">
        <v>98</v>
      </c>
      <c r="L1778" s="7" t="s">
        <v>16</v>
      </c>
      <c r="M1778" s="7" t="s">
        <v>17</v>
      </c>
    </row>
    <row r="1779" spans="1:13">
      <c r="A1779" s="3" t="s">
        <v>394</v>
      </c>
      <c r="B1779" s="3" t="s">
        <v>395</v>
      </c>
      <c r="C1779" s="4" t="s">
        <v>15</v>
      </c>
      <c r="D1779" s="4" t="s">
        <v>98</v>
      </c>
      <c r="E1779" s="5">
        <v>0</v>
      </c>
      <c r="F1779" s="5">
        <v>0</v>
      </c>
      <c r="G1779" s="6" t="s">
        <v>98</v>
      </c>
      <c r="H1779" s="6">
        <v>0</v>
      </c>
      <c r="I1779" s="4">
        <v>0</v>
      </c>
      <c r="J1779" s="4" t="s">
        <v>98</v>
      </c>
      <c r="K1779" s="4" t="s">
        <v>98</v>
      </c>
      <c r="L1779" s="7" t="s">
        <v>16</v>
      </c>
      <c r="M1779" s="7" t="s">
        <v>17</v>
      </c>
    </row>
    <row r="1780" spans="1:13">
      <c r="A1780" s="3" t="s">
        <v>296</v>
      </c>
      <c r="B1780" s="3" t="s">
        <v>1496</v>
      </c>
      <c r="C1780" s="4" t="s">
        <v>15</v>
      </c>
      <c r="D1780" s="4" t="s">
        <v>98</v>
      </c>
      <c r="E1780" s="5">
        <v>0</v>
      </c>
      <c r="F1780" s="5">
        <v>0</v>
      </c>
      <c r="G1780" s="6" t="s">
        <v>98</v>
      </c>
      <c r="H1780" s="6">
        <v>0</v>
      </c>
      <c r="I1780" s="4">
        <v>0</v>
      </c>
      <c r="J1780" s="4" t="s">
        <v>98</v>
      </c>
      <c r="K1780" s="4" t="s">
        <v>98</v>
      </c>
      <c r="L1780" s="7" t="s">
        <v>16</v>
      </c>
      <c r="M1780" s="7" t="s">
        <v>17</v>
      </c>
    </row>
    <row r="1781" spans="1:13">
      <c r="A1781" s="3" t="s">
        <v>472</v>
      </c>
      <c r="B1781" s="3" t="s">
        <v>831</v>
      </c>
      <c r="C1781" s="4" t="s">
        <v>15</v>
      </c>
      <c r="D1781" s="4" t="s">
        <v>98</v>
      </c>
      <c r="E1781" s="5">
        <v>0</v>
      </c>
      <c r="F1781" s="5">
        <v>0</v>
      </c>
      <c r="G1781" s="6" t="s">
        <v>98</v>
      </c>
      <c r="H1781" s="6">
        <v>0</v>
      </c>
      <c r="I1781" s="4">
        <v>0</v>
      </c>
      <c r="J1781" s="4" t="s">
        <v>98</v>
      </c>
      <c r="K1781" s="4" t="s">
        <v>98</v>
      </c>
      <c r="L1781" s="7" t="s">
        <v>16</v>
      </c>
      <c r="M1781" s="7" t="s">
        <v>17</v>
      </c>
    </row>
    <row r="1782" spans="1:13">
      <c r="A1782" s="3" t="s">
        <v>606</v>
      </c>
      <c r="B1782" s="3" t="s">
        <v>526</v>
      </c>
      <c r="C1782" s="4" t="s">
        <v>15</v>
      </c>
      <c r="D1782" s="4" t="s">
        <v>98</v>
      </c>
      <c r="E1782" s="5">
        <v>0</v>
      </c>
      <c r="F1782" s="5">
        <v>0</v>
      </c>
      <c r="G1782" s="6" t="s">
        <v>98</v>
      </c>
      <c r="H1782" s="6">
        <v>0</v>
      </c>
      <c r="I1782" s="4">
        <v>0</v>
      </c>
      <c r="J1782" s="4" t="s">
        <v>98</v>
      </c>
      <c r="K1782" s="4" t="s">
        <v>98</v>
      </c>
      <c r="L1782" s="7" t="s">
        <v>16</v>
      </c>
      <c r="M1782" s="7" t="s">
        <v>17</v>
      </c>
    </row>
    <row r="1783" spans="1:13">
      <c r="A1783" s="3" t="s">
        <v>961</v>
      </c>
      <c r="B1783" s="3" t="s">
        <v>695</v>
      </c>
      <c r="C1783" s="4" t="s">
        <v>15</v>
      </c>
      <c r="D1783" s="4" t="s">
        <v>98</v>
      </c>
      <c r="E1783" s="5">
        <v>0</v>
      </c>
      <c r="F1783" s="5">
        <v>0</v>
      </c>
      <c r="G1783" s="6" t="s">
        <v>98</v>
      </c>
      <c r="H1783" s="6">
        <v>0</v>
      </c>
      <c r="I1783" s="4">
        <v>0</v>
      </c>
      <c r="J1783" s="4" t="s">
        <v>98</v>
      </c>
      <c r="K1783" s="4" t="s">
        <v>98</v>
      </c>
      <c r="L1783" s="7" t="s">
        <v>16</v>
      </c>
      <c r="M1783" s="7" t="s">
        <v>17</v>
      </c>
    </row>
    <row r="1784" spans="1:13">
      <c r="A1784" s="3" t="s">
        <v>77</v>
      </c>
      <c r="B1784" s="3" t="s">
        <v>950</v>
      </c>
      <c r="C1784" s="4" t="s">
        <v>15</v>
      </c>
      <c r="D1784" s="4" t="s">
        <v>98</v>
      </c>
      <c r="E1784" s="5">
        <v>0</v>
      </c>
      <c r="F1784" s="5">
        <v>0</v>
      </c>
      <c r="G1784" s="6" t="s">
        <v>98</v>
      </c>
      <c r="H1784" s="6">
        <v>0</v>
      </c>
      <c r="I1784" s="4">
        <v>0</v>
      </c>
      <c r="J1784" s="4" t="s">
        <v>98</v>
      </c>
      <c r="K1784" s="4" t="s">
        <v>98</v>
      </c>
      <c r="L1784" s="7" t="s">
        <v>16</v>
      </c>
      <c r="M1784" s="7" t="s">
        <v>17</v>
      </c>
    </row>
    <row r="1785" spans="1:13">
      <c r="A1785" s="3" t="s">
        <v>825</v>
      </c>
      <c r="B1785" s="3" t="s">
        <v>1497</v>
      </c>
      <c r="C1785" s="4" t="s">
        <v>15</v>
      </c>
      <c r="D1785" s="4" t="s">
        <v>98</v>
      </c>
      <c r="E1785" s="5">
        <v>0</v>
      </c>
      <c r="F1785" s="5">
        <v>0</v>
      </c>
      <c r="G1785" s="6" t="s">
        <v>98</v>
      </c>
      <c r="H1785" s="6">
        <v>0</v>
      </c>
      <c r="I1785" s="4">
        <v>0</v>
      </c>
      <c r="J1785" s="4" t="s">
        <v>98</v>
      </c>
      <c r="K1785" s="4" t="s">
        <v>98</v>
      </c>
      <c r="L1785" s="7" t="s">
        <v>16</v>
      </c>
      <c r="M1785" s="7" t="s">
        <v>17</v>
      </c>
    </row>
    <row r="1786" spans="1:13">
      <c r="A1786" s="3" t="s">
        <v>1230</v>
      </c>
      <c r="B1786" s="3" t="s">
        <v>1390</v>
      </c>
      <c r="C1786" s="4" t="s">
        <v>15</v>
      </c>
      <c r="D1786" s="4" t="s">
        <v>98</v>
      </c>
      <c r="E1786" s="5">
        <v>0</v>
      </c>
      <c r="F1786" s="5">
        <v>0</v>
      </c>
      <c r="G1786" s="6" t="s">
        <v>98</v>
      </c>
      <c r="H1786" s="6">
        <v>0</v>
      </c>
      <c r="I1786" s="4">
        <v>0</v>
      </c>
      <c r="J1786" s="4" t="s">
        <v>98</v>
      </c>
      <c r="K1786" s="4" t="s">
        <v>98</v>
      </c>
      <c r="L1786" s="7" t="s">
        <v>16</v>
      </c>
      <c r="M1786" s="7" t="s">
        <v>17</v>
      </c>
    </row>
    <row r="1787" spans="1:13">
      <c r="A1787" s="3" t="s">
        <v>1498</v>
      </c>
      <c r="B1787" s="3" t="s">
        <v>1499</v>
      </c>
      <c r="C1787" s="4" t="s">
        <v>15</v>
      </c>
      <c r="D1787" s="4" t="s">
        <v>98</v>
      </c>
      <c r="E1787" s="5">
        <v>0</v>
      </c>
      <c r="F1787" s="5">
        <v>0</v>
      </c>
      <c r="G1787" s="6" t="s">
        <v>98</v>
      </c>
      <c r="H1787" s="6">
        <v>0</v>
      </c>
      <c r="I1787" s="4">
        <v>0</v>
      </c>
      <c r="J1787" s="4" t="s">
        <v>98</v>
      </c>
      <c r="K1787" s="4" t="s">
        <v>98</v>
      </c>
      <c r="L1787" s="7" t="s">
        <v>16</v>
      </c>
      <c r="M1787" s="7" t="s">
        <v>17</v>
      </c>
    </row>
    <row r="1788" spans="1:13">
      <c r="A1788" s="3" t="s">
        <v>1080</v>
      </c>
      <c r="B1788" s="3" t="s">
        <v>1500</v>
      </c>
      <c r="C1788" s="4" t="s">
        <v>15</v>
      </c>
      <c r="D1788" s="4" t="s">
        <v>98</v>
      </c>
      <c r="E1788" s="5">
        <v>0</v>
      </c>
      <c r="F1788" s="5">
        <v>0</v>
      </c>
      <c r="G1788" s="6" t="s">
        <v>98</v>
      </c>
      <c r="H1788" s="6">
        <v>0</v>
      </c>
      <c r="I1788" s="4">
        <v>0</v>
      </c>
      <c r="J1788" s="4" t="s">
        <v>98</v>
      </c>
      <c r="K1788" s="4" t="s">
        <v>98</v>
      </c>
      <c r="L1788" s="7" t="s">
        <v>16</v>
      </c>
      <c r="M1788" s="7" t="s">
        <v>17</v>
      </c>
    </row>
    <row r="1789" spans="1:13">
      <c r="A1789" s="3" t="s">
        <v>345</v>
      </c>
      <c r="B1789" s="3" t="s">
        <v>1501</v>
      </c>
      <c r="C1789" s="4" t="s">
        <v>15</v>
      </c>
      <c r="D1789" s="4" t="s">
        <v>98</v>
      </c>
      <c r="E1789" s="5">
        <v>0</v>
      </c>
      <c r="F1789" s="5">
        <v>0</v>
      </c>
      <c r="G1789" s="6" t="s">
        <v>98</v>
      </c>
      <c r="H1789" s="6">
        <v>0</v>
      </c>
      <c r="I1789" s="4">
        <v>0</v>
      </c>
      <c r="J1789" s="4" t="s">
        <v>98</v>
      </c>
      <c r="K1789" s="4" t="s">
        <v>98</v>
      </c>
      <c r="L1789" s="7" t="s">
        <v>16</v>
      </c>
      <c r="M1789" s="7" t="s">
        <v>17</v>
      </c>
    </row>
    <row r="1790" spans="1:13">
      <c r="A1790" s="3" t="s">
        <v>437</v>
      </c>
      <c r="B1790" s="3" t="s">
        <v>1030</v>
      </c>
      <c r="C1790" s="4" t="s">
        <v>15</v>
      </c>
      <c r="D1790" s="4" t="s">
        <v>98</v>
      </c>
      <c r="E1790" s="5">
        <v>0</v>
      </c>
      <c r="F1790" s="5">
        <v>0</v>
      </c>
      <c r="G1790" s="6" t="s">
        <v>98</v>
      </c>
      <c r="H1790" s="6">
        <v>0</v>
      </c>
      <c r="I1790" s="4">
        <v>0</v>
      </c>
      <c r="J1790" s="4" t="s">
        <v>98</v>
      </c>
      <c r="K1790" s="4" t="s">
        <v>98</v>
      </c>
      <c r="L1790" s="7" t="s">
        <v>16</v>
      </c>
      <c r="M1790" s="7" t="s">
        <v>17</v>
      </c>
    </row>
    <row r="1791" spans="1:13">
      <c r="A1791" s="3" t="s">
        <v>310</v>
      </c>
      <c r="B1791" s="3" t="s">
        <v>593</v>
      </c>
      <c r="C1791" s="4" t="s">
        <v>15</v>
      </c>
      <c r="D1791" s="4" t="s">
        <v>98</v>
      </c>
      <c r="E1791" s="5">
        <v>0</v>
      </c>
      <c r="F1791" s="5">
        <v>0</v>
      </c>
      <c r="G1791" s="6" t="s">
        <v>98</v>
      </c>
      <c r="H1791" s="6">
        <v>0</v>
      </c>
      <c r="I1791" s="4">
        <v>0</v>
      </c>
      <c r="J1791" s="4" t="s">
        <v>98</v>
      </c>
      <c r="K1791" s="4" t="s">
        <v>98</v>
      </c>
      <c r="L1791" s="7" t="s">
        <v>16</v>
      </c>
      <c r="M1791" s="7" t="s">
        <v>17</v>
      </c>
    </row>
    <row r="1792" spans="1:13">
      <c r="A1792" s="3" t="s">
        <v>691</v>
      </c>
      <c r="B1792" s="3" t="s">
        <v>1502</v>
      </c>
      <c r="C1792" s="4" t="s">
        <v>15</v>
      </c>
      <c r="D1792" s="4" t="s">
        <v>98</v>
      </c>
      <c r="E1792" s="5">
        <v>0</v>
      </c>
      <c r="F1792" s="5">
        <v>0</v>
      </c>
      <c r="G1792" s="6" t="s">
        <v>98</v>
      </c>
      <c r="H1792" s="6">
        <v>0</v>
      </c>
      <c r="I1792" s="4">
        <v>0</v>
      </c>
      <c r="J1792" s="4" t="s">
        <v>98</v>
      </c>
      <c r="K1792" s="4" t="s">
        <v>98</v>
      </c>
      <c r="L1792" s="7" t="s">
        <v>16</v>
      </c>
      <c r="M1792" s="7" t="s">
        <v>17</v>
      </c>
    </row>
    <row r="1793" spans="1:13">
      <c r="A1793" s="3" t="s">
        <v>24</v>
      </c>
      <c r="B1793" s="3" t="s">
        <v>289</v>
      </c>
      <c r="C1793" s="4" t="s">
        <v>15</v>
      </c>
      <c r="D1793" s="4" t="s">
        <v>98</v>
      </c>
      <c r="E1793" s="5">
        <v>0</v>
      </c>
      <c r="F1793" s="5">
        <v>0</v>
      </c>
      <c r="G1793" s="6" t="s">
        <v>98</v>
      </c>
      <c r="H1793" s="6">
        <v>0</v>
      </c>
      <c r="I1793" s="4">
        <v>0</v>
      </c>
      <c r="J1793" s="4" t="s">
        <v>98</v>
      </c>
      <c r="K1793" s="4" t="s">
        <v>98</v>
      </c>
      <c r="L1793" s="7" t="s">
        <v>16</v>
      </c>
      <c r="M1793" s="7" t="s">
        <v>17</v>
      </c>
    </row>
    <row r="1794" spans="1:13">
      <c r="A1794" s="3" t="s">
        <v>621</v>
      </c>
      <c r="B1794" s="3" t="s">
        <v>836</v>
      </c>
      <c r="C1794" s="4" t="s">
        <v>15</v>
      </c>
      <c r="D1794" s="4" t="s">
        <v>98</v>
      </c>
      <c r="E1794" s="5">
        <v>0</v>
      </c>
      <c r="F1794" s="5">
        <v>0</v>
      </c>
      <c r="G1794" s="6" t="s">
        <v>98</v>
      </c>
      <c r="H1794" s="6">
        <v>0</v>
      </c>
      <c r="I1794" s="4">
        <v>0</v>
      </c>
      <c r="J1794" s="4" t="s">
        <v>98</v>
      </c>
      <c r="K1794" s="4" t="s">
        <v>98</v>
      </c>
      <c r="L1794" s="7" t="s">
        <v>16</v>
      </c>
      <c r="M1794" s="7" t="s">
        <v>17</v>
      </c>
    </row>
    <row r="1795" spans="1:13">
      <c r="A1795" s="3" t="s">
        <v>83</v>
      </c>
      <c r="B1795" s="3" t="s">
        <v>134</v>
      </c>
      <c r="C1795" s="4" t="s">
        <v>15</v>
      </c>
      <c r="D1795" s="4" t="s">
        <v>98</v>
      </c>
      <c r="E1795" s="5">
        <v>0</v>
      </c>
      <c r="F1795" s="5">
        <v>0</v>
      </c>
      <c r="G1795" s="6" t="s">
        <v>98</v>
      </c>
      <c r="H1795" s="6">
        <v>0</v>
      </c>
      <c r="I1795" s="4">
        <v>0</v>
      </c>
      <c r="J1795" s="4" t="s">
        <v>98</v>
      </c>
      <c r="K1795" s="4" t="s">
        <v>98</v>
      </c>
      <c r="L1795" s="7" t="s">
        <v>16</v>
      </c>
      <c r="M1795" s="7" t="s">
        <v>17</v>
      </c>
    </row>
    <row r="1796" spans="1:13">
      <c r="A1796" s="3" t="s">
        <v>1431</v>
      </c>
      <c r="B1796" s="3" t="s">
        <v>1503</v>
      </c>
      <c r="C1796" s="4" t="s">
        <v>15</v>
      </c>
      <c r="D1796" s="4" t="s">
        <v>98</v>
      </c>
      <c r="E1796" s="5">
        <v>0</v>
      </c>
      <c r="F1796" s="5">
        <v>0</v>
      </c>
      <c r="G1796" s="6" t="s">
        <v>98</v>
      </c>
      <c r="H1796" s="6">
        <v>0</v>
      </c>
      <c r="I1796" s="4">
        <v>0</v>
      </c>
      <c r="J1796" s="4" t="s">
        <v>98</v>
      </c>
      <c r="K1796" s="4" t="s">
        <v>98</v>
      </c>
      <c r="L1796" s="7" t="s">
        <v>16</v>
      </c>
      <c r="M1796" s="7" t="s">
        <v>17</v>
      </c>
    </row>
    <row r="1797" spans="1:13">
      <c r="A1797" s="3" t="s">
        <v>577</v>
      </c>
      <c r="B1797" s="3" t="s">
        <v>1456</v>
      </c>
      <c r="C1797" s="4" t="s">
        <v>15</v>
      </c>
      <c r="D1797" s="4" t="s">
        <v>98</v>
      </c>
      <c r="E1797" s="5">
        <v>0</v>
      </c>
      <c r="F1797" s="5">
        <v>0</v>
      </c>
      <c r="G1797" s="6" t="s">
        <v>98</v>
      </c>
      <c r="H1797" s="6">
        <v>0</v>
      </c>
      <c r="I1797" s="4">
        <v>0</v>
      </c>
      <c r="J1797" s="4" t="s">
        <v>98</v>
      </c>
      <c r="K1797" s="4" t="s">
        <v>98</v>
      </c>
      <c r="L1797" s="7" t="s">
        <v>16</v>
      </c>
      <c r="M1797" s="7" t="s">
        <v>17</v>
      </c>
    </row>
    <row r="1798" spans="1:13">
      <c r="A1798" s="3" t="s">
        <v>944</v>
      </c>
      <c r="B1798" s="3" t="s">
        <v>1300</v>
      </c>
      <c r="C1798" s="4" t="s">
        <v>15</v>
      </c>
      <c r="D1798" s="4" t="s">
        <v>98</v>
      </c>
      <c r="E1798" s="5">
        <v>0</v>
      </c>
      <c r="F1798" s="5">
        <v>0</v>
      </c>
      <c r="G1798" s="6" t="s">
        <v>98</v>
      </c>
      <c r="H1798" s="6">
        <v>0</v>
      </c>
      <c r="I1798" s="4">
        <v>0</v>
      </c>
      <c r="J1798" s="4" t="s">
        <v>98</v>
      </c>
      <c r="K1798" s="4" t="s">
        <v>98</v>
      </c>
      <c r="L1798" s="7" t="s">
        <v>16</v>
      </c>
      <c r="M1798" s="7" t="s">
        <v>17</v>
      </c>
    </row>
    <row r="1799" spans="1:13">
      <c r="A1799" s="3" t="s">
        <v>402</v>
      </c>
      <c r="B1799" s="3" t="s">
        <v>1504</v>
      </c>
      <c r="C1799" s="4" t="s">
        <v>15</v>
      </c>
      <c r="D1799" s="4" t="s">
        <v>98</v>
      </c>
      <c r="E1799" s="5">
        <v>0</v>
      </c>
      <c r="F1799" s="5">
        <v>0</v>
      </c>
      <c r="G1799" s="6" t="s">
        <v>98</v>
      </c>
      <c r="H1799" s="6">
        <v>0</v>
      </c>
      <c r="I1799" s="4">
        <v>0</v>
      </c>
      <c r="J1799" s="4" t="s">
        <v>98</v>
      </c>
      <c r="K1799" s="4" t="s">
        <v>98</v>
      </c>
      <c r="L1799" s="7" t="s">
        <v>16</v>
      </c>
      <c r="M1799" s="7" t="s">
        <v>17</v>
      </c>
    </row>
    <row r="1800" spans="1:13">
      <c r="A1800" s="3" t="s">
        <v>345</v>
      </c>
      <c r="B1800" s="3" t="s">
        <v>1362</v>
      </c>
      <c r="C1800" s="4" t="s">
        <v>15</v>
      </c>
      <c r="D1800" s="4" t="s">
        <v>98</v>
      </c>
      <c r="E1800" s="5">
        <v>0</v>
      </c>
      <c r="F1800" s="5">
        <v>0</v>
      </c>
      <c r="G1800" s="6" t="s">
        <v>98</v>
      </c>
      <c r="H1800" s="6">
        <v>0</v>
      </c>
      <c r="I1800" s="4">
        <v>0</v>
      </c>
      <c r="J1800" s="4" t="s">
        <v>98</v>
      </c>
      <c r="K1800" s="4" t="s">
        <v>98</v>
      </c>
      <c r="L1800" s="7" t="s">
        <v>16</v>
      </c>
      <c r="M1800" s="7" t="s">
        <v>17</v>
      </c>
    </row>
    <row r="1801" spans="1:13">
      <c r="A1801" s="3" t="s">
        <v>496</v>
      </c>
      <c r="B1801" s="3" t="s">
        <v>1378</v>
      </c>
      <c r="C1801" s="4" t="s">
        <v>15</v>
      </c>
      <c r="D1801" s="4" t="s">
        <v>98</v>
      </c>
      <c r="E1801" s="5">
        <v>0</v>
      </c>
      <c r="F1801" s="5">
        <v>0</v>
      </c>
      <c r="G1801" s="6" t="s">
        <v>98</v>
      </c>
      <c r="H1801" s="6">
        <v>0</v>
      </c>
      <c r="I1801" s="4">
        <v>0</v>
      </c>
      <c r="J1801" s="4" t="s">
        <v>98</v>
      </c>
      <c r="K1801" s="4" t="s">
        <v>98</v>
      </c>
      <c r="L1801" s="7" t="s">
        <v>16</v>
      </c>
      <c r="M1801" s="7" t="s">
        <v>17</v>
      </c>
    </row>
    <row r="1802" spans="1:13">
      <c r="A1802" s="3" t="s">
        <v>820</v>
      </c>
      <c r="B1802" s="3" t="s">
        <v>337</v>
      </c>
      <c r="C1802" s="4" t="s">
        <v>15</v>
      </c>
      <c r="D1802" s="4" t="s">
        <v>98</v>
      </c>
      <c r="E1802" s="5">
        <v>0</v>
      </c>
      <c r="F1802" s="5">
        <v>0</v>
      </c>
      <c r="G1802" s="6" t="s">
        <v>98</v>
      </c>
      <c r="H1802" s="6">
        <v>0</v>
      </c>
      <c r="I1802" s="4">
        <v>0</v>
      </c>
      <c r="J1802" s="4" t="s">
        <v>98</v>
      </c>
      <c r="K1802" s="4" t="s">
        <v>98</v>
      </c>
      <c r="L1802" s="7" t="s">
        <v>16</v>
      </c>
      <c r="M1802" s="7" t="s">
        <v>17</v>
      </c>
    </row>
    <row r="1803" spans="1:13">
      <c r="A1803" s="3" t="s">
        <v>447</v>
      </c>
      <c r="B1803" s="3" t="s">
        <v>1505</v>
      </c>
      <c r="C1803" s="4" t="s">
        <v>15</v>
      </c>
      <c r="D1803" s="4" t="s">
        <v>98</v>
      </c>
      <c r="E1803" s="5">
        <v>0</v>
      </c>
      <c r="F1803" s="5">
        <v>0</v>
      </c>
      <c r="G1803" s="6" t="s">
        <v>98</v>
      </c>
      <c r="H1803" s="6">
        <v>0</v>
      </c>
      <c r="I1803" s="4">
        <v>0</v>
      </c>
      <c r="J1803" s="4" t="s">
        <v>98</v>
      </c>
      <c r="K1803" s="4" t="s">
        <v>98</v>
      </c>
      <c r="L1803" s="7" t="s">
        <v>16</v>
      </c>
      <c r="M1803" s="7" t="s">
        <v>17</v>
      </c>
    </row>
    <row r="1804" spans="1:13">
      <c r="A1804" s="3" t="s">
        <v>944</v>
      </c>
      <c r="B1804" s="3" t="s">
        <v>945</v>
      </c>
      <c r="C1804" s="4" t="s">
        <v>15</v>
      </c>
      <c r="D1804" s="4" t="s">
        <v>98</v>
      </c>
      <c r="E1804" s="5">
        <v>0</v>
      </c>
      <c r="F1804" s="5">
        <v>0</v>
      </c>
      <c r="G1804" s="6" t="s">
        <v>98</v>
      </c>
      <c r="H1804" s="6">
        <v>0</v>
      </c>
      <c r="I1804" s="4">
        <v>0</v>
      </c>
      <c r="J1804" s="4" t="s">
        <v>98</v>
      </c>
      <c r="K1804" s="4" t="s">
        <v>98</v>
      </c>
      <c r="L1804" s="7" t="s">
        <v>16</v>
      </c>
      <c r="M1804" s="7" t="s">
        <v>17</v>
      </c>
    </row>
    <row r="1805" spans="1:13">
      <c r="A1805" s="3" t="s">
        <v>995</v>
      </c>
      <c r="B1805" s="3" t="s">
        <v>1506</v>
      </c>
      <c r="C1805" s="4" t="s">
        <v>15</v>
      </c>
      <c r="D1805" s="4" t="s">
        <v>98</v>
      </c>
      <c r="E1805" s="5">
        <v>0</v>
      </c>
      <c r="F1805" s="5">
        <v>0</v>
      </c>
      <c r="G1805" s="6" t="s">
        <v>98</v>
      </c>
      <c r="H1805" s="6">
        <v>0</v>
      </c>
      <c r="I1805" s="4">
        <v>0</v>
      </c>
      <c r="J1805" s="4" t="s">
        <v>98</v>
      </c>
      <c r="K1805" s="4" t="s">
        <v>98</v>
      </c>
      <c r="L1805" s="7" t="s">
        <v>16</v>
      </c>
      <c r="M1805" s="7" t="s">
        <v>17</v>
      </c>
    </row>
    <row r="1806" spans="1:13">
      <c r="A1806" s="3" t="s">
        <v>112</v>
      </c>
      <c r="B1806" s="3" t="s">
        <v>218</v>
      </c>
      <c r="C1806" s="4" t="s">
        <v>15</v>
      </c>
      <c r="D1806" s="4" t="s">
        <v>98</v>
      </c>
      <c r="E1806" s="5">
        <v>0</v>
      </c>
      <c r="F1806" s="5">
        <v>0</v>
      </c>
      <c r="G1806" s="6" t="s">
        <v>98</v>
      </c>
      <c r="H1806" s="6">
        <v>0</v>
      </c>
      <c r="I1806" s="4">
        <v>0</v>
      </c>
      <c r="J1806" s="4" t="s">
        <v>98</v>
      </c>
      <c r="K1806" s="4" t="s">
        <v>98</v>
      </c>
      <c r="L1806" s="7" t="s">
        <v>16</v>
      </c>
      <c r="M1806" s="7" t="s">
        <v>17</v>
      </c>
    </row>
    <row r="1807" spans="1:13">
      <c r="A1807" s="3" t="s">
        <v>373</v>
      </c>
      <c r="B1807" s="3" t="s">
        <v>1248</v>
      </c>
      <c r="C1807" s="4" t="s">
        <v>15</v>
      </c>
      <c r="D1807" s="4" t="s">
        <v>98</v>
      </c>
      <c r="E1807" s="5">
        <v>0</v>
      </c>
      <c r="F1807" s="5">
        <v>0</v>
      </c>
      <c r="G1807" s="6" t="s">
        <v>98</v>
      </c>
      <c r="H1807" s="6">
        <v>0</v>
      </c>
      <c r="I1807" s="4">
        <v>0</v>
      </c>
      <c r="J1807" s="4" t="s">
        <v>98</v>
      </c>
      <c r="K1807" s="4" t="s">
        <v>98</v>
      </c>
      <c r="L1807" s="7" t="s">
        <v>16</v>
      </c>
      <c r="M1807" s="7" t="s">
        <v>17</v>
      </c>
    </row>
    <row r="1808" spans="1:13">
      <c r="A1808" s="3" t="s">
        <v>676</v>
      </c>
      <c r="B1808" s="3" t="s">
        <v>1507</v>
      </c>
      <c r="C1808" s="4" t="s">
        <v>15</v>
      </c>
      <c r="D1808" s="4" t="s">
        <v>98</v>
      </c>
      <c r="E1808" s="5">
        <v>0</v>
      </c>
      <c r="F1808" s="5">
        <v>0</v>
      </c>
      <c r="G1808" s="6" t="s">
        <v>98</v>
      </c>
      <c r="H1808" s="6">
        <v>0</v>
      </c>
      <c r="I1808" s="4">
        <v>0</v>
      </c>
      <c r="J1808" s="4" t="s">
        <v>98</v>
      </c>
      <c r="K1808" s="4" t="s">
        <v>98</v>
      </c>
      <c r="L1808" s="7" t="s">
        <v>16</v>
      </c>
      <c r="M1808" s="7" t="s">
        <v>17</v>
      </c>
    </row>
    <row r="1809" spans="1:13">
      <c r="A1809" s="3" t="s">
        <v>612</v>
      </c>
      <c r="B1809" s="3" t="s">
        <v>1031</v>
      </c>
      <c r="C1809" s="4" t="s">
        <v>15</v>
      </c>
      <c r="D1809" s="4" t="s">
        <v>98</v>
      </c>
      <c r="E1809" s="5">
        <v>0</v>
      </c>
      <c r="F1809" s="5">
        <v>0</v>
      </c>
      <c r="G1809" s="6" t="s">
        <v>98</v>
      </c>
      <c r="H1809" s="6">
        <v>0</v>
      </c>
      <c r="I1809" s="4">
        <v>0</v>
      </c>
      <c r="J1809" s="4" t="s">
        <v>98</v>
      </c>
      <c r="K1809" s="4" t="s">
        <v>98</v>
      </c>
      <c r="L1809" s="7" t="s">
        <v>16</v>
      </c>
      <c r="M1809" s="7" t="s">
        <v>17</v>
      </c>
    </row>
    <row r="1810" spans="1:13">
      <c r="A1810" s="3" t="s">
        <v>375</v>
      </c>
      <c r="B1810" s="3" t="s">
        <v>1508</v>
      </c>
      <c r="C1810" s="4" t="s">
        <v>15</v>
      </c>
      <c r="D1810" s="4" t="s">
        <v>98</v>
      </c>
      <c r="E1810" s="5">
        <v>0</v>
      </c>
      <c r="F1810" s="5">
        <v>0</v>
      </c>
      <c r="G1810" s="6" t="s">
        <v>98</v>
      </c>
      <c r="H1810" s="6">
        <v>0</v>
      </c>
      <c r="I1810" s="4">
        <v>0</v>
      </c>
      <c r="J1810" s="4" t="s">
        <v>98</v>
      </c>
      <c r="K1810" s="4" t="s">
        <v>98</v>
      </c>
      <c r="L1810" s="7" t="s">
        <v>16</v>
      </c>
      <c r="M1810" s="7" t="s">
        <v>17</v>
      </c>
    </row>
    <row r="1811" spans="1:13">
      <c r="A1811" s="3" t="s">
        <v>496</v>
      </c>
      <c r="B1811" s="3" t="s">
        <v>1378</v>
      </c>
      <c r="C1811" s="4" t="s">
        <v>15</v>
      </c>
      <c r="D1811" s="4" t="s">
        <v>98</v>
      </c>
      <c r="E1811" s="5">
        <v>0</v>
      </c>
      <c r="F1811" s="5">
        <v>0</v>
      </c>
      <c r="G1811" s="6" t="s">
        <v>98</v>
      </c>
      <c r="H1811" s="6">
        <v>0</v>
      </c>
      <c r="I1811" s="4">
        <v>0</v>
      </c>
      <c r="J1811" s="4" t="s">
        <v>98</v>
      </c>
      <c r="K1811" s="4" t="s">
        <v>98</v>
      </c>
      <c r="L1811" s="7" t="s">
        <v>16</v>
      </c>
      <c r="M1811" s="7" t="s">
        <v>17</v>
      </c>
    </row>
    <row r="1812" spans="1:13">
      <c r="A1812" s="3" t="s">
        <v>845</v>
      </c>
      <c r="B1812" s="3" t="s">
        <v>1509</v>
      </c>
      <c r="C1812" s="4" t="s">
        <v>15</v>
      </c>
      <c r="D1812" s="4" t="s">
        <v>98</v>
      </c>
      <c r="E1812" s="5">
        <v>0</v>
      </c>
      <c r="F1812" s="5">
        <v>0</v>
      </c>
      <c r="G1812" s="6" t="s">
        <v>98</v>
      </c>
      <c r="H1812" s="6">
        <v>0</v>
      </c>
      <c r="I1812" s="4">
        <v>0</v>
      </c>
      <c r="J1812" s="4" t="s">
        <v>98</v>
      </c>
      <c r="K1812" s="4" t="s">
        <v>98</v>
      </c>
      <c r="L1812" s="7" t="s">
        <v>16</v>
      </c>
      <c r="M1812" s="7" t="s">
        <v>17</v>
      </c>
    </row>
    <row r="1813" spans="1:13">
      <c r="A1813" s="3" t="s">
        <v>115</v>
      </c>
      <c r="B1813" s="3" t="s">
        <v>1510</v>
      </c>
      <c r="C1813" s="4" t="s">
        <v>15</v>
      </c>
      <c r="D1813" s="4" t="s">
        <v>98</v>
      </c>
      <c r="E1813" s="5">
        <v>0</v>
      </c>
      <c r="F1813" s="5">
        <v>0</v>
      </c>
      <c r="G1813" s="6" t="s">
        <v>98</v>
      </c>
      <c r="H1813" s="6">
        <v>0</v>
      </c>
      <c r="I1813" s="4">
        <v>0</v>
      </c>
      <c r="J1813" s="4" t="s">
        <v>98</v>
      </c>
      <c r="K1813" s="4" t="s">
        <v>98</v>
      </c>
      <c r="L1813" s="7" t="s">
        <v>16</v>
      </c>
      <c r="M1813" s="7" t="s">
        <v>17</v>
      </c>
    </row>
    <row r="1814" spans="1:13">
      <c r="A1814" s="3" t="s">
        <v>552</v>
      </c>
      <c r="B1814" s="3" t="s">
        <v>716</v>
      </c>
      <c r="C1814" s="4" t="s">
        <v>15</v>
      </c>
      <c r="D1814" s="4" t="s">
        <v>98</v>
      </c>
      <c r="E1814" s="5">
        <v>0</v>
      </c>
      <c r="F1814" s="5">
        <v>0</v>
      </c>
      <c r="G1814" s="6" t="s">
        <v>98</v>
      </c>
      <c r="H1814" s="6">
        <v>0</v>
      </c>
      <c r="I1814" s="4">
        <v>0</v>
      </c>
      <c r="J1814" s="4" t="s">
        <v>98</v>
      </c>
      <c r="K1814" s="4" t="s">
        <v>98</v>
      </c>
      <c r="L1814" s="7" t="s">
        <v>16</v>
      </c>
      <c r="M1814" s="7" t="s">
        <v>17</v>
      </c>
    </row>
    <row r="1815" spans="1:13">
      <c r="A1815" s="3" t="s">
        <v>367</v>
      </c>
      <c r="B1815" s="3" t="s">
        <v>1511</v>
      </c>
      <c r="C1815" s="4" t="s">
        <v>15</v>
      </c>
      <c r="D1815" s="4" t="s">
        <v>98</v>
      </c>
      <c r="E1815" s="5">
        <v>0</v>
      </c>
      <c r="F1815" s="5">
        <v>0</v>
      </c>
      <c r="G1815" s="6" t="s">
        <v>98</v>
      </c>
      <c r="H1815" s="6">
        <v>0</v>
      </c>
      <c r="I1815" s="4">
        <v>0</v>
      </c>
      <c r="J1815" s="4" t="s">
        <v>98</v>
      </c>
      <c r="K1815" s="4" t="s">
        <v>98</v>
      </c>
      <c r="L1815" s="7" t="s">
        <v>16</v>
      </c>
      <c r="M1815" s="7" t="s">
        <v>17</v>
      </c>
    </row>
    <row r="1816" spans="1:13">
      <c r="A1816" s="3" t="s">
        <v>413</v>
      </c>
      <c r="B1816" s="3" t="s">
        <v>742</v>
      </c>
      <c r="C1816" s="4" t="s">
        <v>15</v>
      </c>
      <c r="D1816" s="4" t="s">
        <v>98</v>
      </c>
      <c r="E1816" s="5">
        <v>0</v>
      </c>
      <c r="F1816" s="5">
        <v>0</v>
      </c>
      <c r="G1816" s="6" t="s">
        <v>98</v>
      </c>
      <c r="H1816" s="6">
        <v>0</v>
      </c>
      <c r="I1816" s="4">
        <v>0</v>
      </c>
      <c r="J1816" s="4" t="s">
        <v>98</v>
      </c>
      <c r="K1816" s="4" t="s">
        <v>98</v>
      </c>
      <c r="L1816" s="7" t="s">
        <v>16</v>
      </c>
      <c r="M1816" s="7" t="s">
        <v>17</v>
      </c>
    </row>
    <row r="1817" spans="1:13">
      <c r="A1817" s="3" t="s">
        <v>484</v>
      </c>
      <c r="B1817" s="3" t="s">
        <v>1512</v>
      </c>
      <c r="C1817" s="4" t="s">
        <v>15</v>
      </c>
      <c r="D1817" s="4" t="s">
        <v>98</v>
      </c>
      <c r="E1817" s="5">
        <v>0</v>
      </c>
      <c r="F1817" s="5">
        <v>0</v>
      </c>
      <c r="G1817" s="6" t="s">
        <v>98</v>
      </c>
      <c r="H1817" s="6">
        <v>0</v>
      </c>
      <c r="I1817" s="4">
        <v>0</v>
      </c>
      <c r="J1817" s="4" t="s">
        <v>98</v>
      </c>
      <c r="K1817" s="4" t="s">
        <v>98</v>
      </c>
      <c r="L1817" s="7" t="s">
        <v>16</v>
      </c>
      <c r="M1817" s="7" t="s">
        <v>17</v>
      </c>
    </row>
    <row r="1818" spans="1:13">
      <c r="A1818" s="3" t="s">
        <v>1513</v>
      </c>
      <c r="B1818" s="3" t="s">
        <v>1514</v>
      </c>
      <c r="C1818" s="4" t="s">
        <v>537</v>
      </c>
      <c r="D1818" s="4" t="s">
        <v>98</v>
      </c>
      <c r="E1818" s="5">
        <v>0</v>
      </c>
      <c r="F1818" s="5">
        <v>0</v>
      </c>
      <c r="G1818" s="6" t="s">
        <v>98</v>
      </c>
      <c r="H1818" s="6">
        <v>0</v>
      </c>
      <c r="I1818" s="4">
        <v>0</v>
      </c>
      <c r="J1818" s="4" t="s">
        <v>98</v>
      </c>
      <c r="K1818" s="4" t="s">
        <v>98</v>
      </c>
      <c r="L1818" s="7" t="s">
        <v>16</v>
      </c>
      <c r="M1818" s="7" t="s">
        <v>17</v>
      </c>
    </row>
    <row r="1819" spans="1:13">
      <c r="A1819" s="3" t="s">
        <v>74</v>
      </c>
      <c r="B1819" s="3" t="s">
        <v>1515</v>
      </c>
      <c r="C1819" s="4" t="s">
        <v>15</v>
      </c>
      <c r="D1819" s="4" t="s">
        <v>98</v>
      </c>
      <c r="E1819" s="5">
        <v>0</v>
      </c>
      <c r="F1819" s="5">
        <v>0</v>
      </c>
      <c r="G1819" s="6" t="s">
        <v>98</v>
      </c>
      <c r="H1819" s="6">
        <v>0</v>
      </c>
      <c r="I1819" s="4">
        <v>0</v>
      </c>
      <c r="J1819" s="4" t="s">
        <v>98</v>
      </c>
      <c r="K1819" s="4" t="s">
        <v>98</v>
      </c>
      <c r="L1819" s="7" t="s">
        <v>16</v>
      </c>
      <c r="M1819" s="7" t="s">
        <v>17</v>
      </c>
    </row>
    <row r="1820" spans="1:13">
      <c r="A1820" s="3" t="s">
        <v>887</v>
      </c>
      <c r="B1820" s="3" t="s">
        <v>1516</v>
      </c>
      <c r="C1820" s="4" t="s">
        <v>15</v>
      </c>
      <c r="D1820" s="4" t="s">
        <v>98</v>
      </c>
      <c r="E1820" s="5">
        <v>0</v>
      </c>
      <c r="F1820" s="5">
        <v>0</v>
      </c>
      <c r="G1820" s="6" t="s">
        <v>98</v>
      </c>
      <c r="H1820" s="6">
        <v>0</v>
      </c>
      <c r="I1820" s="4">
        <v>0</v>
      </c>
      <c r="J1820" s="4" t="s">
        <v>98</v>
      </c>
      <c r="K1820" s="4" t="s">
        <v>98</v>
      </c>
      <c r="L1820" s="7" t="s">
        <v>16</v>
      </c>
      <c r="M1820" s="7" t="s">
        <v>17</v>
      </c>
    </row>
    <row r="1821" spans="1:13">
      <c r="A1821" s="3" t="s">
        <v>621</v>
      </c>
      <c r="B1821" s="3" t="s">
        <v>1517</v>
      </c>
      <c r="C1821" s="4" t="s">
        <v>15</v>
      </c>
      <c r="D1821" s="4" t="s">
        <v>98</v>
      </c>
      <c r="E1821" s="5">
        <v>0</v>
      </c>
      <c r="F1821" s="5">
        <v>0</v>
      </c>
      <c r="G1821" s="6" t="s">
        <v>98</v>
      </c>
      <c r="H1821" s="6">
        <v>0</v>
      </c>
      <c r="I1821" s="4">
        <v>0</v>
      </c>
      <c r="J1821" s="4" t="s">
        <v>98</v>
      </c>
      <c r="K1821" s="4" t="s">
        <v>98</v>
      </c>
      <c r="L1821" s="7" t="s">
        <v>16</v>
      </c>
      <c r="M1821" s="7" t="s">
        <v>17</v>
      </c>
    </row>
    <row r="1822" spans="1:13">
      <c r="A1822" s="3" t="s">
        <v>1044</v>
      </c>
      <c r="B1822" s="3" t="s">
        <v>1518</v>
      </c>
      <c r="C1822" s="4" t="s">
        <v>422</v>
      </c>
      <c r="D1822" s="4" t="s">
        <v>98</v>
      </c>
      <c r="E1822" s="5">
        <v>0</v>
      </c>
      <c r="F1822" s="5">
        <v>0</v>
      </c>
      <c r="G1822" s="6" t="s">
        <v>98</v>
      </c>
      <c r="H1822" s="6">
        <v>0</v>
      </c>
      <c r="I1822" s="4">
        <v>0</v>
      </c>
      <c r="J1822" s="4" t="s">
        <v>98</v>
      </c>
      <c r="K1822" s="4" t="s">
        <v>98</v>
      </c>
      <c r="L1822" s="7" t="s">
        <v>16</v>
      </c>
      <c r="M1822" s="7" t="s">
        <v>17</v>
      </c>
    </row>
    <row r="1823" spans="1:13">
      <c r="A1823" s="3" t="s">
        <v>77</v>
      </c>
      <c r="B1823" s="3" t="s">
        <v>1120</v>
      </c>
      <c r="C1823" s="4" t="s">
        <v>15</v>
      </c>
      <c r="D1823" s="4" t="s">
        <v>98</v>
      </c>
      <c r="E1823" s="5">
        <v>0</v>
      </c>
      <c r="F1823" s="5">
        <v>0</v>
      </c>
      <c r="G1823" s="6" t="s">
        <v>98</v>
      </c>
      <c r="H1823" s="6">
        <v>0</v>
      </c>
      <c r="I1823" s="4">
        <v>0</v>
      </c>
      <c r="J1823" s="4" t="s">
        <v>98</v>
      </c>
      <c r="K1823" s="4" t="s">
        <v>98</v>
      </c>
      <c r="L1823" s="7" t="s">
        <v>16</v>
      </c>
      <c r="M1823" s="7" t="s">
        <v>17</v>
      </c>
    </row>
    <row r="1824" spans="1:13">
      <c r="A1824" s="3" t="s">
        <v>696</v>
      </c>
      <c r="B1824" s="3" t="s">
        <v>808</v>
      </c>
      <c r="C1824" s="4" t="s">
        <v>15</v>
      </c>
      <c r="D1824" s="4" t="s">
        <v>98</v>
      </c>
      <c r="E1824" s="5">
        <v>0</v>
      </c>
      <c r="F1824" s="5">
        <v>0</v>
      </c>
      <c r="G1824" s="6" t="s">
        <v>98</v>
      </c>
      <c r="H1824" s="6">
        <v>0</v>
      </c>
      <c r="I1824" s="4">
        <v>0</v>
      </c>
      <c r="J1824" s="4" t="s">
        <v>98</v>
      </c>
      <c r="K1824" s="4" t="s">
        <v>98</v>
      </c>
      <c r="L1824" s="7" t="s">
        <v>16</v>
      </c>
      <c r="M1824" s="7" t="s">
        <v>17</v>
      </c>
    </row>
    <row r="1825" spans="1:13">
      <c r="A1825" s="3" t="s">
        <v>507</v>
      </c>
      <c r="B1825" s="3" t="s">
        <v>1519</v>
      </c>
      <c r="C1825" s="4" t="s">
        <v>15</v>
      </c>
      <c r="D1825" s="4" t="s">
        <v>98</v>
      </c>
      <c r="E1825" s="5">
        <v>0</v>
      </c>
      <c r="F1825" s="5">
        <v>0</v>
      </c>
      <c r="G1825" s="6" t="s">
        <v>98</v>
      </c>
      <c r="H1825" s="6">
        <v>0</v>
      </c>
      <c r="I1825" s="4">
        <v>0</v>
      </c>
      <c r="J1825" s="4" t="s">
        <v>98</v>
      </c>
      <c r="K1825" s="4" t="s">
        <v>98</v>
      </c>
      <c r="L1825" s="7" t="s">
        <v>16</v>
      </c>
      <c r="M1825" s="7" t="s">
        <v>17</v>
      </c>
    </row>
    <row r="1826" spans="1:13">
      <c r="A1826" s="3" t="s">
        <v>595</v>
      </c>
      <c r="B1826" s="3" t="s">
        <v>445</v>
      </c>
      <c r="C1826" s="4" t="s">
        <v>15</v>
      </c>
      <c r="D1826" s="4" t="s">
        <v>98</v>
      </c>
      <c r="E1826" s="5">
        <v>0</v>
      </c>
      <c r="F1826" s="5">
        <v>0</v>
      </c>
      <c r="G1826" s="6" t="s">
        <v>98</v>
      </c>
      <c r="H1826" s="6">
        <v>0</v>
      </c>
      <c r="I1826" s="4">
        <v>0</v>
      </c>
      <c r="J1826" s="4" t="s">
        <v>98</v>
      </c>
      <c r="K1826" s="4" t="s">
        <v>98</v>
      </c>
      <c r="L1826" s="7" t="s">
        <v>16</v>
      </c>
      <c r="M1826" s="7" t="s">
        <v>17</v>
      </c>
    </row>
    <row r="1827" spans="1:13">
      <c r="A1827" s="3" t="s">
        <v>954</v>
      </c>
      <c r="B1827" s="3" t="s">
        <v>1520</v>
      </c>
      <c r="C1827" s="4" t="s">
        <v>15</v>
      </c>
      <c r="D1827" s="4" t="s">
        <v>98</v>
      </c>
      <c r="E1827" s="5">
        <v>0</v>
      </c>
      <c r="F1827" s="5">
        <v>0</v>
      </c>
      <c r="G1827" s="6" t="s">
        <v>98</v>
      </c>
      <c r="H1827" s="6">
        <v>0</v>
      </c>
      <c r="I1827" s="4">
        <v>0</v>
      </c>
      <c r="J1827" s="4" t="s">
        <v>98</v>
      </c>
      <c r="K1827" s="4" t="s">
        <v>98</v>
      </c>
      <c r="L1827" s="7" t="s">
        <v>16</v>
      </c>
      <c r="M1827" s="7" t="s">
        <v>17</v>
      </c>
    </row>
    <row r="1828" spans="1:13">
      <c r="A1828" s="3" t="s">
        <v>417</v>
      </c>
      <c r="B1828" s="3" t="s">
        <v>620</v>
      </c>
      <c r="C1828" s="4" t="s">
        <v>15</v>
      </c>
      <c r="D1828" s="4" t="s">
        <v>98</v>
      </c>
      <c r="E1828" s="5">
        <v>0</v>
      </c>
      <c r="F1828" s="5">
        <v>0</v>
      </c>
      <c r="G1828" s="6" t="s">
        <v>98</v>
      </c>
      <c r="H1828" s="6">
        <v>0</v>
      </c>
      <c r="I1828" s="4">
        <v>0</v>
      </c>
      <c r="J1828" s="4" t="s">
        <v>98</v>
      </c>
      <c r="K1828" s="4" t="s">
        <v>98</v>
      </c>
      <c r="L1828" s="7" t="s">
        <v>16</v>
      </c>
      <c r="M1828" s="7" t="s">
        <v>17</v>
      </c>
    </row>
    <row r="1829" spans="1:13">
      <c r="A1829" s="3" t="s">
        <v>488</v>
      </c>
      <c r="B1829" s="3" t="s">
        <v>583</v>
      </c>
      <c r="C1829" s="4" t="s">
        <v>15</v>
      </c>
      <c r="D1829" s="4" t="s">
        <v>98</v>
      </c>
      <c r="E1829" s="5">
        <v>0</v>
      </c>
      <c r="F1829" s="5">
        <v>0</v>
      </c>
      <c r="G1829" s="6" t="s">
        <v>98</v>
      </c>
      <c r="H1829" s="6">
        <v>0</v>
      </c>
      <c r="I1829" s="4">
        <v>0</v>
      </c>
      <c r="J1829" s="4" t="s">
        <v>98</v>
      </c>
      <c r="K1829" s="4" t="s">
        <v>98</v>
      </c>
      <c r="L1829" s="7" t="s">
        <v>16</v>
      </c>
      <c r="M1829" s="7" t="s">
        <v>17</v>
      </c>
    </row>
    <row r="1830" spans="1:13">
      <c r="A1830" s="3" t="s">
        <v>1047</v>
      </c>
      <c r="B1830" s="3" t="s">
        <v>801</v>
      </c>
      <c r="C1830" s="4" t="s">
        <v>15</v>
      </c>
      <c r="D1830" s="4" t="s">
        <v>98</v>
      </c>
      <c r="E1830" s="5">
        <v>0</v>
      </c>
      <c r="F1830" s="5">
        <v>0</v>
      </c>
      <c r="G1830" s="6" t="s">
        <v>98</v>
      </c>
      <c r="H1830" s="6">
        <v>0</v>
      </c>
      <c r="I1830" s="4">
        <v>0</v>
      </c>
      <c r="J1830" s="4" t="s">
        <v>98</v>
      </c>
      <c r="K1830" s="4" t="s">
        <v>98</v>
      </c>
      <c r="L1830" s="7" t="s">
        <v>16</v>
      </c>
      <c r="M1830" s="7" t="s">
        <v>17</v>
      </c>
    </row>
    <row r="1831" spans="1:13">
      <c r="A1831" s="3" t="s">
        <v>321</v>
      </c>
      <c r="B1831" s="3" t="s">
        <v>1521</v>
      </c>
      <c r="C1831" s="4" t="s">
        <v>15</v>
      </c>
      <c r="D1831" s="4" t="s">
        <v>98</v>
      </c>
      <c r="E1831" s="5">
        <v>0</v>
      </c>
      <c r="F1831" s="5">
        <v>0</v>
      </c>
      <c r="G1831" s="6" t="s">
        <v>98</v>
      </c>
      <c r="H1831" s="6">
        <v>0</v>
      </c>
      <c r="I1831" s="4">
        <v>0</v>
      </c>
      <c r="J1831" s="4" t="s">
        <v>98</v>
      </c>
      <c r="K1831" s="4" t="s">
        <v>98</v>
      </c>
      <c r="L1831" s="7" t="s">
        <v>16</v>
      </c>
      <c r="M1831" s="7" t="s">
        <v>17</v>
      </c>
    </row>
    <row r="1832" spans="1:13">
      <c r="A1832" s="3" t="s">
        <v>887</v>
      </c>
      <c r="B1832" s="3" t="s">
        <v>1522</v>
      </c>
      <c r="C1832" s="4" t="s">
        <v>15</v>
      </c>
      <c r="D1832" s="4" t="s">
        <v>98</v>
      </c>
      <c r="E1832" s="5">
        <v>0</v>
      </c>
      <c r="F1832" s="5">
        <v>0</v>
      </c>
      <c r="G1832" s="6" t="s">
        <v>98</v>
      </c>
      <c r="H1832" s="6">
        <v>0</v>
      </c>
      <c r="I1832" s="4">
        <v>0</v>
      </c>
      <c r="J1832" s="4" t="s">
        <v>98</v>
      </c>
      <c r="K1832" s="4" t="s">
        <v>98</v>
      </c>
      <c r="L1832" s="7" t="s">
        <v>16</v>
      </c>
      <c r="M1832" s="7" t="s">
        <v>17</v>
      </c>
    </row>
    <row r="1833" spans="1:13">
      <c r="A1833" s="3" t="s">
        <v>616</v>
      </c>
      <c r="B1833" s="3" t="s">
        <v>709</v>
      </c>
      <c r="C1833" s="4" t="s">
        <v>15</v>
      </c>
      <c r="D1833" s="4" t="s">
        <v>98</v>
      </c>
      <c r="E1833" s="5">
        <v>0</v>
      </c>
      <c r="F1833" s="5">
        <v>0</v>
      </c>
      <c r="G1833" s="6" t="s">
        <v>98</v>
      </c>
      <c r="H1833" s="6">
        <v>0</v>
      </c>
      <c r="I1833" s="4">
        <v>0</v>
      </c>
      <c r="J1833" s="4" t="s">
        <v>98</v>
      </c>
      <c r="K1833" s="4" t="s">
        <v>98</v>
      </c>
      <c r="L1833" s="7" t="s">
        <v>16</v>
      </c>
      <c r="M1833" s="7" t="s">
        <v>17</v>
      </c>
    </row>
    <row r="1834" spans="1:13">
      <c r="A1834" s="3" t="s">
        <v>1523</v>
      </c>
      <c r="B1834" s="3" t="s">
        <v>1524</v>
      </c>
      <c r="C1834" s="4" t="s">
        <v>15</v>
      </c>
      <c r="D1834" s="4" t="s">
        <v>98</v>
      </c>
      <c r="E1834" s="5">
        <v>0</v>
      </c>
      <c r="F1834" s="5">
        <v>0</v>
      </c>
      <c r="G1834" s="6" t="s">
        <v>98</v>
      </c>
      <c r="H1834" s="6">
        <v>0</v>
      </c>
      <c r="I1834" s="4">
        <v>0</v>
      </c>
      <c r="J1834" s="4" t="s">
        <v>98</v>
      </c>
      <c r="K1834" s="4" t="s">
        <v>98</v>
      </c>
      <c r="L1834" s="7" t="s">
        <v>16</v>
      </c>
      <c r="M1834" s="7" t="s">
        <v>17</v>
      </c>
    </row>
    <row r="1835" spans="1:13">
      <c r="A1835" s="3" t="s">
        <v>1523</v>
      </c>
      <c r="B1835" s="3" t="s">
        <v>1525</v>
      </c>
      <c r="C1835" s="4" t="s">
        <v>15</v>
      </c>
      <c r="D1835" s="4" t="s">
        <v>98</v>
      </c>
      <c r="E1835" s="5">
        <v>0</v>
      </c>
      <c r="F1835" s="5">
        <v>0</v>
      </c>
      <c r="G1835" s="6" t="s">
        <v>98</v>
      </c>
      <c r="H1835" s="6">
        <v>0</v>
      </c>
      <c r="I1835" s="4">
        <v>0</v>
      </c>
      <c r="J1835" s="4" t="s">
        <v>98</v>
      </c>
      <c r="K1835" s="4" t="s">
        <v>98</v>
      </c>
      <c r="L1835" s="7" t="s">
        <v>16</v>
      </c>
      <c r="M1835" s="7" t="s">
        <v>17</v>
      </c>
    </row>
    <row r="1836" spans="1:13">
      <c r="A1836" s="3" t="s">
        <v>961</v>
      </c>
      <c r="B1836" s="3" t="s">
        <v>1526</v>
      </c>
      <c r="C1836" s="4" t="s">
        <v>15</v>
      </c>
      <c r="D1836" s="4" t="s">
        <v>98</v>
      </c>
      <c r="E1836" s="5">
        <v>0</v>
      </c>
      <c r="F1836" s="5">
        <v>0</v>
      </c>
      <c r="G1836" s="6" t="s">
        <v>98</v>
      </c>
      <c r="H1836" s="6">
        <v>0</v>
      </c>
      <c r="I1836" s="4">
        <v>0</v>
      </c>
      <c r="J1836" s="4" t="s">
        <v>98</v>
      </c>
      <c r="K1836" s="4" t="s">
        <v>98</v>
      </c>
      <c r="L1836" s="7" t="s">
        <v>16</v>
      </c>
      <c r="M1836" s="7" t="s">
        <v>17</v>
      </c>
    </row>
    <row r="1837" spans="1:13">
      <c r="A1837" s="3" t="s">
        <v>1124</v>
      </c>
      <c r="B1837" s="3" t="s">
        <v>193</v>
      </c>
      <c r="C1837" s="4" t="s">
        <v>15</v>
      </c>
      <c r="D1837" s="4" t="s">
        <v>98</v>
      </c>
      <c r="E1837" s="5">
        <v>0</v>
      </c>
      <c r="F1837" s="5">
        <v>0</v>
      </c>
      <c r="G1837" s="6" t="s">
        <v>98</v>
      </c>
      <c r="H1837" s="6">
        <v>0</v>
      </c>
      <c r="I1837" s="4">
        <v>0</v>
      </c>
      <c r="J1837" s="4" t="s">
        <v>98</v>
      </c>
      <c r="K1837" s="4" t="s">
        <v>98</v>
      </c>
      <c r="L1837" s="7" t="s">
        <v>16</v>
      </c>
      <c r="M1837" s="7" t="s">
        <v>17</v>
      </c>
    </row>
    <row r="1838" spans="1:13">
      <c r="A1838" s="3" t="s">
        <v>587</v>
      </c>
      <c r="B1838" s="3" t="s">
        <v>1527</v>
      </c>
      <c r="C1838" s="4" t="s">
        <v>15</v>
      </c>
      <c r="D1838" s="4" t="s">
        <v>98</v>
      </c>
      <c r="E1838" s="5">
        <v>0</v>
      </c>
      <c r="F1838" s="5">
        <v>0</v>
      </c>
      <c r="G1838" s="6" t="s">
        <v>98</v>
      </c>
      <c r="H1838" s="6">
        <v>0</v>
      </c>
      <c r="I1838" s="4">
        <v>0</v>
      </c>
      <c r="J1838" s="4" t="s">
        <v>98</v>
      </c>
      <c r="K1838" s="4" t="s">
        <v>98</v>
      </c>
      <c r="L1838" s="7" t="s">
        <v>16</v>
      </c>
      <c r="M1838" s="7" t="s">
        <v>17</v>
      </c>
    </row>
    <row r="1839" spans="1:13">
      <c r="A1839" s="3" t="s">
        <v>787</v>
      </c>
      <c r="B1839" s="3" t="s">
        <v>1329</v>
      </c>
      <c r="C1839" s="4" t="s">
        <v>15</v>
      </c>
      <c r="D1839" s="4" t="s">
        <v>98</v>
      </c>
      <c r="E1839" s="5">
        <v>0</v>
      </c>
      <c r="F1839" s="5">
        <v>0</v>
      </c>
      <c r="G1839" s="6" t="s">
        <v>98</v>
      </c>
      <c r="H1839" s="6">
        <v>0</v>
      </c>
      <c r="I1839" s="4">
        <v>0</v>
      </c>
      <c r="J1839" s="4" t="s">
        <v>98</v>
      </c>
      <c r="K1839" s="4" t="s">
        <v>98</v>
      </c>
      <c r="L1839" s="7" t="s">
        <v>16</v>
      </c>
      <c r="M1839" s="7" t="s">
        <v>17</v>
      </c>
    </row>
    <row r="1840" spans="1:13">
      <c r="A1840" s="3" t="s">
        <v>517</v>
      </c>
      <c r="B1840" s="3" t="s">
        <v>1389</v>
      </c>
      <c r="C1840" s="4" t="s">
        <v>15</v>
      </c>
      <c r="D1840" s="4" t="s">
        <v>98</v>
      </c>
      <c r="E1840" s="5">
        <v>0</v>
      </c>
      <c r="F1840" s="5">
        <v>0</v>
      </c>
      <c r="G1840" s="6" t="s">
        <v>98</v>
      </c>
      <c r="H1840" s="6">
        <v>0</v>
      </c>
      <c r="I1840" s="4">
        <v>0</v>
      </c>
      <c r="J1840" s="4" t="s">
        <v>98</v>
      </c>
      <c r="K1840" s="4" t="s">
        <v>98</v>
      </c>
      <c r="L1840" s="7" t="s">
        <v>16</v>
      </c>
      <c r="M1840" s="7" t="s">
        <v>17</v>
      </c>
    </row>
    <row r="1841" spans="1:13">
      <c r="A1841" s="3" t="s">
        <v>496</v>
      </c>
      <c r="B1841" s="3" t="s">
        <v>721</v>
      </c>
      <c r="C1841" s="4" t="s">
        <v>15</v>
      </c>
      <c r="D1841" s="4" t="s">
        <v>98</v>
      </c>
      <c r="E1841" s="5">
        <v>0</v>
      </c>
      <c r="F1841" s="5">
        <v>0</v>
      </c>
      <c r="G1841" s="6" t="s">
        <v>98</v>
      </c>
      <c r="H1841" s="6">
        <v>0</v>
      </c>
      <c r="I1841" s="4">
        <v>0</v>
      </c>
      <c r="J1841" s="4" t="s">
        <v>98</v>
      </c>
      <c r="K1841" s="4" t="s">
        <v>98</v>
      </c>
      <c r="L1841" s="7" t="s">
        <v>16</v>
      </c>
      <c r="M1841" s="7" t="s">
        <v>17</v>
      </c>
    </row>
    <row r="1842" spans="1:13">
      <c r="A1842" s="3" t="s">
        <v>394</v>
      </c>
      <c r="B1842" s="3" t="s">
        <v>1528</v>
      </c>
      <c r="C1842" s="4" t="s">
        <v>15</v>
      </c>
      <c r="D1842" s="4" t="s">
        <v>98</v>
      </c>
      <c r="E1842" s="5">
        <v>0</v>
      </c>
      <c r="F1842" s="5">
        <v>0</v>
      </c>
      <c r="G1842" s="6" t="s">
        <v>98</v>
      </c>
      <c r="H1842" s="6">
        <v>0</v>
      </c>
      <c r="I1842" s="4">
        <v>0</v>
      </c>
      <c r="J1842" s="4" t="s">
        <v>98</v>
      </c>
      <c r="K1842" s="4" t="s">
        <v>98</v>
      </c>
      <c r="L1842" s="7" t="s">
        <v>16</v>
      </c>
      <c r="M1842" s="7" t="s">
        <v>17</v>
      </c>
    </row>
    <row r="1843" spans="1:13">
      <c r="A1843" s="3" t="s">
        <v>1529</v>
      </c>
      <c r="B1843" s="3" t="s">
        <v>1530</v>
      </c>
      <c r="C1843" s="4" t="s">
        <v>15</v>
      </c>
      <c r="D1843" s="4" t="s">
        <v>98</v>
      </c>
      <c r="E1843" s="5">
        <v>0</v>
      </c>
      <c r="F1843" s="5">
        <v>0</v>
      </c>
      <c r="G1843" s="6" t="s">
        <v>98</v>
      </c>
      <c r="H1843" s="6">
        <v>0</v>
      </c>
      <c r="I1843" s="4">
        <v>0</v>
      </c>
      <c r="J1843" s="4" t="s">
        <v>98</v>
      </c>
      <c r="K1843" s="4" t="s">
        <v>98</v>
      </c>
      <c r="L1843" s="7" t="s">
        <v>16</v>
      </c>
      <c r="M1843" s="7" t="s">
        <v>17</v>
      </c>
    </row>
    <row r="1844" spans="1:13">
      <c r="A1844" s="3" t="s">
        <v>933</v>
      </c>
      <c r="B1844" s="3" t="s">
        <v>1531</v>
      </c>
      <c r="C1844" s="4" t="s">
        <v>422</v>
      </c>
      <c r="D1844" s="4" t="s">
        <v>98</v>
      </c>
      <c r="E1844" s="5">
        <v>0</v>
      </c>
      <c r="F1844" s="5">
        <v>0</v>
      </c>
      <c r="G1844" s="6" t="s">
        <v>98</v>
      </c>
      <c r="H1844" s="6">
        <v>0</v>
      </c>
      <c r="I1844" s="4">
        <v>0</v>
      </c>
      <c r="J1844" s="4" t="s">
        <v>98</v>
      </c>
      <c r="K1844" s="4" t="s">
        <v>98</v>
      </c>
      <c r="L1844" s="7" t="s">
        <v>16</v>
      </c>
      <c r="M1844" s="7" t="s">
        <v>17</v>
      </c>
    </row>
    <row r="1845" spans="1:13">
      <c r="A1845" s="3" t="s">
        <v>794</v>
      </c>
      <c r="B1845" s="3" t="s">
        <v>634</v>
      </c>
      <c r="C1845" s="4" t="s">
        <v>1532</v>
      </c>
      <c r="D1845" s="4" t="s">
        <v>98</v>
      </c>
      <c r="E1845" s="5">
        <v>0</v>
      </c>
      <c r="F1845" s="5">
        <v>0</v>
      </c>
      <c r="G1845" s="6" t="s">
        <v>98</v>
      </c>
      <c r="H1845" s="6">
        <v>0</v>
      </c>
      <c r="I1845" s="4">
        <v>0</v>
      </c>
      <c r="J1845" s="4" t="s">
        <v>98</v>
      </c>
      <c r="K1845" s="4" t="s">
        <v>98</v>
      </c>
      <c r="L1845" s="7" t="s">
        <v>16</v>
      </c>
      <c r="M1845" s="7" t="s">
        <v>17</v>
      </c>
    </row>
    <row r="1846" spans="1:13">
      <c r="A1846" s="3" t="s">
        <v>635</v>
      </c>
      <c r="B1846" s="3" t="s">
        <v>1533</v>
      </c>
      <c r="C1846" s="4" t="s">
        <v>15</v>
      </c>
      <c r="D1846" s="4" t="s">
        <v>98</v>
      </c>
      <c r="E1846" s="5">
        <v>0</v>
      </c>
      <c r="F1846" s="5">
        <v>0</v>
      </c>
      <c r="G1846" s="6" t="s">
        <v>98</v>
      </c>
      <c r="H1846" s="6">
        <v>0</v>
      </c>
      <c r="I1846" s="4">
        <v>0</v>
      </c>
      <c r="J1846" s="4" t="s">
        <v>98</v>
      </c>
      <c r="K1846" s="4" t="s">
        <v>98</v>
      </c>
      <c r="L1846" s="7" t="s">
        <v>16</v>
      </c>
      <c r="M1846" s="7" t="s">
        <v>17</v>
      </c>
    </row>
    <row r="1847" spans="1:13">
      <c r="A1847" s="3" t="s">
        <v>332</v>
      </c>
      <c r="B1847" s="3" t="s">
        <v>1134</v>
      </c>
      <c r="C1847" s="4" t="s">
        <v>15</v>
      </c>
      <c r="D1847" s="4" t="s">
        <v>98</v>
      </c>
      <c r="E1847" s="5">
        <v>0</v>
      </c>
      <c r="F1847" s="5">
        <v>0</v>
      </c>
      <c r="G1847" s="6" t="s">
        <v>98</v>
      </c>
      <c r="H1847" s="6">
        <v>0</v>
      </c>
      <c r="I1847" s="4">
        <v>0</v>
      </c>
      <c r="J1847" s="4" t="s">
        <v>98</v>
      </c>
      <c r="K1847" s="4" t="s">
        <v>98</v>
      </c>
      <c r="L1847" s="7" t="s">
        <v>16</v>
      </c>
      <c r="M1847" s="7" t="s">
        <v>17</v>
      </c>
    </row>
    <row r="1848" spans="1:13">
      <c r="A1848" s="3" t="s">
        <v>472</v>
      </c>
      <c r="B1848" s="3" t="s">
        <v>473</v>
      </c>
      <c r="C1848" s="4" t="s">
        <v>15</v>
      </c>
      <c r="D1848" s="4" t="s">
        <v>98</v>
      </c>
      <c r="E1848" s="5">
        <v>0</v>
      </c>
      <c r="F1848" s="5">
        <v>0</v>
      </c>
      <c r="G1848" s="6" t="s">
        <v>98</v>
      </c>
      <c r="H1848" s="6">
        <v>0</v>
      </c>
      <c r="I1848" s="4">
        <v>0</v>
      </c>
      <c r="J1848" s="4" t="s">
        <v>98</v>
      </c>
      <c r="K1848" s="4" t="s">
        <v>98</v>
      </c>
      <c r="L1848" s="7" t="s">
        <v>16</v>
      </c>
      <c r="M1848" s="7" t="s">
        <v>17</v>
      </c>
    </row>
    <row r="1849" spans="1:13">
      <c r="A1849" s="3" t="s">
        <v>1534</v>
      </c>
      <c r="B1849" s="3" t="s">
        <v>1535</v>
      </c>
      <c r="C1849" s="4" t="s">
        <v>15</v>
      </c>
      <c r="D1849" s="4" t="s">
        <v>98</v>
      </c>
      <c r="E1849" s="5">
        <v>0</v>
      </c>
      <c r="F1849" s="5">
        <v>0</v>
      </c>
      <c r="G1849" s="6" t="s">
        <v>98</v>
      </c>
      <c r="H1849" s="6">
        <v>0</v>
      </c>
      <c r="I1849" s="4">
        <v>0</v>
      </c>
      <c r="J1849" s="4" t="s">
        <v>98</v>
      </c>
      <c r="K1849" s="4" t="s">
        <v>98</v>
      </c>
      <c r="L1849" s="7" t="s">
        <v>16</v>
      </c>
      <c r="M1849" s="7" t="s">
        <v>17</v>
      </c>
    </row>
    <row r="1850" spans="1:13">
      <c r="A1850" s="3" t="s">
        <v>627</v>
      </c>
      <c r="B1850" s="3" t="s">
        <v>1536</v>
      </c>
      <c r="C1850" s="4" t="s">
        <v>15</v>
      </c>
      <c r="D1850" s="4" t="s">
        <v>98</v>
      </c>
      <c r="E1850" s="5">
        <v>0</v>
      </c>
      <c r="F1850" s="5">
        <v>0</v>
      </c>
      <c r="G1850" s="6" t="s">
        <v>98</v>
      </c>
      <c r="H1850" s="6">
        <v>0</v>
      </c>
      <c r="I1850" s="4">
        <v>0</v>
      </c>
      <c r="J1850" s="4" t="s">
        <v>98</v>
      </c>
      <c r="K1850" s="4" t="s">
        <v>98</v>
      </c>
      <c r="L1850" s="7" t="s">
        <v>16</v>
      </c>
      <c r="M1850" s="7" t="s">
        <v>17</v>
      </c>
    </row>
    <row r="1851" spans="1:13">
      <c r="A1851" s="3" t="s">
        <v>437</v>
      </c>
      <c r="B1851" s="3" t="s">
        <v>1030</v>
      </c>
      <c r="C1851" s="4" t="s">
        <v>15</v>
      </c>
      <c r="D1851" s="4" t="s">
        <v>98</v>
      </c>
      <c r="E1851" s="5">
        <v>0</v>
      </c>
      <c r="F1851" s="5">
        <v>0</v>
      </c>
      <c r="G1851" s="6" t="s">
        <v>98</v>
      </c>
      <c r="H1851" s="6">
        <v>0</v>
      </c>
      <c r="I1851" s="4">
        <v>0</v>
      </c>
      <c r="J1851" s="4" t="s">
        <v>98</v>
      </c>
      <c r="K1851" s="4" t="s">
        <v>98</v>
      </c>
      <c r="L1851" s="7" t="s">
        <v>16</v>
      </c>
      <c r="M1851" s="7" t="s">
        <v>17</v>
      </c>
    </row>
    <row r="1852" spans="1:13">
      <c r="A1852" s="3" t="s">
        <v>1537</v>
      </c>
      <c r="B1852" s="3" t="s">
        <v>1538</v>
      </c>
      <c r="C1852" s="4" t="s">
        <v>15</v>
      </c>
      <c r="D1852" s="4" t="s">
        <v>98</v>
      </c>
      <c r="E1852" s="5">
        <v>0</v>
      </c>
      <c r="F1852" s="5">
        <v>0</v>
      </c>
      <c r="G1852" s="6" t="s">
        <v>98</v>
      </c>
      <c r="H1852" s="6">
        <v>0</v>
      </c>
      <c r="I1852" s="4">
        <v>0</v>
      </c>
      <c r="J1852" s="4" t="s">
        <v>98</v>
      </c>
      <c r="K1852" s="4" t="s">
        <v>98</v>
      </c>
      <c r="L1852" s="7" t="s">
        <v>16</v>
      </c>
      <c r="M1852" s="7" t="s">
        <v>17</v>
      </c>
    </row>
    <row r="1853" spans="1:13">
      <c r="A1853" s="3" t="s">
        <v>444</v>
      </c>
      <c r="B1853" s="3" t="s">
        <v>1331</v>
      </c>
      <c r="C1853" s="4" t="s">
        <v>15</v>
      </c>
      <c r="D1853" s="4" t="s">
        <v>98</v>
      </c>
      <c r="E1853" s="5">
        <v>0</v>
      </c>
      <c r="F1853" s="5">
        <v>0</v>
      </c>
      <c r="G1853" s="6" t="s">
        <v>98</v>
      </c>
      <c r="H1853" s="6">
        <v>0</v>
      </c>
      <c r="I1853" s="4">
        <v>0</v>
      </c>
      <c r="J1853" s="4" t="s">
        <v>98</v>
      </c>
      <c r="K1853" s="4" t="s">
        <v>98</v>
      </c>
      <c r="L1853" s="7" t="s">
        <v>16</v>
      </c>
      <c r="M1853" s="7" t="s">
        <v>17</v>
      </c>
    </row>
    <row r="1854" spans="1:13">
      <c r="A1854" s="3" t="s">
        <v>296</v>
      </c>
      <c r="B1854" s="3" t="s">
        <v>1539</v>
      </c>
      <c r="C1854" s="4" t="s">
        <v>15</v>
      </c>
      <c r="D1854" s="4" t="s">
        <v>98</v>
      </c>
      <c r="E1854" s="5">
        <v>0</v>
      </c>
      <c r="F1854" s="5">
        <v>0</v>
      </c>
      <c r="G1854" s="6" t="s">
        <v>98</v>
      </c>
      <c r="H1854" s="6">
        <v>0</v>
      </c>
      <c r="I1854" s="4">
        <v>0</v>
      </c>
      <c r="J1854" s="4" t="s">
        <v>98</v>
      </c>
      <c r="K1854" s="4" t="s">
        <v>98</v>
      </c>
      <c r="L1854" s="7" t="s">
        <v>16</v>
      </c>
      <c r="M1854" s="7" t="s">
        <v>17</v>
      </c>
    </row>
    <row r="1855" spans="1:13">
      <c r="A1855" s="3" t="s">
        <v>363</v>
      </c>
      <c r="B1855" s="3" t="s">
        <v>436</v>
      </c>
      <c r="C1855" s="4" t="s">
        <v>15</v>
      </c>
      <c r="D1855" s="4" t="s">
        <v>98</v>
      </c>
      <c r="E1855" s="5">
        <v>0</v>
      </c>
      <c r="F1855" s="5">
        <v>0</v>
      </c>
      <c r="G1855" s="6" t="s">
        <v>98</v>
      </c>
      <c r="H1855" s="6">
        <v>0</v>
      </c>
      <c r="I1855" s="4">
        <v>0</v>
      </c>
      <c r="J1855" s="4" t="s">
        <v>98</v>
      </c>
      <c r="K1855" s="4" t="s">
        <v>98</v>
      </c>
      <c r="L1855" s="7" t="s">
        <v>16</v>
      </c>
      <c r="M1855" s="7" t="s">
        <v>17</v>
      </c>
    </row>
    <row r="1856" spans="1:13">
      <c r="A1856" s="3" t="s">
        <v>542</v>
      </c>
      <c r="B1856" s="3" t="s">
        <v>1540</v>
      </c>
      <c r="C1856" s="4" t="s">
        <v>15</v>
      </c>
      <c r="D1856" s="4" t="s">
        <v>98</v>
      </c>
      <c r="E1856" s="5">
        <v>0</v>
      </c>
      <c r="F1856" s="5">
        <v>0</v>
      </c>
      <c r="G1856" s="6" t="s">
        <v>98</v>
      </c>
      <c r="H1856" s="6">
        <v>0</v>
      </c>
      <c r="I1856" s="4">
        <v>0</v>
      </c>
      <c r="J1856" s="4" t="s">
        <v>98</v>
      </c>
      <c r="K1856" s="4" t="s">
        <v>98</v>
      </c>
      <c r="L1856" s="7" t="s">
        <v>16</v>
      </c>
      <c r="M1856" s="7" t="s">
        <v>17</v>
      </c>
    </row>
    <row r="1857" spans="1:13">
      <c r="A1857" s="3" t="s">
        <v>627</v>
      </c>
      <c r="B1857" s="3" t="s">
        <v>1541</v>
      </c>
      <c r="C1857" s="4" t="s">
        <v>15</v>
      </c>
      <c r="D1857" s="4" t="s">
        <v>98</v>
      </c>
      <c r="E1857" s="5">
        <v>0</v>
      </c>
      <c r="F1857" s="5">
        <v>0</v>
      </c>
      <c r="G1857" s="6" t="s">
        <v>98</v>
      </c>
      <c r="H1857" s="6">
        <v>0</v>
      </c>
      <c r="I1857" s="4">
        <v>0</v>
      </c>
      <c r="J1857" s="4" t="s">
        <v>98</v>
      </c>
      <c r="K1857" s="4" t="s">
        <v>98</v>
      </c>
      <c r="L1857" s="7" t="s">
        <v>16</v>
      </c>
      <c r="M1857" s="7" t="s">
        <v>17</v>
      </c>
    </row>
    <row r="1858" spans="1:13">
      <c r="A1858" s="3" t="s">
        <v>488</v>
      </c>
      <c r="B1858" s="3" t="s">
        <v>1257</v>
      </c>
      <c r="C1858" s="4" t="s">
        <v>15</v>
      </c>
      <c r="D1858" s="4" t="s">
        <v>98</v>
      </c>
      <c r="E1858" s="5">
        <v>0</v>
      </c>
      <c r="F1858" s="5">
        <v>0</v>
      </c>
      <c r="G1858" s="6" t="s">
        <v>98</v>
      </c>
      <c r="H1858" s="6">
        <v>0</v>
      </c>
      <c r="I1858" s="4">
        <v>0</v>
      </c>
      <c r="J1858" s="4" t="s">
        <v>98</v>
      </c>
      <c r="K1858" s="4" t="s">
        <v>98</v>
      </c>
      <c r="L1858" s="7" t="s">
        <v>16</v>
      </c>
      <c r="M1858" s="7" t="s">
        <v>17</v>
      </c>
    </row>
    <row r="1859" spans="1:13">
      <c r="A1859" s="3" t="s">
        <v>343</v>
      </c>
      <c r="B1859" s="3" t="s">
        <v>344</v>
      </c>
      <c r="C1859" s="4" t="s">
        <v>15</v>
      </c>
      <c r="D1859" s="4" t="s">
        <v>98</v>
      </c>
      <c r="E1859" s="5">
        <v>0</v>
      </c>
      <c r="F1859" s="5">
        <v>0</v>
      </c>
      <c r="G1859" s="6" t="s">
        <v>98</v>
      </c>
      <c r="H1859" s="6">
        <v>0</v>
      </c>
      <c r="I1859" s="4">
        <v>0</v>
      </c>
      <c r="J1859" s="4" t="s">
        <v>98</v>
      </c>
      <c r="K1859" s="4" t="s">
        <v>98</v>
      </c>
      <c r="L1859" s="7" t="s">
        <v>16</v>
      </c>
      <c r="M1859" s="7" t="s">
        <v>17</v>
      </c>
    </row>
    <row r="1860" spans="1:13">
      <c r="A1860" s="3" t="s">
        <v>1047</v>
      </c>
      <c r="B1860" s="3" t="s">
        <v>862</v>
      </c>
      <c r="C1860" s="4" t="s">
        <v>15</v>
      </c>
      <c r="D1860" s="4" t="s">
        <v>98</v>
      </c>
      <c r="E1860" s="5">
        <v>0</v>
      </c>
      <c r="F1860" s="5">
        <v>0</v>
      </c>
      <c r="G1860" s="6" t="s">
        <v>98</v>
      </c>
      <c r="H1860" s="6">
        <v>0</v>
      </c>
      <c r="I1860" s="4">
        <v>0</v>
      </c>
      <c r="J1860" s="4" t="s">
        <v>98</v>
      </c>
      <c r="K1860" s="4" t="s">
        <v>98</v>
      </c>
      <c r="L1860" s="7" t="s">
        <v>16</v>
      </c>
      <c r="M1860" s="7" t="s">
        <v>17</v>
      </c>
    </row>
    <row r="1861" spans="1:13">
      <c r="A1861" s="3" t="s">
        <v>321</v>
      </c>
      <c r="B1861" s="3" t="s">
        <v>985</v>
      </c>
      <c r="C1861" s="4" t="s">
        <v>15</v>
      </c>
      <c r="D1861" s="4" t="s">
        <v>98</v>
      </c>
      <c r="E1861" s="5">
        <v>0</v>
      </c>
      <c r="F1861" s="5">
        <v>0</v>
      </c>
      <c r="G1861" s="6" t="s">
        <v>98</v>
      </c>
      <c r="H1861" s="6">
        <v>0</v>
      </c>
      <c r="I1861" s="4">
        <v>0</v>
      </c>
      <c r="J1861" s="4" t="s">
        <v>98</v>
      </c>
      <c r="K1861" s="4" t="s">
        <v>98</v>
      </c>
      <c r="L1861" s="7" t="s">
        <v>16</v>
      </c>
      <c r="M1861" s="7" t="s">
        <v>17</v>
      </c>
    </row>
    <row r="1862" spans="1:13">
      <c r="A1862" s="3" t="s">
        <v>325</v>
      </c>
      <c r="B1862" s="3" t="s">
        <v>758</v>
      </c>
      <c r="C1862" s="4" t="s">
        <v>15</v>
      </c>
      <c r="D1862" s="4" t="s">
        <v>98</v>
      </c>
      <c r="E1862" s="5">
        <v>0</v>
      </c>
      <c r="F1862" s="5">
        <v>0</v>
      </c>
      <c r="G1862" s="6" t="s">
        <v>98</v>
      </c>
      <c r="H1862" s="6">
        <v>0</v>
      </c>
      <c r="I1862" s="4">
        <v>0</v>
      </c>
      <c r="J1862" s="4" t="s">
        <v>98</v>
      </c>
      <c r="K1862" s="4" t="s">
        <v>98</v>
      </c>
      <c r="L1862" s="7" t="s">
        <v>16</v>
      </c>
      <c r="M1862" s="7" t="s">
        <v>17</v>
      </c>
    </row>
    <row r="1863" spans="1:13">
      <c r="A1863" s="3" t="s">
        <v>394</v>
      </c>
      <c r="B1863" s="3" t="s">
        <v>1240</v>
      </c>
      <c r="C1863" s="4" t="s">
        <v>15</v>
      </c>
      <c r="D1863" s="4" t="s">
        <v>98</v>
      </c>
      <c r="E1863" s="5">
        <v>0</v>
      </c>
      <c r="F1863" s="5">
        <v>0</v>
      </c>
      <c r="G1863" s="6" t="s">
        <v>98</v>
      </c>
      <c r="H1863" s="6">
        <v>0</v>
      </c>
      <c r="I1863" s="4">
        <v>0</v>
      </c>
      <c r="J1863" s="4" t="s">
        <v>98</v>
      </c>
      <c r="K1863" s="4" t="s">
        <v>98</v>
      </c>
      <c r="L1863" s="7" t="s">
        <v>16</v>
      </c>
      <c r="M1863" s="7" t="s">
        <v>17</v>
      </c>
    </row>
    <row r="1864" spans="1:13">
      <c r="A1864" s="3" t="s">
        <v>507</v>
      </c>
      <c r="B1864" s="3" t="s">
        <v>1542</v>
      </c>
      <c r="C1864" s="4" t="s">
        <v>15</v>
      </c>
      <c r="D1864" s="4" t="s">
        <v>98</v>
      </c>
      <c r="E1864" s="5">
        <v>0</v>
      </c>
      <c r="F1864" s="5">
        <v>0</v>
      </c>
      <c r="G1864" s="6" t="s">
        <v>98</v>
      </c>
      <c r="H1864" s="6">
        <v>0</v>
      </c>
      <c r="I1864" s="4">
        <v>0</v>
      </c>
      <c r="J1864" s="4" t="s">
        <v>98</v>
      </c>
      <c r="K1864" s="4" t="s">
        <v>98</v>
      </c>
      <c r="L1864" s="7" t="s">
        <v>16</v>
      </c>
      <c r="M1864" s="7" t="s">
        <v>17</v>
      </c>
    </row>
    <row r="1865" spans="1:13">
      <c r="A1865" s="3" t="s">
        <v>392</v>
      </c>
      <c r="B1865" s="3" t="s">
        <v>393</v>
      </c>
      <c r="C1865" s="4" t="s">
        <v>15</v>
      </c>
      <c r="D1865" s="4" t="s">
        <v>98</v>
      </c>
      <c r="E1865" s="5">
        <v>0</v>
      </c>
      <c r="F1865" s="5">
        <v>0</v>
      </c>
      <c r="G1865" s="6" t="s">
        <v>98</v>
      </c>
      <c r="H1865" s="6">
        <v>0</v>
      </c>
      <c r="I1865" s="4">
        <v>0</v>
      </c>
      <c r="J1865" s="4" t="s">
        <v>98</v>
      </c>
      <c r="K1865" s="4" t="s">
        <v>98</v>
      </c>
      <c r="L1865" s="7" t="s">
        <v>16</v>
      </c>
      <c r="M1865" s="7" t="s">
        <v>17</v>
      </c>
    </row>
    <row r="1866" spans="1:13">
      <c r="A1866" s="3" t="s">
        <v>1543</v>
      </c>
      <c r="B1866" s="3" t="s">
        <v>1544</v>
      </c>
      <c r="C1866" s="4" t="s">
        <v>15</v>
      </c>
      <c r="D1866" s="4" t="s">
        <v>98</v>
      </c>
      <c r="E1866" s="5">
        <v>0</v>
      </c>
      <c r="F1866" s="5">
        <v>0</v>
      </c>
      <c r="G1866" s="6" t="s">
        <v>98</v>
      </c>
      <c r="H1866" s="6">
        <v>0</v>
      </c>
      <c r="I1866" s="4">
        <v>0</v>
      </c>
      <c r="J1866" s="4" t="s">
        <v>98</v>
      </c>
      <c r="K1866" s="4" t="s">
        <v>98</v>
      </c>
      <c r="L1866" s="7" t="s">
        <v>16</v>
      </c>
      <c r="M1866" s="7" t="s">
        <v>17</v>
      </c>
    </row>
    <row r="1867" spans="1:13">
      <c r="A1867" s="3" t="s">
        <v>730</v>
      </c>
      <c r="B1867" s="3" t="s">
        <v>731</v>
      </c>
      <c r="C1867" s="4" t="s">
        <v>15</v>
      </c>
      <c r="D1867" s="4" t="s">
        <v>98</v>
      </c>
      <c r="E1867" s="5">
        <v>0</v>
      </c>
      <c r="F1867" s="5">
        <v>0</v>
      </c>
      <c r="G1867" s="6" t="s">
        <v>98</v>
      </c>
      <c r="H1867" s="6">
        <v>0</v>
      </c>
      <c r="I1867" s="4">
        <v>0</v>
      </c>
      <c r="J1867" s="4" t="s">
        <v>98</v>
      </c>
      <c r="K1867" s="4" t="s">
        <v>98</v>
      </c>
      <c r="L1867" s="7" t="s">
        <v>16</v>
      </c>
      <c r="M1867" s="7" t="s">
        <v>17</v>
      </c>
    </row>
    <row r="1868" spans="1:13">
      <c r="A1868" s="3" t="s">
        <v>321</v>
      </c>
      <c r="B1868" s="3" t="s">
        <v>549</v>
      </c>
      <c r="C1868" s="4" t="s">
        <v>15</v>
      </c>
      <c r="D1868" s="4" t="s">
        <v>98</v>
      </c>
      <c r="E1868" s="5">
        <v>0</v>
      </c>
      <c r="F1868" s="5">
        <v>0</v>
      </c>
      <c r="G1868" s="6" t="s">
        <v>98</v>
      </c>
      <c r="H1868" s="6">
        <v>0</v>
      </c>
      <c r="I1868" s="4">
        <v>0</v>
      </c>
      <c r="J1868" s="4" t="s">
        <v>98</v>
      </c>
      <c r="K1868" s="4" t="s">
        <v>98</v>
      </c>
      <c r="L1868" s="7" t="s">
        <v>16</v>
      </c>
      <c r="M1868" s="7" t="s">
        <v>17</v>
      </c>
    </row>
    <row r="1869" spans="1:13">
      <c r="A1869" s="3" t="s">
        <v>375</v>
      </c>
      <c r="B1869" s="3" t="s">
        <v>1191</v>
      </c>
      <c r="C1869" s="4" t="s">
        <v>15</v>
      </c>
      <c r="D1869" s="4" t="s">
        <v>98</v>
      </c>
      <c r="E1869" s="5">
        <v>0</v>
      </c>
      <c r="F1869" s="5">
        <v>0</v>
      </c>
      <c r="G1869" s="6" t="s">
        <v>98</v>
      </c>
      <c r="H1869" s="6">
        <v>0</v>
      </c>
      <c r="I1869" s="4">
        <v>0</v>
      </c>
      <c r="J1869" s="4" t="s">
        <v>98</v>
      </c>
      <c r="K1869" s="4" t="s">
        <v>98</v>
      </c>
      <c r="L1869" s="7" t="s">
        <v>16</v>
      </c>
      <c r="M1869" s="7" t="s">
        <v>17</v>
      </c>
    </row>
    <row r="1870" spans="1:13">
      <c r="A1870" s="3" t="s">
        <v>1267</v>
      </c>
      <c r="B1870" s="3" t="s">
        <v>1399</v>
      </c>
      <c r="C1870" s="4" t="s">
        <v>15</v>
      </c>
      <c r="D1870" s="4" t="s">
        <v>98</v>
      </c>
      <c r="E1870" s="5">
        <v>0</v>
      </c>
      <c r="F1870" s="5">
        <v>0</v>
      </c>
      <c r="G1870" s="6" t="s">
        <v>98</v>
      </c>
      <c r="H1870" s="6">
        <v>0</v>
      </c>
      <c r="I1870" s="4">
        <v>0</v>
      </c>
      <c r="J1870" s="4" t="s">
        <v>98</v>
      </c>
      <c r="K1870" s="4" t="s">
        <v>98</v>
      </c>
      <c r="L1870" s="7" t="s">
        <v>16</v>
      </c>
      <c r="M1870" s="7" t="s">
        <v>17</v>
      </c>
    </row>
    <row r="1871" spans="1:13">
      <c r="A1871" s="3" t="s">
        <v>456</v>
      </c>
      <c r="B1871" s="3" t="s">
        <v>1218</v>
      </c>
      <c r="C1871" s="4" t="s">
        <v>15</v>
      </c>
      <c r="D1871" s="4" t="s">
        <v>98</v>
      </c>
      <c r="E1871" s="5">
        <v>0</v>
      </c>
      <c r="F1871" s="5">
        <v>0</v>
      </c>
      <c r="G1871" s="6" t="s">
        <v>98</v>
      </c>
      <c r="H1871" s="6">
        <v>0</v>
      </c>
      <c r="I1871" s="4">
        <v>0</v>
      </c>
      <c r="J1871" s="4" t="s">
        <v>98</v>
      </c>
      <c r="K1871" s="4" t="s">
        <v>98</v>
      </c>
      <c r="L1871" s="7" t="s">
        <v>16</v>
      </c>
      <c r="M1871" s="7" t="s">
        <v>17</v>
      </c>
    </row>
    <row r="1872" spans="1:13">
      <c r="A1872" s="3" t="s">
        <v>187</v>
      </c>
      <c r="B1872" s="3" t="s">
        <v>222</v>
      </c>
      <c r="C1872" s="4" t="s">
        <v>15</v>
      </c>
      <c r="D1872" s="4" t="s">
        <v>98</v>
      </c>
      <c r="E1872" s="5">
        <v>0</v>
      </c>
      <c r="F1872" s="5">
        <v>0</v>
      </c>
      <c r="G1872" s="6" t="s">
        <v>98</v>
      </c>
      <c r="H1872" s="6">
        <v>0</v>
      </c>
      <c r="I1872" s="4">
        <v>0</v>
      </c>
      <c r="J1872" s="4" t="s">
        <v>98</v>
      </c>
      <c r="K1872" s="4" t="s">
        <v>98</v>
      </c>
      <c r="L1872" s="7" t="s">
        <v>16</v>
      </c>
      <c r="M1872" s="7" t="s">
        <v>17</v>
      </c>
    </row>
    <row r="1873" spans="1:13">
      <c r="A1873" s="3" t="s">
        <v>676</v>
      </c>
      <c r="B1873" s="3" t="s">
        <v>1545</v>
      </c>
      <c r="C1873" s="4" t="s">
        <v>15</v>
      </c>
      <c r="D1873" s="4" t="s">
        <v>98</v>
      </c>
      <c r="E1873" s="5">
        <v>0</v>
      </c>
      <c r="F1873" s="5">
        <v>0</v>
      </c>
      <c r="G1873" s="6" t="s">
        <v>98</v>
      </c>
      <c r="H1873" s="6">
        <v>0</v>
      </c>
      <c r="I1873" s="4">
        <v>0</v>
      </c>
      <c r="J1873" s="4" t="s">
        <v>98</v>
      </c>
      <c r="K1873" s="4" t="s">
        <v>98</v>
      </c>
      <c r="L1873" s="7" t="s">
        <v>16</v>
      </c>
      <c r="M1873" s="7" t="s">
        <v>17</v>
      </c>
    </row>
    <row r="1874" spans="1:13">
      <c r="A1874" s="3" t="s">
        <v>488</v>
      </c>
      <c r="B1874" s="3" t="s">
        <v>906</v>
      </c>
      <c r="C1874" s="4" t="s">
        <v>15</v>
      </c>
      <c r="D1874" s="4" t="s">
        <v>98</v>
      </c>
      <c r="E1874" s="5">
        <v>0</v>
      </c>
      <c r="F1874" s="5">
        <v>0</v>
      </c>
      <c r="G1874" s="6" t="s">
        <v>98</v>
      </c>
      <c r="H1874" s="6">
        <v>0</v>
      </c>
      <c r="I1874" s="4">
        <v>0</v>
      </c>
      <c r="J1874" s="4" t="s">
        <v>98</v>
      </c>
      <c r="K1874" s="4" t="s">
        <v>98</v>
      </c>
      <c r="L1874" s="7" t="s">
        <v>16</v>
      </c>
      <c r="M1874" s="7" t="s">
        <v>17</v>
      </c>
    </row>
    <row r="1875" spans="1:13">
      <c r="A1875" s="3" t="s">
        <v>402</v>
      </c>
      <c r="B1875" s="3" t="s">
        <v>1546</v>
      </c>
      <c r="C1875" s="4" t="s">
        <v>15</v>
      </c>
      <c r="D1875" s="4" t="s">
        <v>98</v>
      </c>
      <c r="E1875" s="5">
        <v>0</v>
      </c>
      <c r="F1875" s="5">
        <v>0</v>
      </c>
      <c r="G1875" s="6" t="s">
        <v>98</v>
      </c>
      <c r="H1875" s="6">
        <v>0</v>
      </c>
      <c r="I1875" s="4">
        <v>0</v>
      </c>
      <c r="J1875" s="4" t="s">
        <v>98</v>
      </c>
      <c r="K1875" s="4" t="s">
        <v>98</v>
      </c>
      <c r="L1875" s="7" t="s">
        <v>16</v>
      </c>
      <c r="M1875" s="7" t="s">
        <v>17</v>
      </c>
    </row>
    <row r="1876" spans="1:13">
      <c r="A1876" s="3" t="s">
        <v>122</v>
      </c>
      <c r="B1876" s="3" t="s">
        <v>1547</v>
      </c>
      <c r="C1876" s="4" t="s">
        <v>15</v>
      </c>
      <c r="D1876" s="4" t="s">
        <v>98</v>
      </c>
      <c r="E1876" s="5">
        <v>0</v>
      </c>
      <c r="F1876" s="5">
        <v>0</v>
      </c>
      <c r="G1876" s="6" t="s">
        <v>98</v>
      </c>
      <c r="H1876" s="6">
        <v>0</v>
      </c>
      <c r="I1876" s="4">
        <v>0</v>
      </c>
      <c r="J1876" s="4" t="s">
        <v>98</v>
      </c>
      <c r="K1876" s="4" t="s">
        <v>98</v>
      </c>
      <c r="L1876" s="7" t="s">
        <v>16</v>
      </c>
      <c r="M1876" s="7" t="s">
        <v>17</v>
      </c>
    </row>
    <row r="1877" spans="1:13">
      <c r="A1877" s="3" t="s">
        <v>370</v>
      </c>
      <c r="B1877" s="3" t="s">
        <v>874</v>
      </c>
      <c r="C1877" s="4" t="s">
        <v>15</v>
      </c>
      <c r="D1877" s="4" t="s">
        <v>98</v>
      </c>
      <c r="E1877" s="5">
        <v>0</v>
      </c>
      <c r="F1877" s="5">
        <v>0</v>
      </c>
      <c r="G1877" s="6" t="s">
        <v>98</v>
      </c>
      <c r="H1877" s="6">
        <v>0</v>
      </c>
      <c r="I1877" s="4">
        <v>0</v>
      </c>
      <c r="J1877" s="4" t="s">
        <v>98</v>
      </c>
      <c r="K1877" s="4" t="s">
        <v>98</v>
      </c>
      <c r="L1877" s="7" t="s">
        <v>16</v>
      </c>
      <c r="M1877" s="7" t="s">
        <v>17</v>
      </c>
    </row>
    <row r="1878" spans="1:13">
      <c r="A1878" s="3" t="s">
        <v>428</v>
      </c>
      <c r="B1878" s="3" t="s">
        <v>1285</v>
      </c>
      <c r="C1878" s="4" t="s">
        <v>15</v>
      </c>
      <c r="D1878" s="4" t="s">
        <v>98</v>
      </c>
      <c r="E1878" s="5">
        <v>0</v>
      </c>
      <c r="F1878" s="5">
        <v>0</v>
      </c>
      <c r="G1878" s="6" t="s">
        <v>98</v>
      </c>
      <c r="H1878" s="6">
        <v>0</v>
      </c>
      <c r="I1878" s="4">
        <v>0</v>
      </c>
      <c r="J1878" s="4" t="s">
        <v>98</v>
      </c>
      <c r="K1878" s="4" t="s">
        <v>98</v>
      </c>
      <c r="L1878" s="7" t="s">
        <v>16</v>
      </c>
      <c r="M1878" s="7" t="s">
        <v>17</v>
      </c>
    </row>
    <row r="1879" spans="1:13">
      <c r="A1879" s="3" t="s">
        <v>379</v>
      </c>
      <c r="B1879" s="3" t="s">
        <v>1057</v>
      </c>
      <c r="C1879" s="4" t="s">
        <v>15</v>
      </c>
      <c r="D1879" s="4" t="s">
        <v>98</v>
      </c>
      <c r="E1879" s="5">
        <v>0</v>
      </c>
      <c r="F1879" s="5">
        <v>0</v>
      </c>
      <c r="G1879" s="6" t="s">
        <v>98</v>
      </c>
      <c r="H1879" s="6">
        <v>0</v>
      </c>
      <c r="I1879" s="4">
        <v>0</v>
      </c>
      <c r="J1879" s="4" t="s">
        <v>98</v>
      </c>
      <c r="K1879" s="4" t="s">
        <v>98</v>
      </c>
      <c r="L1879" s="7" t="s">
        <v>16</v>
      </c>
      <c r="M1879" s="7" t="s">
        <v>17</v>
      </c>
    </row>
    <row r="1880" spans="1:13">
      <c r="A1880" s="3" t="s">
        <v>394</v>
      </c>
      <c r="B1880" s="3" t="s">
        <v>1375</v>
      </c>
      <c r="C1880" s="4" t="s">
        <v>15</v>
      </c>
      <c r="D1880" s="4" t="s">
        <v>98</v>
      </c>
      <c r="E1880" s="5">
        <v>0</v>
      </c>
      <c r="F1880" s="5">
        <v>0</v>
      </c>
      <c r="G1880" s="6" t="s">
        <v>98</v>
      </c>
      <c r="H1880" s="6">
        <v>0</v>
      </c>
      <c r="I1880" s="4">
        <v>0</v>
      </c>
      <c r="J1880" s="4" t="s">
        <v>98</v>
      </c>
      <c r="K1880" s="4" t="s">
        <v>98</v>
      </c>
      <c r="L1880" s="7" t="s">
        <v>16</v>
      </c>
      <c r="M1880" s="7" t="s">
        <v>17</v>
      </c>
    </row>
    <row r="1881" spans="1:13">
      <c r="A1881" s="3" t="s">
        <v>379</v>
      </c>
      <c r="B1881" s="3" t="s">
        <v>380</v>
      </c>
      <c r="C1881" s="4" t="s">
        <v>15</v>
      </c>
      <c r="D1881" s="4" t="s">
        <v>98</v>
      </c>
      <c r="E1881" s="5">
        <v>0</v>
      </c>
      <c r="F1881" s="5">
        <v>0</v>
      </c>
      <c r="G1881" s="6" t="s">
        <v>98</v>
      </c>
      <c r="H1881" s="6">
        <v>0</v>
      </c>
      <c r="I1881" s="4">
        <v>0</v>
      </c>
      <c r="J1881" s="4" t="s">
        <v>98</v>
      </c>
      <c r="K1881" s="4" t="s">
        <v>98</v>
      </c>
      <c r="L1881" s="7" t="s">
        <v>16</v>
      </c>
      <c r="M1881" s="7" t="s">
        <v>17</v>
      </c>
    </row>
    <row r="1882" spans="1:13">
      <c r="A1882" s="3" t="s">
        <v>887</v>
      </c>
      <c r="B1882" s="3" t="s">
        <v>1548</v>
      </c>
      <c r="C1882" s="4" t="s">
        <v>15</v>
      </c>
      <c r="D1882" s="4" t="s">
        <v>98</v>
      </c>
      <c r="E1882" s="5">
        <v>0</v>
      </c>
      <c r="F1882" s="5">
        <v>0</v>
      </c>
      <c r="G1882" s="6" t="s">
        <v>98</v>
      </c>
      <c r="H1882" s="6">
        <v>0</v>
      </c>
      <c r="I1882" s="4">
        <v>0</v>
      </c>
      <c r="J1882" s="4" t="s">
        <v>98</v>
      </c>
      <c r="K1882" s="4" t="s">
        <v>98</v>
      </c>
      <c r="L1882" s="7" t="s">
        <v>16</v>
      </c>
      <c r="M1882" s="7" t="s">
        <v>17</v>
      </c>
    </row>
    <row r="1883" spans="1:13">
      <c r="A1883" s="3" t="s">
        <v>1124</v>
      </c>
      <c r="B1883" s="3" t="s">
        <v>1374</v>
      </c>
      <c r="C1883" s="4" t="s">
        <v>15</v>
      </c>
      <c r="D1883" s="4" t="s">
        <v>98</v>
      </c>
      <c r="E1883" s="5">
        <v>0</v>
      </c>
      <c r="F1883" s="5">
        <v>0</v>
      </c>
      <c r="G1883" s="6" t="s">
        <v>98</v>
      </c>
      <c r="H1883" s="6">
        <v>0</v>
      </c>
      <c r="I1883" s="4">
        <v>0</v>
      </c>
      <c r="J1883" s="4" t="s">
        <v>98</v>
      </c>
      <c r="K1883" s="4" t="s">
        <v>98</v>
      </c>
      <c r="L1883" s="7" t="s">
        <v>16</v>
      </c>
      <c r="M1883" s="7" t="s">
        <v>17</v>
      </c>
    </row>
    <row r="1884" spans="1:13">
      <c r="A1884" s="3" t="s">
        <v>112</v>
      </c>
      <c r="B1884" s="3" t="s">
        <v>268</v>
      </c>
      <c r="C1884" s="4" t="s">
        <v>15</v>
      </c>
      <c r="D1884" s="4" t="s">
        <v>98</v>
      </c>
      <c r="E1884" s="5">
        <v>0</v>
      </c>
      <c r="F1884" s="5">
        <v>0</v>
      </c>
      <c r="G1884" s="6" t="s">
        <v>98</v>
      </c>
      <c r="H1884" s="6">
        <v>0</v>
      </c>
      <c r="I1884" s="4">
        <v>0</v>
      </c>
      <c r="J1884" s="4" t="s">
        <v>98</v>
      </c>
      <c r="K1884" s="4" t="s">
        <v>98</v>
      </c>
      <c r="L1884" s="7" t="s">
        <v>16</v>
      </c>
      <c r="M1884" s="7" t="s">
        <v>17</v>
      </c>
    </row>
    <row r="1885" spans="1:13">
      <c r="A1885" s="3" t="s">
        <v>413</v>
      </c>
      <c r="B1885" s="3" t="s">
        <v>1549</v>
      </c>
      <c r="C1885" s="4" t="s">
        <v>15</v>
      </c>
      <c r="D1885" s="4" t="s">
        <v>98</v>
      </c>
      <c r="E1885" s="5">
        <v>0</v>
      </c>
      <c r="F1885" s="5">
        <v>0</v>
      </c>
      <c r="G1885" s="6" t="s">
        <v>98</v>
      </c>
      <c r="H1885" s="6">
        <v>0</v>
      </c>
      <c r="I1885" s="4">
        <v>0</v>
      </c>
      <c r="J1885" s="4" t="s">
        <v>98</v>
      </c>
      <c r="K1885" s="4" t="s">
        <v>98</v>
      </c>
      <c r="L1885" s="7" t="s">
        <v>16</v>
      </c>
      <c r="M1885" s="7" t="s">
        <v>17</v>
      </c>
    </row>
    <row r="1886" spans="1:13">
      <c r="A1886" s="3" t="s">
        <v>1129</v>
      </c>
      <c r="B1886" s="3" t="s">
        <v>1159</v>
      </c>
      <c r="C1886" s="4" t="s">
        <v>15</v>
      </c>
      <c r="D1886" s="4" t="s">
        <v>98</v>
      </c>
      <c r="E1886" s="5">
        <v>0</v>
      </c>
      <c r="F1886" s="5">
        <v>0</v>
      </c>
      <c r="G1886" s="6" t="s">
        <v>98</v>
      </c>
      <c r="H1886" s="6">
        <v>0</v>
      </c>
      <c r="I1886" s="4">
        <v>0</v>
      </c>
      <c r="J1886" s="4" t="s">
        <v>98</v>
      </c>
      <c r="K1886" s="4" t="s">
        <v>98</v>
      </c>
      <c r="L1886" s="7" t="s">
        <v>16</v>
      </c>
      <c r="M1886" s="7" t="s">
        <v>17</v>
      </c>
    </row>
    <row r="1887" spans="1:13">
      <c r="A1887" s="3" t="s">
        <v>552</v>
      </c>
      <c r="B1887" s="3" t="s">
        <v>1550</v>
      </c>
      <c r="C1887" s="4" t="s">
        <v>15</v>
      </c>
      <c r="D1887" s="4" t="s">
        <v>98</v>
      </c>
      <c r="E1887" s="5">
        <v>0</v>
      </c>
      <c r="F1887" s="5">
        <v>0</v>
      </c>
      <c r="G1887" s="6" t="s">
        <v>98</v>
      </c>
      <c r="H1887" s="6">
        <v>0</v>
      </c>
      <c r="I1887" s="4">
        <v>0</v>
      </c>
      <c r="J1887" s="4" t="s">
        <v>98</v>
      </c>
      <c r="K1887" s="4" t="s">
        <v>98</v>
      </c>
      <c r="L1887" s="7" t="s">
        <v>16</v>
      </c>
      <c r="M1887" s="7" t="s">
        <v>17</v>
      </c>
    </row>
    <row r="1888" spans="1:13">
      <c r="A1888" s="3" t="s">
        <v>940</v>
      </c>
      <c r="B1888" s="3" t="s">
        <v>1458</v>
      </c>
      <c r="C1888" s="4" t="s">
        <v>15</v>
      </c>
      <c r="D1888" s="4" t="s">
        <v>98</v>
      </c>
      <c r="E1888" s="5">
        <v>0</v>
      </c>
      <c r="F1888" s="5">
        <v>0</v>
      </c>
      <c r="G1888" s="6" t="s">
        <v>98</v>
      </c>
      <c r="H1888" s="6">
        <v>0</v>
      </c>
      <c r="I1888" s="4">
        <v>0</v>
      </c>
      <c r="J1888" s="4" t="s">
        <v>98</v>
      </c>
      <c r="K1888" s="4" t="s">
        <v>98</v>
      </c>
      <c r="L1888" s="7" t="s">
        <v>16</v>
      </c>
      <c r="M1888" s="7" t="s">
        <v>17</v>
      </c>
    </row>
    <row r="1889" spans="1:13">
      <c r="A1889" s="3" t="s">
        <v>887</v>
      </c>
      <c r="B1889" s="3" t="s">
        <v>994</v>
      </c>
      <c r="C1889" s="4" t="s">
        <v>15</v>
      </c>
      <c r="D1889" s="4" t="s">
        <v>98</v>
      </c>
      <c r="E1889" s="5">
        <v>0</v>
      </c>
      <c r="F1889" s="5">
        <v>0</v>
      </c>
      <c r="G1889" s="6" t="s">
        <v>98</v>
      </c>
      <c r="H1889" s="6">
        <v>0</v>
      </c>
      <c r="I1889" s="4">
        <v>0</v>
      </c>
      <c r="J1889" s="4" t="s">
        <v>98</v>
      </c>
      <c r="K1889" s="4" t="s">
        <v>98</v>
      </c>
      <c r="L1889" s="7" t="s">
        <v>16</v>
      </c>
      <c r="M1889" s="7" t="s">
        <v>17</v>
      </c>
    </row>
    <row r="1890" spans="1:13">
      <c r="A1890" s="3" t="s">
        <v>296</v>
      </c>
      <c r="B1890" s="3" t="s">
        <v>1551</v>
      </c>
      <c r="C1890" s="4" t="s">
        <v>15</v>
      </c>
      <c r="D1890" s="4" t="s">
        <v>98</v>
      </c>
      <c r="E1890" s="5">
        <v>0</v>
      </c>
      <c r="F1890" s="5">
        <v>0</v>
      </c>
      <c r="G1890" s="6" t="s">
        <v>98</v>
      </c>
      <c r="H1890" s="6">
        <v>0</v>
      </c>
      <c r="I1890" s="4">
        <v>0</v>
      </c>
      <c r="J1890" s="4" t="s">
        <v>98</v>
      </c>
      <c r="K1890" s="4" t="s">
        <v>98</v>
      </c>
      <c r="L1890" s="7" t="s">
        <v>16</v>
      </c>
      <c r="M1890" s="7" t="s">
        <v>17</v>
      </c>
    </row>
    <row r="1891" spans="1:13">
      <c r="A1891" s="3" t="s">
        <v>375</v>
      </c>
      <c r="B1891" s="3" t="s">
        <v>1205</v>
      </c>
      <c r="C1891" s="4" t="s">
        <v>15</v>
      </c>
      <c r="D1891" s="4" t="s">
        <v>98</v>
      </c>
      <c r="E1891" s="5">
        <v>0</v>
      </c>
      <c r="F1891" s="5">
        <v>0</v>
      </c>
      <c r="G1891" s="6" t="s">
        <v>98</v>
      </c>
      <c r="H1891" s="6">
        <v>0</v>
      </c>
      <c r="I1891" s="4">
        <v>0</v>
      </c>
      <c r="J1891" s="4" t="s">
        <v>98</v>
      </c>
      <c r="K1891" s="4" t="s">
        <v>98</v>
      </c>
      <c r="L1891" s="7" t="s">
        <v>16</v>
      </c>
      <c r="M1891" s="7" t="s">
        <v>17</v>
      </c>
    </row>
    <row r="1892" spans="1:13">
      <c r="A1892" s="3" t="s">
        <v>47</v>
      </c>
      <c r="B1892" s="3" t="s">
        <v>32</v>
      </c>
      <c r="C1892" s="4" t="s">
        <v>15</v>
      </c>
      <c r="D1892" s="4" t="s">
        <v>98</v>
      </c>
      <c r="E1892" s="5">
        <v>0</v>
      </c>
      <c r="F1892" s="5">
        <v>0</v>
      </c>
      <c r="G1892" s="6" t="s">
        <v>98</v>
      </c>
      <c r="H1892" s="6">
        <v>0</v>
      </c>
      <c r="I1892" s="4">
        <v>0</v>
      </c>
      <c r="J1892" s="4" t="s">
        <v>98</v>
      </c>
      <c r="K1892" s="4" t="s">
        <v>98</v>
      </c>
      <c r="L1892" s="7" t="s">
        <v>16</v>
      </c>
      <c r="M1892" s="7" t="s">
        <v>17</v>
      </c>
    </row>
    <row r="1893" spans="1:13">
      <c r="A1893" s="3" t="s">
        <v>629</v>
      </c>
      <c r="B1893" s="3" t="s">
        <v>979</v>
      </c>
      <c r="C1893" s="4" t="s">
        <v>15</v>
      </c>
      <c r="D1893" s="4" t="s">
        <v>98</v>
      </c>
      <c r="E1893" s="5">
        <v>0</v>
      </c>
      <c r="F1893" s="5">
        <v>0</v>
      </c>
      <c r="G1893" s="6" t="s">
        <v>98</v>
      </c>
      <c r="H1893" s="6">
        <v>0</v>
      </c>
      <c r="I1893" s="4">
        <v>0</v>
      </c>
      <c r="J1893" s="4" t="s">
        <v>98</v>
      </c>
      <c r="K1893" s="4" t="s">
        <v>98</v>
      </c>
      <c r="L1893" s="7" t="s">
        <v>16</v>
      </c>
      <c r="M1893" s="7" t="s">
        <v>17</v>
      </c>
    </row>
    <row r="1894" spans="1:13">
      <c r="A1894" s="3" t="s">
        <v>115</v>
      </c>
      <c r="B1894" s="3" t="s">
        <v>1051</v>
      </c>
      <c r="C1894" s="4" t="s">
        <v>15</v>
      </c>
      <c r="D1894" s="4" t="s">
        <v>98</v>
      </c>
      <c r="E1894" s="5">
        <v>0</v>
      </c>
      <c r="F1894" s="5">
        <v>0</v>
      </c>
      <c r="G1894" s="6" t="s">
        <v>98</v>
      </c>
      <c r="H1894" s="6">
        <v>0</v>
      </c>
      <c r="I1894" s="4">
        <v>0</v>
      </c>
      <c r="J1894" s="4" t="s">
        <v>98</v>
      </c>
      <c r="K1894" s="4" t="s">
        <v>98</v>
      </c>
      <c r="L1894" s="7" t="s">
        <v>16</v>
      </c>
      <c r="M1894" s="7" t="s">
        <v>17</v>
      </c>
    </row>
    <row r="1895" spans="1:13">
      <c r="A1895" s="3" t="s">
        <v>533</v>
      </c>
      <c r="B1895" s="3" t="s">
        <v>1552</v>
      </c>
      <c r="C1895" s="4" t="s">
        <v>15</v>
      </c>
      <c r="D1895" s="4" t="s">
        <v>98</v>
      </c>
      <c r="E1895" s="5">
        <v>0</v>
      </c>
      <c r="F1895" s="5">
        <v>0</v>
      </c>
      <c r="G1895" s="6" t="s">
        <v>98</v>
      </c>
      <c r="H1895" s="6">
        <v>0</v>
      </c>
      <c r="I1895" s="4">
        <v>0</v>
      </c>
      <c r="J1895" s="4" t="s">
        <v>98</v>
      </c>
      <c r="K1895" s="4" t="s">
        <v>98</v>
      </c>
      <c r="L1895" s="7" t="s">
        <v>16</v>
      </c>
      <c r="M1895" s="7" t="s">
        <v>17</v>
      </c>
    </row>
    <row r="1896" spans="1:13">
      <c r="A1896" s="3" t="s">
        <v>1171</v>
      </c>
      <c r="B1896" s="3" t="s">
        <v>1553</v>
      </c>
      <c r="C1896" s="4" t="s">
        <v>15</v>
      </c>
      <c r="D1896" s="4" t="s">
        <v>98</v>
      </c>
      <c r="E1896" s="5">
        <v>0</v>
      </c>
      <c r="F1896" s="5">
        <v>0</v>
      </c>
      <c r="G1896" s="6" t="s">
        <v>98</v>
      </c>
      <c r="H1896" s="6">
        <v>0</v>
      </c>
      <c r="I1896" s="4">
        <v>0</v>
      </c>
      <c r="J1896" s="4" t="s">
        <v>98</v>
      </c>
      <c r="K1896" s="4" t="s">
        <v>98</v>
      </c>
      <c r="L1896" s="7" t="s">
        <v>16</v>
      </c>
      <c r="M1896" s="7" t="s">
        <v>17</v>
      </c>
    </row>
    <row r="1897" spans="1:13">
      <c r="A1897" s="3" t="s">
        <v>394</v>
      </c>
      <c r="B1897" s="3" t="s">
        <v>1554</v>
      </c>
      <c r="C1897" s="4" t="s">
        <v>15</v>
      </c>
      <c r="D1897" s="4" t="s">
        <v>98</v>
      </c>
      <c r="E1897" s="5">
        <v>0</v>
      </c>
      <c r="F1897" s="5">
        <v>0</v>
      </c>
      <c r="G1897" s="6" t="s">
        <v>98</v>
      </c>
      <c r="H1897" s="6">
        <v>0</v>
      </c>
      <c r="I1897" s="4">
        <v>0</v>
      </c>
      <c r="J1897" s="4" t="s">
        <v>98</v>
      </c>
      <c r="K1897" s="4" t="s">
        <v>98</v>
      </c>
      <c r="L1897" s="7" t="s">
        <v>16</v>
      </c>
      <c r="M1897" s="7" t="s">
        <v>17</v>
      </c>
    </row>
    <row r="1898" spans="1:13">
      <c r="A1898" s="3" t="s">
        <v>773</v>
      </c>
      <c r="B1898" s="3" t="s">
        <v>774</v>
      </c>
      <c r="C1898" s="4" t="s">
        <v>15</v>
      </c>
      <c r="D1898" s="4" t="s">
        <v>98</v>
      </c>
      <c r="E1898" s="5">
        <v>0</v>
      </c>
      <c r="F1898" s="5">
        <v>0</v>
      </c>
      <c r="G1898" s="6" t="s">
        <v>98</v>
      </c>
      <c r="H1898" s="6">
        <v>0</v>
      </c>
      <c r="I1898" s="4">
        <v>0</v>
      </c>
      <c r="J1898" s="4" t="s">
        <v>98</v>
      </c>
      <c r="K1898" s="4" t="s">
        <v>98</v>
      </c>
      <c r="L1898" s="7" t="s">
        <v>16</v>
      </c>
      <c r="M1898" s="7" t="s">
        <v>17</v>
      </c>
    </row>
    <row r="1899" spans="1:13">
      <c r="A1899" s="3" t="s">
        <v>413</v>
      </c>
      <c r="B1899" s="3" t="s">
        <v>1555</v>
      </c>
      <c r="C1899" s="4" t="s">
        <v>15</v>
      </c>
      <c r="D1899" s="4" t="s">
        <v>98</v>
      </c>
      <c r="E1899" s="5">
        <v>0</v>
      </c>
      <c r="F1899" s="5">
        <v>0</v>
      </c>
      <c r="G1899" s="6" t="s">
        <v>98</v>
      </c>
      <c r="H1899" s="6">
        <v>0</v>
      </c>
      <c r="I1899" s="4">
        <v>0</v>
      </c>
      <c r="J1899" s="4" t="s">
        <v>98</v>
      </c>
      <c r="K1899" s="4" t="s">
        <v>98</v>
      </c>
      <c r="L1899" s="7" t="s">
        <v>16</v>
      </c>
      <c r="M1899" s="7" t="s">
        <v>17</v>
      </c>
    </row>
    <row r="1900" spans="1:13">
      <c r="A1900" s="3" t="s">
        <v>463</v>
      </c>
      <c r="B1900" s="3" t="s">
        <v>464</v>
      </c>
      <c r="C1900" s="4" t="s">
        <v>15</v>
      </c>
      <c r="D1900" s="4" t="s">
        <v>98</v>
      </c>
      <c r="E1900" s="5">
        <v>0</v>
      </c>
      <c r="F1900" s="5">
        <v>0</v>
      </c>
      <c r="G1900" s="6" t="s">
        <v>98</v>
      </c>
      <c r="H1900" s="6">
        <v>0</v>
      </c>
      <c r="I1900" s="4">
        <v>0</v>
      </c>
      <c r="J1900" s="4" t="s">
        <v>98</v>
      </c>
      <c r="K1900" s="4" t="s">
        <v>98</v>
      </c>
      <c r="L1900" s="7" t="s">
        <v>16</v>
      </c>
      <c r="M1900" s="7" t="s">
        <v>17</v>
      </c>
    </row>
    <row r="1901" spans="1:13">
      <c r="A1901" s="3" t="s">
        <v>359</v>
      </c>
      <c r="B1901" s="3" t="s">
        <v>1111</v>
      </c>
      <c r="C1901" s="4" t="s">
        <v>15</v>
      </c>
      <c r="D1901" s="4" t="s">
        <v>98</v>
      </c>
      <c r="E1901" s="5">
        <v>0</v>
      </c>
      <c r="F1901" s="5">
        <v>0</v>
      </c>
      <c r="G1901" s="6" t="s">
        <v>98</v>
      </c>
      <c r="H1901" s="6">
        <v>0</v>
      </c>
      <c r="I1901" s="4">
        <v>0</v>
      </c>
      <c r="J1901" s="4" t="s">
        <v>98</v>
      </c>
      <c r="K1901" s="4" t="s">
        <v>98</v>
      </c>
      <c r="L1901" s="7" t="s">
        <v>16</v>
      </c>
      <c r="M1901" s="7" t="s">
        <v>17</v>
      </c>
    </row>
    <row r="1902" spans="1:13">
      <c r="A1902" s="3" t="s">
        <v>74</v>
      </c>
      <c r="B1902" s="3" t="s">
        <v>1556</v>
      </c>
      <c r="C1902" s="4" t="s">
        <v>15</v>
      </c>
      <c r="D1902" s="4" t="s">
        <v>98</v>
      </c>
      <c r="E1902" s="5">
        <v>0</v>
      </c>
      <c r="F1902" s="5">
        <v>0</v>
      </c>
      <c r="G1902" s="6" t="s">
        <v>98</v>
      </c>
      <c r="H1902" s="6">
        <v>0</v>
      </c>
      <c r="I1902" s="4">
        <v>0</v>
      </c>
      <c r="J1902" s="4" t="s">
        <v>98</v>
      </c>
      <c r="K1902" s="4" t="s">
        <v>98</v>
      </c>
      <c r="L1902" s="7" t="s">
        <v>16</v>
      </c>
      <c r="M1902" s="7" t="s">
        <v>17</v>
      </c>
    </row>
    <row r="1903" spans="1:13">
      <c r="A1903" s="3" t="s">
        <v>115</v>
      </c>
      <c r="B1903" s="3" t="s">
        <v>1557</v>
      </c>
      <c r="C1903" s="4" t="s">
        <v>15</v>
      </c>
      <c r="D1903" s="4" t="s">
        <v>98</v>
      </c>
      <c r="E1903" s="5">
        <v>0</v>
      </c>
      <c r="F1903" s="5">
        <v>0</v>
      </c>
      <c r="G1903" s="6" t="s">
        <v>98</v>
      </c>
      <c r="H1903" s="6">
        <v>0</v>
      </c>
      <c r="I1903" s="4">
        <v>0</v>
      </c>
      <c r="J1903" s="4" t="s">
        <v>98</v>
      </c>
      <c r="K1903" s="4" t="s">
        <v>98</v>
      </c>
      <c r="L1903" s="7" t="s">
        <v>16</v>
      </c>
      <c r="M1903" s="7" t="s">
        <v>17</v>
      </c>
    </row>
    <row r="1904" spans="1:13">
      <c r="A1904" s="3" t="s">
        <v>587</v>
      </c>
      <c r="B1904" s="3" t="s">
        <v>1558</v>
      </c>
      <c r="C1904" s="4" t="s">
        <v>15</v>
      </c>
      <c r="D1904" s="4" t="s">
        <v>98</v>
      </c>
      <c r="E1904" s="5">
        <v>0</v>
      </c>
      <c r="F1904" s="5">
        <v>0</v>
      </c>
      <c r="G1904" s="6" t="s">
        <v>98</v>
      </c>
      <c r="H1904" s="6">
        <v>0</v>
      </c>
      <c r="I1904" s="4">
        <v>0</v>
      </c>
      <c r="J1904" s="4" t="s">
        <v>98</v>
      </c>
      <c r="K1904" s="4" t="s">
        <v>98</v>
      </c>
      <c r="L1904" s="7" t="s">
        <v>16</v>
      </c>
      <c r="M1904" s="7" t="s">
        <v>17</v>
      </c>
    </row>
    <row r="1905" spans="1:13">
      <c r="A1905" s="3" t="s">
        <v>413</v>
      </c>
      <c r="B1905" s="3" t="s">
        <v>1549</v>
      </c>
      <c r="C1905" s="4" t="s">
        <v>15</v>
      </c>
      <c r="D1905" s="4" t="s">
        <v>98</v>
      </c>
      <c r="E1905" s="5">
        <v>0</v>
      </c>
      <c r="F1905" s="5">
        <v>0</v>
      </c>
      <c r="G1905" s="6" t="s">
        <v>98</v>
      </c>
      <c r="H1905" s="6">
        <v>0</v>
      </c>
      <c r="I1905" s="4">
        <v>0</v>
      </c>
      <c r="J1905" s="4" t="s">
        <v>98</v>
      </c>
      <c r="K1905" s="4" t="s">
        <v>98</v>
      </c>
      <c r="L1905" s="7" t="s">
        <v>16</v>
      </c>
      <c r="M1905" s="7" t="s">
        <v>17</v>
      </c>
    </row>
    <row r="1906" spans="1:13">
      <c r="A1906" s="3" t="s">
        <v>511</v>
      </c>
      <c r="B1906" s="3" t="s">
        <v>512</v>
      </c>
      <c r="C1906" s="4" t="s">
        <v>15</v>
      </c>
      <c r="D1906" s="4" t="s">
        <v>98</v>
      </c>
      <c r="E1906" s="5">
        <v>0</v>
      </c>
      <c r="F1906" s="5">
        <v>0</v>
      </c>
      <c r="G1906" s="6" t="s">
        <v>98</v>
      </c>
      <c r="H1906" s="6">
        <v>0</v>
      </c>
      <c r="I1906" s="4">
        <v>0</v>
      </c>
      <c r="J1906" s="4" t="s">
        <v>98</v>
      </c>
      <c r="K1906" s="4" t="s">
        <v>98</v>
      </c>
      <c r="L1906" s="7" t="s">
        <v>16</v>
      </c>
      <c r="M1906" s="7" t="s">
        <v>17</v>
      </c>
    </row>
    <row r="1907" spans="1:13">
      <c r="A1907" s="3" t="s">
        <v>469</v>
      </c>
      <c r="B1907" s="3" t="s">
        <v>1559</v>
      </c>
      <c r="C1907" s="4" t="s">
        <v>15</v>
      </c>
      <c r="D1907" s="4" t="s">
        <v>98</v>
      </c>
      <c r="E1907" s="5">
        <v>0</v>
      </c>
      <c r="F1907" s="5">
        <v>0</v>
      </c>
      <c r="G1907" s="6" t="s">
        <v>98</v>
      </c>
      <c r="H1907" s="6">
        <v>0</v>
      </c>
      <c r="I1907" s="4">
        <v>0</v>
      </c>
      <c r="J1907" s="4" t="s">
        <v>98</v>
      </c>
      <c r="K1907" s="4" t="s">
        <v>98</v>
      </c>
      <c r="L1907" s="7" t="s">
        <v>16</v>
      </c>
      <c r="M1907" s="7" t="s">
        <v>17</v>
      </c>
    </row>
    <row r="1908" spans="1:13">
      <c r="A1908" s="3" t="s">
        <v>318</v>
      </c>
      <c r="B1908" s="3" t="s">
        <v>368</v>
      </c>
      <c r="C1908" s="4" t="s">
        <v>15</v>
      </c>
      <c r="D1908" s="4" t="s">
        <v>98</v>
      </c>
      <c r="E1908" s="5">
        <v>0</v>
      </c>
      <c r="F1908" s="5">
        <v>0</v>
      </c>
      <c r="G1908" s="6" t="s">
        <v>98</v>
      </c>
      <c r="H1908" s="6">
        <v>0</v>
      </c>
      <c r="I1908" s="4">
        <v>0</v>
      </c>
      <c r="J1908" s="4" t="s">
        <v>98</v>
      </c>
      <c r="K1908" s="4" t="s">
        <v>98</v>
      </c>
      <c r="L1908" s="7" t="s">
        <v>16</v>
      </c>
      <c r="M1908" s="7" t="s">
        <v>17</v>
      </c>
    </row>
    <row r="1909" spans="1:13">
      <c r="A1909" s="3" t="s">
        <v>496</v>
      </c>
      <c r="B1909" s="3" t="s">
        <v>1378</v>
      </c>
      <c r="C1909" s="4" t="s">
        <v>15</v>
      </c>
      <c r="D1909" s="4" t="s">
        <v>98</v>
      </c>
      <c r="E1909" s="5">
        <v>0</v>
      </c>
      <c r="F1909" s="5">
        <v>0</v>
      </c>
      <c r="G1909" s="6" t="s">
        <v>98</v>
      </c>
      <c r="H1909" s="6">
        <v>0</v>
      </c>
      <c r="I1909" s="4">
        <v>0</v>
      </c>
      <c r="J1909" s="4" t="s">
        <v>98</v>
      </c>
      <c r="K1909" s="4" t="s">
        <v>98</v>
      </c>
      <c r="L1909" s="7" t="s">
        <v>16</v>
      </c>
      <c r="M1909" s="7" t="s">
        <v>17</v>
      </c>
    </row>
    <row r="1910" spans="1:13">
      <c r="A1910" s="3" t="s">
        <v>1454</v>
      </c>
      <c r="B1910" s="3" t="s">
        <v>1560</v>
      </c>
      <c r="C1910" s="4" t="s">
        <v>15</v>
      </c>
      <c r="D1910" s="4" t="s">
        <v>98</v>
      </c>
      <c r="E1910" s="5">
        <v>0</v>
      </c>
      <c r="F1910" s="5">
        <v>0</v>
      </c>
      <c r="G1910" s="6" t="s">
        <v>98</v>
      </c>
      <c r="H1910" s="6">
        <v>0</v>
      </c>
      <c r="I1910" s="4">
        <v>0</v>
      </c>
      <c r="J1910" s="4" t="s">
        <v>98</v>
      </c>
      <c r="K1910" s="4" t="s">
        <v>98</v>
      </c>
      <c r="L1910" s="7" t="s">
        <v>16</v>
      </c>
      <c r="M1910" s="7" t="s">
        <v>17</v>
      </c>
    </row>
    <row r="1911" spans="1:13">
      <c r="A1911" s="3" t="s">
        <v>563</v>
      </c>
      <c r="B1911" s="3" t="s">
        <v>1090</v>
      </c>
      <c r="C1911" s="4" t="s">
        <v>15</v>
      </c>
      <c r="D1911" s="4" t="s">
        <v>98</v>
      </c>
      <c r="E1911" s="5">
        <v>0</v>
      </c>
      <c r="F1911" s="5">
        <v>0</v>
      </c>
      <c r="G1911" s="6" t="s">
        <v>98</v>
      </c>
      <c r="H1911" s="6">
        <v>0</v>
      </c>
      <c r="I1911" s="4">
        <v>0</v>
      </c>
      <c r="J1911" s="4" t="s">
        <v>98</v>
      </c>
      <c r="K1911" s="4" t="s">
        <v>98</v>
      </c>
      <c r="L1911" s="7" t="s">
        <v>16</v>
      </c>
      <c r="M1911" s="7" t="s">
        <v>17</v>
      </c>
    </row>
    <row r="1912" spans="1:13">
      <c r="A1912" s="3" t="s">
        <v>77</v>
      </c>
      <c r="B1912" s="3" t="s">
        <v>690</v>
      </c>
      <c r="C1912" s="4" t="s">
        <v>15</v>
      </c>
      <c r="D1912" s="4" t="s">
        <v>98</v>
      </c>
      <c r="E1912" s="5">
        <v>0</v>
      </c>
      <c r="F1912" s="5">
        <v>0</v>
      </c>
      <c r="G1912" s="6" t="s">
        <v>98</v>
      </c>
      <c r="H1912" s="6">
        <v>0</v>
      </c>
      <c r="I1912" s="4">
        <v>0</v>
      </c>
      <c r="J1912" s="4" t="s">
        <v>98</v>
      </c>
      <c r="K1912" s="4" t="s">
        <v>98</v>
      </c>
      <c r="L1912" s="7" t="s">
        <v>16</v>
      </c>
      <c r="M1912" s="7" t="s">
        <v>17</v>
      </c>
    </row>
    <row r="1913" spans="1:13">
      <c r="A1913" s="3" t="s">
        <v>1044</v>
      </c>
      <c r="B1913" s="3" t="s">
        <v>1561</v>
      </c>
      <c r="C1913" s="4" t="s">
        <v>422</v>
      </c>
      <c r="D1913" s="4" t="s">
        <v>98</v>
      </c>
      <c r="E1913" s="5">
        <v>0</v>
      </c>
      <c r="F1913" s="5">
        <v>0</v>
      </c>
      <c r="G1913" s="6" t="s">
        <v>98</v>
      </c>
      <c r="H1913" s="6">
        <v>0</v>
      </c>
      <c r="I1913" s="4">
        <v>0</v>
      </c>
      <c r="J1913" s="4" t="s">
        <v>98</v>
      </c>
      <c r="K1913" s="4" t="s">
        <v>98</v>
      </c>
      <c r="L1913" s="7" t="s">
        <v>16</v>
      </c>
      <c r="M1913" s="7" t="s">
        <v>17</v>
      </c>
    </row>
    <row r="1914" spans="1:13">
      <c r="A1914" s="3" t="s">
        <v>379</v>
      </c>
      <c r="B1914" s="3" t="s">
        <v>739</v>
      </c>
      <c r="C1914" s="4" t="s">
        <v>15</v>
      </c>
      <c r="D1914" s="4" t="s">
        <v>98</v>
      </c>
      <c r="E1914" s="5">
        <v>0</v>
      </c>
      <c r="F1914" s="5">
        <v>0</v>
      </c>
      <c r="G1914" s="6" t="s">
        <v>98</v>
      </c>
      <c r="H1914" s="6">
        <v>0</v>
      </c>
      <c r="I1914" s="4">
        <v>0</v>
      </c>
      <c r="J1914" s="4" t="s">
        <v>98</v>
      </c>
      <c r="K1914" s="4" t="s">
        <v>98</v>
      </c>
      <c r="L1914" s="7" t="s">
        <v>16</v>
      </c>
      <c r="M1914" s="7" t="s">
        <v>17</v>
      </c>
    </row>
    <row r="1915" spans="1:13">
      <c r="A1915" s="3" t="s">
        <v>644</v>
      </c>
      <c r="B1915" s="3" t="s">
        <v>1562</v>
      </c>
      <c r="C1915" s="4" t="s">
        <v>15</v>
      </c>
      <c r="D1915" s="4" t="s">
        <v>98</v>
      </c>
      <c r="E1915" s="5">
        <v>0</v>
      </c>
      <c r="F1915" s="5">
        <v>0</v>
      </c>
      <c r="G1915" s="6" t="s">
        <v>98</v>
      </c>
      <c r="H1915" s="6">
        <v>0</v>
      </c>
      <c r="I1915" s="4">
        <v>0</v>
      </c>
      <c r="J1915" s="4" t="s">
        <v>98</v>
      </c>
      <c r="K1915" s="4" t="s">
        <v>98</v>
      </c>
      <c r="L1915" s="7" t="s">
        <v>16</v>
      </c>
      <c r="M1915" s="7" t="s">
        <v>17</v>
      </c>
    </row>
    <row r="1916" spans="1:13">
      <c r="A1916" s="3" t="s">
        <v>463</v>
      </c>
      <c r="B1916" s="3" t="s">
        <v>1563</v>
      </c>
      <c r="C1916" s="4" t="s">
        <v>15</v>
      </c>
      <c r="D1916" s="4" t="s">
        <v>98</v>
      </c>
      <c r="E1916" s="5">
        <v>0</v>
      </c>
      <c r="F1916" s="5">
        <v>0</v>
      </c>
      <c r="G1916" s="6" t="s">
        <v>98</v>
      </c>
      <c r="H1916" s="6">
        <v>0</v>
      </c>
      <c r="I1916" s="4">
        <v>0</v>
      </c>
      <c r="J1916" s="4" t="s">
        <v>98</v>
      </c>
      <c r="K1916" s="4" t="s">
        <v>98</v>
      </c>
      <c r="L1916" s="7" t="s">
        <v>16</v>
      </c>
      <c r="M1916" s="7" t="s">
        <v>17</v>
      </c>
    </row>
    <row r="1917" spans="1:13">
      <c r="A1917" s="3" t="s">
        <v>1078</v>
      </c>
      <c r="B1917" s="3" t="s">
        <v>1327</v>
      </c>
      <c r="C1917" s="4" t="s">
        <v>15</v>
      </c>
      <c r="D1917" s="4" t="s">
        <v>98</v>
      </c>
      <c r="E1917" s="5">
        <v>0</v>
      </c>
      <c r="F1917" s="5">
        <v>0</v>
      </c>
      <c r="G1917" s="6" t="s">
        <v>98</v>
      </c>
      <c r="H1917" s="6">
        <v>0</v>
      </c>
      <c r="I1917" s="4">
        <v>0</v>
      </c>
      <c r="J1917" s="4" t="s">
        <v>98</v>
      </c>
      <c r="K1917" s="4" t="s">
        <v>98</v>
      </c>
      <c r="L1917" s="7" t="s">
        <v>16</v>
      </c>
      <c r="M1917" s="7" t="s">
        <v>17</v>
      </c>
    </row>
    <row r="1918" spans="1:13">
      <c r="A1918" s="3" t="s">
        <v>112</v>
      </c>
      <c r="B1918" s="3" t="s">
        <v>861</v>
      </c>
      <c r="C1918" s="4" t="s">
        <v>15</v>
      </c>
      <c r="D1918" s="4" t="s">
        <v>98</v>
      </c>
      <c r="E1918" s="5">
        <v>0</v>
      </c>
      <c r="F1918" s="5">
        <v>0</v>
      </c>
      <c r="G1918" s="6" t="s">
        <v>98</v>
      </c>
      <c r="H1918" s="6">
        <v>0</v>
      </c>
      <c r="I1918" s="4">
        <v>0</v>
      </c>
      <c r="J1918" s="4" t="s">
        <v>98</v>
      </c>
      <c r="K1918" s="4" t="s">
        <v>98</v>
      </c>
      <c r="L1918" s="7" t="s">
        <v>16</v>
      </c>
      <c r="M1918" s="7" t="s">
        <v>17</v>
      </c>
    </row>
    <row r="1919" spans="1:13">
      <c r="A1919" s="3" t="s">
        <v>676</v>
      </c>
      <c r="B1919" s="3" t="s">
        <v>1307</v>
      </c>
      <c r="C1919" s="4" t="s">
        <v>15</v>
      </c>
      <c r="D1919" s="4" t="s">
        <v>98</v>
      </c>
      <c r="E1919" s="5">
        <v>0</v>
      </c>
      <c r="F1919" s="5">
        <v>0</v>
      </c>
      <c r="G1919" s="6" t="s">
        <v>98</v>
      </c>
      <c r="H1919" s="6">
        <v>0</v>
      </c>
      <c r="I1919" s="4">
        <v>0</v>
      </c>
      <c r="J1919" s="4" t="s">
        <v>98</v>
      </c>
      <c r="K1919" s="4" t="s">
        <v>98</v>
      </c>
      <c r="L1919" s="7" t="s">
        <v>16</v>
      </c>
      <c r="M1919" s="7" t="s">
        <v>17</v>
      </c>
    </row>
    <row r="1920" spans="1:13">
      <c r="A1920" s="3" t="s">
        <v>377</v>
      </c>
      <c r="B1920" s="3" t="s">
        <v>1145</v>
      </c>
      <c r="C1920" s="4" t="s">
        <v>15</v>
      </c>
      <c r="D1920" s="4" t="s">
        <v>98</v>
      </c>
      <c r="E1920" s="5">
        <v>0</v>
      </c>
      <c r="F1920" s="5">
        <v>0</v>
      </c>
      <c r="G1920" s="6" t="s">
        <v>98</v>
      </c>
      <c r="H1920" s="6">
        <v>0</v>
      </c>
      <c r="I1920" s="4">
        <v>0</v>
      </c>
      <c r="J1920" s="4" t="s">
        <v>98</v>
      </c>
      <c r="K1920" s="4" t="s">
        <v>98</v>
      </c>
      <c r="L1920" s="7" t="s">
        <v>16</v>
      </c>
      <c r="M1920" s="7" t="s">
        <v>17</v>
      </c>
    </row>
    <row r="1921" spans="1:13">
      <c r="A1921" s="3" t="s">
        <v>1372</v>
      </c>
      <c r="B1921" s="3" t="s">
        <v>1564</v>
      </c>
      <c r="C1921" s="4" t="s">
        <v>15</v>
      </c>
      <c r="D1921" s="4" t="s">
        <v>98</v>
      </c>
      <c r="E1921" s="5">
        <v>0</v>
      </c>
      <c r="F1921" s="5">
        <v>0</v>
      </c>
      <c r="G1921" s="6" t="s">
        <v>98</v>
      </c>
      <c r="H1921" s="6">
        <v>0</v>
      </c>
      <c r="I1921" s="4">
        <v>0</v>
      </c>
      <c r="J1921" s="4" t="s">
        <v>98</v>
      </c>
      <c r="K1921" s="4" t="s">
        <v>98</v>
      </c>
      <c r="L1921" s="7" t="s">
        <v>16</v>
      </c>
      <c r="M1921" s="7" t="s">
        <v>17</v>
      </c>
    </row>
    <row r="1922" spans="1:13">
      <c r="A1922" s="3" t="s">
        <v>296</v>
      </c>
      <c r="B1922" s="3" t="s">
        <v>1565</v>
      </c>
      <c r="C1922" s="4" t="s">
        <v>15</v>
      </c>
      <c r="D1922" s="4" t="s">
        <v>98</v>
      </c>
      <c r="E1922" s="5">
        <v>0</v>
      </c>
      <c r="F1922" s="5">
        <v>0</v>
      </c>
      <c r="G1922" s="6" t="s">
        <v>98</v>
      </c>
      <c r="H1922" s="6">
        <v>0</v>
      </c>
      <c r="I1922" s="4">
        <v>0</v>
      </c>
      <c r="J1922" s="4" t="s">
        <v>98</v>
      </c>
      <c r="K1922" s="4" t="s">
        <v>98</v>
      </c>
      <c r="L1922" s="7" t="s">
        <v>16</v>
      </c>
      <c r="M1922" s="7" t="s">
        <v>17</v>
      </c>
    </row>
    <row r="1923" spans="1:13">
      <c r="A1923" s="3" t="s">
        <v>530</v>
      </c>
      <c r="B1923" s="3" t="s">
        <v>1154</v>
      </c>
      <c r="C1923" s="4" t="s">
        <v>15</v>
      </c>
      <c r="D1923" s="4" t="s">
        <v>98</v>
      </c>
      <c r="E1923" s="5">
        <v>0</v>
      </c>
      <c r="F1923" s="5">
        <v>0</v>
      </c>
      <c r="G1923" s="6" t="s">
        <v>98</v>
      </c>
      <c r="H1923" s="6">
        <v>0</v>
      </c>
      <c r="I1923" s="4">
        <v>0</v>
      </c>
      <c r="J1923" s="4" t="s">
        <v>98</v>
      </c>
      <c r="K1923" s="4" t="s">
        <v>98</v>
      </c>
      <c r="L1923" s="7" t="s">
        <v>16</v>
      </c>
      <c r="M1923" s="7" t="s">
        <v>17</v>
      </c>
    </row>
    <row r="1924" spans="1:13">
      <c r="A1924" s="3" t="s">
        <v>825</v>
      </c>
      <c r="B1924" s="3" t="s">
        <v>1566</v>
      </c>
      <c r="C1924" s="4" t="s">
        <v>15</v>
      </c>
      <c r="D1924" s="4" t="s">
        <v>98</v>
      </c>
      <c r="E1924" s="5">
        <v>0</v>
      </c>
      <c r="F1924" s="5">
        <v>0</v>
      </c>
      <c r="G1924" s="6" t="s">
        <v>98</v>
      </c>
      <c r="H1924" s="6">
        <v>0</v>
      </c>
      <c r="I1924" s="4">
        <v>0</v>
      </c>
      <c r="J1924" s="4" t="s">
        <v>98</v>
      </c>
      <c r="K1924" s="4" t="s">
        <v>98</v>
      </c>
      <c r="L1924" s="7" t="s">
        <v>16</v>
      </c>
      <c r="M1924" s="7" t="s">
        <v>17</v>
      </c>
    </row>
    <row r="1925" spans="1:13">
      <c r="A1925" s="3" t="s">
        <v>827</v>
      </c>
      <c r="B1925" s="3" t="s">
        <v>538</v>
      </c>
      <c r="C1925" s="4" t="s">
        <v>15</v>
      </c>
      <c r="D1925" s="4" t="s">
        <v>98</v>
      </c>
      <c r="E1925" s="5">
        <v>0</v>
      </c>
      <c r="F1925" s="5">
        <v>0</v>
      </c>
      <c r="G1925" s="6" t="s">
        <v>98</v>
      </c>
      <c r="H1925" s="6">
        <v>0</v>
      </c>
      <c r="I1925" s="4">
        <v>0</v>
      </c>
      <c r="J1925" s="4" t="s">
        <v>98</v>
      </c>
      <c r="K1925" s="4" t="s">
        <v>98</v>
      </c>
      <c r="L1925" s="7" t="s">
        <v>16</v>
      </c>
      <c r="M1925" s="7" t="s">
        <v>17</v>
      </c>
    </row>
    <row r="1926" spans="1:13">
      <c r="A1926" s="3" t="s">
        <v>1109</v>
      </c>
      <c r="B1926" s="3" t="s">
        <v>1567</v>
      </c>
      <c r="C1926" s="4" t="s">
        <v>15</v>
      </c>
      <c r="D1926" s="4" t="s">
        <v>98</v>
      </c>
      <c r="E1926" s="5">
        <v>0</v>
      </c>
      <c r="F1926" s="5">
        <v>0</v>
      </c>
      <c r="G1926" s="6" t="s">
        <v>98</v>
      </c>
      <c r="H1926" s="6">
        <v>0</v>
      </c>
      <c r="I1926" s="4">
        <v>0</v>
      </c>
      <c r="J1926" s="4" t="s">
        <v>98</v>
      </c>
      <c r="K1926" s="4" t="s">
        <v>98</v>
      </c>
      <c r="L1926" s="7" t="s">
        <v>16</v>
      </c>
      <c r="M1926" s="7" t="s">
        <v>17</v>
      </c>
    </row>
    <row r="1927" spans="1:13">
      <c r="A1927" s="3" t="s">
        <v>1464</v>
      </c>
      <c r="B1927" s="3" t="s">
        <v>1568</v>
      </c>
      <c r="C1927" s="4" t="s">
        <v>15</v>
      </c>
      <c r="D1927" s="4" t="s">
        <v>98</v>
      </c>
      <c r="E1927" s="5">
        <v>0</v>
      </c>
      <c r="F1927" s="5">
        <v>0</v>
      </c>
      <c r="G1927" s="6" t="s">
        <v>98</v>
      </c>
      <c r="H1927" s="6">
        <v>0</v>
      </c>
      <c r="I1927" s="4">
        <v>0</v>
      </c>
      <c r="J1927" s="4" t="s">
        <v>98</v>
      </c>
      <c r="K1927" s="4" t="s">
        <v>98</v>
      </c>
      <c r="L1927" s="7" t="s">
        <v>16</v>
      </c>
      <c r="M1927" s="7" t="s">
        <v>17</v>
      </c>
    </row>
    <row r="1928" spans="1:13">
      <c r="A1928" s="3" t="s">
        <v>375</v>
      </c>
      <c r="B1928" s="3" t="s">
        <v>1186</v>
      </c>
      <c r="C1928" s="4" t="s">
        <v>15</v>
      </c>
      <c r="D1928" s="4" t="s">
        <v>98</v>
      </c>
      <c r="E1928" s="5">
        <v>0</v>
      </c>
      <c r="F1928" s="5">
        <v>0</v>
      </c>
      <c r="G1928" s="6" t="s">
        <v>98</v>
      </c>
      <c r="H1928" s="6">
        <v>0</v>
      </c>
      <c r="I1928" s="4">
        <v>0</v>
      </c>
      <c r="J1928" s="4" t="s">
        <v>98</v>
      </c>
      <c r="K1928" s="4" t="s">
        <v>98</v>
      </c>
      <c r="L1928" s="7" t="s">
        <v>16</v>
      </c>
      <c r="M1928" s="7" t="s">
        <v>17</v>
      </c>
    </row>
    <row r="1929" spans="1:13">
      <c r="A1929" s="3" t="s">
        <v>606</v>
      </c>
      <c r="B1929" s="3" t="s">
        <v>183</v>
      </c>
      <c r="C1929" s="4" t="s">
        <v>15</v>
      </c>
      <c r="D1929" s="4" t="s">
        <v>98</v>
      </c>
      <c r="E1929" s="5">
        <v>0</v>
      </c>
      <c r="F1929" s="5">
        <v>0</v>
      </c>
      <c r="G1929" s="6" t="s">
        <v>98</v>
      </c>
      <c r="H1929" s="6">
        <v>0</v>
      </c>
      <c r="I1929" s="4">
        <v>0</v>
      </c>
      <c r="J1929" s="4" t="s">
        <v>98</v>
      </c>
      <c r="K1929" s="4" t="s">
        <v>98</v>
      </c>
      <c r="L1929" s="7" t="s">
        <v>16</v>
      </c>
      <c r="M1929" s="7" t="s">
        <v>17</v>
      </c>
    </row>
    <row r="1930" spans="1:13">
      <c r="A1930" s="3" t="s">
        <v>800</v>
      </c>
      <c r="B1930" s="3" t="s">
        <v>1569</v>
      </c>
      <c r="C1930" s="4" t="s">
        <v>15</v>
      </c>
      <c r="D1930" s="4" t="s">
        <v>98</v>
      </c>
      <c r="E1930" s="5">
        <v>0</v>
      </c>
      <c r="F1930" s="5">
        <v>0</v>
      </c>
      <c r="G1930" s="6" t="s">
        <v>98</v>
      </c>
      <c r="H1930" s="6">
        <v>0</v>
      </c>
      <c r="I1930" s="4">
        <v>0</v>
      </c>
      <c r="J1930" s="4" t="s">
        <v>98</v>
      </c>
      <c r="K1930" s="4" t="s">
        <v>98</v>
      </c>
      <c r="L1930" s="7" t="s">
        <v>16</v>
      </c>
      <c r="M1930" s="7" t="s">
        <v>17</v>
      </c>
    </row>
    <row r="1931" spans="1:13">
      <c r="A1931" s="3" t="s">
        <v>361</v>
      </c>
      <c r="B1931" s="3" t="s">
        <v>791</v>
      </c>
      <c r="C1931" s="4" t="s">
        <v>15</v>
      </c>
      <c r="D1931" s="4" t="s">
        <v>98</v>
      </c>
      <c r="E1931" s="5">
        <v>0</v>
      </c>
      <c r="F1931" s="5">
        <v>0</v>
      </c>
      <c r="G1931" s="6" t="s">
        <v>98</v>
      </c>
      <c r="H1931" s="6">
        <v>0</v>
      </c>
      <c r="I1931" s="4">
        <v>0</v>
      </c>
      <c r="J1931" s="4" t="s">
        <v>98</v>
      </c>
      <c r="K1931" s="4" t="s">
        <v>98</v>
      </c>
      <c r="L1931" s="7" t="s">
        <v>16</v>
      </c>
      <c r="M1931" s="7" t="s">
        <v>17</v>
      </c>
    </row>
    <row r="1932" spans="1:13">
      <c r="A1932" s="3" t="s">
        <v>74</v>
      </c>
      <c r="B1932" s="3" t="s">
        <v>1381</v>
      </c>
      <c r="C1932" s="4" t="s">
        <v>15</v>
      </c>
      <c r="D1932" s="4" t="s">
        <v>98</v>
      </c>
      <c r="E1932" s="5">
        <v>0</v>
      </c>
      <c r="F1932" s="5">
        <v>0</v>
      </c>
      <c r="G1932" s="6" t="s">
        <v>98</v>
      </c>
      <c r="H1932" s="6">
        <v>0</v>
      </c>
      <c r="I1932" s="4">
        <v>0</v>
      </c>
      <c r="J1932" s="4" t="s">
        <v>98</v>
      </c>
      <c r="K1932" s="4" t="s">
        <v>98</v>
      </c>
      <c r="L1932" s="7" t="s">
        <v>16</v>
      </c>
      <c r="M1932" s="7" t="s">
        <v>17</v>
      </c>
    </row>
    <row r="1933" spans="1:13">
      <c r="A1933" s="3" t="s">
        <v>484</v>
      </c>
      <c r="B1933" s="3" t="s">
        <v>1570</v>
      </c>
      <c r="C1933" s="4" t="s">
        <v>15</v>
      </c>
      <c r="D1933" s="4" t="s">
        <v>98</v>
      </c>
      <c r="E1933" s="5">
        <v>0</v>
      </c>
      <c r="F1933" s="5">
        <v>0</v>
      </c>
      <c r="G1933" s="6" t="s">
        <v>98</v>
      </c>
      <c r="H1933" s="6">
        <v>0</v>
      </c>
      <c r="I1933" s="4">
        <v>0</v>
      </c>
      <c r="J1933" s="4" t="s">
        <v>98</v>
      </c>
      <c r="K1933" s="4" t="s">
        <v>98</v>
      </c>
      <c r="L1933" s="7" t="s">
        <v>16</v>
      </c>
      <c r="M1933" s="7" t="s">
        <v>17</v>
      </c>
    </row>
    <row r="1934" spans="1:13">
      <c r="A1934" s="3" t="s">
        <v>511</v>
      </c>
      <c r="B1934" s="3" t="s">
        <v>993</v>
      </c>
      <c r="C1934" s="4" t="s">
        <v>15</v>
      </c>
      <c r="D1934" s="4" t="s">
        <v>98</v>
      </c>
      <c r="E1934" s="5">
        <v>0</v>
      </c>
      <c r="F1934" s="5">
        <v>0</v>
      </c>
      <c r="G1934" s="6" t="s">
        <v>98</v>
      </c>
      <c r="H1934" s="6">
        <v>0</v>
      </c>
      <c r="I1934" s="4">
        <v>0</v>
      </c>
      <c r="J1934" s="4" t="s">
        <v>98</v>
      </c>
      <c r="K1934" s="4" t="s">
        <v>98</v>
      </c>
      <c r="L1934" s="7" t="s">
        <v>16</v>
      </c>
      <c r="M1934" s="7" t="s">
        <v>17</v>
      </c>
    </row>
    <row r="1935" spans="1:13">
      <c r="A1935" s="3" t="s">
        <v>447</v>
      </c>
      <c r="B1935" s="3" t="s">
        <v>1571</v>
      </c>
      <c r="C1935" s="4" t="s">
        <v>15</v>
      </c>
      <c r="D1935" s="4" t="s">
        <v>98</v>
      </c>
      <c r="E1935" s="5">
        <v>0</v>
      </c>
      <c r="F1935" s="5">
        <v>0</v>
      </c>
      <c r="G1935" s="6" t="s">
        <v>98</v>
      </c>
      <c r="H1935" s="6">
        <v>0</v>
      </c>
      <c r="I1935" s="4">
        <v>0</v>
      </c>
      <c r="J1935" s="4" t="s">
        <v>98</v>
      </c>
      <c r="K1935" s="4" t="s">
        <v>98</v>
      </c>
      <c r="L1935" s="7" t="s">
        <v>16</v>
      </c>
      <c r="M1935" s="7" t="s">
        <v>17</v>
      </c>
    </row>
    <row r="1936" spans="1:13">
      <c r="A1936" s="3" t="s">
        <v>316</v>
      </c>
      <c r="B1936" s="3" t="s">
        <v>1572</v>
      </c>
      <c r="C1936" s="4" t="s">
        <v>15</v>
      </c>
      <c r="D1936" s="4" t="s">
        <v>98</v>
      </c>
      <c r="E1936" s="5">
        <v>0</v>
      </c>
      <c r="F1936" s="5">
        <v>0</v>
      </c>
      <c r="G1936" s="6" t="s">
        <v>98</v>
      </c>
      <c r="H1936" s="6">
        <v>0</v>
      </c>
      <c r="I1936" s="4">
        <v>0</v>
      </c>
      <c r="J1936" s="4" t="s">
        <v>98</v>
      </c>
      <c r="K1936" s="4" t="s">
        <v>98</v>
      </c>
      <c r="L1936" s="7" t="s">
        <v>16</v>
      </c>
      <c r="M1936" s="7" t="s">
        <v>17</v>
      </c>
    </row>
    <row r="1937" spans="1:13">
      <c r="A1937" s="3" t="s">
        <v>394</v>
      </c>
      <c r="B1937" s="3" t="s">
        <v>1573</v>
      </c>
      <c r="C1937" s="4" t="s">
        <v>15</v>
      </c>
      <c r="D1937" s="4" t="s">
        <v>98</v>
      </c>
      <c r="E1937" s="5">
        <v>0</v>
      </c>
      <c r="F1937" s="5">
        <v>0</v>
      </c>
      <c r="G1937" s="6" t="s">
        <v>98</v>
      </c>
      <c r="H1937" s="6">
        <v>0</v>
      </c>
      <c r="I1937" s="4">
        <v>0</v>
      </c>
      <c r="J1937" s="4" t="s">
        <v>98</v>
      </c>
      <c r="K1937" s="4" t="s">
        <v>98</v>
      </c>
      <c r="L1937" s="7" t="s">
        <v>16</v>
      </c>
      <c r="M1937" s="7" t="s">
        <v>17</v>
      </c>
    </row>
    <row r="1938" spans="1:13">
      <c r="A1938" s="3" t="s">
        <v>122</v>
      </c>
      <c r="B1938" s="3" t="s">
        <v>1574</v>
      </c>
      <c r="C1938" s="4" t="s">
        <v>15</v>
      </c>
      <c r="D1938" s="4" t="s">
        <v>98</v>
      </c>
      <c r="E1938" s="5">
        <v>0</v>
      </c>
      <c r="F1938" s="5">
        <v>0</v>
      </c>
      <c r="G1938" s="6" t="s">
        <v>98</v>
      </c>
      <c r="H1938" s="6">
        <v>0</v>
      </c>
      <c r="I1938" s="4">
        <v>0</v>
      </c>
      <c r="J1938" s="4" t="s">
        <v>98</v>
      </c>
      <c r="K1938" s="4" t="s">
        <v>98</v>
      </c>
      <c r="L1938" s="7" t="s">
        <v>16</v>
      </c>
      <c r="M1938" s="7" t="s">
        <v>17</v>
      </c>
    </row>
    <row r="1939" spans="1:13">
      <c r="A1939" s="3" t="s">
        <v>59</v>
      </c>
      <c r="B1939" s="3" t="s">
        <v>171</v>
      </c>
      <c r="C1939" s="4" t="s">
        <v>15</v>
      </c>
      <c r="D1939" s="4" t="s">
        <v>98</v>
      </c>
      <c r="E1939" s="5">
        <v>0</v>
      </c>
      <c r="F1939" s="5">
        <v>0</v>
      </c>
      <c r="G1939" s="6" t="s">
        <v>98</v>
      </c>
      <c r="H1939" s="6">
        <v>0</v>
      </c>
      <c r="I1939" s="4">
        <v>0</v>
      </c>
      <c r="J1939" s="4" t="s">
        <v>98</v>
      </c>
      <c r="K1939" s="4" t="s">
        <v>98</v>
      </c>
      <c r="L1939" s="7" t="s">
        <v>16</v>
      </c>
      <c r="M1939" s="7" t="s">
        <v>17</v>
      </c>
    </row>
    <row r="1940" spans="1:13">
      <c r="A1940" s="3" t="s">
        <v>294</v>
      </c>
      <c r="B1940" s="3" t="s">
        <v>1575</v>
      </c>
      <c r="C1940" s="4" t="s">
        <v>15</v>
      </c>
      <c r="D1940" s="4" t="s">
        <v>98</v>
      </c>
      <c r="E1940" s="5">
        <v>0</v>
      </c>
      <c r="F1940" s="5">
        <v>0</v>
      </c>
      <c r="G1940" s="6" t="s">
        <v>98</v>
      </c>
      <c r="H1940" s="6">
        <v>0</v>
      </c>
      <c r="I1940" s="4">
        <v>0</v>
      </c>
      <c r="J1940" s="4" t="s">
        <v>98</v>
      </c>
      <c r="K1940" s="4" t="s">
        <v>98</v>
      </c>
      <c r="L1940" s="7" t="s">
        <v>16</v>
      </c>
      <c r="M1940" s="7" t="s">
        <v>17</v>
      </c>
    </row>
    <row r="1941" spans="1:13">
      <c r="A1941" s="3" t="s">
        <v>558</v>
      </c>
      <c r="B1941" s="3" t="s">
        <v>1576</v>
      </c>
      <c r="C1941" s="4" t="s">
        <v>15</v>
      </c>
      <c r="D1941" s="4" t="s">
        <v>98</v>
      </c>
      <c r="E1941" s="5">
        <v>0</v>
      </c>
      <c r="F1941" s="5">
        <v>0</v>
      </c>
      <c r="G1941" s="6" t="s">
        <v>98</v>
      </c>
      <c r="H1941" s="6">
        <v>0</v>
      </c>
      <c r="I1941" s="4">
        <v>0</v>
      </c>
      <c r="J1941" s="4" t="s">
        <v>98</v>
      </c>
      <c r="K1941" s="4" t="s">
        <v>98</v>
      </c>
      <c r="L1941" s="7" t="s">
        <v>16</v>
      </c>
      <c r="M1941" s="7" t="s">
        <v>17</v>
      </c>
    </row>
    <row r="1942" spans="1:13">
      <c r="A1942" s="3" t="s">
        <v>629</v>
      </c>
      <c r="B1942" s="3" t="s">
        <v>545</v>
      </c>
      <c r="C1942" s="4" t="s">
        <v>15</v>
      </c>
      <c r="D1942" s="4" t="s">
        <v>98</v>
      </c>
      <c r="E1942" s="5">
        <v>0</v>
      </c>
      <c r="F1942" s="5">
        <v>0</v>
      </c>
      <c r="G1942" s="6" t="s">
        <v>98</v>
      </c>
      <c r="H1942" s="6">
        <v>0</v>
      </c>
      <c r="I1942" s="4">
        <v>0</v>
      </c>
      <c r="J1942" s="4" t="s">
        <v>98</v>
      </c>
      <c r="K1942" s="4" t="s">
        <v>98</v>
      </c>
      <c r="L1942" s="7" t="s">
        <v>16</v>
      </c>
      <c r="M1942" s="7" t="s">
        <v>17</v>
      </c>
    </row>
    <row r="1943" spans="1:13">
      <c r="A1943" s="3" t="s">
        <v>776</v>
      </c>
      <c r="B1943" s="3" t="s">
        <v>953</v>
      </c>
      <c r="C1943" s="4" t="s">
        <v>15</v>
      </c>
      <c r="D1943" s="4" t="s">
        <v>98</v>
      </c>
      <c r="E1943" s="5">
        <v>0</v>
      </c>
      <c r="F1943" s="5">
        <v>0</v>
      </c>
      <c r="G1943" s="6" t="s">
        <v>98</v>
      </c>
      <c r="H1943" s="6">
        <v>0</v>
      </c>
      <c r="I1943" s="4">
        <v>0</v>
      </c>
      <c r="J1943" s="4" t="s">
        <v>98</v>
      </c>
      <c r="K1943" s="4" t="s">
        <v>98</v>
      </c>
      <c r="L1943" s="7" t="s">
        <v>16</v>
      </c>
      <c r="M1943" s="7" t="s">
        <v>17</v>
      </c>
    </row>
    <row r="1944" spans="1:13">
      <c r="A1944" s="3" t="s">
        <v>404</v>
      </c>
      <c r="B1944" s="3" t="s">
        <v>1457</v>
      </c>
      <c r="C1944" s="4" t="s">
        <v>15</v>
      </c>
      <c r="D1944" s="4" t="s">
        <v>98</v>
      </c>
      <c r="E1944" s="5">
        <v>0</v>
      </c>
      <c r="F1944" s="5">
        <v>0</v>
      </c>
      <c r="G1944" s="6" t="s">
        <v>98</v>
      </c>
      <c r="H1944" s="6">
        <v>0</v>
      </c>
      <c r="I1944" s="4">
        <v>0</v>
      </c>
      <c r="J1944" s="4" t="s">
        <v>98</v>
      </c>
      <c r="K1944" s="4" t="s">
        <v>98</v>
      </c>
      <c r="L1944" s="7" t="s">
        <v>16</v>
      </c>
      <c r="M1944" s="7" t="s">
        <v>17</v>
      </c>
    </row>
    <row r="1945" spans="1:13">
      <c r="A1945" s="3" t="s">
        <v>750</v>
      </c>
      <c r="B1945" s="3" t="s">
        <v>1577</v>
      </c>
      <c r="C1945" s="4" t="s">
        <v>15</v>
      </c>
      <c r="D1945" s="4" t="s">
        <v>98</v>
      </c>
      <c r="E1945" s="5">
        <v>0</v>
      </c>
      <c r="F1945" s="5">
        <v>0</v>
      </c>
      <c r="G1945" s="6" t="s">
        <v>98</v>
      </c>
      <c r="H1945" s="6">
        <v>0</v>
      </c>
      <c r="I1945" s="4">
        <v>0</v>
      </c>
      <c r="J1945" s="4" t="s">
        <v>98</v>
      </c>
      <c r="K1945" s="4" t="s">
        <v>98</v>
      </c>
      <c r="L1945" s="7" t="s">
        <v>16</v>
      </c>
      <c r="M1945" s="7" t="s">
        <v>17</v>
      </c>
    </row>
    <row r="1946" spans="1:13">
      <c r="A1946" s="3" t="s">
        <v>794</v>
      </c>
      <c r="B1946" s="3" t="s">
        <v>1578</v>
      </c>
      <c r="C1946" s="4" t="s">
        <v>304</v>
      </c>
      <c r="D1946" s="4" t="s">
        <v>98</v>
      </c>
      <c r="E1946" s="5">
        <v>0</v>
      </c>
      <c r="F1946" s="5">
        <v>0</v>
      </c>
      <c r="G1946" s="6" t="s">
        <v>98</v>
      </c>
      <c r="H1946" s="6">
        <v>0</v>
      </c>
      <c r="I1946" s="4">
        <v>0</v>
      </c>
      <c r="J1946" s="4" t="s">
        <v>98</v>
      </c>
      <c r="K1946" s="4" t="s">
        <v>98</v>
      </c>
      <c r="L1946" s="7" t="s">
        <v>16</v>
      </c>
      <c r="M1946" s="7" t="s">
        <v>17</v>
      </c>
    </row>
    <row r="1947" spans="1:13">
      <c r="A1947" s="3" t="s">
        <v>644</v>
      </c>
      <c r="B1947" s="3" t="s">
        <v>966</v>
      </c>
      <c r="C1947" s="4" t="s">
        <v>15</v>
      </c>
      <c r="D1947" s="4" t="s">
        <v>98</v>
      </c>
      <c r="E1947" s="5">
        <v>0</v>
      </c>
      <c r="F1947" s="5">
        <v>0</v>
      </c>
      <c r="G1947" s="6" t="s">
        <v>98</v>
      </c>
      <c r="H1947" s="6">
        <v>0</v>
      </c>
      <c r="I1947" s="4">
        <v>0</v>
      </c>
      <c r="J1947" s="4" t="s">
        <v>98</v>
      </c>
      <c r="K1947" s="4" t="s">
        <v>98</v>
      </c>
      <c r="L1947" s="7" t="s">
        <v>16</v>
      </c>
      <c r="M1947" s="7" t="s">
        <v>17</v>
      </c>
    </row>
    <row r="1948" spans="1:13">
      <c r="A1948" s="3" t="s">
        <v>1410</v>
      </c>
      <c r="B1948" s="3" t="s">
        <v>1411</v>
      </c>
      <c r="C1948" s="4" t="s">
        <v>15</v>
      </c>
      <c r="D1948" s="4" t="s">
        <v>98</v>
      </c>
      <c r="E1948" s="5">
        <v>0</v>
      </c>
      <c r="F1948" s="5">
        <v>0</v>
      </c>
      <c r="G1948" s="6" t="s">
        <v>98</v>
      </c>
      <c r="H1948" s="6">
        <v>0</v>
      </c>
      <c r="I1948" s="4">
        <v>0</v>
      </c>
      <c r="J1948" s="4" t="s">
        <v>98</v>
      </c>
      <c r="K1948" s="4" t="s">
        <v>98</v>
      </c>
      <c r="L1948" s="7" t="s">
        <v>16</v>
      </c>
      <c r="M1948" s="7" t="s">
        <v>17</v>
      </c>
    </row>
    <row r="1949" spans="1:13">
      <c r="A1949" s="3" t="s">
        <v>505</v>
      </c>
      <c r="B1949" s="3" t="s">
        <v>828</v>
      </c>
      <c r="C1949" s="4" t="s">
        <v>15</v>
      </c>
      <c r="D1949" s="4" t="s">
        <v>98</v>
      </c>
      <c r="E1949" s="5">
        <v>0</v>
      </c>
      <c r="F1949" s="5">
        <v>0</v>
      </c>
      <c r="G1949" s="6" t="s">
        <v>98</v>
      </c>
      <c r="H1949" s="6">
        <v>0</v>
      </c>
      <c r="I1949" s="4">
        <v>0</v>
      </c>
      <c r="J1949" s="4" t="s">
        <v>98</v>
      </c>
      <c r="K1949" s="4" t="s">
        <v>98</v>
      </c>
      <c r="L1949" s="7" t="s">
        <v>16</v>
      </c>
      <c r="M1949" s="7" t="s">
        <v>17</v>
      </c>
    </row>
    <row r="1950" spans="1:13">
      <c r="A1950" s="3" t="s">
        <v>555</v>
      </c>
      <c r="B1950" s="3" t="s">
        <v>662</v>
      </c>
      <c r="C1950" s="4" t="s">
        <v>15</v>
      </c>
      <c r="D1950" s="4" t="s">
        <v>98</v>
      </c>
      <c r="E1950" s="5">
        <v>0</v>
      </c>
      <c r="F1950" s="5">
        <v>0</v>
      </c>
      <c r="G1950" s="6" t="s">
        <v>98</v>
      </c>
      <c r="H1950" s="6">
        <v>0</v>
      </c>
      <c r="I1950" s="4">
        <v>0</v>
      </c>
      <c r="J1950" s="4" t="s">
        <v>98</v>
      </c>
      <c r="K1950" s="4" t="s">
        <v>98</v>
      </c>
      <c r="L1950" s="7" t="s">
        <v>16</v>
      </c>
      <c r="M1950" s="7" t="s">
        <v>17</v>
      </c>
    </row>
    <row r="1951" spans="1:13">
      <c r="A1951" s="3" t="s">
        <v>629</v>
      </c>
      <c r="B1951" s="3" t="s">
        <v>602</v>
      </c>
      <c r="C1951" s="4" t="s">
        <v>15</v>
      </c>
      <c r="D1951" s="4" t="s">
        <v>98</v>
      </c>
      <c r="E1951" s="5">
        <v>0</v>
      </c>
      <c r="F1951" s="5">
        <v>0</v>
      </c>
      <c r="G1951" s="6" t="s">
        <v>98</v>
      </c>
      <c r="H1951" s="6">
        <v>0</v>
      </c>
      <c r="I1951" s="4">
        <v>0</v>
      </c>
      <c r="J1951" s="4" t="s">
        <v>98</v>
      </c>
      <c r="K1951" s="4" t="s">
        <v>98</v>
      </c>
      <c r="L1951" s="7" t="s">
        <v>16</v>
      </c>
      <c r="M1951" s="7" t="s">
        <v>17</v>
      </c>
    </row>
    <row r="1952" spans="1:13">
      <c r="A1952" s="3" t="s">
        <v>394</v>
      </c>
      <c r="B1952" s="3" t="s">
        <v>1579</v>
      </c>
      <c r="C1952" s="4" t="s">
        <v>15</v>
      </c>
      <c r="D1952" s="4" t="s">
        <v>98</v>
      </c>
      <c r="E1952" s="5">
        <v>0</v>
      </c>
      <c r="F1952" s="5">
        <v>0</v>
      </c>
      <c r="G1952" s="6" t="s">
        <v>98</v>
      </c>
      <c r="H1952" s="6">
        <v>0</v>
      </c>
      <c r="I1952" s="4">
        <v>0</v>
      </c>
      <c r="J1952" s="4" t="s">
        <v>98</v>
      </c>
      <c r="K1952" s="4" t="s">
        <v>98</v>
      </c>
      <c r="L1952" s="7" t="s">
        <v>16</v>
      </c>
      <c r="M1952" s="7" t="s">
        <v>17</v>
      </c>
    </row>
    <row r="1953" spans="1:13">
      <c r="A1953" s="3" t="s">
        <v>90</v>
      </c>
      <c r="B1953" s="3" t="s">
        <v>287</v>
      </c>
      <c r="C1953" s="4" t="s">
        <v>15</v>
      </c>
      <c r="D1953" s="4" t="s">
        <v>98</v>
      </c>
      <c r="E1953" s="5">
        <v>0</v>
      </c>
      <c r="F1953" s="5">
        <v>0</v>
      </c>
      <c r="G1953" s="6" t="s">
        <v>98</v>
      </c>
      <c r="H1953" s="6">
        <v>0</v>
      </c>
      <c r="I1953" s="4">
        <v>0</v>
      </c>
      <c r="J1953" s="4" t="s">
        <v>98</v>
      </c>
      <c r="K1953" s="4" t="s">
        <v>98</v>
      </c>
      <c r="L1953" s="7" t="s">
        <v>16</v>
      </c>
      <c r="M1953" s="7" t="s">
        <v>17</v>
      </c>
    </row>
    <row r="1954" spans="1:13">
      <c r="A1954" s="3" t="s">
        <v>505</v>
      </c>
      <c r="B1954" s="3" t="s">
        <v>1164</v>
      </c>
      <c r="C1954" s="4" t="s">
        <v>15</v>
      </c>
      <c r="D1954" s="4" t="s">
        <v>98</v>
      </c>
      <c r="E1954" s="5">
        <v>0</v>
      </c>
      <c r="F1954" s="5">
        <v>0</v>
      </c>
      <c r="G1954" s="6" t="s">
        <v>98</v>
      </c>
      <c r="H1954" s="6">
        <v>0</v>
      </c>
      <c r="I1954" s="4">
        <v>0</v>
      </c>
      <c r="J1954" s="4" t="s">
        <v>98</v>
      </c>
      <c r="K1954" s="4" t="s">
        <v>98</v>
      </c>
      <c r="L1954" s="7" t="s">
        <v>16</v>
      </c>
      <c r="M1954" s="7" t="s">
        <v>17</v>
      </c>
    </row>
    <row r="1955" spans="1:13">
      <c r="A1955" s="3" t="s">
        <v>514</v>
      </c>
      <c r="B1955" s="3" t="s">
        <v>1356</v>
      </c>
      <c r="C1955" s="4" t="s">
        <v>15</v>
      </c>
      <c r="D1955" s="4" t="s">
        <v>98</v>
      </c>
      <c r="E1955" s="5">
        <v>0</v>
      </c>
      <c r="F1955" s="5">
        <v>0</v>
      </c>
      <c r="G1955" s="6" t="s">
        <v>98</v>
      </c>
      <c r="H1955" s="6">
        <v>0</v>
      </c>
      <c r="I1955" s="4">
        <v>0</v>
      </c>
      <c r="J1955" s="4" t="s">
        <v>98</v>
      </c>
      <c r="K1955" s="4" t="s">
        <v>98</v>
      </c>
      <c r="L1955" s="7" t="s">
        <v>16</v>
      </c>
      <c r="M1955" s="7" t="s">
        <v>17</v>
      </c>
    </row>
    <row r="1956" spans="1:13">
      <c r="A1956" s="3" t="s">
        <v>413</v>
      </c>
      <c r="B1956" s="3" t="s">
        <v>1026</v>
      </c>
      <c r="C1956" s="4" t="s">
        <v>15</v>
      </c>
      <c r="D1956" s="4" t="s">
        <v>98</v>
      </c>
      <c r="E1956" s="5">
        <v>0</v>
      </c>
      <c r="F1956" s="5">
        <v>0</v>
      </c>
      <c r="G1956" s="6" t="s">
        <v>98</v>
      </c>
      <c r="H1956" s="6">
        <v>0</v>
      </c>
      <c r="I1956" s="4">
        <v>0</v>
      </c>
      <c r="J1956" s="4" t="s">
        <v>98</v>
      </c>
      <c r="K1956" s="4" t="s">
        <v>98</v>
      </c>
      <c r="L1956" s="7" t="s">
        <v>16</v>
      </c>
      <c r="M1956" s="7" t="s">
        <v>17</v>
      </c>
    </row>
    <row r="1957" spans="1:13">
      <c r="A1957" s="3" t="s">
        <v>517</v>
      </c>
      <c r="B1957" s="3" t="s">
        <v>829</v>
      </c>
      <c r="C1957" s="4" t="s">
        <v>15</v>
      </c>
      <c r="D1957" s="4" t="s">
        <v>98</v>
      </c>
      <c r="E1957" s="5">
        <v>0</v>
      </c>
      <c r="F1957" s="5">
        <v>0</v>
      </c>
      <c r="G1957" s="6" t="s">
        <v>98</v>
      </c>
      <c r="H1957" s="6">
        <v>0</v>
      </c>
      <c r="I1957" s="4">
        <v>0</v>
      </c>
      <c r="J1957" s="4" t="s">
        <v>98</v>
      </c>
      <c r="K1957" s="4" t="s">
        <v>98</v>
      </c>
      <c r="L1957" s="7" t="s">
        <v>16</v>
      </c>
      <c r="M1957" s="7" t="s">
        <v>17</v>
      </c>
    </row>
    <row r="1958" spans="1:13">
      <c r="A1958" s="3" t="s">
        <v>410</v>
      </c>
      <c r="B1958" s="3" t="s">
        <v>411</v>
      </c>
      <c r="C1958" s="4" t="s">
        <v>15</v>
      </c>
      <c r="D1958" s="4" t="s">
        <v>98</v>
      </c>
      <c r="E1958" s="5">
        <v>0</v>
      </c>
      <c r="F1958" s="5">
        <v>0</v>
      </c>
      <c r="G1958" s="6" t="s">
        <v>98</v>
      </c>
      <c r="H1958" s="6">
        <v>0</v>
      </c>
      <c r="I1958" s="4">
        <v>0</v>
      </c>
      <c r="J1958" s="4" t="s">
        <v>98</v>
      </c>
      <c r="K1958" s="4" t="s">
        <v>98</v>
      </c>
      <c r="L1958" s="7" t="s">
        <v>16</v>
      </c>
      <c r="M1958" s="7" t="s">
        <v>17</v>
      </c>
    </row>
    <row r="1959" spans="1:13">
      <c r="A1959" s="3" t="s">
        <v>428</v>
      </c>
      <c r="B1959" s="3" t="s">
        <v>1223</v>
      </c>
      <c r="C1959" s="4" t="s">
        <v>15</v>
      </c>
      <c r="D1959" s="4" t="s">
        <v>98</v>
      </c>
      <c r="E1959" s="5">
        <v>0</v>
      </c>
      <c r="F1959" s="5">
        <v>0</v>
      </c>
      <c r="G1959" s="6" t="s">
        <v>98</v>
      </c>
      <c r="H1959" s="6">
        <v>0</v>
      </c>
      <c r="I1959" s="4">
        <v>0</v>
      </c>
      <c r="J1959" s="4" t="s">
        <v>98</v>
      </c>
      <c r="K1959" s="4" t="s">
        <v>98</v>
      </c>
      <c r="L1959" s="7" t="s">
        <v>16</v>
      </c>
      <c r="M1959" s="7" t="s">
        <v>17</v>
      </c>
    </row>
    <row r="1960" spans="1:13">
      <c r="A1960" s="3" t="s">
        <v>88</v>
      </c>
      <c r="B1960" s="3" t="s">
        <v>232</v>
      </c>
      <c r="C1960" s="4" t="s">
        <v>15</v>
      </c>
      <c r="D1960" s="4" t="s">
        <v>98</v>
      </c>
      <c r="E1960" s="5">
        <v>0</v>
      </c>
      <c r="F1960" s="5">
        <v>0</v>
      </c>
      <c r="G1960" s="6" t="s">
        <v>98</v>
      </c>
      <c r="H1960" s="6">
        <v>0</v>
      </c>
      <c r="I1960" s="4">
        <v>0</v>
      </c>
      <c r="J1960" s="4" t="s">
        <v>98</v>
      </c>
      <c r="K1960" s="4" t="s">
        <v>98</v>
      </c>
      <c r="L1960" s="7" t="s">
        <v>16</v>
      </c>
      <c r="M1960" s="7" t="s">
        <v>17</v>
      </c>
    </row>
    <row r="1961" spans="1:13">
      <c r="A1961" s="3" t="s">
        <v>400</v>
      </c>
      <c r="B1961" s="3" t="s">
        <v>1580</v>
      </c>
      <c r="C1961" s="4" t="s">
        <v>15</v>
      </c>
      <c r="D1961" s="4" t="s">
        <v>98</v>
      </c>
      <c r="E1961" s="5">
        <v>0</v>
      </c>
      <c r="F1961" s="5">
        <v>0</v>
      </c>
      <c r="G1961" s="6" t="s">
        <v>98</v>
      </c>
      <c r="H1961" s="6">
        <v>0</v>
      </c>
      <c r="I1961" s="4">
        <v>0</v>
      </c>
      <c r="J1961" s="4" t="s">
        <v>98</v>
      </c>
      <c r="K1961" s="4" t="s">
        <v>98</v>
      </c>
      <c r="L1961" s="7" t="s">
        <v>16</v>
      </c>
      <c r="M1961" s="7" t="s">
        <v>17</v>
      </c>
    </row>
    <row r="1962" spans="1:13">
      <c r="A1962" s="3" t="s">
        <v>597</v>
      </c>
      <c r="B1962" s="3" t="s">
        <v>1581</v>
      </c>
      <c r="C1962" s="4" t="s">
        <v>15</v>
      </c>
      <c r="D1962" s="4" t="s">
        <v>98</v>
      </c>
      <c r="E1962" s="5">
        <v>0</v>
      </c>
      <c r="F1962" s="5">
        <v>0</v>
      </c>
      <c r="G1962" s="6" t="s">
        <v>98</v>
      </c>
      <c r="H1962" s="6">
        <v>0</v>
      </c>
      <c r="I1962" s="4">
        <v>0</v>
      </c>
      <c r="J1962" s="4" t="s">
        <v>98</v>
      </c>
      <c r="K1962" s="4" t="s">
        <v>98</v>
      </c>
      <c r="L1962" s="7" t="s">
        <v>16</v>
      </c>
      <c r="M1962" s="7" t="s">
        <v>17</v>
      </c>
    </row>
    <row r="1963" spans="1:13">
      <c r="A1963" s="3" t="s">
        <v>334</v>
      </c>
      <c r="B1963" s="3" t="s">
        <v>541</v>
      </c>
      <c r="C1963" s="4" t="s">
        <v>15</v>
      </c>
      <c r="D1963" s="4" t="s">
        <v>98</v>
      </c>
      <c r="E1963" s="5">
        <v>0</v>
      </c>
      <c r="F1963" s="5">
        <v>0</v>
      </c>
      <c r="G1963" s="6" t="s">
        <v>98</v>
      </c>
      <c r="H1963" s="6">
        <v>0</v>
      </c>
      <c r="I1963" s="4">
        <v>0</v>
      </c>
      <c r="J1963" s="4" t="s">
        <v>98</v>
      </c>
      <c r="K1963" s="4" t="s">
        <v>98</v>
      </c>
      <c r="L1963" s="7" t="s">
        <v>16</v>
      </c>
      <c r="M1963" s="7" t="s">
        <v>17</v>
      </c>
    </row>
    <row r="1964" spans="1:13">
      <c r="A1964" s="3" t="s">
        <v>1537</v>
      </c>
      <c r="B1964" s="3" t="s">
        <v>1582</v>
      </c>
      <c r="C1964" s="4" t="s">
        <v>15</v>
      </c>
      <c r="D1964" s="4" t="s">
        <v>98</v>
      </c>
      <c r="E1964" s="5">
        <v>0</v>
      </c>
      <c r="F1964" s="5">
        <v>0</v>
      </c>
      <c r="G1964" s="6" t="s">
        <v>98</v>
      </c>
      <c r="H1964" s="6">
        <v>0</v>
      </c>
      <c r="I1964" s="4">
        <v>0</v>
      </c>
      <c r="J1964" s="4" t="s">
        <v>98</v>
      </c>
      <c r="K1964" s="4" t="s">
        <v>98</v>
      </c>
      <c r="L1964" s="7" t="s">
        <v>16</v>
      </c>
      <c r="M1964" s="7" t="s">
        <v>17</v>
      </c>
    </row>
    <row r="1965" spans="1:13">
      <c r="A1965" s="3" t="s">
        <v>688</v>
      </c>
      <c r="B1965" s="3" t="s">
        <v>1333</v>
      </c>
      <c r="C1965" s="4" t="s">
        <v>15</v>
      </c>
      <c r="D1965" s="4" t="s">
        <v>98</v>
      </c>
      <c r="E1965" s="5">
        <v>0</v>
      </c>
      <c r="F1965" s="5">
        <v>0</v>
      </c>
      <c r="G1965" s="6" t="s">
        <v>98</v>
      </c>
      <c r="H1965" s="6">
        <v>0</v>
      </c>
      <c r="I1965" s="4">
        <v>0</v>
      </c>
      <c r="J1965" s="4" t="s">
        <v>98</v>
      </c>
      <c r="K1965" s="4" t="s">
        <v>98</v>
      </c>
      <c r="L1965" s="7" t="s">
        <v>16</v>
      </c>
      <c r="M1965" s="7" t="s">
        <v>17</v>
      </c>
    </row>
    <row r="1966" spans="1:13">
      <c r="A1966" s="3" t="s">
        <v>377</v>
      </c>
      <c r="B1966" s="3" t="s">
        <v>1114</v>
      </c>
      <c r="C1966" s="4" t="s">
        <v>15</v>
      </c>
      <c r="D1966" s="4" t="s">
        <v>98</v>
      </c>
      <c r="E1966" s="5">
        <v>0</v>
      </c>
      <c r="F1966" s="5">
        <v>0</v>
      </c>
      <c r="G1966" s="6" t="s">
        <v>98</v>
      </c>
      <c r="H1966" s="6">
        <v>0</v>
      </c>
      <c r="I1966" s="4">
        <v>0</v>
      </c>
      <c r="J1966" s="4" t="s">
        <v>98</v>
      </c>
      <c r="K1966" s="4" t="s">
        <v>98</v>
      </c>
      <c r="L1966" s="7" t="s">
        <v>16</v>
      </c>
      <c r="M1966" s="7" t="s">
        <v>17</v>
      </c>
    </row>
    <row r="1967" spans="1:13">
      <c r="A1967" s="3" t="s">
        <v>494</v>
      </c>
      <c r="B1967" s="3" t="s">
        <v>1412</v>
      </c>
      <c r="C1967" s="4" t="s">
        <v>15</v>
      </c>
      <c r="D1967" s="4" t="s">
        <v>98</v>
      </c>
      <c r="E1967" s="5">
        <v>0</v>
      </c>
      <c r="F1967" s="5">
        <v>0</v>
      </c>
      <c r="G1967" s="6" t="s">
        <v>98</v>
      </c>
      <c r="H1967" s="6">
        <v>0</v>
      </c>
      <c r="I1967" s="4">
        <v>0</v>
      </c>
      <c r="J1967" s="4" t="s">
        <v>98</v>
      </c>
      <c r="K1967" s="4" t="s">
        <v>98</v>
      </c>
      <c r="L1967" s="7" t="s">
        <v>16</v>
      </c>
      <c r="M1967" s="7" t="s">
        <v>17</v>
      </c>
    </row>
    <row r="1968" spans="1:13">
      <c r="A1968" s="3" t="s">
        <v>310</v>
      </c>
      <c r="B1968" s="3" t="s">
        <v>796</v>
      </c>
      <c r="C1968" s="4" t="s">
        <v>15</v>
      </c>
      <c r="D1968" s="4" t="s">
        <v>98</v>
      </c>
      <c r="E1968" s="5">
        <v>0</v>
      </c>
      <c r="F1968" s="5">
        <v>0</v>
      </c>
      <c r="G1968" s="6" t="s">
        <v>98</v>
      </c>
      <c r="H1968" s="6">
        <v>0</v>
      </c>
      <c r="I1968" s="4">
        <v>0</v>
      </c>
      <c r="J1968" s="4" t="s">
        <v>98</v>
      </c>
      <c r="K1968" s="4" t="s">
        <v>98</v>
      </c>
      <c r="L1968" s="7" t="s">
        <v>16</v>
      </c>
      <c r="M1968" s="7" t="s">
        <v>17</v>
      </c>
    </row>
    <row r="1969" spans="1:13">
      <c r="A1969" s="3" t="s">
        <v>357</v>
      </c>
      <c r="B1969" s="3" t="s">
        <v>1583</v>
      </c>
      <c r="C1969" s="4" t="s">
        <v>15</v>
      </c>
      <c r="D1969" s="4" t="s">
        <v>98</v>
      </c>
      <c r="E1969" s="5">
        <v>0</v>
      </c>
      <c r="F1969" s="5">
        <v>0</v>
      </c>
      <c r="G1969" s="6" t="s">
        <v>98</v>
      </c>
      <c r="H1969" s="6">
        <v>0</v>
      </c>
      <c r="I1969" s="4">
        <v>0</v>
      </c>
      <c r="J1969" s="4" t="s">
        <v>98</v>
      </c>
      <c r="K1969" s="4" t="s">
        <v>98</v>
      </c>
      <c r="L1969" s="7" t="s">
        <v>16</v>
      </c>
      <c r="M1969" s="7" t="s">
        <v>17</v>
      </c>
    </row>
    <row r="1970" spans="1:13">
      <c r="A1970" s="3" t="s">
        <v>1032</v>
      </c>
      <c r="B1970" s="3" t="s">
        <v>443</v>
      </c>
      <c r="C1970" s="4" t="s">
        <v>15</v>
      </c>
      <c r="D1970" s="4" t="s">
        <v>98</v>
      </c>
      <c r="E1970" s="5">
        <v>0</v>
      </c>
      <c r="F1970" s="5">
        <v>0</v>
      </c>
      <c r="G1970" s="6" t="s">
        <v>98</v>
      </c>
      <c r="H1970" s="6">
        <v>0</v>
      </c>
      <c r="I1970" s="4">
        <v>0</v>
      </c>
      <c r="J1970" s="4" t="s">
        <v>98</v>
      </c>
      <c r="K1970" s="4" t="s">
        <v>98</v>
      </c>
      <c r="L1970" s="7" t="s">
        <v>16</v>
      </c>
      <c r="M1970" s="7" t="s">
        <v>17</v>
      </c>
    </row>
    <row r="1971" spans="1:13">
      <c r="A1971" s="3" t="s">
        <v>339</v>
      </c>
      <c r="B1971" s="3" t="s">
        <v>1584</v>
      </c>
      <c r="C1971" s="4" t="s">
        <v>15</v>
      </c>
      <c r="D1971" s="4" t="s">
        <v>98</v>
      </c>
      <c r="E1971" s="5">
        <v>0</v>
      </c>
      <c r="F1971" s="5">
        <v>0</v>
      </c>
      <c r="G1971" s="6" t="s">
        <v>98</v>
      </c>
      <c r="H1971" s="6">
        <v>0</v>
      </c>
      <c r="I1971" s="4">
        <v>0</v>
      </c>
      <c r="J1971" s="4" t="s">
        <v>98</v>
      </c>
      <c r="K1971" s="4" t="s">
        <v>98</v>
      </c>
      <c r="L1971" s="7" t="s">
        <v>16</v>
      </c>
      <c r="M1971" s="7" t="s">
        <v>17</v>
      </c>
    </row>
    <row r="1972" spans="1:13">
      <c r="A1972" s="3" t="s">
        <v>392</v>
      </c>
      <c r="B1972" s="3" t="s">
        <v>838</v>
      </c>
      <c r="C1972" s="4" t="s">
        <v>15</v>
      </c>
      <c r="D1972" s="4" t="s">
        <v>98</v>
      </c>
      <c r="E1972" s="5">
        <v>0</v>
      </c>
      <c r="F1972" s="5">
        <v>0</v>
      </c>
      <c r="G1972" s="6" t="s">
        <v>98</v>
      </c>
      <c r="H1972" s="6">
        <v>0</v>
      </c>
      <c r="I1972" s="4">
        <v>0</v>
      </c>
      <c r="J1972" s="4" t="s">
        <v>98</v>
      </c>
      <c r="K1972" s="4" t="s">
        <v>98</v>
      </c>
      <c r="L1972" s="7" t="s">
        <v>16</v>
      </c>
      <c r="M1972" s="7" t="s">
        <v>17</v>
      </c>
    </row>
    <row r="1973" spans="1:13">
      <c r="A1973" s="3" t="s">
        <v>428</v>
      </c>
      <c r="B1973" s="3" t="s">
        <v>429</v>
      </c>
      <c r="C1973" s="4" t="s">
        <v>15</v>
      </c>
      <c r="D1973" s="4" t="s">
        <v>98</v>
      </c>
      <c r="E1973" s="5">
        <v>0</v>
      </c>
      <c r="F1973" s="5">
        <v>0</v>
      </c>
      <c r="G1973" s="6" t="s">
        <v>98</v>
      </c>
      <c r="H1973" s="6">
        <v>0</v>
      </c>
      <c r="I1973" s="4">
        <v>0</v>
      </c>
      <c r="J1973" s="4" t="s">
        <v>98</v>
      </c>
      <c r="K1973" s="4" t="s">
        <v>98</v>
      </c>
      <c r="L1973" s="7" t="s">
        <v>16</v>
      </c>
      <c r="M1973" s="7" t="s">
        <v>17</v>
      </c>
    </row>
    <row r="1974" spans="1:13">
      <c r="A1974" s="3" t="s">
        <v>725</v>
      </c>
      <c r="B1974" s="3" t="s">
        <v>1585</v>
      </c>
      <c r="C1974" s="4" t="s">
        <v>15</v>
      </c>
      <c r="D1974" s="4" t="s">
        <v>98</v>
      </c>
      <c r="E1974" s="5">
        <v>0</v>
      </c>
      <c r="F1974" s="5">
        <v>0</v>
      </c>
      <c r="G1974" s="6" t="s">
        <v>98</v>
      </c>
      <c r="H1974" s="6">
        <v>0</v>
      </c>
      <c r="I1974" s="4">
        <v>0</v>
      </c>
      <c r="J1974" s="4" t="s">
        <v>98</v>
      </c>
      <c r="K1974" s="4" t="s">
        <v>98</v>
      </c>
      <c r="L1974" s="7" t="s">
        <v>16</v>
      </c>
      <c r="M1974" s="7" t="s">
        <v>17</v>
      </c>
    </row>
    <row r="1975" spans="1:13">
      <c r="A1975" s="3" t="s">
        <v>308</v>
      </c>
      <c r="B1975" s="3" t="s">
        <v>309</v>
      </c>
      <c r="C1975" s="4" t="s">
        <v>15</v>
      </c>
      <c r="D1975" s="4" t="s">
        <v>98</v>
      </c>
      <c r="E1975" s="5">
        <v>0</v>
      </c>
      <c r="F1975" s="5">
        <v>0</v>
      </c>
      <c r="G1975" s="6" t="s">
        <v>98</v>
      </c>
      <c r="H1975" s="6">
        <v>0</v>
      </c>
      <c r="I1975" s="4">
        <v>0</v>
      </c>
      <c r="J1975" s="4" t="s">
        <v>98</v>
      </c>
      <c r="K1975" s="4" t="s">
        <v>98</v>
      </c>
      <c r="L1975" s="7" t="s">
        <v>16</v>
      </c>
      <c r="M1975" s="7" t="s">
        <v>17</v>
      </c>
    </row>
    <row r="1976" spans="1:13">
      <c r="A1976" s="3" t="s">
        <v>1586</v>
      </c>
      <c r="B1976" s="3" t="s">
        <v>1587</v>
      </c>
      <c r="C1976" s="4" t="s">
        <v>304</v>
      </c>
      <c r="D1976" s="4" t="s">
        <v>98</v>
      </c>
      <c r="E1976" s="5">
        <v>0</v>
      </c>
      <c r="F1976" s="5">
        <v>0</v>
      </c>
      <c r="G1976" s="6" t="s">
        <v>98</v>
      </c>
      <c r="H1976" s="6">
        <v>0</v>
      </c>
      <c r="I1976" s="4">
        <v>0</v>
      </c>
      <c r="J1976" s="4" t="s">
        <v>98</v>
      </c>
      <c r="K1976" s="4" t="s">
        <v>98</v>
      </c>
      <c r="L1976" s="7" t="s">
        <v>16</v>
      </c>
      <c r="M1976" s="7" t="s">
        <v>17</v>
      </c>
    </row>
    <row r="1977" spans="1:13">
      <c r="A1977" s="3" t="s">
        <v>825</v>
      </c>
      <c r="B1977" s="3" t="s">
        <v>1588</v>
      </c>
      <c r="C1977" s="4" t="s">
        <v>15</v>
      </c>
      <c r="D1977" s="4" t="s">
        <v>98</v>
      </c>
      <c r="E1977" s="5">
        <v>0</v>
      </c>
      <c r="F1977" s="5">
        <v>0</v>
      </c>
      <c r="G1977" s="6" t="s">
        <v>98</v>
      </c>
      <c r="H1977" s="6">
        <v>0</v>
      </c>
      <c r="I1977" s="4">
        <v>0</v>
      </c>
      <c r="J1977" s="4" t="s">
        <v>98</v>
      </c>
      <c r="K1977" s="4" t="s">
        <v>98</v>
      </c>
      <c r="L1977" s="7" t="s">
        <v>16</v>
      </c>
      <c r="M1977" s="7" t="s">
        <v>17</v>
      </c>
    </row>
    <row r="1978" spans="1:13">
      <c r="A1978" s="3" t="s">
        <v>730</v>
      </c>
      <c r="B1978" s="3" t="s">
        <v>1589</v>
      </c>
      <c r="C1978" s="4" t="s">
        <v>15</v>
      </c>
      <c r="D1978" s="4" t="s">
        <v>98</v>
      </c>
      <c r="E1978" s="5">
        <v>0</v>
      </c>
      <c r="F1978" s="5">
        <v>0</v>
      </c>
      <c r="G1978" s="6" t="s">
        <v>98</v>
      </c>
      <c r="H1978" s="6">
        <v>0</v>
      </c>
      <c r="I1978" s="4">
        <v>0</v>
      </c>
      <c r="J1978" s="4" t="s">
        <v>98</v>
      </c>
      <c r="K1978" s="4" t="s">
        <v>98</v>
      </c>
      <c r="L1978" s="7" t="s">
        <v>16</v>
      </c>
      <c r="M1978" s="7" t="s">
        <v>17</v>
      </c>
    </row>
    <row r="1979" spans="1:13">
      <c r="A1979" s="3" t="s">
        <v>1590</v>
      </c>
      <c r="B1979" s="3" t="s">
        <v>948</v>
      </c>
      <c r="C1979" s="4" t="s">
        <v>15</v>
      </c>
      <c r="D1979" s="4" t="s">
        <v>98</v>
      </c>
      <c r="E1979" s="5">
        <v>0</v>
      </c>
      <c r="F1979" s="5">
        <v>0</v>
      </c>
      <c r="G1979" s="6" t="s">
        <v>98</v>
      </c>
      <c r="H1979" s="6">
        <v>0</v>
      </c>
      <c r="I1979" s="4">
        <v>0</v>
      </c>
      <c r="J1979" s="4" t="s">
        <v>98</v>
      </c>
      <c r="K1979" s="4" t="s">
        <v>98</v>
      </c>
      <c r="L1979" s="7" t="s">
        <v>16</v>
      </c>
      <c r="M1979" s="7" t="s">
        <v>17</v>
      </c>
    </row>
    <row r="1980" spans="1:13">
      <c r="A1980" s="3" t="s">
        <v>74</v>
      </c>
      <c r="B1980" s="3" t="s">
        <v>1309</v>
      </c>
      <c r="C1980" s="4" t="s">
        <v>15</v>
      </c>
      <c r="D1980" s="4" t="s">
        <v>98</v>
      </c>
      <c r="E1980" s="5">
        <v>0</v>
      </c>
      <c r="F1980" s="5">
        <v>0</v>
      </c>
      <c r="G1980" s="6" t="s">
        <v>98</v>
      </c>
      <c r="H1980" s="6">
        <v>0</v>
      </c>
      <c r="I1980" s="4">
        <v>0</v>
      </c>
      <c r="J1980" s="4" t="s">
        <v>98</v>
      </c>
      <c r="K1980" s="4" t="s">
        <v>98</v>
      </c>
      <c r="L1980" s="7" t="s">
        <v>16</v>
      </c>
      <c r="M1980" s="7" t="s">
        <v>17</v>
      </c>
    </row>
    <row r="1981" spans="1:13">
      <c r="A1981" s="3" t="s">
        <v>1342</v>
      </c>
      <c r="B1981" s="3" t="s">
        <v>1591</v>
      </c>
      <c r="C1981" s="4" t="s">
        <v>15</v>
      </c>
      <c r="D1981" s="4" t="s">
        <v>98</v>
      </c>
      <c r="E1981" s="5">
        <v>0</v>
      </c>
      <c r="F1981" s="5">
        <v>0</v>
      </c>
      <c r="G1981" s="6" t="s">
        <v>98</v>
      </c>
      <c r="H1981" s="6">
        <v>0</v>
      </c>
      <c r="I1981" s="4">
        <v>0</v>
      </c>
      <c r="J1981" s="4" t="s">
        <v>98</v>
      </c>
      <c r="K1981" s="4" t="s">
        <v>98</v>
      </c>
      <c r="L1981" s="7" t="s">
        <v>16</v>
      </c>
      <c r="M1981" s="7" t="s">
        <v>17</v>
      </c>
    </row>
    <row r="1982" spans="1:13">
      <c r="A1982" s="3" t="s">
        <v>682</v>
      </c>
      <c r="B1982" s="3" t="s">
        <v>1592</v>
      </c>
      <c r="C1982" s="4" t="s">
        <v>15</v>
      </c>
      <c r="D1982" s="4" t="s">
        <v>98</v>
      </c>
      <c r="E1982" s="5">
        <v>0</v>
      </c>
      <c r="F1982" s="5">
        <v>0</v>
      </c>
      <c r="G1982" s="6" t="s">
        <v>98</v>
      </c>
      <c r="H1982" s="6">
        <v>0</v>
      </c>
      <c r="I1982" s="4">
        <v>0</v>
      </c>
      <c r="J1982" s="4" t="s">
        <v>98</v>
      </c>
      <c r="K1982" s="4" t="s">
        <v>98</v>
      </c>
      <c r="L1982" s="7" t="s">
        <v>16</v>
      </c>
      <c r="M1982" s="7" t="s">
        <v>17</v>
      </c>
    </row>
    <row r="1983" spans="1:13">
      <c r="A1983" s="3" t="s">
        <v>533</v>
      </c>
      <c r="B1983" s="3" t="s">
        <v>557</v>
      </c>
      <c r="C1983" s="4" t="s">
        <v>15</v>
      </c>
      <c r="D1983" s="4" t="s">
        <v>98</v>
      </c>
      <c r="E1983" s="5">
        <v>0</v>
      </c>
      <c r="F1983" s="5">
        <v>0</v>
      </c>
      <c r="G1983" s="6" t="s">
        <v>98</v>
      </c>
      <c r="H1983" s="6">
        <v>0</v>
      </c>
      <c r="I1983" s="4">
        <v>0</v>
      </c>
      <c r="J1983" s="4" t="s">
        <v>98</v>
      </c>
      <c r="K1983" s="4" t="s">
        <v>98</v>
      </c>
      <c r="L1983" s="7" t="s">
        <v>16</v>
      </c>
      <c r="M1983" s="7" t="s">
        <v>17</v>
      </c>
    </row>
    <row r="1984" spans="1:13">
      <c r="A1984" s="3" t="s">
        <v>1593</v>
      </c>
      <c r="B1984" s="3" t="s">
        <v>1594</v>
      </c>
      <c r="C1984" s="4" t="s">
        <v>15</v>
      </c>
      <c r="D1984" s="4" t="s">
        <v>98</v>
      </c>
      <c r="E1984" s="5">
        <v>0</v>
      </c>
      <c r="F1984" s="5">
        <v>0</v>
      </c>
      <c r="G1984" s="6" t="s">
        <v>98</v>
      </c>
      <c r="H1984" s="6">
        <v>0</v>
      </c>
      <c r="I1984" s="4">
        <v>0</v>
      </c>
      <c r="J1984" s="4" t="s">
        <v>98</v>
      </c>
      <c r="K1984" s="4" t="s">
        <v>98</v>
      </c>
      <c r="L1984" s="7" t="s">
        <v>16</v>
      </c>
      <c r="M1984" s="7" t="s">
        <v>17</v>
      </c>
    </row>
    <row r="1985" spans="1:13">
      <c r="A1985" s="3" t="s">
        <v>1595</v>
      </c>
      <c r="B1985" s="3" t="s">
        <v>1596</v>
      </c>
      <c r="C1985" s="4" t="s">
        <v>15</v>
      </c>
      <c r="D1985" s="4" t="s">
        <v>98</v>
      </c>
      <c r="E1985" s="5">
        <v>0</v>
      </c>
      <c r="F1985" s="5">
        <v>0</v>
      </c>
      <c r="G1985" s="6" t="s">
        <v>98</v>
      </c>
      <c r="H1985" s="6">
        <v>0</v>
      </c>
      <c r="I1985" s="4">
        <v>0</v>
      </c>
      <c r="J1985" s="4" t="s">
        <v>98</v>
      </c>
      <c r="K1985" s="4" t="s">
        <v>98</v>
      </c>
      <c r="L1985" s="7" t="s">
        <v>16</v>
      </c>
      <c r="M1985" s="7" t="s">
        <v>17</v>
      </c>
    </row>
    <row r="1986" spans="1:13">
      <c r="A1986" s="3" t="s">
        <v>552</v>
      </c>
      <c r="B1986" s="3" t="s">
        <v>1597</v>
      </c>
      <c r="C1986" s="4" t="s">
        <v>15</v>
      </c>
      <c r="D1986" s="4" t="s">
        <v>98</v>
      </c>
      <c r="E1986" s="5">
        <v>0</v>
      </c>
      <c r="F1986" s="5">
        <v>0</v>
      </c>
      <c r="G1986" s="6" t="s">
        <v>98</v>
      </c>
      <c r="H1986" s="6">
        <v>0</v>
      </c>
      <c r="I1986" s="4">
        <v>0</v>
      </c>
      <c r="J1986" s="4" t="s">
        <v>98</v>
      </c>
      <c r="K1986" s="4" t="s">
        <v>98</v>
      </c>
      <c r="L1986" s="7" t="s">
        <v>16</v>
      </c>
      <c r="M1986" s="7" t="s">
        <v>17</v>
      </c>
    </row>
    <row r="1987" spans="1:13">
      <c r="A1987" s="3" t="s">
        <v>456</v>
      </c>
      <c r="B1987" s="3" t="s">
        <v>1316</v>
      </c>
      <c r="C1987" s="4" t="s">
        <v>15</v>
      </c>
      <c r="D1987" s="4" t="s">
        <v>98</v>
      </c>
      <c r="E1987" s="5">
        <v>0</v>
      </c>
      <c r="F1987" s="5">
        <v>0</v>
      </c>
      <c r="G1987" s="6" t="s">
        <v>98</v>
      </c>
      <c r="H1987" s="6">
        <v>0</v>
      </c>
      <c r="I1987" s="4">
        <v>0</v>
      </c>
      <c r="J1987" s="4" t="s">
        <v>98</v>
      </c>
      <c r="K1987" s="4" t="s">
        <v>98</v>
      </c>
      <c r="L1987" s="7" t="s">
        <v>16</v>
      </c>
      <c r="M1987" s="7" t="s">
        <v>17</v>
      </c>
    </row>
    <row r="1988" spans="1:13">
      <c r="A1988" s="3" t="s">
        <v>1213</v>
      </c>
      <c r="B1988" s="3" t="s">
        <v>1598</v>
      </c>
      <c r="C1988" s="4" t="s">
        <v>15</v>
      </c>
      <c r="D1988" s="4" t="s">
        <v>98</v>
      </c>
      <c r="E1988" s="5">
        <v>0</v>
      </c>
      <c r="F1988" s="5">
        <v>0</v>
      </c>
      <c r="G1988" s="6" t="s">
        <v>98</v>
      </c>
      <c r="H1988" s="6">
        <v>0</v>
      </c>
      <c r="I1988" s="4">
        <v>0</v>
      </c>
      <c r="J1988" s="4" t="s">
        <v>98</v>
      </c>
      <c r="K1988" s="4" t="s">
        <v>98</v>
      </c>
      <c r="L1988" s="7" t="s">
        <v>16</v>
      </c>
      <c r="M1988" s="7" t="s">
        <v>17</v>
      </c>
    </row>
    <row r="1989" spans="1:13">
      <c r="A1989" s="3" t="s">
        <v>635</v>
      </c>
      <c r="B1989" s="3" t="s">
        <v>1599</v>
      </c>
      <c r="C1989" s="4" t="s">
        <v>15</v>
      </c>
      <c r="D1989" s="4" t="s">
        <v>98</v>
      </c>
      <c r="E1989" s="5">
        <v>0</v>
      </c>
      <c r="F1989" s="5">
        <v>0</v>
      </c>
      <c r="G1989" s="6" t="s">
        <v>98</v>
      </c>
      <c r="H1989" s="6">
        <v>0</v>
      </c>
      <c r="I1989" s="4">
        <v>0</v>
      </c>
      <c r="J1989" s="4" t="s">
        <v>98</v>
      </c>
      <c r="K1989" s="4" t="s">
        <v>98</v>
      </c>
      <c r="L1989" s="7" t="s">
        <v>16</v>
      </c>
      <c r="M1989" s="7" t="s">
        <v>17</v>
      </c>
    </row>
    <row r="1990" spans="1:13">
      <c r="A1990" s="3" t="s">
        <v>294</v>
      </c>
      <c r="B1990" s="3" t="s">
        <v>1407</v>
      </c>
      <c r="C1990" s="4" t="s">
        <v>15</v>
      </c>
      <c r="D1990" s="4" t="s">
        <v>98</v>
      </c>
      <c r="E1990" s="5">
        <v>0</v>
      </c>
      <c r="F1990" s="5">
        <v>0</v>
      </c>
      <c r="G1990" s="6" t="s">
        <v>98</v>
      </c>
      <c r="H1990" s="6">
        <v>0</v>
      </c>
      <c r="I1990" s="4">
        <v>0</v>
      </c>
      <c r="J1990" s="4" t="s">
        <v>98</v>
      </c>
      <c r="K1990" s="4" t="s">
        <v>98</v>
      </c>
      <c r="L1990" s="7" t="s">
        <v>16</v>
      </c>
      <c r="M1990" s="7" t="s">
        <v>17</v>
      </c>
    </row>
    <row r="1991" spans="1:13">
      <c r="A1991" s="3" t="s">
        <v>641</v>
      </c>
      <c r="B1991" s="3" t="s">
        <v>642</v>
      </c>
      <c r="C1991" s="4" t="s">
        <v>15</v>
      </c>
      <c r="D1991" s="4" t="s">
        <v>98</v>
      </c>
      <c r="E1991" s="5">
        <v>0</v>
      </c>
      <c r="F1991" s="5">
        <v>0</v>
      </c>
      <c r="G1991" s="6" t="s">
        <v>98</v>
      </c>
      <c r="H1991" s="6">
        <v>0</v>
      </c>
      <c r="I1991" s="4">
        <v>0</v>
      </c>
      <c r="J1991" s="4" t="s">
        <v>98</v>
      </c>
      <c r="K1991" s="4" t="s">
        <v>98</v>
      </c>
      <c r="L1991" s="7" t="s">
        <v>16</v>
      </c>
      <c r="M1991" s="7" t="s">
        <v>17</v>
      </c>
    </row>
    <row r="1992" spans="1:13">
      <c r="A1992" s="3" t="s">
        <v>1600</v>
      </c>
      <c r="B1992" s="3" t="s">
        <v>1601</v>
      </c>
      <c r="C1992" s="4" t="s">
        <v>15</v>
      </c>
      <c r="D1992" s="4" t="s">
        <v>98</v>
      </c>
      <c r="E1992" s="5">
        <v>0</v>
      </c>
      <c r="F1992" s="5">
        <v>0</v>
      </c>
      <c r="G1992" s="6" t="s">
        <v>98</v>
      </c>
      <c r="H1992" s="6">
        <v>0</v>
      </c>
      <c r="I1992" s="4">
        <v>0</v>
      </c>
      <c r="J1992" s="4" t="s">
        <v>98</v>
      </c>
      <c r="K1992" s="4" t="s">
        <v>98</v>
      </c>
      <c r="L1992" s="7" t="s">
        <v>16</v>
      </c>
      <c r="M1992" s="7" t="s">
        <v>17</v>
      </c>
    </row>
    <row r="1993" spans="1:13">
      <c r="A1993" s="3" t="s">
        <v>908</v>
      </c>
      <c r="B1993" s="3" t="s">
        <v>1164</v>
      </c>
      <c r="C1993" s="4" t="s">
        <v>15</v>
      </c>
      <c r="D1993" s="4" t="s">
        <v>98</v>
      </c>
      <c r="E1993" s="5">
        <v>0</v>
      </c>
      <c r="F1993" s="5">
        <v>0</v>
      </c>
      <c r="G1993" s="6" t="s">
        <v>98</v>
      </c>
      <c r="H1993" s="6">
        <v>0</v>
      </c>
      <c r="I1993" s="4">
        <v>0</v>
      </c>
      <c r="J1993" s="4" t="s">
        <v>98</v>
      </c>
      <c r="K1993" s="4" t="s">
        <v>98</v>
      </c>
      <c r="L1993" s="7" t="s">
        <v>16</v>
      </c>
      <c r="M1993" s="7" t="s">
        <v>17</v>
      </c>
    </row>
    <row r="1994" spans="1:13">
      <c r="A1994" s="3" t="s">
        <v>491</v>
      </c>
      <c r="B1994" s="3" t="s">
        <v>1602</v>
      </c>
      <c r="C1994" s="4" t="s">
        <v>15</v>
      </c>
      <c r="D1994" s="4" t="s">
        <v>98</v>
      </c>
      <c r="E1994" s="5">
        <v>0</v>
      </c>
      <c r="F1994" s="5">
        <v>0</v>
      </c>
      <c r="G1994" s="6" t="s">
        <v>98</v>
      </c>
      <c r="H1994" s="6">
        <v>0</v>
      </c>
      <c r="I1994" s="4">
        <v>0</v>
      </c>
      <c r="J1994" s="4" t="s">
        <v>98</v>
      </c>
      <c r="K1994" s="4" t="s">
        <v>98</v>
      </c>
      <c r="L1994" s="7" t="s">
        <v>16</v>
      </c>
      <c r="M1994" s="7" t="s">
        <v>17</v>
      </c>
    </row>
    <row r="1995" spans="1:13">
      <c r="A1995" s="3" t="s">
        <v>883</v>
      </c>
      <c r="B1995" s="3" t="s">
        <v>718</v>
      </c>
      <c r="C1995" s="4" t="s">
        <v>15</v>
      </c>
      <c r="D1995" s="4" t="s">
        <v>98</v>
      </c>
      <c r="E1995" s="5">
        <v>0</v>
      </c>
      <c r="F1995" s="5">
        <v>0</v>
      </c>
      <c r="G1995" s="6" t="s">
        <v>98</v>
      </c>
      <c r="H1995" s="6">
        <v>0</v>
      </c>
      <c r="I1995" s="4">
        <v>0</v>
      </c>
      <c r="J1995" s="4" t="s">
        <v>98</v>
      </c>
      <c r="K1995" s="4" t="s">
        <v>98</v>
      </c>
      <c r="L1995" s="7" t="s">
        <v>16</v>
      </c>
      <c r="M1995" s="7" t="s">
        <v>17</v>
      </c>
    </row>
    <row r="1996" spans="1:13">
      <c r="A1996" s="3" t="s">
        <v>444</v>
      </c>
      <c r="B1996" s="3" t="s">
        <v>1184</v>
      </c>
      <c r="C1996" s="4" t="s">
        <v>15</v>
      </c>
      <c r="D1996" s="4" t="s">
        <v>98</v>
      </c>
      <c r="E1996" s="5">
        <v>0</v>
      </c>
      <c r="F1996" s="5">
        <v>0</v>
      </c>
      <c r="G1996" s="6" t="s">
        <v>98</v>
      </c>
      <c r="H1996" s="6">
        <v>0</v>
      </c>
      <c r="I1996" s="4">
        <v>0</v>
      </c>
      <c r="J1996" s="4" t="s">
        <v>98</v>
      </c>
      <c r="K1996" s="4" t="s">
        <v>98</v>
      </c>
      <c r="L1996" s="7" t="s">
        <v>16</v>
      </c>
      <c r="M1996" s="7" t="s">
        <v>17</v>
      </c>
    </row>
    <row r="1997" spans="1:13">
      <c r="A1997" s="3" t="s">
        <v>450</v>
      </c>
      <c r="B1997" s="3" t="s">
        <v>432</v>
      </c>
      <c r="C1997" s="4" t="s">
        <v>15</v>
      </c>
      <c r="D1997" s="4" t="s">
        <v>98</v>
      </c>
      <c r="E1997" s="5">
        <v>0</v>
      </c>
      <c r="F1997" s="5">
        <v>0</v>
      </c>
      <c r="G1997" s="6" t="s">
        <v>98</v>
      </c>
      <c r="H1997" s="6">
        <v>0</v>
      </c>
      <c r="I1997" s="4">
        <v>0</v>
      </c>
      <c r="J1997" s="4" t="s">
        <v>98</v>
      </c>
      <c r="K1997" s="4" t="s">
        <v>98</v>
      </c>
      <c r="L1997" s="7" t="s">
        <v>16</v>
      </c>
      <c r="M1997" s="7" t="s">
        <v>17</v>
      </c>
    </row>
    <row r="1998" spans="1:13">
      <c r="A1998" s="3" t="s">
        <v>595</v>
      </c>
      <c r="B1998" s="3" t="s">
        <v>569</v>
      </c>
      <c r="C1998" s="4" t="s">
        <v>15</v>
      </c>
      <c r="D1998" s="4" t="s">
        <v>98</v>
      </c>
      <c r="E1998" s="5">
        <v>0</v>
      </c>
      <c r="F1998" s="5">
        <v>0</v>
      </c>
      <c r="G1998" s="6" t="s">
        <v>98</v>
      </c>
      <c r="H1998" s="6">
        <v>0</v>
      </c>
      <c r="I1998" s="4">
        <v>0</v>
      </c>
      <c r="J1998" s="4" t="s">
        <v>98</v>
      </c>
      <c r="K1998" s="4" t="s">
        <v>98</v>
      </c>
      <c r="L1998" s="7" t="s">
        <v>16</v>
      </c>
      <c r="M1998" s="7" t="s">
        <v>17</v>
      </c>
    </row>
    <row r="1999" spans="1:13">
      <c r="A1999" s="3" t="s">
        <v>474</v>
      </c>
      <c r="B1999" s="3" t="s">
        <v>1153</v>
      </c>
      <c r="C1999" s="4" t="s">
        <v>15</v>
      </c>
      <c r="D1999" s="4" t="s">
        <v>98</v>
      </c>
      <c r="E1999" s="5">
        <v>0</v>
      </c>
      <c r="F1999" s="5">
        <v>0</v>
      </c>
      <c r="G1999" s="6" t="s">
        <v>98</v>
      </c>
      <c r="H1999" s="6">
        <v>0</v>
      </c>
      <c r="I1999" s="4">
        <v>0</v>
      </c>
      <c r="J1999" s="4" t="s">
        <v>98</v>
      </c>
      <c r="K1999" s="4" t="s">
        <v>98</v>
      </c>
      <c r="L1999" s="7" t="s">
        <v>16</v>
      </c>
      <c r="M1999" s="7" t="s">
        <v>17</v>
      </c>
    </row>
    <row r="2000" spans="1:13">
      <c r="A2000" s="3" t="s">
        <v>964</v>
      </c>
      <c r="B2000" s="3" t="s">
        <v>1603</v>
      </c>
      <c r="C2000" s="4" t="s">
        <v>15</v>
      </c>
      <c r="D2000" s="4" t="s">
        <v>98</v>
      </c>
      <c r="E2000" s="5">
        <v>0</v>
      </c>
      <c r="F2000" s="5">
        <v>0</v>
      </c>
      <c r="G2000" s="6" t="s">
        <v>98</v>
      </c>
      <c r="H2000" s="6">
        <v>0</v>
      </c>
      <c r="I2000" s="4">
        <v>0</v>
      </c>
      <c r="J2000" s="4" t="s">
        <v>98</v>
      </c>
      <c r="K2000" s="4" t="s">
        <v>98</v>
      </c>
      <c r="L2000" s="7" t="s">
        <v>16</v>
      </c>
      <c r="M2000" s="7" t="s">
        <v>17</v>
      </c>
    </row>
    <row r="2001" spans="1:13">
      <c r="A2001" s="3" t="s">
        <v>552</v>
      </c>
      <c r="B2001" s="3" t="s">
        <v>1326</v>
      </c>
      <c r="C2001" s="4" t="s">
        <v>15</v>
      </c>
      <c r="D2001" s="4" t="s">
        <v>98</v>
      </c>
      <c r="E2001" s="5">
        <v>0</v>
      </c>
      <c r="F2001" s="5">
        <v>0</v>
      </c>
      <c r="G2001" s="6" t="s">
        <v>98</v>
      </c>
      <c r="H2001" s="6">
        <v>0</v>
      </c>
      <c r="I2001" s="4">
        <v>0</v>
      </c>
      <c r="J2001" s="4" t="s">
        <v>98</v>
      </c>
      <c r="K2001" s="4" t="s">
        <v>98</v>
      </c>
      <c r="L2001" s="7" t="s">
        <v>16</v>
      </c>
      <c r="M2001" s="7" t="s">
        <v>17</v>
      </c>
    </row>
    <row r="2002" spans="1:13">
      <c r="A2002" s="3" t="s">
        <v>410</v>
      </c>
      <c r="B2002" s="3" t="s">
        <v>1388</v>
      </c>
      <c r="C2002" s="4" t="s">
        <v>15</v>
      </c>
      <c r="D2002" s="4" t="s">
        <v>98</v>
      </c>
      <c r="E2002" s="5">
        <v>0</v>
      </c>
      <c r="F2002" s="5">
        <v>0</v>
      </c>
      <c r="G2002" s="6" t="s">
        <v>98</v>
      </c>
      <c r="H2002" s="6">
        <v>0</v>
      </c>
      <c r="I2002" s="4">
        <v>0</v>
      </c>
      <c r="J2002" s="4" t="s">
        <v>98</v>
      </c>
      <c r="K2002" s="4" t="s">
        <v>98</v>
      </c>
      <c r="L2002" s="7" t="s">
        <v>16</v>
      </c>
      <c r="M2002" s="7" t="s">
        <v>17</v>
      </c>
    </row>
    <row r="2003" spans="1:13">
      <c r="A2003" s="3" t="s">
        <v>386</v>
      </c>
      <c r="B2003" s="3" t="s">
        <v>1428</v>
      </c>
      <c r="C2003" s="4" t="s">
        <v>15</v>
      </c>
      <c r="D2003" s="4" t="s">
        <v>98</v>
      </c>
      <c r="E2003" s="5">
        <v>0</v>
      </c>
      <c r="F2003" s="5">
        <v>0</v>
      </c>
      <c r="G2003" s="6" t="s">
        <v>98</v>
      </c>
      <c r="H2003" s="6">
        <v>0</v>
      </c>
      <c r="I2003" s="4">
        <v>0</v>
      </c>
      <c r="J2003" s="4" t="s">
        <v>98</v>
      </c>
      <c r="K2003" s="4" t="s">
        <v>98</v>
      </c>
      <c r="L2003" s="7" t="s">
        <v>16</v>
      </c>
      <c r="M2003" s="7" t="s">
        <v>17</v>
      </c>
    </row>
    <row r="2004" spans="1:13">
      <c r="A2004" s="3" t="s">
        <v>514</v>
      </c>
      <c r="B2004" s="3" t="s">
        <v>1242</v>
      </c>
      <c r="C2004" s="4" t="s">
        <v>15</v>
      </c>
      <c r="D2004" s="4" t="s">
        <v>98</v>
      </c>
      <c r="E2004" s="5">
        <v>0</v>
      </c>
      <c r="F2004" s="5">
        <v>0</v>
      </c>
      <c r="G2004" s="6" t="s">
        <v>98</v>
      </c>
      <c r="H2004" s="6">
        <v>0</v>
      </c>
      <c r="I2004" s="4">
        <v>0</v>
      </c>
      <c r="J2004" s="4" t="s">
        <v>98</v>
      </c>
      <c r="K2004" s="4" t="s">
        <v>98</v>
      </c>
      <c r="L2004" s="7" t="s">
        <v>16</v>
      </c>
      <c r="M2004" s="7" t="s">
        <v>17</v>
      </c>
    </row>
    <row r="2005" spans="1:13">
      <c r="A2005" s="3" t="s">
        <v>629</v>
      </c>
      <c r="B2005" s="3" t="s">
        <v>1201</v>
      </c>
      <c r="C2005" s="4" t="s">
        <v>15</v>
      </c>
      <c r="D2005" s="4" t="s">
        <v>98</v>
      </c>
      <c r="E2005" s="5">
        <v>0</v>
      </c>
      <c r="F2005" s="5">
        <v>0</v>
      </c>
      <c r="G2005" s="6" t="s">
        <v>98</v>
      </c>
      <c r="H2005" s="6">
        <v>0</v>
      </c>
      <c r="I2005" s="4">
        <v>0</v>
      </c>
      <c r="J2005" s="4" t="s">
        <v>98</v>
      </c>
      <c r="K2005" s="4" t="s">
        <v>98</v>
      </c>
      <c r="L2005" s="7" t="s">
        <v>16</v>
      </c>
      <c r="M2005" s="7" t="s">
        <v>17</v>
      </c>
    </row>
    <row r="2006" spans="1:13">
      <c r="A2006" s="3" t="s">
        <v>608</v>
      </c>
      <c r="B2006" s="3" t="s">
        <v>1604</v>
      </c>
      <c r="C2006" s="4" t="s">
        <v>15</v>
      </c>
      <c r="D2006" s="4" t="s">
        <v>98</v>
      </c>
      <c r="E2006" s="5">
        <v>0</v>
      </c>
      <c r="F2006" s="5">
        <v>0</v>
      </c>
      <c r="G2006" s="6" t="s">
        <v>98</v>
      </c>
      <c r="H2006" s="6">
        <v>0</v>
      </c>
      <c r="I2006" s="4">
        <v>0</v>
      </c>
      <c r="J2006" s="4" t="s">
        <v>98</v>
      </c>
      <c r="K2006" s="4" t="s">
        <v>98</v>
      </c>
      <c r="L2006" s="7" t="s">
        <v>16</v>
      </c>
      <c r="M2006" s="7" t="s">
        <v>17</v>
      </c>
    </row>
    <row r="2007" spans="1:13">
      <c r="A2007" s="3" t="s">
        <v>444</v>
      </c>
      <c r="B2007" s="3" t="s">
        <v>1029</v>
      </c>
      <c r="C2007" s="4" t="s">
        <v>15</v>
      </c>
      <c r="D2007" s="4" t="s">
        <v>98</v>
      </c>
      <c r="E2007" s="5">
        <v>0</v>
      </c>
      <c r="F2007" s="5">
        <v>0</v>
      </c>
      <c r="G2007" s="6" t="s">
        <v>98</v>
      </c>
      <c r="H2007" s="6">
        <v>0</v>
      </c>
      <c r="I2007" s="4">
        <v>0</v>
      </c>
      <c r="J2007" s="4" t="s">
        <v>98</v>
      </c>
      <c r="K2007" s="4" t="s">
        <v>98</v>
      </c>
      <c r="L2007" s="7" t="s">
        <v>16</v>
      </c>
      <c r="M2007" s="7" t="s">
        <v>17</v>
      </c>
    </row>
    <row r="2008" spans="1:13">
      <c r="A2008" s="3" t="s">
        <v>437</v>
      </c>
      <c r="B2008" s="3" t="s">
        <v>342</v>
      </c>
      <c r="C2008" s="4" t="s">
        <v>15</v>
      </c>
      <c r="D2008" s="4" t="s">
        <v>98</v>
      </c>
      <c r="E2008" s="5">
        <v>0</v>
      </c>
      <c r="F2008" s="5">
        <v>0</v>
      </c>
      <c r="G2008" s="6" t="s">
        <v>98</v>
      </c>
      <c r="H2008" s="6">
        <v>0</v>
      </c>
      <c r="I2008" s="4">
        <v>0</v>
      </c>
      <c r="J2008" s="4" t="s">
        <v>98</v>
      </c>
      <c r="K2008" s="4" t="s">
        <v>98</v>
      </c>
      <c r="L2008" s="7" t="s">
        <v>16</v>
      </c>
      <c r="M2008" s="7" t="s">
        <v>17</v>
      </c>
    </row>
    <row r="2009" spans="1:13">
      <c r="A2009" s="3" t="s">
        <v>1403</v>
      </c>
      <c r="B2009" s="3" t="s">
        <v>1605</v>
      </c>
      <c r="C2009" s="4" t="s">
        <v>15</v>
      </c>
      <c r="D2009" s="4" t="s">
        <v>98</v>
      </c>
      <c r="E2009" s="5">
        <v>0</v>
      </c>
      <c r="F2009" s="5">
        <v>0</v>
      </c>
      <c r="G2009" s="6" t="s">
        <v>98</v>
      </c>
      <c r="H2009" s="6">
        <v>0</v>
      </c>
      <c r="I2009" s="4">
        <v>0</v>
      </c>
      <c r="J2009" s="4" t="s">
        <v>98</v>
      </c>
      <c r="K2009" s="4" t="s">
        <v>98</v>
      </c>
      <c r="L2009" s="7" t="s">
        <v>16</v>
      </c>
      <c r="M2009" s="7" t="s">
        <v>17</v>
      </c>
    </row>
    <row r="2010" spans="1:13">
      <c r="A2010" s="3" t="s">
        <v>505</v>
      </c>
      <c r="B2010" s="3" t="s">
        <v>958</v>
      </c>
      <c r="C2010" s="4" t="s">
        <v>15</v>
      </c>
      <c r="D2010" s="4" t="s">
        <v>98</v>
      </c>
      <c r="E2010" s="5">
        <v>0</v>
      </c>
      <c r="F2010" s="5">
        <v>0</v>
      </c>
      <c r="G2010" s="6" t="s">
        <v>98</v>
      </c>
      <c r="H2010" s="6">
        <v>0</v>
      </c>
      <c r="I2010" s="4">
        <v>0</v>
      </c>
      <c r="J2010" s="4" t="s">
        <v>98</v>
      </c>
      <c r="K2010" s="4" t="s">
        <v>98</v>
      </c>
      <c r="L2010" s="7" t="s">
        <v>16</v>
      </c>
      <c r="M2010" s="7" t="s">
        <v>17</v>
      </c>
    </row>
    <row r="2011" spans="1:13">
      <c r="A2011" s="3" t="s">
        <v>112</v>
      </c>
      <c r="B2011" s="3" t="s">
        <v>256</v>
      </c>
      <c r="C2011" s="4" t="s">
        <v>15</v>
      </c>
      <c r="D2011" s="4" t="s">
        <v>98</v>
      </c>
      <c r="E2011" s="5">
        <v>0</v>
      </c>
      <c r="F2011" s="5">
        <v>0</v>
      </c>
      <c r="G2011" s="6" t="s">
        <v>98</v>
      </c>
      <c r="H2011" s="6">
        <v>0</v>
      </c>
      <c r="I2011" s="4">
        <v>0</v>
      </c>
      <c r="J2011" s="4" t="s">
        <v>98</v>
      </c>
      <c r="K2011" s="4" t="s">
        <v>98</v>
      </c>
      <c r="L2011" s="7" t="s">
        <v>16</v>
      </c>
      <c r="M2011" s="7" t="s">
        <v>17</v>
      </c>
    </row>
    <row r="2012" spans="1:13">
      <c r="A2012" s="3" t="s">
        <v>764</v>
      </c>
      <c r="B2012" s="3" t="s">
        <v>1395</v>
      </c>
      <c r="C2012" s="4" t="s">
        <v>15</v>
      </c>
      <c r="D2012" s="4" t="s">
        <v>98</v>
      </c>
      <c r="E2012" s="5">
        <v>0</v>
      </c>
      <c r="F2012" s="5">
        <v>0</v>
      </c>
      <c r="G2012" s="6" t="s">
        <v>98</v>
      </c>
      <c r="H2012" s="6">
        <v>0</v>
      </c>
      <c r="I2012" s="4">
        <v>0</v>
      </c>
      <c r="J2012" s="4" t="s">
        <v>98</v>
      </c>
      <c r="K2012" s="4" t="s">
        <v>98</v>
      </c>
      <c r="L2012" s="7" t="s">
        <v>16</v>
      </c>
      <c r="M2012" s="7" t="s">
        <v>17</v>
      </c>
    </row>
    <row r="2013" spans="1:13">
      <c r="A2013" s="3" t="s">
        <v>402</v>
      </c>
      <c r="B2013" s="3" t="s">
        <v>1606</v>
      </c>
      <c r="C2013" s="4" t="s">
        <v>15</v>
      </c>
      <c r="D2013" s="4" t="s">
        <v>98</v>
      </c>
      <c r="E2013" s="5">
        <v>0</v>
      </c>
      <c r="F2013" s="5">
        <v>0</v>
      </c>
      <c r="G2013" s="6" t="s">
        <v>98</v>
      </c>
      <c r="H2013" s="6">
        <v>0</v>
      </c>
      <c r="I2013" s="4">
        <v>0</v>
      </c>
      <c r="J2013" s="4" t="s">
        <v>98</v>
      </c>
      <c r="K2013" s="4" t="s">
        <v>98</v>
      </c>
      <c r="L2013" s="7" t="s">
        <v>16</v>
      </c>
      <c r="M2013" s="7" t="s">
        <v>17</v>
      </c>
    </row>
    <row r="2014" spans="1:13">
      <c r="A2014" s="3" t="s">
        <v>1369</v>
      </c>
      <c r="B2014" s="3" t="s">
        <v>1607</v>
      </c>
      <c r="C2014" s="4" t="s">
        <v>15</v>
      </c>
      <c r="D2014" s="4" t="s">
        <v>98</v>
      </c>
      <c r="E2014" s="5">
        <v>0</v>
      </c>
      <c r="F2014" s="5">
        <v>0</v>
      </c>
      <c r="G2014" s="6" t="s">
        <v>98</v>
      </c>
      <c r="H2014" s="6">
        <v>0</v>
      </c>
      <c r="I2014" s="4">
        <v>0</v>
      </c>
      <c r="J2014" s="4" t="s">
        <v>98</v>
      </c>
      <c r="K2014" s="4" t="s">
        <v>98</v>
      </c>
      <c r="L2014" s="7" t="s">
        <v>16</v>
      </c>
      <c r="M2014" s="7" t="s">
        <v>17</v>
      </c>
    </row>
    <row r="2015" spans="1:13">
      <c r="A2015" s="3" t="s">
        <v>629</v>
      </c>
      <c r="B2015" s="3" t="s">
        <v>1608</v>
      </c>
      <c r="C2015" s="4" t="s">
        <v>15</v>
      </c>
      <c r="D2015" s="4" t="s">
        <v>98</v>
      </c>
      <c r="E2015" s="5">
        <v>0</v>
      </c>
      <c r="F2015" s="5">
        <v>0</v>
      </c>
      <c r="G2015" s="6" t="s">
        <v>98</v>
      </c>
      <c r="H2015" s="6">
        <v>0</v>
      </c>
      <c r="I2015" s="4">
        <v>0</v>
      </c>
      <c r="J2015" s="4" t="s">
        <v>98</v>
      </c>
      <c r="K2015" s="4" t="s">
        <v>98</v>
      </c>
      <c r="L2015" s="7" t="s">
        <v>16</v>
      </c>
      <c r="M2015" s="7" t="s">
        <v>17</v>
      </c>
    </row>
    <row r="2016" spans="1:13">
      <c r="A2016" s="3" t="s">
        <v>74</v>
      </c>
      <c r="B2016" s="3" t="s">
        <v>1609</v>
      </c>
      <c r="C2016" s="4" t="s">
        <v>15</v>
      </c>
      <c r="D2016" s="4" t="s">
        <v>98</v>
      </c>
      <c r="E2016" s="5">
        <v>0</v>
      </c>
      <c r="F2016" s="5">
        <v>0</v>
      </c>
      <c r="G2016" s="6" t="s">
        <v>98</v>
      </c>
      <c r="H2016" s="6">
        <v>0</v>
      </c>
      <c r="I2016" s="4">
        <v>0</v>
      </c>
      <c r="J2016" s="4" t="s">
        <v>98</v>
      </c>
      <c r="K2016" s="4" t="s">
        <v>98</v>
      </c>
      <c r="L2016" s="7" t="s">
        <v>16</v>
      </c>
      <c r="M2016" s="7" t="s">
        <v>17</v>
      </c>
    </row>
    <row r="2017" spans="1:13">
      <c r="A2017" s="3" t="s">
        <v>341</v>
      </c>
      <c r="B2017" s="3" t="s">
        <v>467</v>
      </c>
      <c r="C2017" s="4" t="s">
        <v>15</v>
      </c>
      <c r="D2017" s="4" t="s">
        <v>98</v>
      </c>
      <c r="E2017" s="5">
        <v>0</v>
      </c>
      <c r="F2017" s="5">
        <v>0</v>
      </c>
      <c r="G2017" s="6" t="s">
        <v>98</v>
      </c>
      <c r="H2017" s="6">
        <v>0</v>
      </c>
      <c r="I2017" s="4">
        <v>0</v>
      </c>
      <c r="J2017" s="4" t="s">
        <v>98</v>
      </c>
      <c r="K2017" s="4" t="s">
        <v>98</v>
      </c>
      <c r="L2017" s="7" t="s">
        <v>16</v>
      </c>
      <c r="M2017" s="7" t="s">
        <v>17</v>
      </c>
    </row>
    <row r="2018" spans="1:13">
      <c r="A2018" s="3" t="s">
        <v>345</v>
      </c>
      <c r="B2018" s="3" t="s">
        <v>733</v>
      </c>
      <c r="C2018" s="4" t="s">
        <v>15</v>
      </c>
      <c r="D2018" s="4" t="s">
        <v>98</v>
      </c>
      <c r="E2018" s="5">
        <v>0</v>
      </c>
      <c r="F2018" s="5">
        <v>0</v>
      </c>
      <c r="G2018" s="6" t="s">
        <v>98</v>
      </c>
      <c r="H2018" s="6">
        <v>0</v>
      </c>
      <c r="I2018" s="4">
        <v>0</v>
      </c>
      <c r="J2018" s="4" t="s">
        <v>98</v>
      </c>
      <c r="K2018" s="4" t="s">
        <v>98</v>
      </c>
      <c r="L2018" s="7" t="s">
        <v>16</v>
      </c>
      <c r="M2018" s="7" t="s">
        <v>17</v>
      </c>
    </row>
    <row r="2019" spans="1:13">
      <c r="A2019" s="3" t="s">
        <v>725</v>
      </c>
      <c r="B2019" s="3" t="s">
        <v>1084</v>
      </c>
      <c r="C2019" s="4" t="s">
        <v>15</v>
      </c>
      <c r="D2019" s="4" t="s">
        <v>98</v>
      </c>
      <c r="E2019" s="5">
        <v>0</v>
      </c>
      <c r="F2019" s="5">
        <v>0</v>
      </c>
      <c r="G2019" s="6" t="s">
        <v>98</v>
      </c>
      <c r="H2019" s="6">
        <v>0</v>
      </c>
      <c r="I2019" s="4">
        <v>0</v>
      </c>
      <c r="J2019" s="4" t="s">
        <v>98</v>
      </c>
      <c r="K2019" s="4" t="s">
        <v>98</v>
      </c>
      <c r="L2019" s="7" t="s">
        <v>16</v>
      </c>
      <c r="M2019" s="7" t="s">
        <v>17</v>
      </c>
    </row>
    <row r="2020" spans="1:13">
      <c r="A2020" s="3" t="s">
        <v>787</v>
      </c>
      <c r="B2020" s="3" t="s">
        <v>910</v>
      </c>
      <c r="C2020" s="4" t="s">
        <v>15</v>
      </c>
      <c r="D2020" s="4" t="s">
        <v>98</v>
      </c>
      <c r="E2020" s="5">
        <v>0</v>
      </c>
      <c r="F2020" s="5">
        <v>0</v>
      </c>
      <c r="G2020" s="6" t="s">
        <v>98</v>
      </c>
      <c r="H2020" s="6">
        <v>0</v>
      </c>
      <c r="I2020" s="4">
        <v>0</v>
      </c>
      <c r="J2020" s="4" t="s">
        <v>98</v>
      </c>
      <c r="K2020" s="4" t="s">
        <v>98</v>
      </c>
      <c r="L2020" s="7" t="s">
        <v>16</v>
      </c>
      <c r="M2020" s="7" t="s">
        <v>17</v>
      </c>
    </row>
    <row r="2021" spans="1:13">
      <c r="A2021" s="3" t="s">
        <v>318</v>
      </c>
      <c r="B2021" s="3" t="s">
        <v>452</v>
      </c>
      <c r="C2021" s="4" t="s">
        <v>15</v>
      </c>
      <c r="D2021" s="4" t="s">
        <v>98</v>
      </c>
      <c r="E2021" s="5">
        <v>0</v>
      </c>
      <c r="F2021" s="5">
        <v>0</v>
      </c>
      <c r="G2021" s="6" t="s">
        <v>98</v>
      </c>
      <c r="H2021" s="6">
        <v>0</v>
      </c>
      <c r="I2021" s="4">
        <v>0</v>
      </c>
      <c r="J2021" s="4" t="s">
        <v>98</v>
      </c>
      <c r="K2021" s="4" t="s">
        <v>98</v>
      </c>
      <c r="L2021" s="7" t="s">
        <v>16</v>
      </c>
      <c r="M2021" s="7" t="s">
        <v>17</v>
      </c>
    </row>
    <row r="2022" spans="1:13">
      <c r="A2022" s="3" t="s">
        <v>392</v>
      </c>
      <c r="B2022" s="3" t="s">
        <v>393</v>
      </c>
      <c r="C2022" s="4" t="s">
        <v>15</v>
      </c>
      <c r="D2022" s="4" t="s">
        <v>98</v>
      </c>
      <c r="E2022" s="5">
        <v>0</v>
      </c>
      <c r="F2022" s="5">
        <v>0</v>
      </c>
      <c r="G2022" s="6" t="s">
        <v>98</v>
      </c>
      <c r="H2022" s="6">
        <v>0</v>
      </c>
      <c r="I2022" s="4">
        <v>0</v>
      </c>
      <c r="J2022" s="4" t="s">
        <v>98</v>
      </c>
      <c r="K2022" s="4" t="s">
        <v>98</v>
      </c>
      <c r="L2022" s="7" t="s">
        <v>16</v>
      </c>
      <c r="M2022" s="7" t="s">
        <v>17</v>
      </c>
    </row>
    <row r="2023" spans="1:13">
      <c r="A2023" s="3" t="s">
        <v>608</v>
      </c>
      <c r="B2023" s="3" t="s">
        <v>1604</v>
      </c>
      <c r="C2023" s="4" t="s">
        <v>15</v>
      </c>
      <c r="D2023" s="4" t="s">
        <v>98</v>
      </c>
      <c r="E2023" s="5">
        <v>0</v>
      </c>
      <c r="F2023" s="5">
        <v>0</v>
      </c>
      <c r="G2023" s="6" t="s">
        <v>98</v>
      </c>
      <c r="H2023" s="6">
        <v>0</v>
      </c>
      <c r="I2023" s="4">
        <v>0</v>
      </c>
      <c r="J2023" s="4" t="s">
        <v>98</v>
      </c>
      <c r="K2023" s="4" t="s">
        <v>98</v>
      </c>
      <c r="L2023" s="7" t="s">
        <v>16</v>
      </c>
      <c r="M2023" s="7" t="s">
        <v>17</v>
      </c>
    </row>
    <row r="2024" spans="1:13">
      <c r="A2024" s="3" t="s">
        <v>328</v>
      </c>
      <c r="B2024" s="3" t="s">
        <v>1610</v>
      </c>
      <c r="C2024" s="4" t="s">
        <v>15</v>
      </c>
      <c r="D2024" s="4" t="s">
        <v>98</v>
      </c>
      <c r="E2024" s="5">
        <v>0</v>
      </c>
      <c r="F2024" s="5">
        <v>0</v>
      </c>
      <c r="G2024" s="6" t="s">
        <v>98</v>
      </c>
      <c r="H2024" s="6">
        <v>0</v>
      </c>
      <c r="I2024" s="4">
        <v>0</v>
      </c>
      <c r="J2024" s="4" t="s">
        <v>98</v>
      </c>
      <c r="K2024" s="4" t="s">
        <v>98</v>
      </c>
      <c r="L2024" s="7" t="s">
        <v>16</v>
      </c>
      <c r="M2024" s="7" t="s">
        <v>17</v>
      </c>
    </row>
    <row r="2025" spans="1:13">
      <c r="A2025" s="3" t="s">
        <v>58</v>
      </c>
      <c r="B2025" s="3" t="s">
        <v>320</v>
      </c>
      <c r="C2025" s="4" t="s">
        <v>15</v>
      </c>
      <c r="D2025" s="4" t="s">
        <v>98</v>
      </c>
      <c r="E2025" s="5">
        <v>0</v>
      </c>
      <c r="F2025" s="5">
        <v>0</v>
      </c>
      <c r="G2025" s="6" t="s">
        <v>98</v>
      </c>
      <c r="H2025" s="6">
        <v>0</v>
      </c>
      <c r="I2025" s="4">
        <v>0</v>
      </c>
      <c r="J2025" s="4" t="s">
        <v>98</v>
      </c>
      <c r="K2025" s="4" t="s">
        <v>98</v>
      </c>
      <c r="L2025" s="7" t="s">
        <v>16</v>
      </c>
      <c r="M2025" s="7" t="s">
        <v>17</v>
      </c>
    </row>
    <row r="2026" spans="1:13">
      <c r="A2026" s="3" t="s">
        <v>496</v>
      </c>
      <c r="B2026" s="3" t="s">
        <v>497</v>
      </c>
      <c r="C2026" s="4" t="s">
        <v>15</v>
      </c>
      <c r="D2026" s="4" t="s">
        <v>98</v>
      </c>
      <c r="E2026" s="5">
        <v>0</v>
      </c>
      <c r="F2026" s="5">
        <v>0</v>
      </c>
      <c r="G2026" s="6" t="s">
        <v>98</v>
      </c>
      <c r="H2026" s="6">
        <v>0</v>
      </c>
      <c r="I2026" s="4">
        <v>0</v>
      </c>
      <c r="J2026" s="4" t="s">
        <v>98</v>
      </c>
      <c r="K2026" s="4" t="s">
        <v>98</v>
      </c>
      <c r="L2026" s="7" t="s">
        <v>16</v>
      </c>
      <c r="M2026" s="7" t="s">
        <v>17</v>
      </c>
    </row>
    <row r="2027" spans="1:13">
      <c r="A2027" s="3" t="s">
        <v>1150</v>
      </c>
      <c r="B2027" s="3" t="s">
        <v>1611</v>
      </c>
      <c r="C2027" s="4" t="s">
        <v>15</v>
      </c>
      <c r="D2027" s="4" t="s">
        <v>98</v>
      </c>
      <c r="E2027" s="5">
        <v>0</v>
      </c>
      <c r="F2027" s="5">
        <v>0</v>
      </c>
      <c r="G2027" s="6" t="s">
        <v>98</v>
      </c>
      <c r="H2027" s="6">
        <v>0</v>
      </c>
      <c r="I2027" s="4">
        <v>0</v>
      </c>
      <c r="J2027" s="4" t="s">
        <v>98</v>
      </c>
      <c r="K2027" s="4" t="s">
        <v>98</v>
      </c>
      <c r="L2027" s="7" t="s">
        <v>16</v>
      </c>
      <c r="M2027" s="7" t="s">
        <v>17</v>
      </c>
    </row>
    <row r="2028" spans="1:13">
      <c r="A2028" s="3" t="s">
        <v>1426</v>
      </c>
      <c r="B2028" s="3" t="s">
        <v>1612</v>
      </c>
      <c r="C2028" s="4" t="s">
        <v>15</v>
      </c>
      <c r="D2028" s="4" t="s">
        <v>98</v>
      </c>
      <c r="E2028" s="5">
        <v>0</v>
      </c>
      <c r="F2028" s="5">
        <v>0</v>
      </c>
      <c r="G2028" s="6" t="s">
        <v>98</v>
      </c>
      <c r="H2028" s="6">
        <v>0</v>
      </c>
      <c r="I2028" s="4">
        <v>0</v>
      </c>
      <c r="J2028" s="4" t="s">
        <v>98</v>
      </c>
      <c r="K2028" s="4" t="s">
        <v>98</v>
      </c>
      <c r="L2028" s="7" t="s">
        <v>16</v>
      </c>
      <c r="M2028" s="7" t="s">
        <v>17</v>
      </c>
    </row>
    <row r="2029" spans="1:13">
      <c r="A2029" s="3" t="s">
        <v>1171</v>
      </c>
      <c r="B2029" s="3" t="s">
        <v>1613</v>
      </c>
      <c r="C2029" s="4" t="s">
        <v>15</v>
      </c>
      <c r="D2029" s="4" t="s">
        <v>98</v>
      </c>
      <c r="E2029" s="5">
        <v>0</v>
      </c>
      <c r="F2029" s="5">
        <v>0</v>
      </c>
      <c r="G2029" s="6" t="s">
        <v>98</v>
      </c>
      <c r="H2029" s="6">
        <v>0</v>
      </c>
      <c r="I2029" s="4">
        <v>0</v>
      </c>
      <c r="J2029" s="4" t="s">
        <v>98</v>
      </c>
      <c r="K2029" s="4" t="s">
        <v>98</v>
      </c>
      <c r="L2029" s="7" t="s">
        <v>16</v>
      </c>
      <c r="M2029" s="7" t="s">
        <v>17</v>
      </c>
    </row>
    <row r="2030" spans="1:13">
      <c r="A2030" s="3" t="s">
        <v>74</v>
      </c>
      <c r="B2030" s="3" t="s">
        <v>1336</v>
      </c>
      <c r="C2030" s="4" t="s">
        <v>15</v>
      </c>
      <c r="D2030" s="4" t="s">
        <v>98</v>
      </c>
      <c r="E2030" s="5">
        <v>0</v>
      </c>
      <c r="F2030" s="5">
        <v>0</v>
      </c>
      <c r="G2030" s="6" t="s">
        <v>98</v>
      </c>
      <c r="H2030" s="6">
        <v>0</v>
      </c>
      <c r="I2030" s="4">
        <v>0</v>
      </c>
      <c r="J2030" s="4" t="s">
        <v>98</v>
      </c>
      <c r="K2030" s="4" t="s">
        <v>98</v>
      </c>
      <c r="L2030" s="7" t="s">
        <v>16</v>
      </c>
      <c r="M2030" s="7" t="s">
        <v>17</v>
      </c>
    </row>
    <row r="2031" spans="1:13">
      <c r="A2031" s="3" t="s">
        <v>79</v>
      </c>
      <c r="B2031" s="3" t="s">
        <v>80</v>
      </c>
      <c r="C2031" s="4" t="s">
        <v>15</v>
      </c>
      <c r="D2031" s="4" t="s">
        <v>98</v>
      </c>
      <c r="E2031" s="5">
        <v>0</v>
      </c>
      <c r="F2031" s="5">
        <v>0</v>
      </c>
      <c r="G2031" s="6" t="s">
        <v>98</v>
      </c>
      <c r="H2031" s="6">
        <v>0</v>
      </c>
      <c r="I2031" s="4">
        <v>0</v>
      </c>
      <c r="J2031" s="4" t="s">
        <v>98</v>
      </c>
      <c r="K2031" s="4" t="s">
        <v>98</v>
      </c>
      <c r="L2031" s="7" t="s">
        <v>16</v>
      </c>
      <c r="M2031" s="7" t="s">
        <v>17</v>
      </c>
    </row>
    <row r="2032" spans="1:13">
      <c r="A2032" s="3" t="s">
        <v>608</v>
      </c>
      <c r="B2032" s="3" t="s">
        <v>609</v>
      </c>
      <c r="C2032" s="4" t="s">
        <v>15</v>
      </c>
      <c r="D2032" s="4" t="s">
        <v>98</v>
      </c>
      <c r="E2032" s="5">
        <v>0</v>
      </c>
      <c r="F2032" s="5">
        <v>0</v>
      </c>
      <c r="G2032" s="6" t="s">
        <v>98</v>
      </c>
      <c r="H2032" s="6">
        <v>0</v>
      </c>
      <c r="I2032" s="4">
        <v>0</v>
      </c>
      <c r="J2032" s="4" t="s">
        <v>98</v>
      </c>
      <c r="K2032" s="4" t="s">
        <v>98</v>
      </c>
      <c r="L2032" s="7" t="s">
        <v>16</v>
      </c>
      <c r="M2032" s="7" t="s">
        <v>17</v>
      </c>
    </row>
    <row r="2033" spans="1:13">
      <c r="A2033" s="3" t="s">
        <v>552</v>
      </c>
      <c r="B2033" s="3" t="s">
        <v>716</v>
      </c>
      <c r="C2033" s="4" t="s">
        <v>15</v>
      </c>
      <c r="D2033" s="4" t="s">
        <v>98</v>
      </c>
      <c r="E2033" s="5">
        <v>0</v>
      </c>
      <c r="F2033" s="5">
        <v>0</v>
      </c>
      <c r="G2033" s="6" t="s">
        <v>98</v>
      </c>
      <c r="H2033" s="6">
        <v>0</v>
      </c>
      <c r="I2033" s="4">
        <v>0</v>
      </c>
      <c r="J2033" s="4" t="s">
        <v>98</v>
      </c>
      <c r="K2033" s="4" t="s">
        <v>98</v>
      </c>
      <c r="L2033" s="7" t="s">
        <v>16</v>
      </c>
      <c r="M2033" s="7" t="s">
        <v>17</v>
      </c>
    </row>
    <row r="2034" spans="1:13">
      <c r="A2034" s="3" t="s">
        <v>373</v>
      </c>
      <c r="B2034" s="3" t="s">
        <v>889</v>
      </c>
      <c r="C2034" s="4" t="s">
        <v>15</v>
      </c>
      <c r="D2034" s="4" t="s">
        <v>98</v>
      </c>
      <c r="E2034" s="5">
        <v>0</v>
      </c>
      <c r="F2034" s="5">
        <v>0</v>
      </c>
      <c r="G2034" s="6" t="s">
        <v>98</v>
      </c>
      <c r="H2034" s="6">
        <v>0</v>
      </c>
      <c r="I2034" s="4">
        <v>0</v>
      </c>
      <c r="J2034" s="4" t="s">
        <v>98</v>
      </c>
      <c r="K2034" s="4" t="s">
        <v>98</v>
      </c>
      <c r="L2034" s="7" t="s">
        <v>16</v>
      </c>
      <c r="M2034" s="7" t="s">
        <v>17</v>
      </c>
    </row>
    <row r="2035" spans="1:13">
      <c r="A2035" s="3" t="s">
        <v>112</v>
      </c>
      <c r="B2035" s="3" t="s">
        <v>218</v>
      </c>
      <c r="C2035" s="4" t="s">
        <v>15</v>
      </c>
      <c r="D2035" s="4" t="s">
        <v>98</v>
      </c>
      <c r="E2035" s="5">
        <v>0</v>
      </c>
      <c r="F2035" s="5">
        <v>0</v>
      </c>
      <c r="G2035" s="6" t="s">
        <v>98</v>
      </c>
      <c r="H2035" s="6">
        <v>0</v>
      </c>
      <c r="I2035" s="4">
        <v>0</v>
      </c>
      <c r="J2035" s="4" t="s">
        <v>98</v>
      </c>
      <c r="K2035" s="4" t="s">
        <v>98</v>
      </c>
      <c r="L2035" s="7" t="s">
        <v>16</v>
      </c>
      <c r="M2035" s="7" t="s">
        <v>17</v>
      </c>
    </row>
    <row r="2036" spans="1:13">
      <c r="A2036" s="3" t="s">
        <v>90</v>
      </c>
      <c r="B2036" s="3" t="s">
        <v>153</v>
      </c>
      <c r="C2036" s="4" t="s">
        <v>15</v>
      </c>
      <c r="D2036" s="4" t="s">
        <v>98</v>
      </c>
      <c r="E2036" s="5">
        <v>0</v>
      </c>
      <c r="F2036" s="5">
        <v>0</v>
      </c>
      <c r="G2036" s="6" t="s">
        <v>98</v>
      </c>
      <c r="H2036" s="6">
        <v>0</v>
      </c>
      <c r="I2036" s="4">
        <v>0</v>
      </c>
      <c r="J2036" s="4" t="s">
        <v>98</v>
      </c>
      <c r="K2036" s="4" t="s">
        <v>98</v>
      </c>
      <c r="L2036" s="7" t="s">
        <v>16</v>
      </c>
      <c r="M2036" s="7" t="s">
        <v>17</v>
      </c>
    </row>
    <row r="2037" spans="1:13">
      <c r="A2037" s="3" t="s">
        <v>58</v>
      </c>
      <c r="B2037" s="3" t="s">
        <v>148</v>
      </c>
      <c r="C2037" s="4" t="s">
        <v>15</v>
      </c>
      <c r="D2037" s="4" t="s">
        <v>98</v>
      </c>
      <c r="E2037" s="5">
        <v>0</v>
      </c>
      <c r="F2037" s="5">
        <v>0</v>
      </c>
      <c r="G2037" s="6" t="s">
        <v>98</v>
      </c>
      <c r="H2037" s="6">
        <v>0</v>
      </c>
      <c r="I2037" s="4">
        <v>0</v>
      </c>
      <c r="J2037" s="4" t="s">
        <v>98</v>
      </c>
      <c r="K2037" s="4" t="s">
        <v>98</v>
      </c>
      <c r="L2037" s="7" t="s">
        <v>16</v>
      </c>
      <c r="M2037" s="7" t="s">
        <v>17</v>
      </c>
    </row>
    <row r="2038" spans="1:13">
      <c r="A2038" s="3" t="s">
        <v>496</v>
      </c>
      <c r="B2038" s="3" t="s">
        <v>721</v>
      </c>
      <c r="C2038" s="4" t="s">
        <v>15</v>
      </c>
      <c r="D2038" s="4" t="s">
        <v>98</v>
      </c>
      <c r="E2038" s="5">
        <v>0</v>
      </c>
      <c r="F2038" s="5">
        <v>0</v>
      </c>
      <c r="G2038" s="6" t="s">
        <v>98</v>
      </c>
      <c r="H2038" s="6">
        <v>0</v>
      </c>
      <c r="I2038" s="4">
        <v>0</v>
      </c>
      <c r="J2038" s="4" t="s">
        <v>98</v>
      </c>
      <c r="K2038" s="4" t="s">
        <v>98</v>
      </c>
      <c r="L2038" s="7" t="s">
        <v>16</v>
      </c>
      <c r="M2038" s="7" t="s">
        <v>17</v>
      </c>
    </row>
    <row r="2039" spans="1:13">
      <c r="A2039" s="3" t="s">
        <v>1426</v>
      </c>
      <c r="B2039" s="3" t="s">
        <v>1614</v>
      </c>
      <c r="C2039" s="4" t="s">
        <v>15</v>
      </c>
      <c r="D2039" s="4" t="s">
        <v>98</v>
      </c>
      <c r="E2039" s="5">
        <v>0</v>
      </c>
      <c r="F2039" s="5">
        <v>0</v>
      </c>
      <c r="G2039" s="6" t="s">
        <v>98</v>
      </c>
      <c r="H2039" s="6">
        <v>0</v>
      </c>
      <c r="I2039" s="4">
        <v>0</v>
      </c>
      <c r="J2039" s="4" t="s">
        <v>98</v>
      </c>
      <c r="K2039" s="4" t="s">
        <v>98</v>
      </c>
      <c r="L2039" s="7" t="s">
        <v>16</v>
      </c>
      <c r="M2039" s="7" t="s">
        <v>17</v>
      </c>
    </row>
    <row r="2040" spans="1:13">
      <c r="A2040" s="3" t="s">
        <v>928</v>
      </c>
      <c r="B2040" s="3" t="s">
        <v>1615</v>
      </c>
      <c r="C2040" s="4" t="s">
        <v>15</v>
      </c>
      <c r="D2040" s="4" t="s">
        <v>98</v>
      </c>
      <c r="E2040" s="5">
        <v>0</v>
      </c>
      <c r="F2040" s="5">
        <v>0</v>
      </c>
      <c r="G2040" s="6" t="s">
        <v>98</v>
      </c>
      <c r="H2040" s="6">
        <v>0</v>
      </c>
      <c r="I2040" s="4">
        <v>0</v>
      </c>
      <c r="J2040" s="4" t="s">
        <v>98</v>
      </c>
      <c r="K2040" s="4" t="s">
        <v>98</v>
      </c>
      <c r="L2040" s="7" t="s">
        <v>16</v>
      </c>
      <c r="M2040" s="7" t="s">
        <v>17</v>
      </c>
    </row>
    <row r="2041" spans="1:13">
      <c r="A2041" s="3" t="s">
        <v>74</v>
      </c>
      <c r="B2041" s="3" t="s">
        <v>317</v>
      </c>
      <c r="C2041" s="4" t="s">
        <v>15</v>
      </c>
      <c r="D2041" s="4" t="s">
        <v>98</v>
      </c>
      <c r="E2041" s="5">
        <v>0</v>
      </c>
      <c r="F2041" s="5">
        <v>0</v>
      </c>
      <c r="G2041" s="6" t="s">
        <v>98</v>
      </c>
      <c r="H2041" s="6">
        <v>0</v>
      </c>
      <c r="I2041" s="4">
        <v>0</v>
      </c>
      <c r="J2041" s="4" t="s">
        <v>98</v>
      </c>
      <c r="K2041" s="4" t="s">
        <v>98</v>
      </c>
      <c r="L2041" s="7" t="s">
        <v>16</v>
      </c>
      <c r="M2041" s="7" t="s">
        <v>17</v>
      </c>
    </row>
    <row r="2042" spans="1:13">
      <c r="A2042" s="3" t="s">
        <v>691</v>
      </c>
      <c r="B2042" s="3" t="s">
        <v>1616</v>
      </c>
      <c r="C2042" s="4" t="s">
        <v>15</v>
      </c>
      <c r="D2042" s="4" t="s">
        <v>98</v>
      </c>
      <c r="E2042" s="5">
        <v>0</v>
      </c>
      <c r="F2042" s="5">
        <v>0</v>
      </c>
      <c r="G2042" s="6" t="s">
        <v>98</v>
      </c>
      <c r="H2042" s="6">
        <v>0</v>
      </c>
      <c r="I2042" s="4">
        <v>0</v>
      </c>
      <c r="J2042" s="4" t="s">
        <v>98</v>
      </c>
      <c r="K2042" s="4" t="s">
        <v>98</v>
      </c>
      <c r="L2042" s="7" t="s">
        <v>16</v>
      </c>
      <c r="M2042" s="7" t="s">
        <v>17</v>
      </c>
    </row>
    <row r="2043" spans="1:13">
      <c r="A2043" s="3" t="s">
        <v>321</v>
      </c>
      <c r="B2043" s="3" t="s">
        <v>1298</v>
      </c>
      <c r="C2043" s="4" t="s">
        <v>15</v>
      </c>
      <c r="D2043" s="4" t="s">
        <v>98</v>
      </c>
      <c r="E2043" s="5">
        <v>0</v>
      </c>
      <c r="F2043" s="5">
        <v>0</v>
      </c>
      <c r="G2043" s="6" t="s">
        <v>98</v>
      </c>
      <c r="H2043" s="6">
        <v>0</v>
      </c>
      <c r="I2043" s="4">
        <v>0</v>
      </c>
      <c r="J2043" s="4" t="s">
        <v>98</v>
      </c>
      <c r="K2043" s="4" t="s">
        <v>98</v>
      </c>
      <c r="L2043" s="7" t="s">
        <v>16</v>
      </c>
      <c r="M2043" s="7" t="s">
        <v>17</v>
      </c>
    </row>
    <row r="2044" spans="1:13">
      <c r="A2044" s="3" t="s">
        <v>392</v>
      </c>
      <c r="B2044" s="3" t="s">
        <v>393</v>
      </c>
      <c r="C2044" s="4" t="s">
        <v>15</v>
      </c>
      <c r="D2044" s="4" t="s">
        <v>98</v>
      </c>
      <c r="E2044" s="5">
        <v>0</v>
      </c>
      <c r="F2044" s="5">
        <v>0</v>
      </c>
      <c r="G2044" s="6" t="s">
        <v>98</v>
      </c>
      <c r="H2044" s="6">
        <v>0</v>
      </c>
      <c r="I2044" s="4">
        <v>0</v>
      </c>
      <c r="J2044" s="4" t="s">
        <v>98</v>
      </c>
      <c r="K2044" s="4" t="s">
        <v>98</v>
      </c>
      <c r="L2044" s="7" t="s">
        <v>16</v>
      </c>
      <c r="M2044" s="7" t="s">
        <v>17</v>
      </c>
    </row>
    <row r="2045" spans="1:13">
      <c r="A2045" s="3" t="s">
        <v>386</v>
      </c>
      <c r="B2045" s="3" t="s">
        <v>1617</v>
      </c>
      <c r="C2045" s="4" t="s">
        <v>15</v>
      </c>
      <c r="D2045" s="4" t="s">
        <v>98</v>
      </c>
      <c r="E2045" s="5">
        <v>0</v>
      </c>
      <c r="F2045" s="5">
        <v>0</v>
      </c>
      <c r="G2045" s="6" t="s">
        <v>98</v>
      </c>
      <c r="H2045" s="6">
        <v>0</v>
      </c>
      <c r="I2045" s="4">
        <v>0</v>
      </c>
      <c r="J2045" s="4" t="s">
        <v>98</v>
      </c>
      <c r="K2045" s="4" t="s">
        <v>98</v>
      </c>
      <c r="L2045" s="7" t="s">
        <v>16</v>
      </c>
      <c r="M2045" s="7" t="s">
        <v>17</v>
      </c>
    </row>
    <row r="2046" spans="1:13">
      <c r="A2046" s="3" t="s">
        <v>296</v>
      </c>
      <c r="B2046" s="3" t="s">
        <v>1618</v>
      </c>
      <c r="C2046" s="4" t="s">
        <v>15</v>
      </c>
      <c r="D2046" s="4" t="s">
        <v>98</v>
      </c>
      <c r="E2046" s="5">
        <v>0</v>
      </c>
      <c r="F2046" s="5">
        <v>0</v>
      </c>
      <c r="G2046" s="6" t="s">
        <v>98</v>
      </c>
      <c r="H2046" s="6">
        <v>0</v>
      </c>
      <c r="I2046" s="4">
        <v>0</v>
      </c>
      <c r="J2046" s="4" t="s">
        <v>98</v>
      </c>
      <c r="K2046" s="4" t="s">
        <v>98</v>
      </c>
      <c r="L2046" s="7" t="s">
        <v>16</v>
      </c>
      <c r="M2046" s="7" t="s">
        <v>17</v>
      </c>
    </row>
    <row r="2047" spans="1:13">
      <c r="A2047" s="3" t="s">
        <v>472</v>
      </c>
      <c r="B2047" s="3" t="s">
        <v>1311</v>
      </c>
      <c r="C2047" s="4" t="s">
        <v>15</v>
      </c>
      <c r="D2047" s="4" t="s">
        <v>98</v>
      </c>
      <c r="E2047" s="5">
        <v>0</v>
      </c>
      <c r="F2047" s="5">
        <v>0</v>
      </c>
      <c r="G2047" s="6" t="s">
        <v>98</v>
      </c>
      <c r="H2047" s="6">
        <v>0</v>
      </c>
      <c r="I2047" s="4">
        <v>0</v>
      </c>
      <c r="J2047" s="4" t="s">
        <v>98</v>
      </c>
      <c r="K2047" s="4" t="s">
        <v>98</v>
      </c>
      <c r="L2047" s="7" t="s">
        <v>16</v>
      </c>
      <c r="M2047" s="7" t="s">
        <v>17</v>
      </c>
    </row>
    <row r="2048" spans="1:13">
      <c r="A2048" s="3" t="s">
        <v>502</v>
      </c>
      <c r="B2048" s="3" t="s">
        <v>378</v>
      </c>
      <c r="C2048" s="4" t="s">
        <v>15</v>
      </c>
      <c r="D2048" s="4" t="s">
        <v>98</v>
      </c>
      <c r="E2048" s="5">
        <v>0</v>
      </c>
      <c r="F2048" s="5">
        <v>0</v>
      </c>
      <c r="G2048" s="6" t="s">
        <v>98</v>
      </c>
      <c r="H2048" s="6">
        <v>0</v>
      </c>
      <c r="I2048" s="4">
        <v>0</v>
      </c>
      <c r="J2048" s="4" t="s">
        <v>98</v>
      </c>
      <c r="K2048" s="4" t="s">
        <v>98</v>
      </c>
      <c r="L2048" s="7" t="s">
        <v>16</v>
      </c>
      <c r="M2048" s="7" t="s">
        <v>17</v>
      </c>
    </row>
    <row r="2049" spans="1:13">
      <c r="A2049" s="3" t="s">
        <v>995</v>
      </c>
      <c r="B2049" s="3" t="s">
        <v>1619</v>
      </c>
      <c r="C2049" s="4" t="s">
        <v>15</v>
      </c>
      <c r="D2049" s="4" t="s">
        <v>98</v>
      </c>
      <c r="E2049" s="5">
        <v>0</v>
      </c>
      <c r="F2049" s="5">
        <v>0</v>
      </c>
      <c r="G2049" s="6" t="s">
        <v>98</v>
      </c>
      <c r="H2049" s="6">
        <v>0</v>
      </c>
      <c r="I2049" s="4">
        <v>0</v>
      </c>
      <c r="J2049" s="4" t="s">
        <v>98</v>
      </c>
      <c r="K2049" s="4" t="s">
        <v>98</v>
      </c>
      <c r="L2049" s="7" t="s">
        <v>16</v>
      </c>
      <c r="M2049" s="7" t="s">
        <v>17</v>
      </c>
    </row>
    <row r="2050" spans="1:13">
      <c r="A2050" s="3" t="s">
        <v>696</v>
      </c>
      <c r="B2050" s="3" t="s">
        <v>697</v>
      </c>
      <c r="C2050" s="4" t="s">
        <v>15</v>
      </c>
      <c r="D2050" s="4" t="s">
        <v>98</v>
      </c>
      <c r="E2050" s="5">
        <v>0</v>
      </c>
      <c r="F2050" s="5">
        <v>0</v>
      </c>
      <c r="G2050" s="6" t="s">
        <v>98</v>
      </c>
      <c r="H2050" s="6">
        <v>0</v>
      </c>
      <c r="I2050" s="4">
        <v>0</v>
      </c>
      <c r="J2050" s="4" t="s">
        <v>98</v>
      </c>
      <c r="K2050" s="4" t="s">
        <v>98</v>
      </c>
      <c r="L2050" s="7" t="s">
        <v>16</v>
      </c>
      <c r="M2050" s="7" t="s">
        <v>17</v>
      </c>
    </row>
    <row r="2051" spans="1:13">
      <c r="A2051" s="3" t="s">
        <v>424</v>
      </c>
      <c r="B2051" s="3" t="s">
        <v>1203</v>
      </c>
      <c r="C2051" s="4" t="s">
        <v>15</v>
      </c>
      <c r="D2051" s="4" t="s">
        <v>98</v>
      </c>
      <c r="E2051" s="5">
        <v>0</v>
      </c>
      <c r="F2051" s="5">
        <v>0</v>
      </c>
      <c r="G2051" s="6" t="s">
        <v>98</v>
      </c>
      <c r="H2051" s="6">
        <v>0</v>
      </c>
      <c r="I2051" s="4">
        <v>0</v>
      </c>
      <c r="J2051" s="4" t="s">
        <v>98</v>
      </c>
      <c r="K2051" s="4" t="s">
        <v>98</v>
      </c>
      <c r="L2051" s="7" t="s">
        <v>16</v>
      </c>
      <c r="M2051" s="7" t="s">
        <v>17</v>
      </c>
    </row>
    <row r="2052" spans="1:13">
      <c r="A2052" s="3" t="s">
        <v>24</v>
      </c>
      <c r="B2052" s="3" t="s">
        <v>257</v>
      </c>
      <c r="C2052" s="4" t="s">
        <v>15</v>
      </c>
      <c r="D2052" s="4" t="s">
        <v>98</v>
      </c>
      <c r="E2052" s="5">
        <v>0</v>
      </c>
      <c r="F2052" s="5">
        <v>0</v>
      </c>
      <c r="G2052" s="6" t="s">
        <v>98</v>
      </c>
      <c r="H2052" s="6">
        <v>0</v>
      </c>
      <c r="I2052" s="4">
        <v>0</v>
      </c>
      <c r="J2052" s="4" t="s">
        <v>98</v>
      </c>
      <c r="K2052" s="4" t="s">
        <v>98</v>
      </c>
      <c r="L2052" s="7" t="s">
        <v>16</v>
      </c>
      <c r="M2052" s="7" t="s">
        <v>17</v>
      </c>
    </row>
    <row r="2053" spans="1:13">
      <c r="A2053" s="3" t="s">
        <v>68</v>
      </c>
      <c r="B2053" s="3" t="s">
        <v>1620</v>
      </c>
      <c r="C2053" s="4" t="s">
        <v>15</v>
      </c>
      <c r="D2053" s="4" t="s">
        <v>98</v>
      </c>
      <c r="E2053" s="5">
        <v>0</v>
      </c>
      <c r="F2053" s="5">
        <v>0</v>
      </c>
      <c r="G2053" s="6" t="s">
        <v>98</v>
      </c>
      <c r="H2053" s="6">
        <v>0</v>
      </c>
      <c r="I2053" s="4">
        <v>0</v>
      </c>
      <c r="J2053" s="4" t="s">
        <v>98</v>
      </c>
      <c r="K2053" s="4" t="s">
        <v>98</v>
      </c>
      <c r="L2053" s="7" t="s">
        <v>16</v>
      </c>
      <c r="M2053" s="7" t="s">
        <v>17</v>
      </c>
    </row>
    <row r="2054" spans="1:13">
      <c r="A2054" s="3" t="s">
        <v>49</v>
      </c>
      <c r="B2054" s="3" t="s">
        <v>1621</v>
      </c>
      <c r="C2054" s="4" t="s">
        <v>15</v>
      </c>
      <c r="D2054" s="4" t="s">
        <v>98</v>
      </c>
      <c r="E2054" s="5">
        <v>0</v>
      </c>
      <c r="F2054" s="5">
        <v>0</v>
      </c>
      <c r="G2054" s="6" t="s">
        <v>98</v>
      </c>
      <c r="H2054" s="6">
        <v>0</v>
      </c>
      <c r="I2054" s="4">
        <v>0</v>
      </c>
      <c r="J2054" s="4" t="s">
        <v>98</v>
      </c>
      <c r="K2054" s="4" t="s">
        <v>98</v>
      </c>
      <c r="L2054" s="7" t="s">
        <v>16</v>
      </c>
      <c r="M2054" s="7" t="s">
        <v>17</v>
      </c>
    </row>
    <row r="2055" spans="1:13">
      <c r="A2055" s="3" t="s">
        <v>903</v>
      </c>
      <c r="B2055" s="3" t="s">
        <v>1243</v>
      </c>
      <c r="C2055" s="4" t="s">
        <v>15</v>
      </c>
      <c r="D2055" s="4" t="s">
        <v>98</v>
      </c>
      <c r="E2055" s="5">
        <v>0</v>
      </c>
      <c r="F2055" s="5">
        <v>0</v>
      </c>
      <c r="G2055" s="6" t="s">
        <v>98</v>
      </c>
      <c r="H2055" s="6">
        <v>0</v>
      </c>
      <c r="I2055" s="4">
        <v>0</v>
      </c>
      <c r="J2055" s="4" t="s">
        <v>98</v>
      </c>
      <c r="K2055" s="4" t="s">
        <v>98</v>
      </c>
      <c r="L2055" s="7" t="s">
        <v>16</v>
      </c>
      <c r="M2055" s="7" t="s">
        <v>17</v>
      </c>
    </row>
    <row r="2056" spans="1:13">
      <c r="A2056" s="3" t="s">
        <v>486</v>
      </c>
      <c r="B2056" s="3" t="s">
        <v>570</v>
      </c>
      <c r="C2056" s="4" t="s">
        <v>15</v>
      </c>
      <c r="D2056" s="4" t="s">
        <v>98</v>
      </c>
      <c r="E2056" s="5">
        <v>0</v>
      </c>
      <c r="F2056" s="5">
        <v>0</v>
      </c>
      <c r="G2056" s="6" t="s">
        <v>98</v>
      </c>
      <c r="H2056" s="6">
        <v>0</v>
      </c>
      <c r="I2056" s="4">
        <v>0</v>
      </c>
      <c r="J2056" s="4" t="s">
        <v>98</v>
      </c>
      <c r="K2056" s="4" t="s">
        <v>98</v>
      </c>
      <c r="L2056" s="7" t="s">
        <v>16</v>
      </c>
      <c r="M2056" s="7" t="s">
        <v>17</v>
      </c>
    </row>
    <row r="2057" spans="1:13">
      <c r="A2057" s="3" t="s">
        <v>394</v>
      </c>
      <c r="B2057" s="3" t="s">
        <v>1622</v>
      </c>
      <c r="C2057" s="4" t="s">
        <v>15</v>
      </c>
      <c r="D2057" s="4" t="s">
        <v>98</v>
      </c>
      <c r="E2057" s="5">
        <v>0</v>
      </c>
      <c r="F2057" s="5">
        <v>0</v>
      </c>
      <c r="G2057" s="6" t="s">
        <v>98</v>
      </c>
      <c r="H2057" s="6">
        <v>0</v>
      </c>
      <c r="I2057" s="4">
        <v>0</v>
      </c>
      <c r="J2057" s="4" t="s">
        <v>98</v>
      </c>
      <c r="K2057" s="4" t="s">
        <v>98</v>
      </c>
      <c r="L2057" s="7" t="s">
        <v>16</v>
      </c>
      <c r="M2057" s="7" t="s">
        <v>17</v>
      </c>
    </row>
    <row r="2058" spans="1:13">
      <c r="A2058" s="3" t="s">
        <v>972</v>
      </c>
      <c r="B2058" s="3" t="s">
        <v>997</v>
      </c>
      <c r="C2058" s="4" t="s">
        <v>15</v>
      </c>
      <c r="D2058" s="4" t="s">
        <v>98</v>
      </c>
      <c r="E2058" s="5">
        <v>0</v>
      </c>
      <c r="F2058" s="5">
        <v>0</v>
      </c>
      <c r="G2058" s="6" t="s">
        <v>98</v>
      </c>
      <c r="H2058" s="6">
        <v>0</v>
      </c>
      <c r="I2058" s="4">
        <v>0</v>
      </c>
      <c r="J2058" s="4" t="s">
        <v>98</v>
      </c>
      <c r="K2058" s="4" t="s">
        <v>98</v>
      </c>
      <c r="L2058" s="7" t="s">
        <v>16</v>
      </c>
      <c r="M2058" s="7" t="s">
        <v>17</v>
      </c>
    </row>
    <row r="2059" spans="1:13">
      <c r="A2059" s="3" t="s">
        <v>408</v>
      </c>
      <c r="B2059" s="3" t="s">
        <v>337</v>
      </c>
      <c r="C2059" s="4" t="s">
        <v>15</v>
      </c>
      <c r="D2059" s="4" t="s">
        <v>98</v>
      </c>
      <c r="E2059" s="5">
        <v>0</v>
      </c>
      <c r="F2059" s="5">
        <v>0</v>
      </c>
      <c r="G2059" s="6" t="s">
        <v>98</v>
      </c>
      <c r="H2059" s="6">
        <v>0</v>
      </c>
      <c r="I2059" s="4">
        <v>0</v>
      </c>
      <c r="J2059" s="4" t="s">
        <v>98</v>
      </c>
      <c r="K2059" s="4" t="s">
        <v>98</v>
      </c>
      <c r="L2059" s="7" t="s">
        <v>16</v>
      </c>
      <c r="M2059" s="7" t="s">
        <v>17</v>
      </c>
    </row>
    <row r="2060" spans="1:13">
      <c r="A2060" s="3" t="s">
        <v>1197</v>
      </c>
      <c r="B2060" s="3" t="s">
        <v>1623</v>
      </c>
      <c r="C2060" s="4" t="s">
        <v>15</v>
      </c>
      <c r="D2060" s="4" t="s">
        <v>98</v>
      </c>
      <c r="E2060" s="5">
        <v>0</v>
      </c>
      <c r="F2060" s="5">
        <v>0</v>
      </c>
      <c r="G2060" s="6" t="s">
        <v>98</v>
      </c>
      <c r="H2060" s="6">
        <v>0</v>
      </c>
      <c r="I2060" s="4">
        <v>0</v>
      </c>
      <c r="J2060" s="4" t="s">
        <v>98</v>
      </c>
      <c r="K2060" s="4" t="s">
        <v>98</v>
      </c>
      <c r="L2060" s="7" t="s">
        <v>16</v>
      </c>
      <c r="M2060" s="7" t="s">
        <v>17</v>
      </c>
    </row>
    <row r="2061" spans="1:13">
      <c r="A2061" s="3" t="s">
        <v>367</v>
      </c>
      <c r="B2061" s="3" t="s">
        <v>319</v>
      </c>
      <c r="C2061" s="4" t="s">
        <v>15</v>
      </c>
      <c r="D2061" s="4" t="s">
        <v>98</v>
      </c>
      <c r="E2061" s="5">
        <v>0</v>
      </c>
      <c r="F2061" s="5">
        <v>0</v>
      </c>
      <c r="G2061" s="6" t="s">
        <v>98</v>
      </c>
      <c r="H2061" s="6">
        <v>0</v>
      </c>
      <c r="I2061" s="4">
        <v>0</v>
      </c>
      <c r="J2061" s="4" t="s">
        <v>98</v>
      </c>
      <c r="K2061" s="4" t="s">
        <v>98</v>
      </c>
      <c r="L2061" s="7" t="s">
        <v>16</v>
      </c>
      <c r="M2061" s="7" t="s">
        <v>17</v>
      </c>
    </row>
    <row r="2062" spans="1:13">
      <c r="A2062" s="3" t="s">
        <v>463</v>
      </c>
      <c r="B2062" s="3" t="s">
        <v>1624</v>
      </c>
      <c r="C2062" s="4" t="s">
        <v>15</v>
      </c>
      <c r="D2062" s="4" t="s">
        <v>98</v>
      </c>
      <c r="E2062" s="5">
        <v>0</v>
      </c>
      <c r="F2062" s="5">
        <v>0</v>
      </c>
      <c r="G2062" s="6" t="s">
        <v>98</v>
      </c>
      <c r="H2062" s="6">
        <v>0</v>
      </c>
      <c r="I2062" s="4">
        <v>0</v>
      </c>
      <c r="J2062" s="4" t="s">
        <v>98</v>
      </c>
      <c r="K2062" s="4" t="s">
        <v>98</v>
      </c>
      <c r="L2062" s="7" t="s">
        <v>16</v>
      </c>
      <c r="M2062" s="7" t="s">
        <v>17</v>
      </c>
    </row>
    <row r="2063" spans="1:13">
      <c r="A2063" s="3" t="s">
        <v>332</v>
      </c>
      <c r="B2063" s="3" t="s">
        <v>1625</v>
      </c>
      <c r="C2063" s="4" t="s">
        <v>15</v>
      </c>
      <c r="D2063" s="4" t="s">
        <v>98</v>
      </c>
      <c r="E2063" s="5">
        <v>0</v>
      </c>
      <c r="F2063" s="5">
        <v>0</v>
      </c>
      <c r="G2063" s="6" t="s">
        <v>98</v>
      </c>
      <c r="H2063" s="6">
        <v>0</v>
      </c>
      <c r="I2063" s="4">
        <v>0</v>
      </c>
      <c r="J2063" s="4" t="s">
        <v>98</v>
      </c>
      <c r="K2063" s="4" t="s">
        <v>98</v>
      </c>
      <c r="L2063" s="7" t="s">
        <v>16</v>
      </c>
      <c r="M2063" s="7" t="s">
        <v>17</v>
      </c>
    </row>
    <row r="2064" spans="1:13">
      <c r="A2064" s="3" t="s">
        <v>343</v>
      </c>
      <c r="B2064" s="3" t="s">
        <v>1626</v>
      </c>
      <c r="C2064" s="4" t="s">
        <v>15</v>
      </c>
      <c r="D2064" s="4" t="s">
        <v>98</v>
      </c>
      <c r="E2064" s="5">
        <v>0</v>
      </c>
      <c r="F2064" s="5">
        <v>0</v>
      </c>
      <c r="G2064" s="6" t="s">
        <v>98</v>
      </c>
      <c r="H2064" s="6">
        <v>0</v>
      </c>
      <c r="I2064" s="4">
        <v>0</v>
      </c>
      <c r="J2064" s="4" t="s">
        <v>98</v>
      </c>
      <c r="K2064" s="4" t="s">
        <v>98</v>
      </c>
      <c r="L2064" s="7" t="s">
        <v>16</v>
      </c>
      <c r="M2064" s="7" t="s">
        <v>17</v>
      </c>
    </row>
    <row r="2065" spans="1:13">
      <c r="A2065" s="3" t="s">
        <v>417</v>
      </c>
      <c r="B2065" s="3" t="s">
        <v>534</v>
      </c>
      <c r="C2065" s="4" t="s">
        <v>15</v>
      </c>
      <c r="D2065" s="4" t="s">
        <v>98</v>
      </c>
      <c r="E2065" s="5">
        <v>0</v>
      </c>
      <c r="F2065" s="5">
        <v>0</v>
      </c>
      <c r="G2065" s="6" t="s">
        <v>98</v>
      </c>
      <c r="H2065" s="6">
        <v>0</v>
      </c>
      <c r="I2065" s="4">
        <v>0</v>
      </c>
      <c r="J2065" s="4" t="s">
        <v>98</v>
      </c>
      <c r="K2065" s="4" t="s">
        <v>98</v>
      </c>
      <c r="L2065" s="7" t="s">
        <v>16</v>
      </c>
      <c r="M2065" s="7" t="s">
        <v>17</v>
      </c>
    </row>
    <row r="2066" spans="1:13">
      <c r="A2066" s="3" t="s">
        <v>787</v>
      </c>
      <c r="B2066" s="3" t="s">
        <v>1143</v>
      </c>
      <c r="C2066" s="4" t="s">
        <v>15</v>
      </c>
      <c r="D2066" s="4" t="s">
        <v>98</v>
      </c>
      <c r="E2066" s="5">
        <v>0</v>
      </c>
      <c r="F2066" s="5">
        <v>0</v>
      </c>
      <c r="G2066" s="6" t="s">
        <v>98</v>
      </c>
      <c r="H2066" s="6">
        <v>0</v>
      </c>
      <c r="I2066" s="4">
        <v>0</v>
      </c>
      <c r="J2066" s="4" t="s">
        <v>98</v>
      </c>
      <c r="K2066" s="4" t="s">
        <v>98</v>
      </c>
      <c r="L2066" s="7" t="s">
        <v>16</v>
      </c>
      <c r="M2066" s="7" t="s">
        <v>17</v>
      </c>
    </row>
    <row r="2067" spans="1:13">
      <c r="A2067" s="3" t="s">
        <v>507</v>
      </c>
      <c r="B2067" s="3" t="s">
        <v>1627</v>
      </c>
      <c r="C2067" s="4" t="s">
        <v>15</v>
      </c>
      <c r="D2067" s="4" t="s">
        <v>98</v>
      </c>
      <c r="E2067" s="5">
        <v>0</v>
      </c>
      <c r="F2067" s="5">
        <v>0</v>
      </c>
      <c r="G2067" s="6" t="s">
        <v>98</v>
      </c>
      <c r="H2067" s="6">
        <v>0</v>
      </c>
      <c r="I2067" s="4">
        <v>0</v>
      </c>
      <c r="J2067" s="4" t="s">
        <v>98</v>
      </c>
      <c r="K2067" s="4" t="s">
        <v>98</v>
      </c>
      <c r="L2067" s="7" t="s">
        <v>16</v>
      </c>
      <c r="M2067" s="7" t="s">
        <v>17</v>
      </c>
    </row>
    <row r="2068" spans="1:13">
      <c r="A2068" s="3" t="s">
        <v>762</v>
      </c>
      <c r="B2068" s="3" t="s">
        <v>1628</v>
      </c>
      <c r="C2068" s="4" t="s">
        <v>537</v>
      </c>
      <c r="D2068" s="4" t="s">
        <v>98</v>
      </c>
      <c r="E2068" s="5">
        <v>0</v>
      </c>
      <c r="F2068" s="5">
        <v>0</v>
      </c>
      <c r="G2068" s="6" t="s">
        <v>98</v>
      </c>
      <c r="H2068" s="6">
        <v>0</v>
      </c>
      <c r="I2068" s="4">
        <v>0</v>
      </c>
      <c r="J2068" s="4" t="s">
        <v>98</v>
      </c>
      <c r="K2068" s="4" t="s">
        <v>98</v>
      </c>
      <c r="L2068" s="7" t="s">
        <v>16</v>
      </c>
      <c r="M2068" s="7" t="s">
        <v>17</v>
      </c>
    </row>
    <row r="2069" spans="1:13">
      <c r="A2069" s="3" t="s">
        <v>79</v>
      </c>
      <c r="B2069" s="3" t="s">
        <v>1629</v>
      </c>
      <c r="C2069" s="4" t="s">
        <v>15</v>
      </c>
      <c r="D2069" s="4" t="s">
        <v>98</v>
      </c>
      <c r="E2069" s="5">
        <v>0</v>
      </c>
      <c r="F2069" s="5">
        <v>0</v>
      </c>
      <c r="G2069" s="6" t="s">
        <v>98</v>
      </c>
      <c r="H2069" s="6">
        <v>0</v>
      </c>
      <c r="I2069" s="4">
        <v>0</v>
      </c>
      <c r="J2069" s="4" t="s">
        <v>98</v>
      </c>
      <c r="K2069" s="4" t="s">
        <v>98</v>
      </c>
      <c r="L2069" s="7" t="s">
        <v>16</v>
      </c>
      <c r="M2069" s="7" t="s">
        <v>17</v>
      </c>
    </row>
    <row r="2070" spans="1:13">
      <c r="A2070" s="3" t="s">
        <v>1590</v>
      </c>
      <c r="B2070" s="3" t="s">
        <v>948</v>
      </c>
      <c r="C2070" s="4" t="s">
        <v>15</v>
      </c>
      <c r="D2070" s="4" t="s">
        <v>98</v>
      </c>
      <c r="E2070" s="5">
        <v>0</v>
      </c>
      <c r="F2070" s="5">
        <v>0</v>
      </c>
      <c r="G2070" s="6" t="s">
        <v>98</v>
      </c>
      <c r="H2070" s="6">
        <v>0</v>
      </c>
      <c r="I2070" s="4">
        <v>0</v>
      </c>
      <c r="J2070" s="4" t="s">
        <v>98</v>
      </c>
      <c r="K2070" s="4" t="s">
        <v>98</v>
      </c>
      <c r="L2070" s="7" t="s">
        <v>16</v>
      </c>
      <c r="M2070" s="7" t="s">
        <v>17</v>
      </c>
    </row>
    <row r="2071" spans="1:13">
      <c r="A2071" s="3" t="s">
        <v>430</v>
      </c>
      <c r="B2071" s="3" t="s">
        <v>760</v>
      </c>
      <c r="C2071" s="4" t="s">
        <v>15</v>
      </c>
      <c r="D2071" s="4" t="s">
        <v>98</v>
      </c>
      <c r="E2071" s="5">
        <v>0</v>
      </c>
      <c r="F2071" s="5">
        <v>0</v>
      </c>
      <c r="G2071" s="6" t="s">
        <v>98</v>
      </c>
      <c r="H2071" s="6">
        <v>0</v>
      </c>
      <c r="I2071" s="4">
        <v>0</v>
      </c>
      <c r="J2071" s="4" t="s">
        <v>98</v>
      </c>
      <c r="K2071" s="4" t="s">
        <v>98</v>
      </c>
      <c r="L2071" s="7" t="s">
        <v>16</v>
      </c>
      <c r="M2071" s="7" t="s">
        <v>17</v>
      </c>
    </row>
    <row r="2072" spans="1:13">
      <c r="A2072" s="3" t="s">
        <v>50</v>
      </c>
      <c r="B2072" s="3" t="s">
        <v>1630</v>
      </c>
      <c r="C2072" s="4" t="s">
        <v>15</v>
      </c>
      <c r="D2072" s="4" t="s">
        <v>98</v>
      </c>
      <c r="E2072" s="5">
        <v>0</v>
      </c>
      <c r="F2072" s="5">
        <v>0</v>
      </c>
      <c r="G2072" s="6" t="s">
        <v>98</v>
      </c>
      <c r="H2072" s="6">
        <v>0</v>
      </c>
      <c r="I2072" s="4">
        <v>0</v>
      </c>
      <c r="J2072" s="4" t="s">
        <v>98</v>
      </c>
      <c r="K2072" s="4" t="s">
        <v>98</v>
      </c>
      <c r="L2072" s="7" t="s">
        <v>16</v>
      </c>
      <c r="M2072" s="7" t="s">
        <v>17</v>
      </c>
    </row>
    <row r="2073" spans="1:13">
      <c r="A2073" s="3" t="s">
        <v>373</v>
      </c>
      <c r="B2073" s="3" t="s">
        <v>391</v>
      </c>
      <c r="C2073" s="4" t="s">
        <v>15</v>
      </c>
      <c r="D2073" s="4" t="s">
        <v>98</v>
      </c>
      <c r="E2073" s="5">
        <v>0</v>
      </c>
      <c r="F2073" s="5">
        <v>0</v>
      </c>
      <c r="G2073" s="6" t="s">
        <v>98</v>
      </c>
      <c r="H2073" s="6">
        <v>0</v>
      </c>
      <c r="I2073" s="4">
        <v>0</v>
      </c>
      <c r="J2073" s="4" t="s">
        <v>98</v>
      </c>
      <c r="K2073" s="4" t="s">
        <v>98</v>
      </c>
      <c r="L2073" s="7" t="s">
        <v>16</v>
      </c>
      <c r="M2073" s="7" t="s">
        <v>17</v>
      </c>
    </row>
    <row r="2074" spans="1:13">
      <c r="A2074" s="3" t="s">
        <v>394</v>
      </c>
      <c r="B2074" s="3" t="s">
        <v>1573</v>
      </c>
      <c r="C2074" s="4" t="s">
        <v>15</v>
      </c>
      <c r="D2074" s="4" t="s">
        <v>98</v>
      </c>
      <c r="E2074" s="5">
        <v>0</v>
      </c>
      <c r="F2074" s="5">
        <v>0</v>
      </c>
      <c r="G2074" s="6" t="s">
        <v>98</v>
      </c>
      <c r="H2074" s="6">
        <v>0</v>
      </c>
      <c r="I2074" s="4">
        <v>0</v>
      </c>
      <c r="J2074" s="4" t="s">
        <v>98</v>
      </c>
      <c r="K2074" s="4" t="s">
        <v>98</v>
      </c>
      <c r="L2074" s="7" t="s">
        <v>16</v>
      </c>
      <c r="M2074" s="7" t="s">
        <v>17</v>
      </c>
    </row>
    <row r="2075" spans="1:13">
      <c r="A2075" s="3" t="s">
        <v>1342</v>
      </c>
      <c r="B2075" s="3" t="s">
        <v>1631</v>
      </c>
      <c r="C2075" s="4" t="s">
        <v>15</v>
      </c>
      <c r="D2075" s="4" t="s">
        <v>98</v>
      </c>
      <c r="E2075" s="5">
        <v>0</v>
      </c>
      <c r="F2075" s="5">
        <v>0</v>
      </c>
      <c r="G2075" s="6" t="s">
        <v>98</v>
      </c>
      <c r="H2075" s="6">
        <v>0</v>
      </c>
      <c r="I2075" s="4">
        <v>0</v>
      </c>
      <c r="J2075" s="4" t="s">
        <v>98</v>
      </c>
      <c r="K2075" s="4" t="s">
        <v>98</v>
      </c>
      <c r="L2075" s="7" t="s">
        <v>16</v>
      </c>
      <c r="M2075" s="7" t="s">
        <v>17</v>
      </c>
    </row>
    <row r="2076" spans="1:13">
      <c r="A2076" s="3" t="s">
        <v>410</v>
      </c>
      <c r="B2076" s="3" t="s">
        <v>1480</v>
      </c>
      <c r="C2076" s="4" t="s">
        <v>15</v>
      </c>
      <c r="D2076" s="4" t="s">
        <v>98</v>
      </c>
      <c r="E2076" s="5">
        <v>0</v>
      </c>
      <c r="F2076" s="5">
        <v>0</v>
      </c>
      <c r="G2076" s="6" t="s">
        <v>98</v>
      </c>
      <c r="H2076" s="6">
        <v>0</v>
      </c>
      <c r="I2076" s="4">
        <v>0</v>
      </c>
      <c r="J2076" s="4" t="s">
        <v>98</v>
      </c>
      <c r="K2076" s="4" t="s">
        <v>98</v>
      </c>
      <c r="L2076" s="7" t="s">
        <v>16</v>
      </c>
      <c r="M2076" s="7" t="s">
        <v>17</v>
      </c>
    </row>
    <row r="2077" spans="1:13">
      <c r="A2077" s="3" t="s">
        <v>1632</v>
      </c>
      <c r="B2077" s="3" t="s">
        <v>1633</v>
      </c>
      <c r="C2077" s="4" t="s">
        <v>15</v>
      </c>
      <c r="D2077" s="4" t="s">
        <v>98</v>
      </c>
      <c r="E2077" s="5">
        <v>0</v>
      </c>
      <c r="F2077" s="5">
        <v>0</v>
      </c>
      <c r="G2077" s="6" t="s">
        <v>98</v>
      </c>
      <c r="H2077" s="6">
        <v>0</v>
      </c>
      <c r="I2077" s="4">
        <v>0</v>
      </c>
      <c r="J2077" s="4" t="s">
        <v>98</v>
      </c>
      <c r="K2077" s="4" t="s">
        <v>98</v>
      </c>
      <c r="L2077" s="7" t="s">
        <v>16</v>
      </c>
      <c r="M2077" s="7" t="s">
        <v>17</v>
      </c>
    </row>
    <row r="2078" spans="1:13">
      <c r="A2078" s="3" t="s">
        <v>386</v>
      </c>
      <c r="B2078" s="3" t="s">
        <v>1428</v>
      </c>
      <c r="C2078" s="4" t="s">
        <v>15</v>
      </c>
      <c r="D2078" s="4" t="s">
        <v>98</v>
      </c>
      <c r="E2078" s="5">
        <v>0</v>
      </c>
      <c r="F2078" s="5">
        <v>0</v>
      </c>
      <c r="G2078" s="6" t="s">
        <v>98</v>
      </c>
      <c r="H2078" s="6">
        <v>0</v>
      </c>
      <c r="I2078" s="4">
        <v>0</v>
      </c>
      <c r="J2078" s="4" t="s">
        <v>98</v>
      </c>
      <c r="K2078" s="4" t="s">
        <v>98</v>
      </c>
      <c r="L2078" s="7" t="s">
        <v>16</v>
      </c>
      <c r="M2078" s="7" t="s">
        <v>17</v>
      </c>
    </row>
    <row r="2079" spans="1:13">
      <c r="A2079" s="3" t="s">
        <v>122</v>
      </c>
      <c r="B2079" s="3" t="s">
        <v>1634</v>
      </c>
      <c r="C2079" s="4" t="s">
        <v>15</v>
      </c>
      <c r="D2079" s="4" t="s">
        <v>98</v>
      </c>
      <c r="E2079" s="5">
        <v>0</v>
      </c>
      <c r="F2079" s="5">
        <v>0</v>
      </c>
      <c r="G2079" s="6" t="s">
        <v>98</v>
      </c>
      <c r="H2079" s="6">
        <v>0</v>
      </c>
      <c r="I2079" s="4">
        <v>0</v>
      </c>
      <c r="J2079" s="4" t="s">
        <v>98</v>
      </c>
      <c r="K2079" s="4" t="s">
        <v>98</v>
      </c>
      <c r="L2079" s="7" t="s">
        <v>16</v>
      </c>
      <c r="M2079" s="7" t="s">
        <v>17</v>
      </c>
    </row>
    <row r="2080" spans="1:13">
      <c r="A2080" s="3" t="s">
        <v>627</v>
      </c>
      <c r="B2080" s="3" t="s">
        <v>1635</v>
      </c>
      <c r="C2080" s="4" t="s">
        <v>15</v>
      </c>
      <c r="D2080" s="4" t="s">
        <v>98</v>
      </c>
      <c r="E2080" s="5">
        <v>0</v>
      </c>
      <c r="F2080" s="5">
        <v>0</v>
      </c>
      <c r="G2080" s="6" t="s">
        <v>98</v>
      </c>
      <c r="H2080" s="6">
        <v>0</v>
      </c>
      <c r="I2080" s="4">
        <v>0</v>
      </c>
      <c r="J2080" s="4" t="s">
        <v>98</v>
      </c>
      <c r="K2080" s="4" t="s">
        <v>98</v>
      </c>
      <c r="L2080" s="7" t="s">
        <v>16</v>
      </c>
      <c r="M2080" s="7" t="s">
        <v>17</v>
      </c>
    </row>
    <row r="2081" spans="1:13">
      <c r="A2081" s="3" t="s">
        <v>1600</v>
      </c>
      <c r="B2081" s="3" t="s">
        <v>1636</v>
      </c>
      <c r="C2081" s="4" t="s">
        <v>15</v>
      </c>
      <c r="D2081" s="4" t="s">
        <v>98</v>
      </c>
      <c r="E2081" s="5">
        <v>0</v>
      </c>
      <c r="F2081" s="5">
        <v>0</v>
      </c>
      <c r="G2081" s="6" t="s">
        <v>98</v>
      </c>
      <c r="H2081" s="6">
        <v>0</v>
      </c>
      <c r="I2081" s="4">
        <v>0</v>
      </c>
      <c r="J2081" s="4" t="s">
        <v>98</v>
      </c>
      <c r="K2081" s="4" t="s">
        <v>98</v>
      </c>
      <c r="L2081" s="7" t="s">
        <v>16</v>
      </c>
      <c r="M2081" s="7" t="s">
        <v>17</v>
      </c>
    </row>
    <row r="2082" spans="1:13">
      <c r="A2082" s="3" t="s">
        <v>682</v>
      </c>
      <c r="B2082" s="3" t="s">
        <v>1072</v>
      </c>
      <c r="C2082" s="4" t="s">
        <v>15</v>
      </c>
      <c r="D2082" s="4" t="s">
        <v>98</v>
      </c>
      <c r="E2082" s="5">
        <v>0</v>
      </c>
      <c r="F2082" s="5">
        <v>0</v>
      </c>
      <c r="G2082" s="6" t="s">
        <v>98</v>
      </c>
      <c r="H2082" s="6">
        <v>0</v>
      </c>
      <c r="I2082" s="4">
        <v>0</v>
      </c>
      <c r="J2082" s="4" t="s">
        <v>98</v>
      </c>
      <c r="K2082" s="4" t="s">
        <v>98</v>
      </c>
      <c r="L2082" s="7" t="s">
        <v>16</v>
      </c>
      <c r="M2082" s="7" t="s">
        <v>17</v>
      </c>
    </row>
    <row r="2083" spans="1:13">
      <c r="A2083" s="3" t="s">
        <v>935</v>
      </c>
      <c r="B2083" s="3" t="s">
        <v>1126</v>
      </c>
      <c r="C2083" s="4" t="s">
        <v>15</v>
      </c>
      <c r="D2083" s="4" t="s">
        <v>98</v>
      </c>
      <c r="E2083" s="5">
        <v>0</v>
      </c>
      <c r="F2083" s="5">
        <v>0</v>
      </c>
      <c r="G2083" s="6" t="s">
        <v>98</v>
      </c>
      <c r="H2083" s="6">
        <v>0</v>
      </c>
      <c r="I2083" s="4">
        <v>0</v>
      </c>
      <c r="J2083" s="4" t="s">
        <v>98</v>
      </c>
      <c r="K2083" s="4" t="s">
        <v>98</v>
      </c>
      <c r="L2083" s="7" t="s">
        <v>16</v>
      </c>
      <c r="M2083" s="7" t="s">
        <v>17</v>
      </c>
    </row>
    <row r="2084" spans="1:13">
      <c r="A2084" s="3" t="s">
        <v>486</v>
      </c>
      <c r="B2084" s="3" t="s">
        <v>487</v>
      </c>
      <c r="C2084" s="4" t="s">
        <v>15</v>
      </c>
      <c r="D2084" s="4" t="s">
        <v>98</v>
      </c>
      <c r="E2084" s="5">
        <v>0</v>
      </c>
      <c r="F2084" s="5">
        <v>0</v>
      </c>
      <c r="G2084" s="6" t="s">
        <v>98</v>
      </c>
      <c r="H2084" s="6">
        <v>0</v>
      </c>
      <c r="I2084" s="4">
        <v>0</v>
      </c>
      <c r="J2084" s="4" t="s">
        <v>98</v>
      </c>
      <c r="K2084" s="4" t="s">
        <v>98</v>
      </c>
      <c r="L2084" s="7" t="s">
        <v>16</v>
      </c>
      <c r="M2084" s="7" t="s">
        <v>17</v>
      </c>
    </row>
    <row r="2085" spans="1:13">
      <c r="A2085" s="3" t="s">
        <v>839</v>
      </c>
      <c r="B2085" s="3" t="s">
        <v>840</v>
      </c>
      <c r="C2085" s="4" t="s">
        <v>422</v>
      </c>
      <c r="D2085" s="4" t="s">
        <v>98</v>
      </c>
      <c r="E2085" s="5">
        <v>0</v>
      </c>
      <c r="F2085" s="5">
        <v>0</v>
      </c>
      <c r="G2085" s="6" t="s">
        <v>98</v>
      </c>
      <c r="H2085" s="6">
        <v>0</v>
      </c>
      <c r="I2085" s="4">
        <v>0</v>
      </c>
      <c r="J2085" s="4" t="s">
        <v>98</v>
      </c>
      <c r="K2085" s="4" t="s">
        <v>98</v>
      </c>
      <c r="L2085" s="7" t="s">
        <v>16</v>
      </c>
      <c r="M2085" s="7" t="s">
        <v>17</v>
      </c>
    </row>
    <row r="2086" spans="1:13">
      <c r="A2086" s="3" t="s">
        <v>595</v>
      </c>
      <c r="B2086" s="3" t="s">
        <v>1029</v>
      </c>
      <c r="C2086" s="4" t="s">
        <v>15</v>
      </c>
      <c r="D2086" s="4" t="s">
        <v>98</v>
      </c>
      <c r="E2086" s="5">
        <v>0</v>
      </c>
      <c r="F2086" s="5">
        <v>0</v>
      </c>
      <c r="G2086" s="6" t="s">
        <v>98</v>
      </c>
      <c r="H2086" s="6">
        <v>0</v>
      </c>
      <c r="I2086" s="4">
        <v>0</v>
      </c>
      <c r="J2086" s="4" t="s">
        <v>98</v>
      </c>
      <c r="K2086" s="4" t="s">
        <v>98</v>
      </c>
      <c r="L2086" s="7" t="s">
        <v>16</v>
      </c>
      <c r="M2086" s="7" t="s">
        <v>17</v>
      </c>
    </row>
    <row r="2087" spans="1:13">
      <c r="A2087" s="3" t="s">
        <v>1267</v>
      </c>
      <c r="B2087" s="3" t="s">
        <v>882</v>
      </c>
      <c r="C2087" s="4" t="s">
        <v>15</v>
      </c>
      <c r="D2087" s="4" t="s">
        <v>98</v>
      </c>
      <c r="E2087" s="5">
        <v>0</v>
      </c>
      <c r="F2087" s="5">
        <v>0</v>
      </c>
      <c r="G2087" s="6" t="s">
        <v>98</v>
      </c>
      <c r="H2087" s="6">
        <v>0</v>
      </c>
      <c r="I2087" s="4">
        <v>0</v>
      </c>
      <c r="J2087" s="4" t="s">
        <v>98</v>
      </c>
      <c r="K2087" s="4" t="s">
        <v>98</v>
      </c>
      <c r="L2087" s="7" t="s">
        <v>16</v>
      </c>
      <c r="M2087" s="7" t="s">
        <v>17</v>
      </c>
    </row>
    <row r="2088" spans="1:13">
      <c r="A2088" s="3" t="s">
        <v>392</v>
      </c>
      <c r="B2088" s="3" t="s">
        <v>393</v>
      </c>
      <c r="C2088" s="4" t="s">
        <v>15</v>
      </c>
      <c r="D2088" s="4" t="s">
        <v>98</v>
      </c>
      <c r="E2088" s="5">
        <v>0</v>
      </c>
      <c r="F2088" s="5">
        <v>0</v>
      </c>
      <c r="G2088" s="6" t="s">
        <v>98</v>
      </c>
      <c r="H2088" s="6">
        <v>0</v>
      </c>
      <c r="I2088" s="4">
        <v>0</v>
      </c>
      <c r="J2088" s="4" t="s">
        <v>98</v>
      </c>
      <c r="K2088" s="4" t="s">
        <v>98</v>
      </c>
      <c r="L2088" s="7" t="s">
        <v>16</v>
      </c>
      <c r="M2088" s="7" t="s">
        <v>17</v>
      </c>
    </row>
    <row r="2089" spans="1:13">
      <c r="A2089" s="3" t="s">
        <v>648</v>
      </c>
      <c r="B2089" s="3" t="s">
        <v>749</v>
      </c>
      <c r="C2089" s="4" t="s">
        <v>15</v>
      </c>
      <c r="D2089" s="4" t="s">
        <v>98</v>
      </c>
      <c r="E2089" s="5">
        <v>0</v>
      </c>
      <c r="F2089" s="5">
        <v>0</v>
      </c>
      <c r="G2089" s="6" t="s">
        <v>98</v>
      </c>
      <c r="H2089" s="6">
        <v>0</v>
      </c>
      <c r="I2089" s="4">
        <v>0</v>
      </c>
      <c r="J2089" s="4" t="s">
        <v>98</v>
      </c>
      <c r="K2089" s="4" t="s">
        <v>98</v>
      </c>
      <c r="L2089" s="7" t="s">
        <v>16</v>
      </c>
      <c r="M2089" s="7" t="s">
        <v>17</v>
      </c>
    </row>
    <row r="2090" spans="1:13">
      <c r="A2090" s="3" t="s">
        <v>1637</v>
      </c>
      <c r="B2090" s="3" t="s">
        <v>1638</v>
      </c>
      <c r="C2090" s="4" t="s">
        <v>15</v>
      </c>
      <c r="D2090" s="4" t="s">
        <v>98</v>
      </c>
      <c r="E2090" s="5">
        <v>0</v>
      </c>
      <c r="F2090" s="5">
        <v>0</v>
      </c>
      <c r="G2090" s="6" t="s">
        <v>98</v>
      </c>
      <c r="H2090" s="6">
        <v>0</v>
      </c>
      <c r="I2090" s="4">
        <v>0</v>
      </c>
      <c r="J2090" s="4" t="s">
        <v>98</v>
      </c>
      <c r="K2090" s="4" t="s">
        <v>98</v>
      </c>
      <c r="L2090" s="7" t="s">
        <v>16</v>
      </c>
      <c r="M2090" s="7" t="s">
        <v>17</v>
      </c>
    </row>
    <row r="2091" spans="1:13">
      <c r="A2091" s="3" t="s">
        <v>740</v>
      </c>
      <c r="B2091" s="3" t="s">
        <v>1639</v>
      </c>
      <c r="C2091" s="4" t="s">
        <v>15</v>
      </c>
      <c r="D2091" s="4" t="s">
        <v>98</v>
      </c>
      <c r="E2091" s="5">
        <v>0</v>
      </c>
      <c r="F2091" s="5">
        <v>0</v>
      </c>
      <c r="G2091" s="6" t="s">
        <v>98</v>
      </c>
      <c r="H2091" s="6">
        <v>0</v>
      </c>
      <c r="I2091" s="4">
        <v>0</v>
      </c>
      <c r="J2091" s="4" t="s">
        <v>98</v>
      </c>
      <c r="K2091" s="4" t="s">
        <v>98</v>
      </c>
      <c r="L2091" s="7" t="s">
        <v>16</v>
      </c>
      <c r="M2091" s="7" t="s">
        <v>17</v>
      </c>
    </row>
    <row r="2092" spans="1:13">
      <c r="A2092" s="3" t="s">
        <v>316</v>
      </c>
      <c r="B2092" s="3" t="s">
        <v>317</v>
      </c>
      <c r="C2092" s="4" t="s">
        <v>15</v>
      </c>
      <c r="D2092" s="4" t="s">
        <v>98</v>
      </c>
      <c r="E2092" s="5">
        <v>0</v>
      </c>
      <c r="F2092" s="5">
        <v>0</v>
      </c>
      <c r="G2092" s="6" t="s">
        <v>98</v>
      </c>
      <c r="H2092" s="6">
        <v>0</v>
      </c>
      <c r="I2092" s="4">
        <v>0</v>
      </c>
      <c r="J2092" s="4" t="s">
        <v>98</v>
      </c>
      <c r="K2092" s="4" t="s">
        <v>98</v>
      </c>
      <c r="L2092" s="7" t="s">
        <v>16</v>
      </c>
      <c r="M2092" s="7" t="s">
        <v>17</v>
      </c>
    </row>
    <row r="2093" spans="1:13">
      <c r="A2093" s="3" t="s">
        <v>771</v>
      </c>
      <c r="B2093" s="3" t="s">
        <v>1408</v>
      </c>
      <c r="C2093" s="4" t="s">
        <v>15</v>
      </c>
      <c r="D2093" s="4" t="s">
        <v>98</v>
      </c>
      <c r="E2093" s="5">
        <v>0</v>
      </c>
      <c r="F2093" s="5">
        <v>0</v>
      </c>
      <c r="G2093" s="6" t="s">
        <v>98</v>
      </c>
      <c r="H2093" s="6">
        <v>0</v>
      </c>
      <c r="I2093" s="4">
        <v>0</v>
      </c>
      <c r="J2093" s="4" t="s">
        <v>98</v>
      </c>
      <c r="K2093" s="4" t="s">
        <v>98</v>
      </c>
      <c r="L2093" s="7" t="s">
        <v>16</v>
      </c>
      <c r="M2093" s="7" t="s">
        <v>17</v>
      </c>
    </row>
    <row r="2094" spans="1:13">
      <c r="A2094" s="3" t="s">
        <v>1078</v>
      </c>
      <c r="B2094" s="3" t="s">
        <v>1299</v>
      </c>
      <c r="C2094" s="4" t="s">
        <v>15</v>
      </c>
      <c r="D2094" s="4" t="s">
        <v>98</v>
      </c>
      <c r="E2094" s="5">
        <v>0</v>
      </c>
      <c r="F2094" s="5">
        <v>0</v>
      </c>
      <c r="G2094" s="6" t="s">
        <v>98</v>
      </c>
      <c r="H2094" s="6">
        <v>0</v>
      </c>
      <c r="I2094" s="4">
        <v>0</v>
      </c>
      <c r="J2094" s="4" t="s">
        <v>98</v>
      </c>
      <c r="K2094" s="4" t="s">
        <v>98</v>
      </c>
      <c r="L2094" s="7" t="s">
        <v>16</v>
      </c>
      <c r="M2094" s="7" t="s">
        <v>17</v>
      </c>
    </row>
    <row r="2095" spans="1:13">
      <c r="A2095" s="3" t="s">
        <v>1387</v>
      </c>
      <c r="B2095" s="3" t="s">
        <v>620</v>
      </c>
      <c r="C2095" s="4" t="s">
        <v>15</v>
      </c>
      <c r="D2095" s="4" t="s">
        <v>98</v>
      </c>
      <c r="E2095" s="5">
        <v>0</v>
      </c>
      <c r="F2095" s="5">
        <v>0</v>
      </c>
      <c r="G2095" s="6" t="s">
        <v>98</v>
      </c>
      <c r="H2095" s="6">
        <v>0</v>
      </c>
      <c r="I2095" s="4">
        <v>0</v>
      </c>
      <c r="J2095" s="4" t="s">
        <v>98</v>
      </c>
      <c r="K2095" s="4" t="s">
        <v>98</v>
      </c>
      <c r="L2095" s="7" t="s">
        <v>16</v>
      </c>
      <c r="M2095" s="7" t="s">
        <v>17</v>
      </c>
    </row>
    <row r="2096" spans="1:13">
      <c r="A2096" s="3" t="s">
        <v>606</v>
      </c>
      <c r="B2096" s="3" t="s">
        <v>1292</v>
      </c>
      <c r="C2096" s="4" t="s">
        <v>15</v>
      </c>
      <c r="D2096" s="4" t="s">
        <v>98</v>
      </c>
      <c r="E2096" s="5">
        <v>0</v>
      </c>
      <c r="F2096" s="5">
        <v>0</v>
      </c>
      <c r="G2096" s="6" t="s">
        <v>98</v>
      </c>
      <c r="H2096" s="6">
        <v>0</v>
      </c>
      <c r="I2096" s="4">
        <v>0</v>
      </c>
      <c r="J2096" s="4" t="s">
        <v>98</v>
      </c>
      <c r="K2096" s="4" t="s">
        <v>98</v>
      </c>
      <c r="L2096" s="7" t="s">
        <v>16</v>
      </c>
      <c r="M2096" s="7" t="s">
        <v>17</v>
      </c>
    </row>
    <row r="2097" spans="1:13">
      <c r="A2097" s="3" t="s">
        <v>394</v>
      </c>
      <c r="B2097" s="3" t="s">
        <v>1554</v>
      </c>
      <c r="C2097" s="4" t="s">
        <v>15</v>
      </c>
      <c r="D2097" s="4" t="s">
        <v>98</v>
      </c>
      <c r="E2097" s="5">
        <v>0</v>
      </c>
      <c r="F2097" s="5">
        <v>0</v>
      </c>
      <c r="G2097" s="6" t="s">
        <v>98</v>
      </c>
      <c r="H2097" s="6">
        <v>0</v>
      </c>
      <c r="I2097" s="4">
        <v>0</v>
      </c>
      <c r="J2097" s="4" t="s">
        <v>98</v>
      </c>
      <c r="K2097" s="4" t="s">
        <v>98</v>
      </c>
      <c r="L2097" s="7" t="s">
        <v>16</v>
      </c>
      <c r="M2097" s="7" t="s">
        <v>17</v>
      </c>
    </row>
    <row r="2098" spans="1:13">
      <c r="A2098" s="3" t="s">
        <v>377</v>
      </c>
      <c r="B2098" s="3" t="s">
        <v>900</v>
      </c>
      <c r="C2098" s="4" t="s">
        <v>15</v>
      </c>
      <c r="D2098" s="4" t="s">
        <v>98</v>
      </c>
      <c r="E2098" s="5">
        <v>0</v>
      </c>
      <c r="F2098" s="5">
        <v>0</v>
      </c>
      <c r="G2098" s="6" t="s">
        <v>98</v>
      </c>
      <c r="H2098" s="6">
        <v>0</v>
      </c>
      <c r="I2098" s="4">
        <v>0</v>
      </c>
      <c r="J2098" s="4" t="s">
        <v>98</v>
      </c>
      <c r="K2098" s="4" t="s">
        <v>98</v>
      </c>
      <c r="L2098" s="7" t="s">
        <v>16</v>
      </c>
      <c r="M2098" s="7" t="s">
        <v>17</v>
      </c>
    </row>
    <row r="2099" spans="1:13">
      <c r="A2099" s="3" t="s">
        <v>472</v>
      </c>
      <c r="B2099" s="3" t="s">
        <v>1311</v>
      </c>
      <c r="C2099" s="4" t="s">
        <v>15</v>
      </c>
      <c r="D2099" s="4" t="s">
        <v>98</v>
      </c>
      <c r="E2099" s="5">
        <v>0</v>
      </c>
      <c r="F2099" s="5">
        <v>0</v>
      </c>
      <c r="G2099" s="6" t="s">
        <v>98</v>
      </c>
      <c r="H2099" s="6">
        <v>0</v>
      </c>
      <c r="I2099" s="4">
        <v>0</v>
      </c>
      <c r="J2099" s="4" t="s">
        <v>98</v>
      </c>
      <c r="K2099" s="4" t="s">
        <v>98</v>
      </c>
      <c r="L2099" s="7" t="s">
        <v>16</v>
      </c>
      <c r="M2099" s="7" t="s">
        <v>17</v>
      </c>
    </row>
    <row r="2100" spans="1:13">
      <c r="A2100" s="3" t="s">
        <v>325</v>
      </c>
      <c r="B2100" s="3" t="s">
        <v>968</v>
      </c>
      <c r="C2100" s="4" t="s">
        <v>15</v>
      </c>
      <c r="D2100" s="4" t="s">
        <v>98</v>
      </c>
      <c r="E2100" s="5">
        <v>0</v>
      </c>
      <c r="F2100" s="5">
        <v>0</v>
      </c>
      <c r="G2100" s="6" t="s">
        <v>98</v>
      </c>
      <c r="H2100" s="6">
        <v>0</v>
      </c>
      <c r="I2100" s="4">
        <v>0</v>
      </c>
      <c r="J2100" s="4" t="s">
        <v>98</v>
      </c>
      <c r="K2100" s="4" t="s">
        <v>98</v>
      </c>
      <c r="L2100" s="7" t="s">
        <v>16</v>
      </c>
      <c r="M2100" s="7" t="s">
        <v>17</v>
      </c>
    </row>
    <row r="2101" spans="1:13">
      <c r="A2101" s="3" t="s">
        <v>463</v>
      </c>
      <c r="B2101" s="3" t="s">
        <v>1640</v>
      </c>
      <c r="C2101" s="4" t="s">
        <v>15</v>
      </c>
      <c r="D2101" s="4" t="s">
        <v>98</v>
      </c>
      <c r="E2101" s="5">
        <v>0</v>
      </c>
      <c r="F2101" s="5">
        <v>0</v>
      </c>
      <c r="G2101" s="6" t="s">
        <v>98</v>
      </c>
      <c r="H2101" s="6">
        <v>0</v>
      </c>
      <c r="I2101" s="4">
        <v>0</v>
      </c>
      <c r="J2101" s="4" t="s">
        <v>98</v>
      </c>
      <c r="K2101" s="4" t="s">
        <v>98</v>
      </c>
      <c r="L2101" s="7" t="s">
        <v>16</v>
      </c>
      <c r="M2101" s="7" t="s">
        <v>17</v>
      </c>
    </row>
    <row r="2102" spans="1:13">
      <c r="A2102" s="3" t="s">
        <v>1537</v>
      </c>
      <c r="B2102" s="3" t="s">
        <v>1641</v>
      </c>
      <c r="C2102" s="4" t="s">
        <v>15</v>
      </c>
      <c r="D2102" s="4" t="s">
        <v>98</v>
      </c>
      <c r="E2102" s="5">
        <v>0</v>
      </c>
      <c r="F2102" s="5">
        <v>0</v>
      </c>
      <c r="G2102" s="6" t="s">
        <v>98</v>
      </c>
      <c r="H2102" s="6">
        <v>0</v>
      </c>
      <c r="I2102" s="4">
        <v>0</v>
      </c>
      <c r="J2102" s="4" t="s">
        <v>98</v>
      </c>
      <c r="K2102" s="4" t="s">
        <v>98</v>
      </c>
      <c r="L2102" s="7" t="s">
        <v>16</v>
      </c>
      <c r="M2102" s="7" t="s">
        <v>17</v>
      </c>
    </row>
    <row r="2103" spans="1:13">
      <c r="A2103" s="3" t="s">
        <v>474</v>
      </c>
      <c r="B2103" s="3" t="s">
        <v>1608</v>
      </c>
      <c r="C2103" s="4" t="s">
        <v>15</v>
      </c>
      <c r="D2103" s="4" t="s">
        <v>98</v>
      </c>
      <c r="E2103" s="5">
        <v>0</v>
      </c>
      <c r="F2103" s="5">
        <v>0</v>
      </c>
      <c r="G2103" s="6" t="s">
        <v>98</v>
      </c>
      <c r="H2103" s="6">
        <v>0</v>
      </c>
      <c r="I2103" s="4">
        <v>0</v>
      </c>
      <c r="J2103" s="4" t="s">
        <v>98</v>
      </c>
      <c r="K2103" s="4" t="s">
        <v>98</v>
      </c>
      <c r="L2103" s="7" t="s">
        <v>16</v>
      </c>
      <c r="M2103" s="7" t="s">
        <v>17</v>
      </c>
    </row>
    <row r="2104" spans="1:13">
      <c r="A2104" s="3" t="s">
        <v>351</v>
      </c>
      <c r="B2104" s="3" t="s">
        <v>1642</v>
      </c>
      <c r="C2104" s="4" t="s">
        <v>15</v>
      </c>
      <c r="D2104" s="4" t="s">
        <v>98</v>
      </c>
      <c r="E2104" s="5">
        <v>0</v>
      </c>
      <c r="F2104" s="5">
        <v>0</v>
      </c>
      <c r="G2104" s="6" t="s">
        <v>98</v>
      </c>
      <c r="H2104" s="6">
        <v>0</v>
      </c>
      <c r="I2104" s="4">
        <v>0</v>
      </c>
      <c r="J2104" s="4" t="s">
        <v>98</v>
      </c>
      <c r="K2104" s="4" t="s">
        <v>98</v>
      </c>
      <c r="L2104" s="7" t="s">
        <v>16</v>
      </c>
      <c r="M2104" s="7" t="s">
        <v>17</v>
      </c>
    </row>
    <row r="2105" spans="1:13">
      <c r="A2105" s="3" t="s">
        <v>447</v>
      </c>
      <c r="B2105" s="3" t="s">
        <v>1317</v>
      </c>
      <c r="C2105" s="4" t="s">
        <v>15</v>
      </c>
      <c r="D2105" s="4" t="s">
        <v>98</v>
      </c>
      <c r="E2105" s="5">
        <v>0</v>
      </c>
      <c r="F2105" s="5">
        <v>0</v>
      </c>
      <c r="G2105" s="6" t="s">
        <v>98</v>
      </c>
      <c r="H2105" s="6">
        <v>0</v>
      </c>
      <c r="I2105" s="4">
        <v>0</v>
      </c>
      <c r="J2105" s="4" t="s">
        <v>98</v>
      </c>
      <c r="K2105" s="4" t="s">
        <v>98</v>
      </c>
      <c r="L2105" s="7" t="s">
        <v>16</v>
      </c>
      <c r="M2105" s="7" t="s">
        <v>17</v>
      </c>
    </row>
    <row r="2106" spans="1:13">
      <c r="A2106" s="3" t="s">
        <v>911</v>
      </c>
      <c r="B2106" s="3" t="s">
        <v>1643</v>
      </c>
      <c r="C2106" s="4" t="s">
        <v>15</v>
      </c>
      <c r="D2106" s="4" t="s">
        <v>98</v>
      </c>
      <c r="E2106" s="5">
        <v>0</v>
      </c>
      <c r="F2106" s="5">
        <v>0</v>
      </c>
      <c r="G2106" s="6" t="s">
        <v>98</v>
      </c>
      <c r="H2106" s="6">
        <v>0</v>
      </c>
      <c r="I2106" s="4">
        <v>0</v>
      </c>
      <c r="J2106" s="4" t="s">
        <v>98</v>
      </c>
      <c r="K2106" s="4" t="s">
        <v>98</v>
      </c>
      <c r="L2106" s="7" t="s">
        <v>16</v>
      </c>
      <c r="M2106" s="7" t="s">
        <v>17</v>
      </c>
    </row>
    <row r="2107" spans="1:13">
      <c r="A2107" s="3" t="s">
        <v>730</v>
      </c>
      <c r="B2107" s="3" t="s">
        <v>1644</v>
      </c>
      <c r="C2107" s="4" t="s">
        <v>15</v>
      </c>
      <c r="D2107" s="4" t="s">
        <v>98</v>
      </c>
      <c r="E2107" s="5">
        <v>0</v>
      </c>
      <c r="F2107" s="5">
        <v>0</v>
      </c>
      <c r="G2107" s="6" t="s">
        <v>98</v>
      </c>
      <c r="H2107" s="6">
        <v>0</v>
      </c>
      <c r="I2107" s="4">
        <v>0</v>
      </c>
      <c r="J2107" s="4" t="s">
        <v>98</v>
      </c>
      <c r="K2107" s="4" t="s">
        <v>98</v>
      </c>
      <c r="L2107" s="7" t="s">
        <v>16</v>
      </c>
      <c r="M2107" s="7" t="s">
        <v>17</v>
      </c>
    </row>
    <row r="2108" spans="1:13">
      <c r="A2108" s="3" t="s">
        <v>597</v>
      </c>
      <c r="B2108" s="3" t="s">
        <v>1581</v>
      </c>
      <c r="C2108" s="4" t="s">
        <v>15</v>
      </c>
      <c r="D2108" s="4" t="s">
        <v>98</v>
      </c>
      <c r="E2108" s="5">
        <v>0</v>
      </c>
      <c r="F2108" s="5">
        <v>0</v>
      </c>
      <c r="G2108" s="6" t="s">
        <v>98</v>
      </c>
      <c r="H2108" s="6">
        <v>0</v>
      </c>
      <c r="I2108" s="4">
        <v>0</v>
      </c>
      <c r="J2108" s="4" t="s">
        <v>98</v>
      </c>
      <c r="K2108" s="4" t="s">
        <v>98</v>
      </c>
      <c r="L2108" s="7" t="s">
        <v>16</v>
      </c>
      <c r="M2108" s="7" t="s">
        <v>17</v>
      </c>
    </row>
    <row r="2109" spans="1:13">
      <c r="A2109" s="3" t="s">
        <v>361</v>
      </c>
      <c r="B2109" s="3" t="s">
        <v>362</v>
      </c>
      <c r="C2109" s="4" t="s">
        <v>15</v>
      </c>
      <c r="D2109" s="4" t="s">
        <v>98</v>
      </c>
      <c r="E2109" s="5">
        <v>0</v>
      </c>
      <c r="F2109" s="5">
        <v>0</v>
      </c>
      <c r="G2109" s="6" t="s">
        <v>98</v>
      </c>
      <c r="H2109" s="6">
        <v>0</v>
      </c>
      <c r="I2109" s="4">
        <v>0</v>
      </c>
      <c r="J2109" s="4" t="s">
        <v>98</v>
      </c>
      <c r="K2109" s="4" t="s">
        <v>98</v>
      </c>
      <c r="L2109" s="7" t="s">
        <v>16</v>
      </c>
      <c r="M2109" s="7" t="s">
        <v>17</v>
      </c>
    </row>
    <row r="2110" spans="1:13">
      <c r="A2110" s="3" t="s">
        <v>74</v>
      </c>
      <c r="B2110" s="3" t="s">
        <v>1515</v>
      </c>
      <c r="C2110" s="4" t="s">
        <v>15</v>
      </c>
      <c r="D2110" s="4" t="s">
        <v>98</v>
      </c>
      <c r="E2110" s="5">
        <v>0</v>
      </c>
      <c r="F2110" s="5">
        <v>0</v>
      </c>
      <c r="G2110" s="6" t="s">
        <v>98</v>
      </c>
      <c r="H2110" s="6">
        <v>0</v>
      </c>
      <c r="I2110" s="4">
        <v>0</v>
      </c>
      <c r="J2110" s="4" t="s">
        <v>98</v>
      </c>
      <c r="K2110" s="4" t="s">
        <v>98</v>
      </c>
      <c r="L2110" s="7" t="s">
        <v>16</v>
      </c>
      <c r="M2110" s="7" t="s">
        <v>17</v>
      </c>
    </row>
    <row r="2111" spans="1:13">
      <c r="A2111" s="3" t="s">
        <v>1342</v>
      </c>
      <c r="B2111" s="3" t="s">
        <v>1645</v>
      </c>
      <c r="C2111" s="4" t="s">
        <v>15</v>
      </c>
      <c r="D2111" s="4" t="s">
        <v>98</v>
      </c>
      <c r="E2111" s="5">
        <v>0</v>
      </c>
      <c r="F2111" s="5">
        <v>0</v>
      </c>
      <c r="G2111" s="6" t="s">
        <v>98</v>
      </c>
      <c r="H2111" s="6">
        <v>0</v>
      </c>
      <c r="I2111" s="4">
        <v>0</v>
      </c>
      <c r="J2111" s="4" t="s">
        <v>98</v>
      </c>
      <c r="K2111" s="4" t="s">
        <v>98</v>
      </c>
      <c r="L2111" s="7" t="s">
        <v>16</v>
      </c>
      <c r="M2111" s="7" t="s">
        <v>17</v>
      </c>
    </row>
    <row r="2112" spans="1:13">
      <c r="A2112" s="3" t="s">
        <v>1078</v>
      </c>
      <c r="B2112" s="3" t="s">
        <v>1299</v>
      </c>
      <c r="C2112" s="4" t="s">
        <v>15</v>
      </c>
      <c r="D2112" s="4" t="s">
        <v>98</v>
      </c>
      <c r="E2112" s="5">
        <v>0</v>
      </c>
      <c r="F2112" s="5">
        <v>0</v>
      </c>
      <c r="G2112" s="6" t="s">
        <v>98</v>
      </c>
      <c r="H2112" s="6">
        <v>0</v>
      </c>
      <c r="I2112" s="4">
        <v>0</v>
      </c>
      <c r="J2112" s="4" t="s">
        <v>98</v>
      </c>
      <c r="K2112" s="4" t="s">
        <v>98</v>
      </c>
      <c r="L2112" s="7" t="s">
        <v>16</v>
      </c>
      <c r="M2112" s="7" t="s">
        <v>17</v>
      </c>
    </row>
    <row r="2113" spans="1:13">
      <c r="A2113" s="3" t="s">
        <v>787</v>
      </c>
      <c r="B2113" s="3" t="s">
        <v>788</v>
      </c>
      <c r="C2113" s="4" t="s">
        <v>15</v>
      </c>
      <c r="D2113" s="4" t="s">
        <v>98</v>
      </c>
      <c r="E2113" s="5">
        <v>0</v>
      </c>
      <c r="F2113" s="5">
        <v>0</v>
      </c>
      <c r="G2113" s="6" t="s">
        <v>98</v>
      </c>
      <c r="H2113" s="6">
        <v>0</v>
      </c>
      <c r="I2113" s="4">
        <v>0</v>
      </c>
      <c r="J2113" s="4" t="s">
        <v>98</v>
      </c>
      <c r="K2113" s="4" t="s">
        <v>98</v>
      </c>
      <c r="L2113" s="7" t="s">
        <v>16</v>
      </c>
      <c r="M2113" s="7" t="s">
        <v>17</v>
      </c>
    </row>
    <row r="2114" spans="1:13">
      <c r="A2114" s="3" t="s">
        <v>1372</v>
      </c>
      <c r="B2114" s="3" t="s">
        <v>1646</v>
      </c>
      <c r="C2114" s="4" t="s">
        <v>15</v>
      </c>
      <c r="D2114" s="4" t="s">
        <v>98</v>
      </c>
      <c r="E2114" s="5">
        <v>0</v>
      </c>
      <c r="F2114" s="5">
        <v>0</v>
      </c>
      <c r="G2114" s="6" t="s">
        <v>98</v>
      </c>
      <c r="H2114" s="6">
        <v>0</v>
      </c>
      <c r="I2114" s="4">
        <v>0</v>
      </c>
      <c r="J2114" s="4" t="s">
        <v>98</v>
      </c>
      <c r="K2114" s="4" t="s">
        <v>98</v>
      </c>
      <c r="L2114" s="7" t="s">
        <v>16</v>
      </c>
      <c r="M2114" s="7" t="s">
        <v>17</v>
      </c>
    </row>
    <row r="2115" spans="1:13">
      <c r="A2115" s="3" t="s">
        <v>820</v>
      </c>
      <c r="B2115" s="3" t="s">
        <v>409</v>
      </c>
      <c r="C2115" s="4" t="s">
        <v>15</v>
      </c>
      <c r="D2115" s="4" t="s">
        <v>98</v>
      </c>
      <c r="E2115" s="5">
        <v>0</v>
      </c>
      <c r="F2115" s="5">
        <v>0</v>
      </c>
      <c r="G2115" s="6" t="s">
        <v>98</v>
      </c>
      <c r="H2115" s="6">
        <v>0</v>
      </c>
      <c r="I2115" s="4">
        <v>0</v>
      </c>
      <c r="J2115" s="4" t="s">
        <v>98</v>
      </c>
      <c r="K2115" s="4" t="s">
        <v>98</v>
      </c>
      <c r="L2115" s="7" t="s">
        <v>16</v>
      </c>
      <c r="M2115" s="7" t="s">
        <v>17</v>
      </c>
    </row>
    <row r="2116" spans="1:13">
      <c r="A2116" s="3" t="s">
        <v>935</v>
      </c>
      <c r="B2116" s="3" t="s">
        <v>1293</v>
      </c>
      <c r="C2116" s="4" t="s">
        <v>15</v>
      </c>
      <c r="D2116" s="4" t="s">
        <v>98</v>
      </c>
      <c r="E2116" s="5">
        <v>0</v>
      </c>
      <c r="F2116" s="5">
        <v>0</v>
      </c>
      <c r="G2116" s="6" t="s">
        <v>98</v>
      </c>
      <c r="H2116" s="6">
        <v>0</v>
      </c>
      <c r="I2116" s="4">
        <v>0</v>
      </c>
      <c r="J2116" s="4" t="s">
        <v>98</v>
      </c>
      <c r="K2116" s="4" t="s">
        <v>98</v>
      </c>
      <c r="L2116" s="7" t="s">
        <v>16</v>
      </c>
      <c r="M2116" s="7" t="s">
        <v>17</v>
      </c>
    </row>
    <row r="2117" spans="1:13">
      <c r="A2117" s="3" t="s">
        <v>736</v>
      </c>
      <c r="B2117" s="3" t="s">
        <v>1647</v>
      </c>
      <c r="C2117" s="4" t="s">
        <v>422</v>
      </c>
      <c r="D2117" s="4" t="s">
        <v>98</v>
      </c>
      <c r="E2117" s="5">
        <v>0</v>
      </c>
      <c r="F2117" s="5">
        <v>0</v>
      </c>
      <c r="G2117" s="6" t="s">
        <v>98</v>
      </c>
      <c r="H2117" s="6">
        <v>0</v>
      </c>
      <c r="I2117" s="4">
        <v>0</v>
      </c>
      <c r="J2117" s="4" t="s">
        <v>98</v>
      </c>
      <c r="K2117" s="4" t="s">
        <v>98</v>
      </c>
      <c r="L2117" s="7" t="s">
        <v>16</v>
      </c>
      <c r="M2117" s="7" t="s">
        <v>17</v>
      </c>
    </row>
    <row r="2118" spans="1:13">
      <c r="A2118" s="3" t="s">
        <v>122</v>
      </c>
      <c r="B2118" s="3" t="s">
        <v>1648</v>
      </c>
      <c r="C2118" s="4" t="s">
        <v>15</v>
      </c>
      <c r="D2118" s="4" t="s">
        <v>98</v>
      </c>
      <c r="E2118" s="5">
        <v>0</v>
      </c>
      <c r="F2118" s="5">
        <v>0</v>
      </c>
      <c r="G2118" s="6" t="s">
        <v>98</v>
      </c>
      <c r="H2118" s="6">
        <v>0</v>
      </c>
      <c r="I2118" s="4">
        <v>0</v>
      </c>
      <c r="J2118" s="4" t="s">
        <v>98</v>
      </c>
      <c r="K2118" s="4" t="s">
        <v>98</v>
      </c>
      <c r="L2118" s="7" t="s">
        <v>16</v>
      </c>
      <c r="M2118" s="7" t="s">
        <v>17</v>
      </c>
    </row>
    <row r="2119" spans="1:13">
      <c r="A2119" s="3" t="s">
        <v>386</v>
      </c>
      <c r="B2119" s="3" t="s">
        <v>1132</v>
      </c>
      <c r="C2119" s="4" t="s">
        <v>15</v>
      </c>
      <c r="D2119" s="4" t="s">
        <v>98</v>
      </c>
      <c r="E2119" s="5">
        <v>0</v>
      </c>
      <c r="F2119" s="5">
        <v>0</v>
      </c>
      <c r="G2119" s="6" t="s">
        <v>98</v>
      </c>
      <c r="H2119" s="6">
        <v>0</v>
      </c>
      <c r="I2119" s="4">
        <v>0</v>
      </c>
      <c r="J2119" s="4" t="s">
        <v>98</v>
      </c>
      <c r="K2119" s="4" t="s">
        <v>98</v>
      </c>
      <c r="L2119" s="7" t="s">
        <v>16</v>
      </c>
      <c r="M2119" s="7" t="s">
        <v>17</v>
      </c>
    </row>
    <row r="2120" spans="1:13">
      <c r="A2120" s="3" t="s">
        <v>484</v>
      </c>
      <c r="B2120" s="3" t="s">
        <v>1649</v>
      </c>
      <c r="C2120" s="4" t="s">
        <v>15</v>
      </c>
      <c r="D2120" s="4" t="s">
        <v>98</v>
      </c>
      <c r="E2120" s="5">
        <v>0</v>
      </c>
      <c r="F2120" s="5">
        <v>0</v>
      </c>
      <c r="G2120" s="6" t="s">
        <v>98</v>
      </c>
      <c r="H2120" s="6">
        <v>0</v>
      </c>
      <c r="I2120" s="4">
        <v>0</v>
      </c>
      <c r="J2120" s="4" t="s">
        <v>98</v>
      </c>
      <c r="K2120" s="4" t="s">
        <v>98</v>
      </c>
      <c r="L2120" s="7" t="s">
        <v>16</v>
      </c>
      <c r="M2120" s="7" t="s">
        <v>17</v>
      </c>
    </row>
    <row r="2121" spans="1:13">
      <c r="A2121" s="3" t="s">
        <v>377</v>
      </c>
      <c r="B2121" s="3" t="s">
        <v>1650</v>
      </c>
      <c r="C2121" s="4" t="s">
        <v>15</v>
      </c>
      <c r="D2121" s="4" t="s">
        <v>98</v>
      </c>
      <c r="E2121" s="5">
        <v>0</v>
      </c>
      <c r="F2121" s="5">
        <v>0</v>
      </c>
      <c r="G2121" s="6" t="s">
        <v>98</v>
      </c>
      <c r="H2121" s="6">
        <v>0</v>
      </c>
      <c r="I2121" s="4">
        <v>0</v>
      </c>
      <c r="J2121" s="4" t="s">
        <v>98</v>
      </c>
      <c r="K2121" s="4" t="s">
        <v>98</v>
      </c>
      <c r="L2121" s="7" t="s">
        <v>16</v>
      </c>
      <c r="M2121" s="7" t="s">
        <v>17</v>
      </c>
    </row>
    <row r="2122" spans="1:13">
      <c r="A2122" s="3" t="s">
        <v>90</v>
      </c>
      <c r="B2122" s="3" t="s">
        <v>95</v>
      </c>
      <c r="C2122" s="4" t="s">
        <v>15</v>
      </c>
      <c r="D2122" s="4" t="s">
        <v>98</v>
      </c>
      <c r="E2122" s="5">
        <v>0</v>
      </c>
      <c r="F2122" s="5">
        <v>0</v>
      </c>
      <c r="G2122" s="6" t="s">
        <v>98</v>
      </c>
      <c r="H2122" s="6">
        <v>0</v>
      </c>
      <c r="I2122" s="4">
        <v>0</v>
      </c>
      <c r="J2122" s="4" t="s">
        <v>98</v>
      </c>
      <c r="K2122" s="4" t="s">
        <v>98</v>
      </c>
      <c r="L2122" s="7" t="s">
        <v>16</v>
      </c>
      <c r="M2122" s="7" t="s">
        <v>17</v>
      </c>
    </row>
    <row r="2123" spans="1:13">
      <c r="A2123" s="3" t="s">
        <v>413</v>
      </c>
      <c r="B2123" s="3" t="s">
        <v>1651</v>
      </c>
      <c r="C2123" s="4" t="s">
        <v>15</v>
      </c>
      <c r="D2123" s="4" t="s">
        <v>98</v>
      </c>
      <c r="E2123" s="5">
        <v>0</v>
      </c>
      <c r="F2123" s="5">
        <v>0</v>
      </c>
      <c r="G2123" s="6" t="s">
        <v>98</v>
      </c>
      <c r="H2123" s="6">
        <v>0</v>
      </c>
      <c r="I2123" s="4">
        <v>0</v>
      </c>
      <c r="J2123" s="4" t="s">
        <v>98</v>
      </c>
      <c r="K2123" s="4" t="s">
        <v>98</v>
      </c>
      <c r="L2123" s="7" t="s">
        <v>16</v>
      </c>
      <c r="M2123" s="7" t="s">
        <v>17</v>
      </c>
    </row>
    <row r="2124" spans="1:13">
      <c r="A2124" s="3" t="s">
        <v>351</v>
      </c>
      <c r="B2124" s="3" t="s">
        <v>1088</v>
      </c>
      <c r="C2124" s="4" t="s">
        <v>15</v>
      </c>
      <c r="D2124" s="4" t="s">
        <v>98</v>
      </c>
      <c r="E2124" s="5">
        <v>0</v>
      </c>
      <c r="F2124" s="5">
        <v>0</v>
      </c>
      <c r="G2124" s="6" t="s">
        <v>98</v>
      </c>
      <c r="H2124" s="6">
        <v>0</v>
      </c>
      <c r="I2124" s="4">
        <v>0</v>
      </c>
      <c r="J2124" s="4" t="s">
        <v>98</v>
      </c>
      <c r="K2124" s="4" t="s">
        <v>98</v>
      </c>
      <c r="L2124" s="7" t="s">
        <v>16</v>
      </c>
      <c r="M2124" s="7" t="s">
        <v>17</v>
      </c>
    </row>
    <row r="2125" spans="1:13">
      <c r="A2125" s="3" t="s">
        <v>402</v>
      </c>
      <c r="B2125" s="3" t="s">
        <v>1652</v>
      </c>
      <c r="C2125" s="4" t="s">
        <v>15</v>
      </c>
      <c r="D2125" s="4" t="s">
        <v>98</v>
      </c>
      <c r="E2125" s="5">
        <v>0</v>
      </c>
      <c r="F2125" s="5">
        <v>0</v>
      </c>
      <c r="G2125" s="6" t="s">
        <v>98</v>
      </c>
      <c r="H2125" s="6">
        <v>0</v>
      </c>
      <c r="I2125" s="4">
        <v>0</v>
      </c>
      <c r="J2125" s="4" t="s">
        <v>98</v>
      </c>
      <c r="K2125" s="4" t="s">
        <v>98</v>
      </c>
      <c r="L2125" s="7" t="s">
        <v>16</v>
      </c>
      <c r="M2125" s="7" t="s">
        <v>17</v>
      </c>
    </row>
    <row r="2126" spans="1:13">
      <c r="A2126" s="3" t="s">
        <v>463</v>
      </c>
      <c r="B2126" s="3" t="s">
        <v>1054</v>
      </c>
      <c r="C2126" s="4" t="s">
        <v>15</v>
      </c>
      <c r="D2126" s="4" t="s">
        <v>98</v>
      </c>
      <c r="E2126" s="5">
        <v>0</v>
      </c>
      <c r="F2126" s="5">
        <v>0</v>
      </c>
      <c r="G2126" s="6" t="s">
        <v>98</v>
      </c>
      <c r="H2126" s="6">
        <v>0</v>
      </c>
      <c r="I2126" s="4">
        <v>0</v>
      </c>
      <c r="J2126" s="4" t="s">
        <v>98</v>
      </c>
      <c r="K2126" s="4" t="s">
        <v>98</v>
      </c>
      <c r="L2126" s="7" t="s">
        <v>16</v>
      </c>
      <c r="M2126" s="7" t="s">
        <v>17</v>
      </c>
    </row>
    <row r="2127" spans="1:13">
      <c r="A2127" s="3" t="s">
        <v>400</v>
      </c>
      <c r="B2127" s="3" t="s">
        <v>1653</v>
      </c>
      <c r="C2127" s="4" t="s">
        <v>15</v>
      </c>
      <c r="D2127" s="4" t="s">
        <v>98</v>
      </c>
      <c r="E2127" s="5">
        <v>0</v>
      </c>
      <c r="F2127" s="5">
        <v>0</v>
      </c>
      <c r="G2127" s="6" t="s">
        <v>98</v>
      </c>
      <c r="H2127" s="6">
        <v>0</v>
      </c>
      <c r="I2127" s="4">
        <v>0</v>
      </c>
      <c r="J2127" s="4" t="s">
        <v>98</v>
      </c>
      <c r="K2127" s="4" t="s">
        <v>98</v>
      </c>
      <c r="L2127" s="7" t="s">
        <v>16</v>
      </c>
      <c r="M2127" s="7" t="s">
        <v>17</v>
      </c>
    </row>
    <row r="2128" spans="1:13">
      <c r="A2128" s="3" t="s">
        <v>384</v>
      </c>
      <c r="B2128" s="3" t="s">
        <v>885</v>
      </c>
      <c r="C2128" s="4" t="s">
        <v>15</v>
      </c>
      <c r="D2128" s="4" t="s">
        <v>98</v>
      </c>
      <c r="E2128" s="5">
        <v>0</v>
      </c>
      <c r="F2128" s="5">
        <v>0</v>
      </c>
      <c r="G2128" s="6" t="s">
        <v>98</v>
      </c>
      <c r="H2128" s="6">
        <v>0</v>
      </c>
      <c r="I2128" s="4">
        <v>0</v>
      </c>
      <c r="J2128" s="4" t="s">
        <v>98</v>
      </c>
      <c r="K2128" s="4" t="s">
        <v>98</v>
      </c>
      <c r="L2128" s="7" t="s">
        <v>16</v>
      </c>
      <c r="M2128" s="7" t="s">
        <v>17</v>
      </c>
    </row>
    <row r="2129" spans="1:13">
      <c r="A2129" s="3" t="s">
        <v>1078</v>
      </c>
      <c r="B2129" s="3" t="s">
        <v>1079</v>
      </c>
      <c r="C2129" s="4" t="s">
        <v>15</v>
      </c>
      <c r="D2129" s="4" t="s">
        <v>98</v>
      </c>
      <c r="E2129" s="5">
        <v>0</v>
      </c>
      <c r="F2129" s="5">
        <v>0</v>
      </c>
      <c r="G2129" s="6" t="s">
        <v>98</v>
      </c>
      <c r="H2129" s="6">
        <v>0</v>
      </c>
      <c r="I2129" s="4">
        <v>0</v>
      </c>
      <c r="J2129" s="4" t="s">
        <v>98</v>
      </c>
      <c r="K2129" s="4" t="s">
        <v>98</v>
      </c>
      <c r="L2129" s="7" t="s">
        <v>16</v>
      </c>
      <c r="M2129" s="7" t="s">
        <v>17</v>
      </c>
    </row>
    <row r="2130" spans="1:13">
      <c r="A2130" s="3" t="s">
        <v>511</v>
      </c>
      <c r="B2130" s="3" t="s">
        <v>651</v>
      </c>
      <c r="C2130" s="4" t="s">
        <v>15</v>
      </c>
      <c r="D2130" s="4" t="s">
        <v>98</v>
      </c>
      <c r="E2130" s="5">
        <v>0</v>
      </c>
      <c r="F2130" s="5">
        <v>0</v>
      </c>
      <c r="G2130" s="6" t="s">
        <v>98</v>
      </c>
      <c r="H2130" s="6">
        <v>0</v>
      </c>
      <c r="I2130" s="4">
        <v>0</v>
      </c>
      <c r="J2130" s="4" t="s">
        <v>98</v>
      </c>
      <c r="K2130" s="4" t="s">
        <v>98</v>
      </c>
      <c r="L2130" s="7" t="s">
        <v>16</v>
      </c>
      <c r="M2130" s="7" t="s">
        <v>17</v>
      </c>
    </row>
    <row r="2131" spans="1:13">
      <c r="A2131" s="3" t="s">
        <v>488</v>
      </c>
      <c r="B2131" s="3" t="s">
        <v>583</v>
      </c>
      <c r="C2131" s="4" t="s">
        <v>15</v>
      </c>
      <c r="D2131" s="4" t="s">
        <v>98</v>
      </c>
      <c r="E2131" s="5">
        <v>0</v>
      </c>
      <c r="F2131" s="5">
        <v>0</v>
      </c>
      <c r="G2131" s="6" t="s">
        <v>98</v>
      </c>
      <c r="H2131" s="6">
        <v>0</v>
      </c>
      <c r="I2131" s="4">
        <v>0</v>
      </c>
      <c r="J2131" s="4" t="s">
        <v>98</v>
      </c>
      <c r="K2131" s="4" t="s">
        <v>98</v>
      </c>
      <c r="L2131" s="7" t="s">
        <v>16</v>
      </c>
      <c r="M2131" s="7" t="s">
        <v>17</v>
      </c>
    </row>
    <row r="2132" spans="1:13">
      <c r="A2132" s="3" t="s">
        <v>305</v>
      </c>
      <c r="B2132" s="3" t="s">
        <v>1654</v>
      </c>
      <c r="C2132" s="4" t="s">
        <v>15</v>
      </c>
      <c r="D2132" s="4" t="s">
        <v>98</v>
      </c>
      <c r="E2132" s="5">
        <v>0</v>
      </c>
      <c r="F2132" s="5">
        <v>0</v>
      </c>
      <c r="G2132" s="6" t="s">
        <v>98</v>
      </c>
      <c r="H2132" s="6">
        <v>0</v>
      </c>
      <c r="I2132" s="4">
        <v>0</v>
      </c>
      <c r="J2132" s="4" t="s">
        <v>98</v>
      </c>
      <c r="K2132" s="4" t="s">
        <v>98</v>
      </c>
      <c r="L2132" s="7" t="s">
        <v>16</v>
      </c>
      <c r="M2132" s="7" t="s">
        <v>17</v>
      </c>
    </row>
    <row r="2133" spans="1:13">
      <c r="A2133" s="3" t="s">
        <v>694</v>
      </c>
      <c r="B2133" s="3" t="s">
        <v>1087</v>
      </c>
      <c r="C2133" s="4" t="s">
        <v>15</v>
      </c>
      <c r="D2133" s="4" t="s">
        <v>98</v>
      </c>
      <c r="E2133" s="5">
        <v>0</v>
      </c>
      <c r="F2133" s="5">
        <v>0</v>
      </c>
      <c r="G2133" s="6" t="s">
        <v>98</v>
      </c>
      <c r="H2133" s="6">
        <v>0</v>
      </c>
      <c r="I2133" s="4">
        <v>0</v>
      </c>
      <c r="J2133" s="4" t="s">
        <v>98</v>
      </c>
      <c r="K2133" s="4" t="s">
        <v>98</v>
      </c>
      <c r="L2133" s="7" t="s">
        <v>16</v>
      </c>
      <c r="M2133" s="7" t="s">
        <v>17</v>
      </c>
    </row>
    <row r="2134" spans="1:13">
      <c r="A2134" s="3" t="s">
        <v>740</v>
      </c>
      <c r="B2134" s="3" t="s">
        <v>1639</v>
      </c>
      <c r="C2134" s="4" t="s">
        <v>15</v>
      </c>
      <c r="D2134" s="4" t="s">
        <v>98</v>
      </c>
      <c r="E2134" s="5">
        <v>0</v>
      </c>
      <c r="F2134" s="5">
        <v>0</v>
      </c>
      <c r="G2134" s="6" t="s">
        <v>98</v>
      </c>
      <c r="H2134" s="6">
        <v>0</v>
      </c>
      <c r="I2134" s="4">
        <v>0</v>
      </c>
      <c r="J2134" s="4" t="s">
        <v>98</v>
      </c>
      <c r="K2134" s="4" t="s">
        <v>98</v>
      </c>
      <c r="L2134" s="7" t="s">
        <v>16</v>
      </c>
      <c r="M2134" s="7" t="s">
        <v>17</v>
      </c>
    </row>
    <row r="2135" spans="1:13">
      <c r="A2135" s="3" t="s">
        <v>112</v>
      </c>
      <c r="B2135" s="3" t="s">
        <v>159</v>
      </c>
      <c r="C2135" s="4" t="s">
        <v>15</v>
      </c>
      <c r="D2135" s="4" t="s">
        <v>98</v>
      </c>
      <c r="E2135" s="5">
        <v>0</v>
      </c>
      <c r="F2135" s="5">
        <v>0</v>
      </c>
      <c r="G2135" s="6" t="s">
        <v>98</v>
      </c>
      <c r="H2135" s="6">
        <v>0</v>
      </c>
      <c r="I2135" s="4">
        <v>0</v>
      </c>
      <c r="J2135" s="4" t="s">
        <v>98</v>
      </c>
      <c r="K2135" s="4" t="s">
        <v>98</v>
      </c>
      <c r="L2135" s="7" t="s">
        <v>16</v>
      </c>
      <c r="M2135" s="7" t="s">
        <v>17</v>
      </c>
    </row>
    <row r="2136" spans="1:13">
      <c r="A2136" s="3" t="s">
        <v>294</v>
      </c>
      <c r="B2136" s="3" t="s">
        <v>1655</v>
      </c>
      <c r="C2136" s="4" t="s">
        <v>15</v>
      </c>
      <c r="D2136" s="4" t="s">
        <v>98</v>
      </c>
      <c r="E2136" s="5">
        <v>0</v>
      </c>
      <c r="F2136" s="5">
        <v>0</v>
      </c>
      <c r="G2136" s="6" t="s">
        <v>98</v>
      </c>
      <c r="H2136" s="6">
        <v>0</v>
      </c>
      <c r="I2136" s="4">
        <v>0</v>
      </c>
      <c r="J2136" s="4" t="s">
        <v>98</v>
      </c>
      <c r="K2136" s="4" t="s">
        <v>98</v>
      </c>
      <c r="L2136" s="7" t="s">
        <v>16</v>
      </c>
      <c r="M2136" s="7" t="s">
        <v>17</v>
      </c>
    </row>
    <row r="2137" spans="1:13">
      <c r="A2137" s="3" t="s">
        <v>465</v>
      </c>
      <c r="B2137" s="3" t="s">
        <v>712</v>
      </c>
      <c r="C2137" s="4" t="s">
        <v>15</v>
      </c>
      <c r="D2137" s="4" t="s">
        <v>98</v>
      </c>
      <c r="E2137" s="5">
        <v>0</v>
      </c>
      <c r="F2137" s="5">
        <v>0</v>
      </c>
      <c r="G2137" s="6" t="s">
        <v>98</v>
      </c>
      <c r="H2137" s="6">
        <v>0</v>
      </c>
      <c r="I2137" s="4">
        <v>0</v>
      </c>
      <c r="J2137" s="4" t="s">
        <v>98</v>
      </c>
      <c r="K2137" s="4" t="s">
        <v>98</v>
      </c>
      <c r="L2137" s="7" t="s">
        <v>16</v>
      </c>
      <c r="M2137" s="7" t="s">
        <v>17</v>
      </c>
    </row>
    <row r="2138" spans="1:13">
      <c r="A2138" s="3" t="s">
        <v>1656</v>
      </c>
      <c r="B2138" s="3" t="s">
        <v>1657</v>
      </c>
      <c r="C2138" s="4" t="s">
        <v>15</v>
      </c>
      <c r="D2138" s="4" t="s">
        <v>98</v>
      </c>
      <c r="E2138" s="5">
        <v>0</v>
      </c>
      <c r="F2138" s="5">
        <v>0</v>
      </c>
      <c r="G2138" s="6" t="s">
        <v>98</v>
      </c>
      <c r="H2138" s="6">
        <v>0</v>
      </c>
      <c r="I2138" s="4">
        <v>0</v>
      </c>
      <c r="J2138" s="4" t="s">
        <v>98</v>
      </c>
      <c r="K2138" s="4" t="s">
        <v>98</v>
      </c>
      <c r="L2138" s="7" t="s">
        <v>16</v>
      </c>
      <c r="M2138" s="7" t="s">
        <v>17</v>
      </c>
    </row>
    <row r="2139" spans="1:13">
      <c r="A2139" s="3" t="s">
        <v>404</v>
      </c>
      <c r="B2139" s="3" t="s">
        <v>1658</v>
      </c>
      <c r="C2139" s="4" t="s">
        <v>15</v>
      </c>
      <c r="D2139" s="4" t="s">
        <v>98</v>
      </c>
      <c r="E2139" s="5">
        <v>0</v>
      </c>
      <c r="F2139" s="5">
        <v>0</v>
      </c>
      <c r="G2139" s="6" t="s">
        <v>98</v>
      </c>
      <c r="H2139" s="6">
        <v>0</v>
      </c>
      <c r="I2139" s="4">
        <v>0</v>
      </c>
      <c r="J2139" s="4" t="s">
        <v>98</v>
      </c>
      <c r="K2139" s="4" t="s">
        <v>98</v>
      </c>
      <c r="L2139" s="7" t="s">
        <v>16</v>
      </c>
      <c r="M2139" s="7" t="s">
        <v>17</v>
      </c>
    </row>
    <row r="2140" spans="1:13">
      <c r="A2140" s="3" t="s">
        <v>505</v>
      </c>
      <c r="B2140" s="3" t="s">
        <v>506</v>
      </c>
      <c r="C2140" s="4" t="s">
        <v>15</v>
      </c>
      <c r="D2140" s="4" t="s">
        <v>98</v>
      </c>
      <c r="E2140" s="5">
        <v>0</v>
      </c>
      <c r="F2140" s="5">
        <v>0</v>
      </c>
      <c r="G2140" s="6" t="s">
        <v>98</v>
      </c>
      <c r="H2140" s="6">
        <v>0</v>
      </c>
      <c r="I2140" s="4">
        <v>0</v>
      </c>
      <c r="J2140" s="4" t="s">
        <v>98</v>
      </c>
      <c r="K2140" s="4" t="s">
        <v>98</v>
      </c>
      <c r="L2140" s="7" t="s">
        <v>16</v>
      </c>
      <c r="M2140" s="7" t="s">
        <v>17</v>
      </c>
    </row>
    <row r="2141" spans="1:13">
      <c r="A2141" s="3" t="s">
        <v>1028</v>
      </c>
      <c r="B2141" s="3" t="s">
        <v>569</v>
      </c>
      <c r="C2141" s="4" t="s">
        <v>15</v>
      </c>
      <c r="D2141" s="4" t="s">
        <v>98</v>
      </c>
      <c r="E2141" s="5">
        <v>0</v>
      </c>
      <c r="F2141" s="5">
        <v>0</v>
      </c>
      <c r="G2141" s="6" t="s">
        <v>98</v>
      </c>
      <c r="H2141" s="6">
        <v>0</v>
      </c>
      <c r="I2141" s="4">
        <v>0</v>
      </c>
      <c r="J2141" s="4" t="s">
        <v>98</v>
      </c>
      <c r="K2141" s="4" t="s">
        <v>98</v>
      </c>
      <c r="L2141" s="7" t="s">
        <v>16</v>
      </c>
      <c r="M2141" s="7" t="s">
        <v>17</v>
      </c>
    </row>
    <row r="2142" spans="1:13">
      <c r="A2142" s="3" t="s">
        <v>379</v>
      </c>
      <c r="B2142" s="3" t="s">
        <v>1057</v>
      </c>
      <c r="C2142" s="4" t="s">
        <v>15</v>
      </c>
      <c r="D2142" s="4" t="s">
        <v>98</v>
      </c>
      <c r="E2142" s="5">
        <v>0</v>
      </c>
      <c r="F2142" s="5">
        <v>0</v>
      </c>
      <c r="G2142" s="6" t="s">
        <v>98</v>
      </c>
      <c r="H2142" s="6">
        <v>0</v>
      </c>
      <c r="I2142" s="4">
        <v>0</v>
      </c>
      <c r="J2142" s="4" t="s">
        <v>98</v>
      </c>
      <c r="K2142" s="4" t="s">
        <v>98</v>
      </c>
      <c r="L2142" s="7" t="s">
        <v>16</v>
      </c>
      <c r="M2142" s="7" t="s">
        <v>17</v>
      </c>
    </row>
    <row r="2143" spans="1:13">
      <c r="A2143" s="3" t="s">
        <v>321</v>
      </c>
      <c r="B2143" s="3" t="s">
        <v>1659</v>
      </c>
      <c r="C2143" s="4" t="s">
        <v>15</v>
      </c>
      <c r="D2143" s="4" t="s">
        <v>98</v>
      </c>
      <c r="E2143" s="5">
        <v>0</v>
      </c>
      <c r="F2143" s="5">
        <v>0</v>
      </c>
      <c r="G2143" s="6" t="s">
        <v>98</v>
      </c>
      <c r="H2143" s="6">
        <v>0</v>
      </c>
      <c r="I2143" s="4">
        <v>0</v>
      </c>
      <c r="J2143" s="4" t="s">
        <v>98</v>
      </c>
      <c r="K2143" s="4" t="s">
        <v>98</v>
      </c>
      <c r="L2143" s="7" t="s">
        <v>16</v>
      </c>
      <c r="M2143" s="7" t="s">
        <v>17</v>
      </c>
    </row>
    <row r="2144" spans="1:13">
      <c r="A2144" s="3" t="s">
        <v>419</v>
      </c>
      <c r="B2144" s="3" t="s">
        <v>409</v>
      </c>
      <c r="C2144" s="4" t="s">
        <v>15</v>
      </c>
      <c r="D2144" s="4" t="s">
        <v>98</v>
      </c>
      <c r="E2144" s="5">
        <v>0</v>
      </c>
      <c r="F2144" s="5">
        <v>0</v>
      </c>
      <c r="G2144" s="6" t="s">
        <v>98</v>
      </c>
      <c r="H2144" s="6">
        <v>0</v>
      </c>
      <c r="I2144" s="4">
        <v>0</v>
      </c>
      <c r="J2144" s="4" t="s">
        <v>98</v>
      </c>
      <c r="K2144" s="4" t="s">
        <v>98</v>
      </c>
      <c r="L2144" s="7" t="s">
        <v>16</v>
      </c>
      <c r="M2144" s="7" t="s">
        <v>17</v>
      </c>
    </row>
    <row r="2145" spans="1:13">
      <c r="A2145" s="3" t="s">
        <v>714</v>
      </c>
      <c r="B2145" s="3" t="s">
        <v>1112</v>
      </c>
      <c r="C2145" s="4" t="s">
        <v>15</v>
      </c>
      <c r="D2145" s="4" t="s">
        <v>98</v>
      </c>
      <c r="E2145" s="5">
        <v>0</v>
      </c>
      <c r="F2145" s="5">
        <v>0</v>
      </c>
      <c r="G2145" s="6" t="s">
        <v>98</v>
      </c>
      <c r="H2145" s="6">
        <v>0</v>
      </c>
      <c r="I2145" s="4">
        <v>0</v>
      </c>
      <c r="J2145" s="4" t="s">
        <v>98</v>
      </c>
      <c r="K2145" s="4" t="s">
        <v>98</v>
      </c>
      <c r="L2145" s="7" t="s">
        <v>16</v>
      </c>
      <c r="M2145" s="7" t="s">
        <v>17</v>
      </c>
    </row>
    <row r="2146" spans="1:13">
      <c r="A2146" s="3" t="s">
        <v>424</v>
      </c>
      <c r="B2146" s="3" t="s">
        <v>1036</v>
      </c>
      <c r="C2146" s="4" t="s">
        <v>15</v>
      </c>
      <c r="D2146" s="4" t="s">
        <v>98</v>
      </c>
      <c r="E2146" s="5">
        <v>0</v>
      </c>
      <c r="F2146" s="5">
        <v>0</v>
      </c>
      <c r="G2146" s="6" t="s">
        <v>98</v>
      </c>
      <c r="H2146" s="6">
        <v>0</v>
      </c>
      <c r="I2146" s="4">
        <v>0</v>
      </c>
      <c r="J2146" s="4" t="s">
        <v>98</v>
      </c>
      <c r="K2146" s="4" t="s">
        <v>98</v>
      </c>
      <c r="L2146" s="7" t="s">
        <v>16</v>
      </c>
      <c r="M2146" s="7" t="s">
        <v>17</v>
      </c>
    </row>
    <row r="2147" spans="1:13">
      <c r="A2147" s="3" t="s">
        <v>776</v>
      </c>
      <c r="B2147" s="3" t="s">
        <v>1442</v>
      </c>
      <c r="C2147" s="4" t="s">
        <v>15</v>
      </c>
      <c r="D2147" s="4" t="s">
        <v>98</v>
      </c>
      <c r="E2147" s="5">
        <v>0</v>
      </c>
      <c r="F2147" s="5">
        <v>0</v>
      </c>
      <c r="G2147" s="6" t="s">
        <v>98</v>
      </c>
      <c r="H2147" s="6">
        <v>0</v>
      </c>
      <c r="I2147" s="4">
        <v>0</v>
      </c>
      <c r="J2147" s="4" t="s">
        <v>98</v>
      </c>
      <c r="K2147" s="4" t="s">
        <v>98</v>
      </c>
      <c r="L2147" s="7" t="s">
        <v>16</v>
      </c>
      <c r="M2147" s="7" t="s">
        <v>17</v>
      </c>
    </row>
    <row r="2148" spans="1:13">
      <c r="A2148" s="3" t="s">
        <v>676</v>
      </c>
      <c r="B2148" s="3" t="s">
        <v>1545</v>
      </c>
      <c r="C2148" s="4" t="s">
        <v>15</v>
      </c>
      <c r="D2148" s="4" t="s">
        <v>98</v>
      </c>
      <c r="E2148" s="5">
        <v>0</v>
      </c>
      <c r="F2148" s="5">
        <v>0</v>
      </c>
      <c r="G2148" s="6" t="s">
        <v>98</v>
      </c>
      <c r="H2148" s="6">
        <v>0</v>
      </c>
      <c r="I2148" s="4">
        <v>0</v>
      </c>
      <c r="J2148" s="4" t="s">
        <v>98</v>
      </c>
      <c r="K2148" s="4" t="s">
        <v>98</v>
      </c>
      <c r="L2148" s="7" t="s">
        <v>16</v>
      </c>
      <c r="M2148" s="7" t="s">
        <v>17</v>
      </c>
    </row>
    <row r="2149" spans="1:13">
      <c r="A2149" s="3" t="s">
        <v>794</v>
      </c>
      <c r="B2149" s="3" t="s">
        <v>1660</v>
      </c>
      <c r="C2149" s="4" t="s">
        <v>304</v>
      </c>
      <c r="D2149" s="4" t="s">
        <v>98</v>
      </c>
      <c r="E2149" s="5">
        <v>0</v>
      </c>
      <c r="F2149" s="5">
        <v>0</v>
      </c>
      <c r="G2149" s="6" t="s">
        <v>98</v>
      </c>
      <c r="H2149" s="6">
        <v>0</v>
      </c>
      <c r="I2149" s="4">
        <v>0</v>
      </c>
      <c r="J2149" s="4" t="s">
        <v>98</v>
      </c>
      <c r="K2149" s="4" t="s">
        <v>98</v>
      </c>
      <c r="L2149" s="7" t="s">
        <v>16</v>
      </c>
      <c r="M2149" s="7" t="s">
        <v>17</v>
      </c>
    </row>
    <row r="2150" spans="1:13">
      <c r="A2150" s="3" t="s">
        <v>1032</v>
      </c>
      <c r="B2150" s="3" t="s">
        <v>704</v>
      </c>
      <c r="C2150" s="4" t="s">
        <v>15</v>
      </c>
      <c r="D2150" s="4" t="s">
        <v>98</v>
      </c>
      <c r="E2150" s="5">
        <v>0</v>
      </c>
      <c r="F2150" s="5">
        <v>0</v>
      </c>
      <c r="G2150" s="6" t="s">
        <v>98</v>
      </c>
      <c r="H2150" s="6">
        <v>0</v>
      </c>
      <c r="I2150" s="4">
        <v>0</v>
      </c>
      <c r="J2150" s="4" t="s">
        <v>98</v>
      </c>
      <c r="K2150" s="4" t="s">
        <v>98</v>
      </c>
      <c r="L2150" s="7" t="s">
        <v>16</v>
      </c>
      <c r="M2150" s="7" t="s">
        <v>17</v>
      </c>
    </row>
    <row r="2151" spans="1:13">
      <c r="A2151" s="3" t="s">
        <v>486</v>
      </c>
      <c r="B2151" s="3" t="s">
        <v>896</v>
      </c>
      <c r="C2151" s="4" t="s">
        <v>15</v>
      </c>
      <c r="D2151" s="4" t="s">
        <v>98</v>
      </c>
      <c r="E2151" s="5">
        <v>0</v>
      </c>
      <c r="F2151" s="5">
        <v>0</v>
      </c>
      <c r="G2151" s="6" t="s">
        <v>98</v>
      </c>
      <c r="H2151" s="6">
        <v>0</v>
      </c>
      <c r="I2151" s="4">
        <v>0</v>
      </c>
      <c r="J2151" s="4" t="s">
        <v>98</v>
      </c>
      <c r="K2151" s="4" t="s">
        <v>98</v>
      </c>
      <c r="L2151" s="7" t="s">
        <v>16</v>
      </c>
      <c r="M2151" s="7" t="s">
        <v>17</v>
      </c>
    </row>
    <row r="2152" spans="1:13">
      <c r="A2152" s="3" t="s">
        <v>465</v>
      </c>
      <c r="B2152" s="3" t="s">
        <v>584</v>
      </c>
      <c r="C2152" s="4" t="s">
        <v>15</v>
      </c>
      <c r="D2152" s="4" t="s">
        <v>98</v>
      </c>
      <c r="E2152" s="5">
        <v>0</v>
      </c>
      <c r="F2152" s="5">
        <v>0</v>
      </c>
      <c r="G2152" s="6" t="s">
        <v>98</v>
      </c>
      <c r="H2152" s="6">
        <v>0</v>
      </c>
      <c r="I2152" s="4">
        <v>0</v>
      </c>
      <c r="J2152" s="4" t="s">
        <v>98</v>
      </c>
      <c r="K2152" s="4" t="s">
        <v>98</v>
      </c>
      <c r="L2152" s="7" t="s">
        <v>16</v>
      </c>
      <c r="M2152" s="7" t="s">
        <v>17</v>
      </c>
    </row>
    <row r="2153" spans="1:13">
      <c r="A2153" s="3" t="s">
        <v>363</v>
      </c>
      <c r="B2153" s="3" t="s">
        <v>364</v>
      </c>
      <c r="C2153" s="4" t="s">
        <v>15</v>
      </c>
      <c r="D2153" s="4" t="s">
        <v>98</v>
      </c>
      <c r="E2153" s="5">
        <v>0</v>
      </c>
      <c r="F2153" s="5">
        <v>0</v>
      </c>
      <c r="G2153" s="6" t="s">
        <v>98</v>
      </c>
      <c r="H2153" s="6">
        <v>0</v>
      </c>
      <c r="I2153" s="4">
        <v>0</v>
      </c>
      <c r="J2153" s="4" t="s">
        <v>98</v>
      </c>
      <c r="K2153" s="4" t="s">
        <v>98</v>
      </c>
      <c r="L2153" s="7" t="s">
        <v>16</v>
      </c>
      <c r="M2153" s="7" t="s">
        <v>17</v>
      </c>
    </row>
    <row r="2154" spans="1:13">
      <c r="A2154" s="3" t="s">
        <v>552</v>
      </c>
      <c r="B2154" s="3" t="s">
        <v>1188</v>
      </c>
      <c r="C2154" s="4" t="s">
        <v>15</v>
      </c>
      <c r="D2154" s="4" t="s">
        <v>98</v>
      </c>
      <c r="E2154" s="5">
        <v>0</v>
      </c>
      <c r="F2154" s="5">
        <v>0</v>
      </c>
      <c r="G2154" s="6" t="s">
        <v>98</v>
      </c>
      <c r="H2154" s="6">
        <v>0</v>
      </c>
      <c r="I2154" s="4">
        <v>0</v>
      </c>
      <c r="J2154" s="4" t="s">
        <v>98</v>
      </c>
      <c r="K2154" s="4" t="s">
        <v>98</v>
      </c>
      <c r="L2154" s="7" t="s">
        <v>16</v>
      </c>
      <c r="M2154" s="7" t="s">
        <v>17</v>
      </c>
    </row>
    <row r="2155" spans="1:13">
      <c r="A2155" s="3" t="s">
        <v>1661</v>
      </c>
      <c r="B2155" s="3" t="s">
        <v>1662</v>
      </c>
      <c r="C2155" s="4" t="s">
        <v>15</v>
      </c>
      <c r="D2155" s="4" t="s">
        <v>98</v>
      </c>
      <c r="E2155" s="5">
        <v>0</v>
      </c>
      <c r="F2155" s="5">
        <v>0</v>
      </c>
      <c r="G2155" s="6" t="s">
        <v>98</v>
      </c>
      <c r="H2155" s="6">
        <v>0</v>
      </c>
      <c r="I2155" s="4">
        <v>0</v>
      </c>
      <c r="J2155" s="4" t="s">
        <v>98</v>
      </c>
      <c r="K2155" s="4" t="s">
        <v>98</v>
      </c>
      <c r="L2155" s="7" t="s">
        <v>16</v>
      </c>
      <c r="M2155" s="7" t="s">
        <v>17</v>
      </c>
    </row>
    <row r="2156" spans="1:13">
      <c r="A2156" s="3" t="s">
        <v>1663</v>
      </c>
      <c r="B2156" s="3" t="s">
        <v>1664</v>
      </c>
      <c r="C2156" s="4" t="s">
        <v>15</v>
      </c>
      <c r="D2156" s="4" t="s">
        <v>98</v>
      </c>
      <c r="E2156" s="5">
        <v>0</v>
      </c>
      <c r="F2156" s="5">
        <v>0</v>
      </c>
      <c r="G2156" s="6" t="s">
        <v>98</v>
      </c>
      <c r="H2156" s="6">
        <v>0</v>
      </c>
      <c r="I2156" s="4">
        <v>0</v>
      </c>
      <c r="J2156" s="4" t="s">
        <v>98</v>
      </c>
      <c r="K2156" s="4" t="s">
        <v>98</v>
      </c>
      <c r="L2156" s="7" t="s">
        <v>16</v>
      </c>
      <c r="M2156" s="7" t="s">
        <v>17</v>
      </c>
    </row>
    <row r="2157" spans="1:13">
      <c r="A2157" s="3" t="s">
        <v>417</v>
      </c>
      <c r="B2157" s="3" t="s">
        <v>620</v>
      </c>
      <c r="C2157" s="4" t="s">
        <v>15</v>
      </c>
      <c r="D2157" s="4" t="s">
        <v>98</v>
      </c>
      <c r="E2157" s="5">
        <v>0</v>
      </c>
      <c r="F2157" s="5">
        <v>0</v>
      </c>
      <c r="G2157" s="6" t="s">
        <v>98</v>
      </c>
      <c r="H2157" s="6">
        <v>0</v>
      </c>
      <c r="I2157" s="4">
        <v>0</v>
      </c>
      <c r="J2157" s="4" t="s">
        <v>98</v>
      </c>
      <c r="K2157" s="4" t="s">
        <v>98</v>
      </c>
      <c r="L2157" s="7" t="s">
        <v>16</v>
      </c>
      <c r="M2157" s="7" t="s">
        <v>17</v>
      </c>
    </row>
    <row r="2158" spans="1:13">
      <c r="A2158" s="3" t="s">
        <v>486</v>
      </c>
      <c r="B2158" s="3" t="s">
        <v>727</v>
      </c>
      <c r="C2158" s="4" t="s">
        <v>15</v>
      </c>
      <c r="D2158" s="4" t="s">
        <v>98</v>
      </c>
      <c r="E2158" s="5">
        <v>0</v>
      </c>
      <c r="F2158" s="5">
        <v>0</v>
      </c>
      <c r="G2158" s="6" t="s">
        <v>98</v>
      </c>
      <c r="H2158" s="6">
        <v>0</v>
      </c>
      <c r="I2158" s="4">
        <v>0</v>
      </c>
      <c r="J2158" s="4" t="s">
        <v>98</v>
      </c>
      <c r="K2158" s="4" t="s">
        <v>98</v>
      </c>
      <c r="L2158" s="7" t="s">
        <v>16</v>
      </c>
      <c r="M2158" s="7" t="s">
        <v>17</v>
      </c>
    </row>
    <row r="2159" spans="1:13">
      <c r="A2159" s="3" t="s">
        <v>552</v>
      </c>
      <c r="B2159" s="3" t="s">
        <v>1665</v>
      </c>
      <c r="C2159" s="4" t="s">
        <v>15</v>
      </c>
      <c r="D2159" s="4" t="s">
        <v>98</v>
      </c>
      <c r="E2159" s="5">
        <v>0</v>
      </c>
      <c r="F2159" s="5">
        <v>0</v>
      </c>
      <c r="G2159" s="6" t="s">
        <v>98</v>
      </c>
      <c r="H2159" s="6">
        <v>0</v>
      </c>
      <c r="I2159" s="4">
        <v>0</v>
      </c>
      <c r="J2159" s="4" t="s">
        <v>98</v>
      </c>
      <c r="K2159" s="4" t="s">
        <v>98</v>
      </c>
      <c r="L2159" s="7" t="s">
        <v>16</v>
      </c>
      <c r="M2159" s="7" t="s">
        <v>17</v>
      </c>
    </row>
    <row r="2160" spans="1:13">
      <c r="A2160" s="3" t="s">
        <v>115</v>
      </c>
      <c r="B2160" s="3" t="s">
        <v>926</v>
      </c>
      <c r="C2160" s="4" t="s">
        <v>15</v>
      </c>
      <c r="D2160" s="4" t="s">
        <v>98</v>
      </c>
      <c r="E2160" s="5">
        <v>0</v>
      </c>
      <c r="F2160" s="5">
        <v>0</v>
      </c>
      <c r="G2160" s="6" t="s">
        <v>98</v>
      </c>
      <c r="H2160" s="6">
        <v>0</v>
      </c>
      <c r="I2160" s="4">
        <v>0</v>
      </c>
      <c r="J2160" s="4" t="s">
        <v>98</v>
      </c>
      <c r="K2160" s="4" t="s">
        <v>98</v>
      </c>
      <c r="L2160" s="7" t="s">
        <v>16</v>
      </c>
      <c r="M2160" s="7" t="s">
        <v>17</v>
      </c>
    </row>
    <row r="2161" spans="1:13">
      <c r="A2161" s="3" t="s">
        <v>600</v>
      </c>
      <c r="B2161" s="3" t="s">
        <v>1666</v>
      </c>
      <c r="C2161" s="4" t="s">
        <v>15</v>
      </c>
      <c r="D2161" s="4" t="s">
        <v>98</v>
      </c>
      <c r="E2161" s="5">
        <v>0</v>
      </c>
      <c r="F2161" s="5">
        <v>0</v>
      </c>
      <c r="G2161" s="6" t="s">
        <v>98</v>
      </c>
      <c r="H2161" s="6">
        <v>0</v>
      </c>
      <c r="I2161" s="4">
        <v>0</v>
      </c>
      <c r="J2161" s="4" t="s">
        <v>98</v>
      </c>
      <c r="K2161" s="4" t="s">
        <v>98</v>
      </c>
      <c r="L2161" s="7" t="s">
        <v>16</v>
      </c>
      <c r="M2161" s="7" t="s">
        <v>17</v>
      </c>
    </row>
    <row r="2162" spans="1:13">
      <c r="A2162" s="3" t="s">
        <v>115</v>
      </c>
      <c r="B2162" s="3" t="s">
        <v>1330</v>
      </c>
      <c r="C2162" s="4" t="s">
        <v>15</v>
      </c>
      <c r="D2162" s="4" t="s">
        <v>98</v>
      </c>
      <c r="E2162" s="5">
        <v>0</v>
      </c>
      <c r="F2162" s="5">
        <v>0</v>
      </c>
      <c r="G2162" s="6" t="s">
        <v>98</v>
      </c>
      <c r="H2162" s="6">
        <v>0</v>
      </c>
      <c r="I2162" s="4">
        <v>0</v>
      </c>
      <c r="J2162" s="4" t="s">
        <v>98</v>
      </c>
      <c r="K2162" s="4" t="s">
        <v>98</v>
      </c>
      <c r="L2162" s="7" t="s">
        <v>16</v>
      </c>
      <c r="M2162" s="7" t="s">
        <v>17</v>
      </c>
    </row>
    <row r="2163" spans="1:13">
      <c r="A2163" s="3" t="s">
        <v>1667</v>
      </c>
      <c r="B2163" s="3" t="s">
        <v>1668</v>
      </c>
      <c r="C2163" s="4" t="s">
        <v>15</v>
      </c>
      <c r="D2163" s="4" t="s">
        <v>98</v>
      </c>
      <c r="E2163" s="5">
        <v>0</v>
      </c>
      <c r="F2163" s="5">
        <v>0</v>
      </c>
      <c r="G2163" s="6" t="s">
        <v>98</v>
      </c>
      <c r="H2163" s="6">
        <v>0</v>
      </c>
      <c r="I2163" s="4">
        <v>0</v>
      </c>
      <c r="J2163" s="4" t="s">
        <v>98</v>
      </c>
      <c r="K2163" s="4" t="s">
        <v>98</v>
      </c>
      <c r="L2163" s="7" t="s">
        <v>16</v>
      </c>
      <c r="M2163" s="7" t="s">
        <v>17</v>
      </c>
    </row>
    <row r="2164" spans="1:13">
      <c r="A2164" s="3" t="s">
        <v>456</v>
      </c>
      <c r="B2164" s="3" t="s">
        <v>1414</v>
      </c>
      <c r="C2164" s="4" t="s">
        <v>15</v>
      </c>
      <c r="D2164" s="4" t="s">
        <v>98</v>
      </c>
      <c r="E2164" s="5">
        <v>0</v>
      </c>
      <c r="F2164" s="5">
        <v>0</v>
      </c>
      <c r="G2164" s="6" t="s">
        <v>98</v>
      </c>
      <c r="H2164" s="6">
        <v>0</v>
      </c>
      <c r="I2164" s="4">
        <v>0</v>
      </c>
      <c r="J2164" s="4" t="s">
        <v>98</v>
      </c>
      <c r="K2164" s="4" t="s">
        <v>98</v>
      </c>
      <c r="L2164" s="7" t="s">
        <v>16</v>
      </c>
      <c r="M2164" s="7" t="s">
        <v>17</v>
      </c>
    </row>
    <row r="2165" spans="1:13">
      <c r="A2165" s="3" t="s">
        <v>115</v>
      </c>
      <c r="B2165" s="3" t="s">
        <v>1669</v>
      </c>
      <c r="C2165" s="4" t="s">
        <v>15</v>
      </c>
      <c r="D2165" s="4" t="s">
        <v>98</v>
      </c>
      <c r="E2165" s="5">
        <v>0</v>
      </c>
      <c r="F2165" s="5">
        <v>0</v>
      </c>
      <c r="G2165" s="6" t="s">
        <v>98</v>
      </c>
      <c r="H2165" s="6">
        <v>0</v>
      </c>
      <c r="I2165" s="4">
        <v>0</v>
      </c>
      <c r="J2165" s="4" t="s">
        <v>98</v>
      </c>
      <c r="K2165" s="4" t="s">
        <v>98</v>
      </c>
      <c r="L2165" s="7" t="s">
        <v>16</v>
      </c>
      <c r="M2165" s="7" t="s">
        <v>17</v>
      </c>
    </row>
    <row r="2166" spans="1:13">
      <c r="A2166" s="3" t="s">
        <v>79</v>
      </c>
      <c r="B2166" s="3" t="s">
        <v>197</v>
      </c>
      <c r="C2166" s="4" t="s">
        <v>15</v>
      </c>
      <c r="D2166" s="4" t="s">
        <v>98</v>
      </c>
      <c r="E2166" s="5">
        <v>0</v>
      </c>
      <c r="F2166" s="5">
        <v>0</v>
      </c>
      <c r="G2166" s="6" t="s">
        <v>98</v>
      </c>
      <c r="H2166" s="6">
        <v>0</v>
      </c>
      <c r="I2166" s="4">
        <v>0</v>
      </c>
      <c r="J2166" s="4" t="s">
        <v>98</v>
      </c>
      <c r="K2166" s="4" t="s">
        <v>98</v>
      </c>
      <c r="L2166" s="7" t="s">
        <v>16</v>
      </c>
      <c r="M2166" s="7" t="s">
        <v>17</v>
      </c>
    </row>
    <row r="2167" spans="1:13">
      <c r="A2167" s="3" t="s">
        <v>688</v>
      </c>
      <c r="B2167" s="3" t="s">
        <v>689</v>
      </c>
      <c r="C2167" s="4" t="s">
        <v>15</v>
      </c>
      <c r="D2167" s="4" t="s">
        <v>98</v>
      </c>
      <c r="E2167" s="5">
        <v>0</v>
      </c>
      <c r="F2167" s="5">
        <v>0</v>
      </c>
      <c r="G2167" s="6" t="s">
        <v>98</v>
      </c>
      <c r="H2167" s="6">
        <v>0</v>
      </c>
      <c r="I2167" s="4">
        <v>0</v>
      </c>
      <c r="J2167" s="4" t="s">
        <v>98</v>
      </c>
      <c r="K2167" s="4" t="s">
        <v>98</v>
      </c>
      <c r="L2167" s="7" t="s">
        <v>16</v>
      </c>
      <c r="M2167" s="7" t="s">
        <v>17</v>
      </c>
    </row>
    <row r="2168" spans="1:13">
      <c r="A2168" s="3" t="s">
        <v>488</v>
      </c>
      <c r="B2168" s="3" t="s">
        <v>654</v>
      </c>
      <c r="C2168" s="4" t="s">
        <v>15</v>
      </c>
      <c r="D2168" s="4" t="s">
        <v>98</v>
      </c>
      <c r="E2168" s="5">
        <v>0</v>
      </c>
      <c r="F2168" s="5">
        <v>0</v>
      </c>
      <c r="G2168" s="6" t="s">
        <v>98</v>
      </c>
      <c r="H2168" s="6">
        <v>0</v>
      </c>
      <c r="I2168" s="4">
        <v>0</v>
      </c>
      <c r="J2168" s="4" t="s">
        <v>98</v>
      </c>
      <c r="K2168" s="4" t="s">
        <v>98</v>
      </c>
      <c r="L2168" s="7" t="s">
        <v>16</v>
      </c>
      <c r="M2168" s="7" t="s">
        <v>17</v>
      </c>
    </row>
    <row r="2169" spans="1:13">
      <c r="A2169" s="3" t="s">
        <v>103</v>
      </c>
      <c r="B2169" s="3" t="s">
        <v>261</v>
      </c>
      <c r="C2169" s="4" t="s">
        <v>15</v>
      </c>
      <c r="D2169" s="4" t="s">
        <v>98</v>
      </c>
      <c r="E2169" s="5">
        <v>0</v>
      </c>
      <c r="F2169" s="5">
        <v>0</v>
      </c>
      <c r="G2169" s="6" t="s">
        <v>98</v>
      </c>
      <c r="H2169" s="6">
        <v>0</v>
      </c>
      <c r="I2169" s="4">
        <v>0</v>
      </c>
      <c r="J2169" s="4" t="s">
        <v>98</v>
      </c>
      <c r="K2169" s="4" t="s">
        <v>98</v>
      </c>
      <c r="L2169" s="7" t="s">
        <v>16</v>
      </c>
      <c r="M2169" s="7" t="s">
        <v>17</v>
      </c>
    </row>
    <row r="2170" spans="1:13">
      <c r="A2170" s="3" t="s">
        <v>115</v>
      </c>
      <c r="B2170" s="3" t="s">
        <v>446</v>
      </c>
      <c r="C2170" s="4" t="s">
        <v>15</v>
      </c>
      <c r="D2170" s="4" t="s">
        <v>98</v>
      </c>
      <c r="E2170" s="5">
        <v>0</v>
      </c>
      <c r="F2170" s="5">
        <v>0</v>
      </c>
      <c r="G2170" s="6" t="s">
        <v>98</v>
      </c>
      <c r="H2170" s="6">
        <v>0</v>
      </c>
      <c r="I2170" s="4">
        <v>0</v>
      </c>
      <c r="J2170" s="4" t="s">
        <v>98</v>
      </c>
      <c r="K2170" s="4" t="s">
        <v>98</v>
      </c>
      <c r="L2170" s="7" t="s">
        <v>16</v>
      </c>
      <c r="M2170" s="7" t="s">
        <v>17</v>
      </c>
    </row>
    <row r="2171" spans="1:13">
      <c r="A2171" s="3" t="s">
        <v>345</v>
      </c>
      <c r="B2171" s="3" t="s">
        <v>1101</v>
      </c>
      <c r="C2171" s="4" t="s">
        <v>15</v>
      </c>
      <c r="D2171" s="4" t="s">
        <v>98</v>
      </c>
      <c r="E2171" s="5">
        <v>0</v>
      </c>
      <c r="F2171" s="5">
        <v>0</v>
      </c>
      <c r="G2171" s="6" t="s">
        <v>98</v>
      </c>
      <c r="H2171" s="6">
        <v>0</v>
      </c>
      <c r="I2171" s="4">
        <v>0</v>
      </c>
      <c r="J2171" s="4" t="s">
        <v>98</v>
      </c>
      <c r="K2171" s="4" t="s">
        <v>98</v>
      </c>
      <c r="L2171" s="7" t="s">
        <v>16</v>
      </c>
      <c r="M2171" s="7" t="s">
        <v>17</v>
      </c>
    </row>
    <row r="2172" spans="1:13">
      <c r="A2172" s="3" t="s">
        <v>496</v>
      </c>
      <c r="B2172" s="3" t="s">
        <v>497</v>
      </c>
      <c r="C2172" s="4" t="s">
        <v>15</v>
      </c>
      <c r="D2172" s="4" t="s">
        <v>98</v>
      </c>
      <c r="E2172" s="5">
        <v>0</v>
      </c>
      <c r="F2172" s="5">
        <v>0</v>
      </c>
      <c r="G2172" s="6" t="s">
        <v>98</v>
      </c>
      <c r="H2172" s="6">
        <v>0</v>
      </c>
      <c r="I2172" s="4">
        <v>0</v>
      </c>
      <c r="J2172" s="4" t="s">
        <v>98</v>
      </c>
      <c r="K2172" s="4" t="s">
        <v>98</v>
      </c>
      <c r="L2172" s="7" t="s">
        <v>16</v>
      </c>
      <c r="M2172" s="7" t="s">
        <v>17</v>
      </c>
    </row>
    <row r="2173" spans="1:13">
      <c r="A2173" s="3" t="s">
        <v>608</v>
      </c>
      <c r="B2173" s="3" t="s">
        <v>1670</v>
      </c>
      <c r="C2173" s="4" t="s">
        <v>15</v>
      </c>
      <c r="D2173" s="4" t="s">
        <v>98</v>
      </c>
      <c r="E2173" s="5">
        <v>0</v>
      </c>
      <c r="F2173" s="5">
        <v>0</v>
      </c>
      <c r="G2173" s="6" t="s">
        <v>98</v>
      </c>
      <c r="H2173" s="6">
        <v>0</v>
      </c>
      <c r="I2173" s="4">
        <v>0</v>
      </c>
      <c r="J2173" s="4" t="s">
        <v>98</v>
      </c>
      <c r="K2173" s="4" t="s">
        <v>98</v>
      </c>
      <c r="L2173" s="7" t="s">
        <v>16</v>
      </c>
      <c r="M2173" s="7" t="s">
        <v>17</v>
      </c>
    </row>
    <row r="2174" spans="1:13">
      <c r="A2174" s="3" t="s">
        <v>488</v>
      </c>
      <c r="B2174" s="3" t="s">
        <v>870</v>
      </c>
      <c r="C2174" s="4" t="s">
        <v>15</v>
      </c>
      <c r="D2174" s="4" t="s">
        <v>98</v>
      </c>
      <c r="E2174" s="5">
        <v>0</v>
      </c>
      <c r="F2174" s="5">
        <v>0</v>
      </c>
      <c r="G2174" s="6" t="s">
        <v>98</v>
      </c>
      <c r="H2174" s="6">
        <v>0</v>
      </c>
      <c r="I2174" s="4">
        <v>0</v>
      </c>
      <c r="J2174" s="4" t="s">
        <v>98</v>
      </c>
      <c r="K2174" s="4" t="s">
        <v>98</v>
      </c>
      <c r="L2174" s="7" t="s">
        <v>16</v>
      </c>
      <c r="M2174" s="7" t="s">
        <v>17</v>
      </c>
    </row>
    <row r="2175" spans="1:13">
      <c r="A2175" s="3" t="s">
        <v>115</v>
      </c>
      <c r="B2175" s="3" t="s">
        <v>1671</v>
      </c>
      <c r="C2175" s="4" t="s">
        <v>15</v>
      </c>
      <c r="D2175" s="4" t="s">
        <v>98</v>
      </c>
      <c r="E2175" s="5">
        <v>0</v>
      </c>
      <c r="F2175" s="5">
        <v>0</v>
      </c>
      <c r="G2175" s="6" t="s">
        <v>98</v>
      </c>
      <c r="H2175" s="6">
        <v>0</v>
      </c>
      <c r="I2175" s="4">
        <v>0</v>
      </c>
      <c r="J2175" s="4" t="s">
        <v>98</v>
      </c>
      <c r="K2175" s="4" t="s">
        <v>98</v>
      </c>
      <c r="L2175" s="7" t="s">
        <v>16</v>
      </c>
      <c r="M2175" s="7" t="s">
        <v>17</v>
      </c>
    </row>
    <row r="2176" spans="1:13">
      <c r="A2176" s="3" t="s">
        <v>887</v>
      </c>
      <c r="B2176" s="3" t="s">
        <v>1068</v>
      </c>
      <c r="C2176" s="4" t="s">
        <v>15</v>
      </c>
      <c r="D2176" s="4" t="s">
        <v>98</v>
      </c>
      <c r="E2176" s="5">
        <v>0</v>
      </c>
      <c r="F2176" s="5">
        <v>0</v>
      </c>
      <c r="G2176" s="6" t="s">
        <v>98</v>
      </c>
      <c r="H2176" s="6">
        <v>0</v>
      </c>
      <c r="I2176" s="4">
        <v>0</v>
      </c>
      <c r="J2176" s="4" t="s">
        <v>98</v>
      </c>
      <c r="K2176" s="4" t="s">
        <v>98</v>
      </c>
      <c r="L2176" s="7" t="s">
        <v>16</v>
      </c>
      <c r="M2176" s="7" t="s">
        <v>17</v>
      </c>
    </row>
    <row r="2177" spans="1:13">
      <c r="A2177" s="3" t="s">
        <v>825</v>
      </c>
      <c r="B2177" s="3" t="s">
        <v>1672</v>
      </c>
      <c r="C2177" s="4" t="s">
        <v>15</v>
      </c>
      <c r="D2177" s="4" t="s">
        <v>98</v>
      </c>
      <c r="E2177" s="5">
        <v>0</v>
      </c>
      <c r="F2177" s="5">
        <v>0</v>
      </c>
      <c r="G2177" s="6" t="s">
        <v>98</v>
      </c>
      <c r="H2177" s="6">
        <v>0</v>
      </c>
      <c r="I2177" s="4">
        <v>0</v>
      </c>
      <c r="J2177" s="4" t="s">
        <v>98</v>
      </c>
      <c r="K2177" s="4" t="s">
        <v>98</v>
      </c>
      <c r="L2177" s="7" t="s">
        <v>16</v>
      </c>
      <c r="M2177" s="7" t="s">
        <v>17</v>
      </c>
    </row>
    <row r="2178" spans="1:13">
      <c r="A2178" s="3" t="s">
        <v>606</v>
      </c>
      <c r="B2178" s="3" t="s">
        <v>1292</v>
      </c>
      <c r="C2178" s="4" t="s">
        <v>15</v>
      </c>
      <c r="D2178" s="4" t="s">
        <v>98</v>
      </c>
      <c r="E2178" s="5">
        <v>0</v>
      </c>
      <c r="F2178" s="5">
        <v>0</v>
      </c>
      <c r="G2178" s="6" t="s">
        <v>98</v>
      </c>
      <c r="H2178" s="6">
        <v>0</v>
      </c>
      <c r="I2178" s="4">
        <v>0</v>
      </c>
      <c r="J2178" s="4" t="s">
        <v>98</v>
      </c>
      <c r="K2178" s="4" t="s">
        <v>98</v>
      </c>
      <c r="L2178" s="7" t="s">
        <v>16</v>
      </c>
      <c r="M2178" s="7" t="s">
        <v>17</v>
      </c>
    </row>
    <row r="2179" spans="1:13">
      <c r="A2179" s="3" t="s">
        <v>1049</v>
      </c>
      <c r="B2179" s="3" t="s">
        <v>672</v>
      </c>
      <c r="C2179" s="4" t="s">
        <v>15</v>
      </c>
      <c r="D2179" s="4" t="s">
        <v>98</v>
      </c>
      <c r="E2179" s="5">
        <v>0</v>
      </c>
      <c r="F2179" s="5">
        <v>0</v>
      </c>
      <c r="G2179" s="6" t="s">
        <v>98</v>
      </c>
      <c r="H2179" s="6">
        <v>0</v>
      </c>
      <c r="I2179" s="4">
        <v>0</v>
      </c>
      <c r="J2179" s="4" t="s">
        <v>98</v>
      </c>
      <c r="K2179" s="4" t="s">
        <v>98</v>
      </c>
      <c r="L2179" s="7" t="s">
        <v>16</v>
      </c>
      <c r="M2179" s="7" t="s">
        <v>17</v>
      </c>
    </row>
    <row r="2180" spans="1:13">
      <c r="A2180" s="3" t="s">
        <v>43</v>
      </c>
      <c r="B2180" s="3" t="s">
        <v>480</v>
      </c>
      <c r="C2180" s="4" t="s">
        <v>15</v>
      </c>
      <c r="D2180" s="4" t="s">
        <v>98</v>
      </c>
      <c r="E2180" s="5">
        <v>0</v>
      </c>
      <c r="F2180" s="5">
        <v>0</v>
      </c>
      <c r="G2180" s="6" t="s">
        <v>98</v>
      </c>
      <c r="H2180" s="6">
        <v>0</v>
      </c>
      <c r="I2180" s="4">
        <v>0</v>
      </c>
      <c r="J2180" s="4" t="s">
        <v>98</v>
      </c>
      <c r="K2180" s="4" t="s">
        <v>98</v>
      </c>
      <c r="L2180" s="7" t="s">
        <v>16</v>
      </c>
      <c r="M2180" s="7" t="s">
        <v>17</v>
      </c>
    </row>
    <row r="2181" spans="1:13">
      <c r="A2181" s="3" t="s">
        <v>361</v>
      </c>
      <c r="B2181" s="3" t="s">
        <v>1220</v>
      </c>
      <c r="C2181" s="4" t="s">
        <v>15</v>
      </c>
      <c r="D2181" s="4" t="s">
        <v>98</v>
      </c>
      <c r="E2181" s="5">
        <v>0</v>
      </c>
      <c r="F2181" s="5">
        <v>0</v>
      </c>
      <c r="G2181" s="6" t="s">
        <v>98</v>
      </c>
      <c r="H2181" s="6">
        <v>0</v>
      </c>
      <c r="I2181" s="4">
        <v>0</v>
      </c>
      <c r="J2181" s="4" t="s">
        <v>98</v>
      </c>
      <c r="K2181" s="4" t="s">
        <v>98</v>
      </c>
      <c r="L2181" s="7" t="s">
        <v>16</v>
      </c>
      <c r="M2181" s="7" t="s">
        <v>17</v>
      </c>
    </row>
    <row r="2182" spans="1:13">
      <c r="A2182" s="3" t="s">
        <v>1047</v>
      </c>
      <c r="B2182" s="3" t="s">
        <v>931</v>
      </c>
      <c r="C2182" s="4" t="s">
        <v>15</v>
      </c>
      <c r="D2182" s="4" t="s">
        <v>98</v>
      </c>
      <c r="E2182" s="5">
        <v>0</v>
      </c>
      <c r="F2182" s="5">
        <v>0</v>
      </c>
      <c r="G2182" s="6" t="s">
        <v>98</v>
      </c>
      <c r="H2182" s="6">
        <v>0</v>
      </c>
      <c r="I2182" s="4">
        <v>0</v>
      </c>
      <c r="J2182" s="4" t="s">
        <v>98</v>
      </c>
      <c r="K2182" s="4" t="s">
        <v>98</v>
      </c>
      <c r="L2182" s="7" t="s">
        <v>16</v>
      </c>
      <c r="M2182" s="7" t="s">
        <v>17</v>
      </c>
    </row>
    <row r="2183" spans="1:13">
      <c r="A2183" s="3" t="s">
        <v>437</v>
      </c>
      <c r="B2183" s="3" t="s">
        <v>1270</v>
      </c>
      <c r="C2183" s="4" t="s">
        <v>15</v>
      </c>
      <c r="D2183" s="4" t="s">
        <v>98</v>
      </c>
      <c r="E2183" s="5">
        <v>0</v>
      </c>
      <c r="F2183" s="5">
        <v>0</v>
      </c>
      <c r="G2183" s="6" t="s">
        <v>98</v>
      </c>
      <c r="H2183" s="6">
        <v>0</v>
      </c>
      <c r="I2183" s="4">
        <v>0</v>
      </c>
      <c r="J2183" s="4" t="s">
        <v>98</v>
      </c>
      <c r="K2183" s="4" t="s">
        <v>98</v>
      </c>
      <c r="L2183" s="7" t="s">
        <v>16</v>
      </c>
      <c r="M2183" s="7" t="s">
        <v>17</v>
      </c>
    </row>
    <row r="2184" spans="1:13">
      <c r="A2184" s="3" t="s">
        <v>1673</v>
      </c>
      <c r="B2184" s="3" t="s">
        <v>1614</v>
      </c>
      <c r="C2184" s="4" t="s">
        <v>15</v>
      </c>
      <c r="D2184" s="4" t="s">
        <v>98</v>
      </c>
      <c r="E2184" s="5">
        <v>0</v>
      </c>
      <c r="F2184" s="5">
        <v>0</v>
      </c>
      <c r="G2184" s="6" t="s">
        <v>98</v>
      </c>
      <c r="H2184" s="6">
        <v>0</v>
      </c>
      <c r="I2184" s="4">
        <v>0</v>
      </c>
      <c r="J2184" s="4" t="s">
        <v>98</v>
      </c>
      <c r="K2184" s="4" t="s">
        <v>98</v>
      </c>
      <c r="L2184" s="7" t="s">
        <v>16</v>
      </c>
      <c r="M2184" s="7" t="s">
        <v>17</v>
      </c>
    </row>
    <row r="2185" spans="1:13">
      <c r="A2185" s="3" t="s">
        <v>341</v>
      </c>
      <c r="B2185" s="3" t="s">
        <v>397</v>
      </c>
      <c r="C2185" s="4" t="s">
        <v>15</v>
      </c>
      <c r="D2185" s="4" t="s">
        <v>98</v>
      </c>
      <c r="E2185" s="5">
        <v>0</v>
      </c>
      <c r="F2185" s="5">
        <v>0</v>
      </c>
      <c r="G2185" s="6" t="s">
        <v>98</v>
      </c>
      <c r="H2185" s="6">
        <v>0</v>
      </c>
      <c r="I2185" s="4">
        <v>0</v>
      </c>
      <c r="J2185" s="4" t="s">
        <v>98</v>
      </c>
      <c r="K2185" s="4" t="s">
        <v>98</v>
      </c>
      <c r="L2185" s="7" t="s">
        <v>16</v>
      </c>
      <c r="M2185" s="7" t="s">
        <v>17</v>
      </c>
    </row>
    <row r="2186" spans="1:13">
      <c r="A2186" s="3" t="s">
        <v>312</v>
      </c>
      <c r="B2186" s="3" t="s">
        <v>657</v>
      </c>
      <c r="C2186" s="4" t="s">
        <v>15</v>
      </c>
      <c r="D2186" s="4" t="s">
        <v>98</v>
      </c>
      <c r="E2186" s="5">
        <v>0</v>
      </c>
      <c r="F2186" s="5">
        <v>0</v>
      </c>
      <c r="G2186" s="6" t="s">
        <v>98</v>
      </c>
      <c r="H2186" s="6">
        <v>0</v>
      </c>
      <c r="I2186" s="4">
        <v>0</v>
      </c>
      <c r="J2186" s="4" t="s">
        <v>98</v>
      </c>
      <c r="K2186" s="4" t="s">
        <v>98</v>
      </c>
      <c r="L2186" s="7" t="s">
        <v>16</v>
      </c>
      <c r="M2186" s="7" t="s">
        <v>17</v>
      </c>
    </row>
    <row r="2187" spans="1:13">
      <c r="A2187" s="3" t="s">
        <v>413</v>
      </c>
      <c r="B2187" s="3" t="s">
        <v>1357</v>
      </c>
      <c r="C2187" s="4" t="s">
        <v>15</v>
      </c>
      <c r="D2187" s="4" t="s">
        <v>98</v>
      </c>
      <c r="E2187" s="5">
        <v>0</v>
      </c>
      <c r="F2187" s="5">
        <v>0</v>
      </c>
      <c r="G2187" s="6" t="s">
        <v>98</v>
      </c>
      <c r="H2187" s="6">
        <v>0</v>
      </c>
      <c r="I2187" s="4">
        <v>0</v>
      </c>
      <c r="J2187" s="4" t="s">
        <v>98</v>
      </c>
      <c r="K2187" s="4" t="s">
        <v>98</v>
      </c>
      <c r="L2187" s="7" t="s">
        <v>16</v>
      </c>
      <c r="M2187" s="7" t="s">
        <v>17</v>
      </c>
    </row>
    <row r="2188" spans="1:13">
      <c r="A2188" s="3" t="s">
        <v>1032</v>
      </c>
      <c r="B2188" s="3" t="s">
        <v>1111</v>
      </c>
      <c r="C2188" s="4" t="s">
        <v>15</v>
      </c>
      <c r="D2188" s="4" t="s">
        <v>98</v>
      </c>
      <c r="E2188" s="5">
        <v>0</v>
      </c>
      <c r="F2188" s="5">
        <v>0</v>
      </c>
      <c r="G2188" s="6" t="s">
        <v>98</v>
      </c>
      <c r="H2188" s="6">
        <v>0</v>
      </c>
      <c r="I2188" s="4">
        <v>0</v>
      </c>
      <c r="J2188" s="4" t="s">
        <v>98</v>
      </c>
      <c r="K2188" s="4" t="s">
        <v>98</v>
      </c>
      <c r="L2188" s="7" t="s">
        <v>16</v>
      </c>
      <c r="M2188" s="7" t="s">
        <v>17</v>
      </c>
    </row>
    <row r="2189" spans="1:13">
      <c r="A2189" s="3" t="s">
        <v>33</v>
      </c>
      <c r="B2189" s="3" t="s">
        <v>1119</v>
      </c>
      <c r="C2189" s="4" t="s">
        <v>15</v>
      </c>
      <c r="D2189" s="4" t="s">
        <v>98</v>
      </c>
      <c r="E2189" s="5">
        <v>0</v>
      </c>
      <c r="F2189" s="5">
        <v>0</v>
      </c>
      <c r="G2189" s="6" t="s">
        <v>98</v>
      </c>
      <c r="H2189" s="6">
        <v>0</v>
      </c>
      <c r="I2189" s="4">
        <v>0</v>
      </c>
      <c r="J2189" s="4" t="s">
        <v>98</v>
      </c>
      <c r="K2189" s="4" t="s">
        <v>98</v>
      </c>
      <c r="L2189" s="7" t="s">
        <v>16</v>
      </c>
      <c r="M2189" s="7" t="s">
        <v>17</v>
      </c>
    </row>
    <row r="2190" spans="1:13">
      <c r="A2190" s="3" t="s">
        <v>357</v>
      </c>
      <c r="B2190" s="3" t="s">
        <v>1674</v>
      </c>
      <c r="C2190" s="4" t="s">
        <v>15</v>
      </c>
      <c r="D2190" s="4" t="s">
        <v>98</v>
      </c>
      <c r="E2190" s="5">
        <v>0</v>
      </c>
      <c r="F2190" s="5">
        <v>0</v>
      </c>
      <c r="G2190" s="6" t="s">
        <v>98</v>
      </c>
      <c r="H2190" s="6">
        <v>0</v>
      </c>
      <c r="I2190" s="4">
        <v>0</v>
      </c>
      <c r="J2190" s="4" t="s">
        <v>98</v>
      </c>
      <c r="K2190" s="4" t="s">
        <v>98</v>
      </c>
      <c r="L2190" s="7" t="s">
        <v>16</v>
      </c>
      <c r="M2190" s="7" t="s">
        <v>17</v>
      </c>
    </row>
    <row r="2191" spans="1:13">
      <c r="A2191" s="3" t="s">
        <v>555</v>
      </c>
      <c r="B2191" s="3" t="s">
        <v>893</v>
      </c>
      <c r="C2191" s="4" t="s">
        <v>15</v>
      </c>
      <c r="D2191" s="4" t="s">
        <v>98</v>
      </c>
      <c r="E2191" s="5">
        <v>0</v>
      </c>
      <c r="F2191" s="5">
        <v>0</v>
      </c>
      <c r="G2191" s="6" t="s">
        <v>98</v>
      </c>
      <c r="H2191" s="6">
        <v>0</v>
      </c>
      <c r="I2191" s="4">
        <v>0</v>
      </c>
      <c r="J2191" s="4" t="s">
        <v>98</v>
      </c>
      <c r="K2191" s="4" t="s">
        <v>98</v>
      </c>
      <c r="L2191" s="7" t="s">
        <v>16</v>
      </c>
      <c r="M2191" s="7" t="s">
        <v>17</v>
      </c>
    </row>
    <row r="2192" spans="1:13">
      <c r="A2192" s="3" t="s">
        <v>629</v>
      </c>
      <c r="B2192" s="3" t="s">
        <v>1153</v>
      </c>
      <c r="C2192" s="4" t="s">
        <v>15</v>
      </c>
      <c r="D2192" s="4" t="s">
        <v>98</v>
      </c>
      <c r="E2192" s="5">
        <v>0</v>
      </c>
      <c r="F2192" s="5">
        <v>0</v>
      </c>
      <c r="G2192" s="6" t="s">
        <v>98</v>
      </c>
      <c r="H2192" s="6">
        <v>0</v>
      </c>
      <c r="I2192" s="4">
        <v>0</v>
      </c>
      <c r="J2192" s="4" t="s">
        <v>98</v>
      </c>
      <c r="K2192" s="4" t="s">
        <v>98</v>
      </c>
      <c r="L2192" s="7" t="s">
        <v>16</v>
      </c>
      <c r="M2192" s="7" t="s">
        <v>17</v>
      </c>
    </row>
    <row r="2193" spans="1:13">
      <c r="A2193" s="3" t="s">
        <v>825</v>
      </c>
      <c r="B2193" s="3" t="s">
        <v>1675</v>
      </c>
      <c r="C2193" s="4" t="s">
        <v>15</v>
      </c>
      <c r="D2193" s="4" t="s">
        <v>98</v>
      </c>
      <c r="E2193" s="5">
        <v>0</v>
      </c>
      <c r="F2193" s="5">
        <v>0</v>
      </c>
      <c r="G2193" s="6" t="s">
        <v>98</v>
      </c>
      <c r="H2193" s="6">
        <v>0</v>
      </c>
      <c r="I2193" s="4">
        <v>0</v>
      </c>
      <c r="J2193" s="4" t="s">
        <v>98</v>
      </c>
      <c r="K2193" s="4" t="s">
        <v>98</v>
      </c>
      <c r="L2193" s="7" t="s">
        <v>16</v>
      </c>
      <c r="M2193" s="7" t="s">
        <v>17</v>
      </c>
    </row>
    <row r="2194" spans="1:13">
      <c r="A2194" s="3" t="s">
        <v>456</v>
      </c>
      <c r="B2194" s="3" t="s">
        <v>1218</v>
      </c>
      <c r="C2194" s="4" t="s">
        <v>15</v>
      </c>
      <c r="D2194" s="4" t="s">
        <v>98</v>
      </c>
      <c r="E2194" s="5">
        <v>0</v>
      </c>
      <c r="F2194" s="5">
        <v>0</v>
      </c>
      <c r="G2194" s="6" t="s">
        <v>98</v>
      </c>
      <c r="H2194" s="6">
        <v>0</v>
      </c>
      <c r="I2194" s="4">
        <v>0</v>
      </c>
      <c r="J2194" s="4" t="s">
        <v>98</v>
      </c>
      <c r="K2194" s="4" t="s">
        <v>98</v>
      </c>
      <c r="L2194" s="7" t="s">
        <v>16</v>
      </c>
      <c r="M2194" s="7" t="s">
        <v>17</v>
      </c>
    </row>
    <row r="2195" spans="1:13">
      <c r="A2195" s="3" t="s">
        <v>618</v>
      </c>
      <c r="B2195" s="3" t="s">
        <v>1676</v>
      </c>
      <c r="C2195" s="4" t="s">
        <v>422</v>
      </c>
      <c r="D2195" s="4" t="s">
        <v>98</v>
      </c>
      <c r="E2195" s="5">
        <v>0</v>
      </c>
      <c r="F2195" s="5">
        <v>0</v>
      </c>
      <c r="G2195" s="6" t="s">
        <v>98</v>
      </c>
      <c r="H2195" s="6">
        <v>0</v>
      </c>
      <c r="I2195" s="4">
        <v>0</v>
      </c>
      <c r="J2195" s="4" t="s">
        <v>98</v>
      </c>
      <c r="K2195" s="4" t="s">
        <v>98</v>
      </c>
      <c r="L2195" s="7" t="s">
        <v>16</v>
      </c>
      <c r="M2195" s="7" t="s">
        <v>17</v>
      </c>
    </row>
    <row r="2196" spans="1:13">
      <c r="A2196" s="3" t="s">
        <v>691</v>
      </c>
      <c r="B2196" s="3" t="s">
        <v>1253</v>
      </c>
      <c r="C2196" s="4" t="s">
        <v>15</v>
      </c>
      <c r="D2196" s="4" t="s">
        <v>98</v>
      </c>
      <c r="E2196" s="5">
        <v>0</v>
      </c>
      <c r="F2196" s="5">
        <v>0</v>
      </c>
      <c r="G2196" s="6" t="s">
        <v>98</v>
      </c>
      <c r="H2196" s="6">
        <v>0</v>
      </c>
      <c r="I2196" s="4">
        <v>0</v>
      </c>
      <c r="J2196" s="4" t="s">
        <v>98</v>
      </c>
      <c r="K2196" s="4" t="s">
        <v>98</v>
      </c>
      <c r="L2196" s="7" t="s">
        <v>16</v>
      </c>
      <c r="M2196" s="7" t="s">
        <v>17</v>
      </c>
    </row>
    <row r="2197" spans="1:13">
      <c r="A2197" s="3" t="s">
        <v>614</v>
      </c>
      <c r="B2197" s="3" t="s">
        <v>1677</v>
      </c>
      <c r="C2197" s="4" t="s">
        <v>15</v>
      </c>
      <c r="D2197" s="4" t="s">
        <v>98</v>
      </c>
      <c r="E2197" s="5">
        <v>0</v>
      </c>
      <c r="F2197" s="5">
        <v>0</v>
      </c>
      <c r="G2197" s="6" t="s">
        <v>98</v>
      </c>
      <c r="H2197" s="6">
        <v>0</v>
      </c>
      <c r="I2197" s="4">
        <v>0</v>
      </c>
      <c r="J2197" s="4" t="s">
        <v>98</v>
      </c>
      <c r="K2197" s="4" t="s">
        <v>98</v>
      </c>
      <c r="L2197" s="7" t="s">
        <v>16</v>
      </c>
      <c r="M2197" s="7" t="s">
        <v>17</v>
      </c>
    </row>
    <row r="2198" spans="1:13">
      <c r="A2198" s="3" t="s">
        <v>377</v>
      </c>
      <c r="B2198" s="3" t="s">
        <v>1678</v>
      </c>
      <c r="C2198" s="4" t="s">
        <v>15</v>
      </c>
      <c r="D2198" s="4" t="s">
        <v>98</v>
      </c>
      <c r="E2198" s="5">
        <v>0</v>
      </c>
      <c r="F2198" s="5">
        <v>0</v>
      </c>
      <c r="G2198" s="6" t="s">
        <v>98</v>
      </c>
      <c r="H2198" s="6">
        <v>0</v>
      </c>
      <c r="I2198" s="4">
        <v>0</v>
      </c>
      <c r="J2198" s="4" t="s">
        <v>98</v>
      </c>
      <c r="K2198" s="4" t="s">
        <v>98</v>
      </c>
      <c r="L2198" s="7" t="s">
        <v>16</v>
      </c>
      <c r="M2198" s="7" t="s">
        <v>17</v>
      </c>
    </row>
    <row r="2199" spans="1:13">
      <c r="A2199" s="3" t="s">
        <v>305</v>
      </c>
      <c r="B2199" s="3" t="s">
        <v>1679</v>
      </c>
      <c r="C2199" s="4" t="s">
        <v>15</v>
      </c>
      <c r="D2199" s="4" t="s">
        <v>98</v>
      </c>
      <c r="E2199" s="5">
        <v>0</v>
      </c>
      <c r="F2199" s="5">
        <v>0</v>
      </c>
      <c r="G2199" s="6" t="s">
        <v>98</v>
      </c>
      <c r="H2199" s="6">
        <v>0</v>
      </c>
      <c r="I2199" s="4">
        <v>0</v>
      </c>
      <c r="J2199" s="4" t="s">
        <v>98</v>
      </c>
      <c r="K2199" s="4" t="s">
        <v>98</v>
      </c>
      <c r="L2199" s="7" t="s">
        <v>16</v>
      </c>
      <c r="M2199" s="7" t="s">
        <v>17</v>
      </c>
    </row>
    <row r="2200" spans="1:13">
      <c r="A2200" s="3" t="s">
        <v>296</v>
      </c>
      <c r="B2200" s="3" t="s">
        <v>1680</v>
      </c>
      <c r="C2200" s="4" t="s">
        <v>15</v>
      </c>
      <c r="D2200" s="4" t="s">
        <v>98</v>
      </c>
      <c r="E2200" s="5">
        <v>0</v>
      </c>
      <c r="F2200" s="5">
        <v>0</v>
      </c>
      <c r="G2200" s="6" t="s">
        <v>98</v>
      </c>
      <c r="H2200" s="6">
        <v>0</v>
      </c>
      <c r="I2200" s="4">
        <v>0</v>
      </c>
      <c r="J2200" s="4" t="s">
        <v>98</v>
      </c>
      <c r="K2200" s="4" t="s">
        <v>98</v>
      </c>
      <c r="L2200" s="7" t="s">
        <v>16</v>
      </c>
      <c r="M2200" s="7" t="s">
        <v>17</v>
      </c>
    </row>
    <row r="2201" spans="1:13">
      <c r="A2201" s="3" t="s">
        <v>351</v>
      </c>
      <c r="B2201" s="3" t="s">
        <v>1681</v>
      </c>
      <c r="C2201" s="4" t="s">
        <v>15</v>
      </c>
      <c r="D2201" s="4" t="s">
        <v>98</v>
      </c>
      <c r="E2201" s="5">
        <v>0</v>
      </c>
      <c r="F2201" s="5">
        <v>0</v>
      </c>
      <c r="G2201" s="6" t="s">
        <v>98</v>
      </c>
      <c r="H2201" s="6">
        <v>0</v>
      </c>
      <c r="I2201" s="4">
        <v>0</v>
      </c>
      <c r="J2201" s="4" t="s">
        <v>98</v>
      </c>
      <c r="K2201" s="4" t="s">
        <v>98</v>
      </c>
      <c r="L2201" s="7" t="s">
        <v>16</v>
      </c>
      <c r="M2201" s="7" t="s">
        <v>17</v>
      </c>
    </row>
    <row r="2202" spans="1:13">
      <c r="A2202" s="3" t="s">
        <v>367</v>
      </c>
      <c r="B2202" s="3" t="s">
        <v>551</v>
      </c>
      <c r="C2202" s="4" t="s">
        <v>15</v>
      </c>
      <c r="D2202" s="4" t="s">
        <v>98</v>
      </c>
      <c r="E2202" s="5">
        <v>0</v>
      </c>
      <c r="F2202" s="5">
        <v>0</v>
      </c>
      <c r="G2202" s="6" t="s">
        <v>98</v>
      </c>
      <c r="H2202" s="6">
        <v>0</v>
      </c>
      <c r="I2202" s="4">
        <v>0</v>
      </c>
      <c r="J2202" s="4" t="s">
        <v>98</v>
      </c>
      <c r="K2202" s="4" t="s">
        <v>98</v>
      </c>
      <c r="L2202" s="7" t="s">
        <v>16</v>
      </c>
      <c r="M2202" s="7" t="s">
        <v>17</v>
      </c>
    </row>
    <row r="2203" spans="1:13">
      <c r="A2203" s="3" t="s">
        <v>68</v>
      </c>
      <c r="B2203" s="3" t="s">
        <v>200</v>
      </c>
      <c r="C2203" s="4" t="s">
        <v>15</v>
      </c>
      <c r="D2203" s="4" t="s">
        <v>98</v>
      </c>
      <c r="E2203" s="5">
        <v>0</v>
      </c>
      <c r="F2203" s="5">
        <v>0</v>
      </c>
      <c r="G2203" s="6" t="s">
        <v>98</v>
      </c>
      <c r="H2203" s="6">
        <v>0</v>
      </c>
      <c r="I2203" s="4">
        <v>0</v>
      </c>
      <c r="J2203" s="4" t="s">
        <v>98</v>
      </c>
      <c r="K2203" s="4" t="s">
        <v>98</v>
      </c>
      <c r="L2203" s="7" t="s">
        <v>16</v>
      </c>
      <c r="M2203" s="7" t="s">
        <v>17</v>
      </c>
    </row>
    <row r="2204" spans="1:13">
      <c r="A2204" s="3" t="s">
        <v>402</v>
      </c>
      <c r="B2204" s="3" t="s">
        <v>1682</v>
      </c>
      <c r="C2204" s="4" t="s">
        <v>15</v>
      </c>
      <c r="D2204" s="4" t="s">
        <v>98</v>
      </c>
      <c r="E2204" s="5">
        <v>0</v>
      </c>
      <c r="F2204" s="5">
        <v>0</v>
      </c>
      <c r="G2204" s="6" t="s">
        <v>98</v>
      </c>
      <c r="H2204" s="6">
        <v>0</v>
      </c>
      <c r="I2204" s="4">
        <v>0</v>
      </c>
      <c r="J2204" s="4" t="s">
        <v>98</v>
      </c>
      <c r="K2204" s="4" t="s">
        <v>98</v>
      </c>
      <c r="L2204" s="7" t="s">
        <v>16</v>
      </c>
      <c r="M2204" s="7" t="s">
        <v>17</v>
      </c>
    </row>
    <row r="2205" spans="1:13">
      <c r="A2205" s="3" t="s">
        <v>1360</v>
      </c>
      <c r="B2205" s="3" t="s">
        <v>785</v>
      </c>
      <c r="C2205" s="4" t="s">
        <v>15</v>
      </c>
      <c r="D2205" s="4" t="s">
        <v>98</v>
      </c>
      <c r="E2205" s="5">
        <v>0</v>
      </c>
      <c r="F2205" s="5">
        <v>0</v>
      </c>
      <c r="G2205" s="6" t="s">
        <v>98</v>
      </c>
      <c r="H2205" s="6">
        <v>0</v>
      </c>
      <c r="I2205" s="4">
        <v>0</v>
      </c>
      <c r="J2205" s="4" t="s">
        <v>98</v>
      </c>
      <c r="K2205" s="4" t="s">
        <v>98</v>
      </c>
      <c r="L2205" s="7" t="s">
        <v>16</v>
      </c>
      <c r="M2205" s="7" t="s">
        <v>17</v>
      </c>
    </row>
    <row r="2206" spans="1:13">
      <c r="A2206" s="3" t="s">
        <v>305</v>
      </c>
      <c r="B2206" s="3" t="s">
        <v>1683</v>
      </c>
      <c r="C2206" s="4" t="s">
        <v>15</v>
      </c>
      <c r="D2206" s="4" t="s">
        <v>98</v>
      </c>
      <c r="E2206" s="5">
        <v>0</v>
      </c>
      <c r="F2206" s="5">
        <v>0</v>
      </c>
      <c r="G2206" s="6" t="s">
        <v>98</v>
      </c>
      <c r="H2206" s="6">
        <v>0</v>
      </c>
      <c r="I2206" s="4">
        <v>0</v>
      </c>
      <c r="J2206" s="4" t="s">
        <v>98</v>
      </c>
      <c r="K2206" s="4" t="s">
        <v>98</v>
      </c>
      <c r="L2206" s="7" t="s">
        <v>16</v>
      </c>
      <c r="M2206" s="7" t="s">
        <v>17</v>
      </c>
    </row>
    <row r="2207" spans="1:13">
      <c r="A2207" s="3" t="s">
        <v>1065</v>
      </c>
      <c r="B2207" s="3" t="s">
        <v>1684</v>
      </c>
      <c r="C2207" s="4" t="s">
        <v>15</v>
      </c>
      <c r="D2207" s="4" t="s">
        <v>98</v>
      </c>
      <c r="E2207" s="5">
        <v>0</v>
      </c>
      <c r="F2207" s="5">
        <v>0</v>
      </c>
      <c r="G2207" s="6" t="s">
        <v>98</v>
      </c>
      <c r="H2207" s="6">
        <v>0</v>
      </c>
      <c r="I2207" s="4">
        <v>0</v>
      </c>
      <c r="J2207" s="4" t="s">
        <v>98</v>
      </c>
      <c r="K2207" s="4" t="s">
        <v>98</v>
      </c>
      <c r="L2207" s="7" t="s">
        <v>16</v>
      </c>
      <c r="M2207" s="7" t="s">
        <v>17</v>
      </c>
    </row>
    <row r="2208" spans="1:13">
      <c r="A2208" s="3" t="s">
        <v>77</v>
      </c>
      <c r="B2208" s="3" t="s">
        <v>983</v>
      </c>
      <c r="C2208" s="4" t="s">
        <v>15</v>
      </c>
      <c r="D2208" s="4" t="s">
        <v>98</v>
      </c>
      <c r="E2208" s="5">
        <v>0</v>
      </c>
      <c r="F2208" s="5">
        <v>0</v>
      </c>
      <c r="G2208" s="6" t="s">
        <v>98</v>
      </c>
      <c r="H2208" s="6">
        <v>0</v>
      </c>
      <c r="I2208" s="4">
        <v>0</v>
      </c>
      <c r="J2208" s="4" t="s">
        <v>98</v>
      </c>
      <c r="K2208" s="4" t="s">
        <v>98</v>
      </c>
      <c r="L2208" s="7" t="s">
        <v>16</v>
      </c>
      <c r="M2208" s="7" t="s">
        <v>17</v>
      </c>
    </row>
    <row r="2209" spans="1:13">
      <c r="A2209" s="3" t="s">
        <v>394</v>
      </c>
      <c r="B2209" s="3" t="s">
        <v>1337</v>
      </c>
      <c r="C2209" s="4" t="s">
        <v>15</v>
      </c>
      <c r="D2209" s="4" t="s">
        <v>98</v>
      </c>
      <c r="E2209" s="5">
        <v>0</v>
      </c>
      <c r="F2209" s="5">
        <v>0</v>
      </c>
      <c r="G2209" s="6" t="s">
        <v>98</v>
      </c>
      <c r="H2209" s="6">
        <v>0</v>
      </c>
      <c r="I2209" s="4">
        <v>0</v>
      </c>
      <c r="J2209" s="4" t="s">
        <v>98</v>
      </c>
      <c r="K2209" s="4" t="s">
        <v>98</v>
      </c>
      <c r="L2209" s="7" t="s">
        <v>16</v>
      </c>
      <c r="M2209" s="7" t="s">
        <v>17</v>
      </c>
    </row>
    <row r="2210" spans="1:13">
      <c r="A2210" s="3" t="s">
        <v>77</v>
      </c>
      <c r="B2210" s="3" t="s">
        <v>1112</v>
      </c>
      <c r="C2210" s="4" t="s">
        <v>15</v>
      </c>
      <c r="D2210" s="4" t="s">
        <v>98</v>
      </c>
      <c r="E2210" s="5">
        <v>0</v>
      </c>
      <c r="F2210" s="5">
        <v>0</v>
      </c>
      <c r="G2210" s="6" t="s">
        <v>98</v>
      </c>
      <c r="H2210" s="6">
        <v>0</v>
      </c>
      <c r="I2210" s="4">
        <v>0</v>
      </c>
      <c r="J2210" s="4" t="s">
        <v>98</v>
      </c>
      <c r="K2210" s="4" t="s">
        <v>98</v>
      </c>
      <c r="L2210" s="7" t="s">
        <v>16</v>
      </c>
      <c r="M2210" s="7" t="s">
        <v>17</v>
      </c>
    </row>
    <row r="2211" spans="1:13">
      <c r="A2211" s="3" t="s">
        <v>911</v>
      </c>
      <c r="B2211" s="3" t="s">
        <v>1685</v>
      </c>
      <c r="C2211" s="4" t="s">
        <v>15</v>
      </c>
      <c r="D2211" s="4" t="s">
        <v>98</v>
      </c>
      <c r="E2211" s="5">
        <v>0</v>
      </c>
      <c r="F2211" s="5">
        <v>0</v>
      </c>
      <c r="G2211" s="6" t="s">
        <v>98</v>
      </c>
      <c r="H2211" s="6">
        <v>0</v>
      </c>
      <c r="I2211" s="4">
        <v>0</v>
      </c>
      <c r="J2211" s="4" t="s">
        <v>98</v>
      </c>
      <c r="K2211" s="4" t="s">
        <v>98</v>
      </c>
      <c r="L2211" s="7" t="s">
        <v>16</v>
      </c>
      <c r="M2211" s="7" t="s">
        <v>17</v>
      </c>
    </row>
    <row r="2212" spans="1:13">
      <c r="A2212" s="3" t="s">
        <v>533</v>
      </c>
      <c r="B2212" s="3" t="s">
        <v>848</v>
      </c>
      <c r="C2212" s="4" t="s">
        <v>15</v>
      </c>
      <c r="D2212" s="4" t="s">
        <v>98</v>
      </c>
      <c r="E2212" s="5">
        <v>0</v>
      </c>
      <c r="F2212" s="5">
        <v>0</v>
      </c>
      <c r="G2212" s="6" t="s">
        <v>98</v>
      </c>
      <c r="H2212" s="6">
        <v>0</v>
      </c>
      <c r="I2212" s="4">
        <v>0</v>
      </c>
      <c r="J2212" s="4" t="s">
        <v>98</v>
      </c>
      <c r="K2212" s="4" t="s">
        <v>98</v>
      </c>
      <c r="L2212" s="7" t="s">
        <v>16</v>
      </c>
      <c r="M2212" s="7" t="s">
        <v>17</v>
      </c>
    </row>
    <row r="2213" spans="1:13">
      <c r="A2213" s="3" t="s">
        <v>1275</v>
      </c>
      <c r="B2213" s="3" t="s">
        <v>709</v>
      </c>
      <c r="C2213" s="4" t="s">
        <v>15</v>
      </c>
      <c r="D2213" s="4" t="s">
        <v>98</v>
      </c>
      <c r="E2213" s="5">
        <v>0</v>
      </c>
      <c r="F2213" s="5">
        <v>0</v>
      </c>
      <c r="G2213" s="6" t="s">
        <v>98</v>
      </c>
      <c r="H2213" s="6">
        <v>0</v>
      </c>
      <c r="I2213" s="4">
        <v>0</v>
      </c>
      <c r="J2213" s="4" t="s">
        <v>98</v>
      </c>
      <c r="K2213" s="4" t="s">
        <v>98</v>
      </c>
      <c r="L2213" s="7" t="s">
        <v>16</v>
      </c>
      <c r="M2213" s="7" t="s">
        <v>17</v>
      </c>
    </row>
    <row r="2214" spans="1:13">
      <c r="A2214" s="3" t="s">
        <v>572</v>
      </c>
      <c r="B2214" s="3" t="s">
        <v>1686</v>
      </c>
      <c r="C2214" s="4" t="s">
        <v>15</v>
      </c>
      <c r="D2214" s="4" t="s">
        <v>98</v>
      </c>
      <c r="E2214" s="5">
        <v>0</v>
      </c>
      <c r="F2214" s="5">
        <v>0</v>
      </c>
      <c r="G2214" s="6" t="s">
        <v>98</v>
      </c>
      <c r="H2214" s="6">
        <v>0</v>
      </c>
      <c r="I2214" s="4">
        <v>0</v>
      </c>
      <c r="J2214" s="4" t="s">
        <v>98</v>
      </c>
      <c r="K2214" s="4" t="s">
        <v>98</v>
      </c>
      <c r="L2214" s="7" t="s">
        <v>16</v>
      </c>
      <c r="M2214" s="7" t="s">
        <v>17</v>
      </c>
    </row>
    <row r="2215" spans="1:13">
      <c r="A2215" s="3" t="s">
        <v>577</v>
      </c>
      <c r="B2215" s="3" t="s">
        <v>337</v>
      </c>
      <c r="C2215" s="4" t="s">
        <v>15</v>
      </c>
      <c r="D2215" s="4" t="s">
        <v>98</v>
      </c>
      <c r="E2215" s="5">
        <v>0</v>
      </c>
      <c r="F2215" s="5">
        <v>0</v>
      </c>
      <c r="G2215" s="6" t="s">
        <v>98</v>
      </c>
      <c r="H2215" s="6">
        <v>0</v>
      </c>
      <c r="I2215" s="4">
        <v>0</v>
      </c>
      <c r="J2215" s="4" t="s">
        <v>98</v>
      </c>
      <c r="K2215" s="4" t="s">
        <v>98</v>
      </c>
      <c r="L2215" s="7" t="s">
        <v>16</v>
      </c>
      <c r="M2215" s="7" t="s">
        <v>17</v>
      </c>
    </row>
    <row r="2216" spans="1:13">
      <c r="A2216" s="3" t="s">
        <v>612</v>
      </c>
      <c r="B2216" s="3" t="s">
        <v>1508</v>
      </c>
      <c r="C2216" s="4" t="s">
        <v>15</v>
      </c>
      <c r="D2216" s="4" t="s">
        <v>98</v>
      </c>
      <c r="E2216" s="5">
        <v>0</v>
      </c>
      <c r="F2216" s="5">
        <v>0</v>
      </c>
      <c r="G2216" s="6" t="s">
        <v>98</v>
      </c>
      <c r="H2216" s="6">
        <v>0</v>
      </c>
      <c r="I2216" s="4">
        <v>0</v>
      </c>
      <c r="J2216" s="4" t="s">
        <v>98</v>
      </c>
      <c r="K2216" s="4" t="s">
        <v>98</v>
      </c>
      <c r="L2216" s="7" t="s">
        <v>16</v>
      </c>
      <c r="M2216" s="7" t="s">
        <v>17</v>
      </c>
    </row>
    <row r="2217" spans="1:13">
      <c r="A2217" s="3" t="s">
        <v>1007</v>
      </c>
      <c r="B2217" s="3" t="s">
        <v>623</v>
      </c>
      <c r="C2217" s="4" t="s">
        <v>15</v>
      </c>
      <c r="D2217" s="4" t="s">
        <v>98</v>
      </c>
      <c r="E2217" s="5">
        <v>0</v>
      </c>
      <c r="F2217" s="5">
        <v>0</v>
      </c>
      <c r="G2217" s="6" t="s">
        <v>98</v>
      </c>
      <c r="H2217" s="6">
        <v>0</v>
      </c>
      <c r="I2217" s="4">
        <v>0</v>
      </c>
      <c r="J2217" s="4" t="s">
        <v>98</v>
      </c>
      <c r="K2217" s="4" t="s">
        <v>98</v>
      </c>
      <c r="L2217" s="7" t="s">
        <v>16</v>
      </c>
      <c r="M2217" s="7" t="s">
        <v>17</v>
      </c>
    </row>
    <row r="2218" spans="1:13">
      <c r="A2218" s="3" t="s">
        <v>115</v>
      </c>
      <c r="B2218" s="3" t="s">
        <v>1051</v>
      </c>
      <c r="C2218" s="4" t="s">
        <v>15</v>
      </c>
      <c r="D2218" s="4" t="s">
        <v>98</v>
      </c>
      <c r="E2218" s="5">
        <v>0</v>
      </c>
      <c r="F2218" s="5">
        <v>0</v>
      </c>
      <c r="G2218" s="6" t="s">
        <v>98</v>
      </c>
      <c r="H2218" s="6">
        <v>0</v>
      </c>
      <c r="I2218" s="4">
        <v>0</v>
      </c>
      <c r="J2218" s="4" t="s">
        <v>98</v>
      </c>
      <c r="K2218" s="4" t="s">
        <v>98</v>
      </c>
      <c r="L2218" s="7" t="s">
        <v>16</v>
      </c>
      <c r="M2218" s="7" t="s">
        <v>17</v>
      </c>
    </row>
    <row r="2219" spans="1:13">
      <c r="A2219" s="3" t="s">
        <v>669</v>
      </c>
      <c r="B2219" s="3" t="s">
        <v>1687</v>
      </c>
      <c r="C2219" s="4" t="s">
        <v>15</v>
      </c>
      <c r="D2219" s="4" t="s">
        <v>98</v>
      </c>
      <c r="E2219" s="5">
        <v>0</v>
      </c>
      <c r="F2219" s="5">
        <v>0</v>
      </c>
      <c r="G2219" s="6" t="s">
        <v>98</v>
      </c>
      <c r="H2219" s="6">
        <v>0</v>
      </c>
      <c r="I2219" s="4">
        <v>0</v>
      </c>
      <c r="J2219" s="4" t="s">
        <v>98</v>
      </c>
      <c r="K2219" s="4" t="s">
        <v>98</v>
      </c>
      <c r="L2219" s="7" t="s">
        <v>16</v>
      </c>
      <c r="M2219" s="7" t="s">
        <v>17</v>
      </c>
    </row>
    <row r="2220" spans="1:13">
      <c r="A2220" s="3" t="s">
        <v>676</v>
      </c>
      <c r="B2220" s="3" t="s">
        <v>1507</v>
      </c>
      <c r="C2220" s="4" t="s">
        <v>15</v>
      </c>
      <c r="D2220" s="4" t="s">
        <v>98</v>
      </c>
      <c r="E2220" s="5">
        <v>0</v>
      </c>
      <c r="F2220" s="5">
        <v>0</v>
      </c>
      <c r="G2220" s="6" t="s">
        <v>98</v>
      </c>
      <c r="H2220" s="6">
        <v>0</v>
      </c>
      <c r="I2220" s="4">
        <v>0</v>
      </c>
      <c r="J2220" s="4" t="s">
        <v>98</v>
      </c>
      <c r="K2220" s="4" t="s">
        <v>98</v>
      </c>
      <c r="L2220" s="7" t="s">
        <v>16</v>
      </c>
      <c r="M2220" s="7" t="s">
        <v>17</v>
      </c>
    </row>
    <row r="2221" spans="1:13">
      <c r="A2221" s="3" t="s">
        <v>1688</v>
      </c>
      <c r="B2221" s="3" t="s">
        <v>697</v>
      </c>
      <c r="C2221" s="4" t="s">
        <v>15</v>
      </c>
      <c r="D2221" s="4" t="s">
        <v>98</v>
      </c>
      <c r="E2221" s="5">
        <v>0</v>
      </c>
      <c r="F2221" s="5">
        <v>0</v>
      </c>
      <c r="G2221" s="6" t="s">
        <v>98</v>
      </c>
      <c r="H2221" s="6">
        <v>0</v>
      </c>
      <c r="I2221" s="4">
        <v>0</v>
      </c>
      <c r="J2221" s="4" t="s">
        <v>98</v>
      </c>
      <c r="K2221" s="4" t="s">
        <v>98</v>
      </c>
      <c r="L2221" s="7" t="s">
        <v>16</v>
      </c>
      <c r="M2221" s="7" t="s">
        <v>17</v>
      </c>
    </row>
    <row r="2222" spans="1:13">
      <c r="A2222" s="3" t="s">
        <v>474</v>
      </c>
      <c r="B2222" s="3" t="s">
        <v>602</v>
      </c>
      <c r="C2222" s="4" t="s">
        <v>15</v>
      </c>
      <c r="D2222" s="4" t="s">
        <v>98</v>
      </c>
      <c r="E2222" s="5">
        <v>0</v>
      </c>
      <c r="F2222" s="5">
        <v>0</v>
      </c>
      <c r="G2222" s="6" t="s">
        <v>98</v>
      </c>
      <c r="H2222" s="6">
        <v>0</v>
      </c>
      <c r="I2222" s="4">
        <v>0</v>
      </c>
      <c r="J2222" s="4" t="s">
        <v>98</v>
      </c>
      <c r="K2222" s="4" t="s">
        <v>98</v>
      </c>
      <c r="L2222" s="7" t="s">
        <v>16</v>
      </c>
      <c r="M2222" s="7" t="s">
        <v>17</v>
      </c>
    </row>
    <row r="2223" spans="1:13">
      <c r="A2223" s="3" t="s">
        <v>394</v>
      </c>
      <c r="B2223" s="3" t="s">
        <v>1689</v>
      </c>
      <c r="C2223" s="4" t="s">
        <v>15</v>
      </c>
      <c r="D2223" s="4" t="s">
        <v>98</v>
      </c>
      <c r="E2223" s="5">
        <v>0</v>
      </c>
      <c r="F2223" s="5">
        <v>0</v>
      </c>
      <c r="G2223" s="6" t="s">
        <v>98</v>
      </c>
      <c r="H2223" s="6">
        <v>0</v>
      </c>
      <c r="I2223" s="4">
        <v>0</v>
      </c>
      <c r="J2223" s="4" t="s">
        <v>98</v>
      </c>
      <c r="K2223" s="4" t="s">
        <v>98</v>
      </c>
      <c r="L2223" s="7" t="s">
        <v>16</v>
      </c>
      <c r="M2223" s="7" t="s">
        <v>17</v>
      </c>
    </row>
    <row r="2224" spans="1:13">
      <c r="A2224" s="3" t="s">
        <v>1032</v>
      </c>
      <c r="B2224" s="3" t="s">
        <v>704</v>
      </c>
      <c r="C2224" s="4" t="s">
        <v>15</v>
      </c>
      <c r="D2224" s="4" t="s">
        <v>98</v>
      </c>
      <c r="E2224" s="5">
        <v>0</v>
      </c>
      <c r="F2224" s="5">
        <v>0</v>
      </c>
      <c r="G2224" s="6" t="s">
        <v>98</v>
      </c>
      <c r="H2224" s="6">
        <v>0</v>
      </c>
      <c r="I2224" s="4">
        <v>0</v>
      </c>
      <c r="J2224" s="4" t="s">
        <v>98</v>
      </c>
      <c r="K2224" s="4" t="s">
        <v>98</v>
      </c>
      <c r="L2224" s="7" t="s">
        <v>16</v>
      </c>
      <c r="M2224" s="7" t="s">
        <v>17</v>
      </c>
    </row>
    <row r="2225" spans="1:13">
      <c r="A2225" s="3" t="s">
        <v>696</v>
      </c>
      <c r="B2225" s="3" t="s">
        <v>715</v>
      </c>
      <c r="C2225" s="4" t="s">
        <v>15</v>
      </c>
      <c r="D2225" s="4" t="s">
        <v>98</v>
      </c>
      <c r="E2225" s="5">
        <v>0</v>
      </c>
      <c r="F2225" s="5">
        <v>0</v>
      </c>
      <c r="G2225" s="6" t="s">
        <v>98</v>
      </c>
      <c r="H2225" s="6">
        <v>0</v>
      </c>
      <c r="I2225" s="4">
        <v>0</v>
      </c>
      <c r="J2225" s="4" t="s">
        <v>98</v>
      </c>
      <c r="K2225" s="4" t="s">
        <v>98</v>
      </c>
      <c r="L2225" s="7" t="s">
        <v>16</v>
      </c>
      <c r="M2225" s="7" t="s">
        <v>17</v>
      </c>
    </row>
    <row r="2226" spans="1:13">
      <c r="A2226" s="3" t="s">
        <v>77</v>
      </c>
      <c r="B2226" s="3" t="s">
        <v>821</v>
      </c>
      <c r="C2226" s="4" t="s">
        <v>15</v>
      </c>
      <c r="D2226" s="4" t="s">
        <v>98</v>
      </c>
      <c r="E2226" s="5">
        <v>0</v>
      </c>
      <c r="F2226" s="5">
        <v>0</v>
      </c>
      <c r="G2226" s="6" t="s">
        <v>98</v>
      </c>
      <c r="H2226" s="6">
        <v>0</v>
      </c>
      <c r="I2226" s="4">
        <v>0</v>
      </c>
      <c r="J2226" s="4" t="s">
        <v>98</v>
      </c>
      <c r="K2226" s="4" t="s">
        <v>98</v>
      </c>
      <c r="L2226" s="7" t="s">
        <v>16</v>
      </c>
      <c r="M2226" s="7" t="s">
        <v>17</v>
      </c>
    </row>
    <row r="2227" spans="1:13">
      <c r="A2227" s="3" t="s">
        <v>555</v>
      </c>
      <c r="B2227" s="3" t="s">
        <v>1233</v>
      </c>
      <c r="C2227" s="4" t="s">
        <v>15</v>
      </c>
      <c r="D2227" s="4" t="s">
        <v>98</v>
      </c>
      <c r="E2227" s="5">
        <v>0</v>
      </c>
      <c r="F2227" s="5">
        <v>0</v>
      </c>
      <c r="G2227" s="6" t="s">
        <v>98</v>
      </c>
      <c r="H2227" s="6">
        <v>0</v>
      </c>
      <c r="I2227" s="4">
        <v>0</v>
      </c>
      <c r="J2227" s="4" t="s">
        <v>98</v>
      </c>
      <c r="K2227" s="4" t="s">
        <v>98</v>
      </c>
      <c r="L2227" s="7" t="s">
        <v>16</v>
      </c>
      <c r="M2227" s="7" t="s">
        <v>17</v>
      </c>
    </row>
    <row r="2228" spans="1:13">
      <c r="A2228" s="3" t="s">
        <v>629</v>
      </c>
      <c r="B2228" s="3" t="s">
        <v>475</v>
      </c>
      <c r="C2228" s="4" t="s">
        <v>15</v>
      </c>
      <c r="D2228" s="4" t="s">
        <v>98</v>
      </c>
      <c r="E2228" s="5">
        <v>0</v>
      </c>
      <c r="F2228" s="5">
        <v>0</v>
      </c>
      <c r="G2228" s="6" t="s">
        <v>98</v>
      </c>
      <c r="H2228" s="6">
        <v>0</v>
      </c>
      <c r="I2228" s="4">
        <v>0</v>
      </c>
      <c r="J2228" s="4" t="s">
        <v>98</v>
      </c>
      <c r="K2228" s="4" t="s">
        <v>98</v>
      </c>
      <c r="L2228" s="7" t="s">
        <v>16</v>
      </c>
      <c r="M2228" s="7" t="s">
        <v>17</v>
      </c>
    </row>
    <row r="2229" spans="1:13">
      <c r="A2229" s="3" t="s">
        <v>424</v>
      </c>
      <c r="B2229" s="3" t="s">
        <v>1690</v>
      </c>
      <c r="C2229" s="4" t="s">
        <v>15</v>
      </c>
      <c r="D2229" s="4" t="s">
        <v>98</v>
      </c>
      <c r="E2229" s="5">
        <v>0</v>
      </c>
      <c r="F2229" s="5">
        <v>0</v>
      </c>
      <c r="G2229" s="6" t="s">
        <v>98</v>
      </c>
      <c r="H2229" s="6">
        <v>0</v>
      </c>
      <c r="I2229" s="4">
        <v>0</v>
      </c>
      <c r="J2229" s="4" t="s">
        <v>98</v>
      </c>
      <c r="K2229" s="4" t="s">
        <v>98</v>
      </c>
      <c r="L2229" s="7" t="s">
        <v>16</v>
      </c>
      <c r="M2229" s="7" t="s">
        <v>17</v>
      </c>
    </row>
    <row r="2230" spans="1:13">
      <c r="A2230" s="3" t="s">
        <v>507</v>
      </c>
      <c r="B2230" s="3" t="s">
        <v>1691</v>
      </c>
      <c r="C2230" s="4" t="s">
        <v>15</v>
      </c>
      <c r="D2230" s="4" t="s">
        <v>98</v>
      </c>
      <c r="E2230" s="5">
        <v>0</v>
      </c>
      <c r="F2230" s="5">
        <v>0</v>
      </c>
      <c r="G2230" s="6" t="s">
        <v>98</v>
      </c>
      <c r="H2230" s="6">
        <v>0</v>
      </c>
      <c r="I2230" s="4">
        <v>0</v>
      </c>
      <c r="J2230" s="4" t="s">
        <v>98</v>
      </c>
      <c r="K2230" s="4" t="s">
        <v>98</v>
      </c>
      <c r="L2230" s="7" t="s">
        <v>16</v>
      </c>
      <c r="M2230" s="7" t="s">
        <v>17</v>
      </c>
    </row>
    <row r="2231" spans="1:13">
      <c r="A2231" s="3" t="s">
        <v>533</v>
      </c>
      <c r="B2231" s="3" t="s">
        <v>1447</v>
      </c>
      <c r="C2231" s="4" t="s">
        <v>15</v>
      </c>
      <c r="D2231" s="4" t="s">
        <v>98</v>
      </c>
      <c r="E2231" s="5">
        <v>0</v>
      </c>
      <c r="F2231" s="5">
        <v>0</v>
      </c>
      <c r="G2231" s="6" t="s">
        <v>98</v>
      </c>
      <c r="H2231" s="6">
        <v>0</v>
      </c>
      <c r="I2231" s="4">
        <v>0</v>
      </c>
      <c r="J2231" s="4" t="s">
        <v>98</v>
      </c>
      <c r="K2231" s="4" t="s">
        <v>98</v>
      </c>
      <c r="L2231" s="7" t="s">
        <v>16</v>
      </c>
      <c r="M2231" s="7" t="s">
        <v>17</v>
      </c>
    </row>
    <row r="2232" spans="1:13">
      <c r="A2232" s="3" t="s">
        <v>444</v>
      </c>
      <c r="B2232" s="3" t="s">
        <v>1692</v>
      </c>
      <c r="C2232" s="4" t="s">
        <v>15</v>
      </c>
      <c r="D2232" s="4" t="s">
        <v>98</v>
      </c>
      <c r="E2232" s="5">
        <v>0</v>
      </c>
      <c r="F2232" s="5">
        <v>0</v>
      </c>
      <c r="G2232" s="6" t="s">
        <v>98</v>
      </c>
      <c r="H2232" s="6">
        <v>0</v>
      </c>
      <c r="I2232" s="4">
        <v>0</v>
      </c>
      <c r="J2232" s="4" t="s">
        <v>98</v>
      </c>
      <c r="K2232" s="4" t="s">
        <v>98</v>
      </c>
      <c r="L2232" s="7" t="s">
        <v>16</v>
      </c>
      <c r="M2232" s="7" t="s">
        <v>17</v>
      </c>
    </row>
    <row r="2233" spans="1:13">
      <c r="A2233" s="3" t="s">
        <v>419</v>
      </c>
      <c r="B2233" s="3" t="s">
        <v>337</v>
      </c>
      <c r="C2233" s="4" t="s">
        <v>15</v>
      </c>
      <c r="D2233" s="4" t="s">
        <v>98</v>
      </c>
      <c r="E2233" s="5">
        <v>0</v>
      </c>
      <c r="F2233" s="5">
        <v>0</v>
      </c>
      <c r="G2233" s="6" t="s">
        <v>98</v>
      </c>
      <c r="H2233" s="6">
        <v>0</v>
      </c>
      <c r="I2233" s="4">
        <v>0</v>
      </c>
      <c r="J2233" s="4" t="s">
        <v>98</v>
      </c>
      <c r="K2233" s="4" t="s">
        <v>98</v>
      </c>
      <c r="L2233" s="7" t="s">
        <v>16</v>
      </c>
      <c r="M2233" s="7" t="s">
        <v>17</v>
      </c>
    </row>
    <row r="2234" spans="1:13">
      <c r="A2234" s="3" t="s">
        <v>355</v>
      </c>
      <c r="B2234" s="3" t="s">
        <v>712</v>
      </c>
      <c r="C2234" s="4" t="s">
        <v>15</v>
      </c>
      <c r="D2234" s="4" t="s">
        <v>98</v>
      </c>
      <c r="E2234" s="5">
        <v>0</v>
      </c>
      <c r="F2234" s="5">
        <v>0</v>
      </c>
      <c r="G2234" s="6" t="s">
        <v>98</v>
      </c>
      <c r="H2234" s="6">
        <v>0</v>
      </c>
      <c r="I2234" s="4">
        <v>0</v>
      </c>
      <c r="J2234" s="4" t="s">
        <v>98</v>
      </c>
      <c r="K2234" s="4" t="s">
        <v>98</v>
      </c>
      <c r="L2234" s="7" t="s">
        <v>16</v>
      </c>
      <c r="M2234" s="7" t="s">
        <v>17</v>
      </c>
    </row>
    <row r="2235" spans="1:13">
      <c r="A2235" s="3" t="s">
        <v>437</v>
      </c>
      <c r="B2235" s="3" t="s">
        <v>886</v>
      </c>
      <c r="C2235" s="4" t="s">
        <v>15</v>
      </c>
      <c r="D2235" s="4" t="s">
        <v>98</v>
      </c>
      <c r="E2235" s="5">
        <v>0</v>
      </c>
      <c r="F2235" s="5">
        <v>0</v>
      </c>
      <c r="G2235" s="6" t="s">
        <v>98</v>
      </c>
      <c r="H2235" s="6">
        <v>0</v>
      </c>
      <c r="I2235" s="4">
        <v>0</v>
      </c>
      <c r="J2235" s="4" t="s">
        <v>98</v>
      </c>
      <c r="K2235" s="4" t="s">
        <v>98</v>
      </c>
      <c r="L2235" s="7" t="s">
        <v>16</v>
      </c>
      <c r="M2235" s="7" t="s">
        <v>17</v>
      </c>
    </row>
    <row r="2236" spans="1:13">
      <c r="A2236" s="3" t="s">
        <v>633</v>
      </c>
      <c r="B2236" s="3" t="s">
        <v>749</v>
      </c>
      <c r="C2236" s="4" t="s">
        <v>15</v>
      </c>
      <c r="D2236" s="4" t="s">
        <v>98</v>
      </c>
      <c r="E2236" s="5">
        <v>0</v>
      </c>
      <c r="F2236" s="5">
        <v>0</v>
      </c>
      <c r="G2236" s="6" t="s">
        <v>98</v>
      </c>
      <c r="H2236" s="6">
        <v>0</v>
      </c>
      <c r="I2236" s="4">
        <v>0</v>
      </c>
      <c r="J2236" s="4" t="s">
        <v>98</v>
      </c>
      <c r="K2236" s="4" t="s">
        <v>98</v>
      </c>
      <c r="L2236" s="7" t="s">
        <v>16</v>
      </c>
      <c r="M2236" s="7" t="s">
        <v>17</v>
      </c>
    </row>
    <row r="2237" spans="1:13">
      <c r="A2237" s="3" t="s">
        <v>1322</v>
      </c>
      <c r="B2237" s="3" t="s">
        <v>1693</v>
      </c>
      <c r="C2237" s="4" t="s">
        <v>15</v>
      </c>
      <c r="D2237" s="4" t="s">
        <v>98</v>
      </c>
      <c r="E2237" s="5">
        <v>0</v>
      </c>
      <c r="F2237" s="5">
        <v>0</v>
      </c>
      <c r="G2237" s="6" t="s">
        <v>98</v>
      </c>
      <c r="H2237" s="6">
        <v>0</v>
      </c>
      <c r="I2237" s="4">
        <v>0</v>
      </c>
      <c r="J2237" s="4" t="s">
        <v>98</v>
      </c>
      <c r="K2237" s="4" t="s">
        <v>98</v>
      </c>
      <c r="L2237" s="7" t="s">
        <v>16</v>
      </c>
      <c r="M2237" s="7" t="s">
        <v>17</v>
      </c>
    </row>
    <row r="2238" spans="1:13">
      <c r="A2238" s="3" t="s">
        <v>456</v>
      </c>
      <c r="B2238" s="3" t="s">
        <v>1694</v>
      </c>
      <c r="C2238" s="4" t="s">
        <v>15</v>
      </c>
      <c r="D2238" s="4" t="s">
        <v>98</v>
      </c>
      <c r="E2238" s="5">
        <v>0</v>
      </c>
      <c r="F2238" s="5">
        <v>0</v>
      </c>
      <c r="G2238" s="6" t="s">
        <v>98</v>
      </c>
      <c r="H2238" s="6">
        <v>0</v>
      </c>
      <c r="I2238" s="4">
        <v>0</v>
      </c>
      <c r="J2238" s="4" t="s">
        <v>98</v>
      </c>
      <c r="K2238" s="4" t="s">
        <v>98</v>
      </c>
      <c r="L2238" s="7" t="s">
        <v>16</v>
      </c>
      <c r="M2238" s="7" t="s">
        <v>17</v>
      </c>
    </row>
    <row r="2239" spans="1:13">
      <c r="A2239" s="3" t="s">
        <v>491</v>
      </c>
      <c r="B2239" s="3" t="s">
        <v>1695</v>
      </c>
      <c r="C2239" s="4" t="s">
        <v>15</v>
      </c>
      <c r="D2239" s="4" t="s">
        <v>98</v>
      </c>
      <c r="E2239" s="5">
        <v>0</v>
      </c>
      <c r="F2239" s="5">
        <v>0</v>
      </c>
      <c r="G2239" s="6" t="s">
        <v>98</v>
      </c>
      <c r="H2239" s="6">
        <v>0</v>
      </c>
      <c r="I2239" s="4">
        <v>0</v>
      </c>
      <c r="J2239" s="4" t="s">
        <v>98</v>
      </c>
      <c r="K2239" s="4" t="s">
        <v>98</v>
      </c>
      <c r="L2239" s="7" t="s">
        <v>16</v>
      </c>
      <c r="M2239" s="7" t="s">
        <v>17</v>
      </c>
    </row>
    <row r="2240" spans="1:13">
      <c r="A2240" s="3" t="s">
        <v>330</v>
      </c>
      <c r="B2240" s="3" t="s">
        <v>1696</v>
      </c>
      <c r="C2240" s="4" t="s">
        <v>15</v>
      </c>
      <c r="D2240" s="4" t="s">
        <v>98</v>
      </c>
      <c r="E2240" s="5">
        <v>0</v>
      </c>
      <c r="F2240" s="5">
        <v>0</v>
      </c>
      <c r="G2240" s="6" t="s">
        <v>98</v>
      </c>
      <c r="H2240" s="6">
        <v>0</v>
      </c>
      <c r="I2240" s="4">
        <v>0</v>
      </c>
      <c r="J2240" s="4" t="s">
        <v>98</v>
      </c>
      <c r="K2240" s="4" t="s">
        <v>98</v>
      </c>
      <c r="L2240" s="7" t="s">
        <v>16</v>
      </c>
      <c r="M2240" s="7" t="s">
        <v>17</v>
      </c>
    </row>
    <row r="2241" spans="1:13">
      <c r="A2241" s="3" t="s">
        <v>552</v>
      </c>
      <c r="B2241" s="3" t="s">
        <v>666</v>
      </c>
      <c r="C2241" s="4" t="s">
        <v>15</v>
      </c>
      <c r="D2241" s="4" t="s">
        <v>98</v>
      </c>
      <c r="E2241" s="5">
        <v>0</v>
      </c>
      <c r="F2241" s="5">
        <v>0</v>
      </c>
      <c r="G2241" s="6" t="s">
        <v>98</v>
      </c>
      <c r="H2241" s="6">
        <v>0</v>
      </c>
      <c r="I2241" s="4">
        <v>0</v>
      </c>
      <c r="J2241" s="4" t="s">
        <v>98</v>
      </c>
      <c r="K2241" s="4" t="s">
        <v>98</v>
      </c>
      <c r="L2241" s="7" t="s">
        <v>16</v>
      </c>
      <c r="M2241" s="7" t="s">
        <v>17</v>
      </c>
    </row>
    <row r="2242" spans="1:13">
      <c r="A2242" s="3" t="s">
        <v>321</v>
      </c>
      <c r="B2242" s="3" t="s">
        <v>999</v>
      </c>
      <c r="C2242" s="4" t="s">
        <v>15</v>
      </c>
      <c r="D2242" s="4" t="s">
        <v>98</v>
      </c>
      <c r="E2242" s="5">
        <v>0</v>
      </c>
      <c r="F2242" s="5">
        <v>0</v>
      </c>
      <c r="G2242" s="6" t="s">
        <v>98</v>
      </c>
      <c r="H2242" s="6">
        <v>0</v>
      </c>
      <c r="I2242" s="4">
        <v>0</v>
      </c>
      <c r="J2242" s="4" t="s">
        <v>98</v>
      </c>
      <c r="K2242" s="4" t="s">
        <v>98</v>
      </c>
      <c r="L2242" s="7" t="s">
        <v>16</v>
      </c>
      <c r="M2242" s="7" t="s">
        <v>17</v>
      </c>
    </row>
    <row r="2243" spans="1:13">
      <c r="A2243" s="3" t="s">
        <v>563</v>
      </c>
      <c r="B2243" s="3" t="s">
        <v>1433</v>
      </c>
      <c r="C2243" s="4" t="s">
        <v>15</v>
      </c>
      <c r="D2243" s="4" t="s">
        <v>98</v>
      </c>
      <c r="E2243" s="5">
        <v>0</v>
      </c>
      <c r="F2243" s="5">
        <v>0</v>
      </c>
      <c r="G2243" s="6" t="s">
        <v>98</v>
      </c>
      <c r="H2243" s="6">
        <v>0</v>
      </c>
      <c r="I2243" s="4">
        <v>0</v>
      </c>
      <c r="J2243" s="4" t="s">
        <v>98</v>
      </c>
      <c r="K2243" s="4" t="s">
        <v>98</v>
      </c>
      <c r="L2243" s="7" t="s">
        <v>16</v>
      </c>
      <c r="M2243" s="7" t="s">
        <v>17</v>
      </c>
    </row>
    <row r="2244" spans="1:13">
      <c r="A2244" s="3" t="s">
        <v>437</v>
      </c>
      <c r="B2244" s="3" t="s">
        <v>1278</v>
      </c>
      <c r="C2244" s="4" t="s">
        <v>15</v>
      </c>
      <c r="D2244" s="4" t="s">
        <v>98</v>
      </c>
      <c r="E2244" s="5">
        <v>0</v>
      </c>
      <c r="F2244" s="5">
        <v>0</v>
      </c>
      <c r="G2244" s="6" t="s">
        <v>98</v>
      </c>
      <c r="H2244" s="6">
        <v>0</v>
      </c>
      <c r="I2244" s="4">
        <v>0</v>
      </c>
      <c r="J2244" s="4" t="s">
        <v>98</v>
      </c>
      <c r="K2244" s="4" t="s">
        <v>98</v>
      </c>
      <c r="L2244" s="7" t="s">
        <v>16</v>
      </c>
      <c r="M2244" s="7" t="s">
        <v>17</v>
      </c>
    </row>
    <row r="2245" spans="1:13">
      <c r="A2245" s="3" t="s">
        <v>316</v>
      </c>
      <c r="B2245" s="3" t="s">
        <v>75</v>
      </c>
      <c r="C2245" s="4" t="s">
        <v>15</v>
      </c>
      <c r="D2245" s="4" t="s">
        <v>98</v>
      </c>
      <c r="E2245" s="5">
        <v>0</v>
      </c>
      <c r="F2245" s="5">
        <v>0</v>
      </c>
      <c r="G2245" s="6" t="s">
        <v>98</v>
      </c>
      <c r="H2245" s="6">
        <v>0</v>
      </c>
      <c r="I2245" s="4">
        <v>0</v>
      </c>
      <c r="J2245" s="4" t="s">
        <v>98</v>
      </c>
      <c r="K2245" s="4" t="s">
        <v>98</v>
      </c>
      <c r="L2245" s="7" t="s">
        <v>16</v>
      </c>
      <c r="M2245" s="7" t="s">
        <v>17</v>
      </c>
    </row>
    <row r="2246" spans="1:13">
      <c r="A2246" s="3" t="s">
        <v>903</v>
      </c>
      <c r="B2246" s="3" t="s">
        <v>1013</v>
      </c>
      <c r="C2246" s="4" t="s">
        <v>15</v>
      </c>
      <c r="D2246" s="4" t="s">
        <v>98</v>
      </c>
      <c r="E2246" s="5">
        <v>0</v>
      </c>
      <c r="F2246" s="5">
        <v>0</v>
      </c>
      <c r="G2246" s="6" t="s">
        <v>98</v>
      </c>
      <c r="H2246" s="6">
        <v>0</v>
      </c>
      <c r="I2246" s="4">
        <v>0</v>
      </c>
      <c r="J2246" s="4" t="s">
        <v>98</v>
      </c>
      <c r="K2246" s="4" t="s">
        <v>98</v>
      </c>
      <c r="L2246" s="7" t="s">
        <v>16</v>
      </c>
      <c r="M2246" s="7" t="s">
        <v>17</v>
      </c>
    </row>
    <row r="2247" spans="1:13">
      <c r="A2247" s="3" t="s">
        <v>1697</v>
      </c>
      <c r="B2247" s="3" t="s">
        <v>1698</v>
      </c>
      <c r="C2247" s="4" t="s">
        <v>15</v>
      </c>
      <c r="D2247" s="4" t="s">
        <v>98</v>
      </c>
      <c r="E2247" s="5">
        <v>0</v>
      </c>
      <c r="F2247" s="5">
        <v>0</v>
      </c>
      <c r="G2247" s="6" t="s">
        <v>98</v>
      </c>
      <c r="H2247" s="6">
        <v>0</v>
      </c>
      <c r="I2247" s="4">
        <v>0</v>
      </c>
      <c r="J2247" s="4" t="s">
        <v>98</v>
      </c>
      <c r="K2247" s="4" t="s">
        <v>98</v>
      </c>
      <c r="L2247" s="7" t="s">
        <v>16</v>
      </c>
      <c r="M2247" s="7" t="s">
        <v>17</v>
      </c>
    </row>
    <row r="2248" spans="1:13">
      <c r="A2248" s="3" t="s">
        <v>394</v>
      </c>
      <c r="B2248" s="3" t="s">
        <v>1699</v>
      </c>
      <c r="C2248" s="4" t="s">
        <v>15</v>
      </c>
      <c r="D2248" s="4" t="s">
        <v>98</v>
      </c>
      <c r="E2248" s="5">
        <v>0</v>
      </c>
      <c r="F2248" s="5">
        <v>0</v>
      </c>
      <c r="G2248" s="6" t="s">
        <v>98</v>
      </c>
      <c r="H2248" s="6">
        <v>0</v>
      </c>
      <c r="I2248" s="4">
        <v>0</v>
      </c>
      <c r="J2248" s="4" t="s">
        <v>98</v>
      </c>
      <c r="K2248" s="4" t="s">
        <v>98</v>
      </c>
      <c r="L2248" s="7" t="s">
        <v>16</v>
      </c>
      <c r="M2248" s="7" t="s">
        <v>17</v>
      </c>
    </row>
    <row r="2249" spans="1:13">
      <c r="A2249" s="3" t="s">
        <v>1523</v>
      </c>
      <c r="B2249" s="3" t="s">
        <v>1700</v>
      </c>
      <c r="C2249" s="4" t="s">
        <v>15</v>
      </c>
      <c r="D2249" s="4" t="s">
        <v>98</v>
      </c>
      <c r="E2249" s="5">
        <v>0</v>
      </c>
      <c r="F2249" s="5">
        <v>0</v>
      </c>
      <c r="G2249" s="6" t="s">
        <v>98</v>
      </c>
      <c r="H2249" s="6">
        <v>0</v>
      </c>
      <c r="I2249" s="4">
        <v>0</v>
      </c>
      <c r="J2249" s="4" t="s">
        <v>98</v>
      </c>
      <c r="K2249" s="4" t="s">
        <v>98</v>
      </c>
      <c r="L2249" s="7" t="s">
        <v>16</v>
      </c>
      <c r="M2249" s="7" t="s">
        <v>17</v>
      </c>
    </row>
    <row r="2250" spans="1:13">
      <c r="A2250" s="3" t="s">
        <v>413</v>
      </c>
      <c r="B2250" s="3" t="s">
        <v>640</v>
      </c>
      <c r="C2250" s="4" t="s">
        <v>15</v>
      </c>
      <c r="D2250" s="4" t="s">
        <v>98</v>
      </c>
      <c r="E2250" s="5">
        <v>0</v>
      </c>
      <c r="F2250" s="5">
        <v>0</v>
      </c>
      <c r="G2250" s="6" t="s">
        <v>98</v>
      </c>
      <c r="H2250" s="6">
        <v>0</v>
      </c>
      <c r="I2250" s="4">
        <v>0</v>
      </c>
      <c r="J2250" s="4" t="s">
        <v>98</v>
      </c>
      <c r="K2250" s="4" t="s">
        <v>98</v>
      </c>
      <c r="L2250" s="7" t="s">
        <v>16</v>
      </c>
      <c r="M2250" s="7" t="s">
        <v>17</v>
      </c>
    </row>
    <row r="2251" spans="1:13">
      <c r="A2251" s="3" t="s">
        <v>1267</v>
      </c>
      <c r="B2251" s="3" t="s">
        <v>810</v>
      </c>
      <c r="C2251" s="4" t="s">
        <v>15</v>
      </c>
      <c r="D2251" s="4" t="s">
        <v>98</v>
      </c>
      <c r="E2251" s="5">
        <v>0</v>
      </c>
      <c r="F2251" s="5">
        <v>0</v>
      </c>
      <c r="G2251" s="6" t="s">
        <v>98</v>
      </c>
      <c r="H2251" s="6">
        <v>0</v>
      </c>
      <c r="I2251" s="4">
        <v>0</v>
      </c>
      <c r="J2251" s="4" t="s">
        <v>98</v>
      </c>
      <c r="K2251" s="4" t="s">
        <v>98</v>
      </c>
      <c r="L2251" s="7" t="s">
        <v>16</v>
      </c>
      <c r="M2251" s="7" t="s">
        <v>17</v>
      </c>
    </row>
    <row r="2252" spans="1:13">
      <c r="A2252" s="3" t="s">
        <v>355</v>
      </c>
      <c r="B2252" s="3" t="s">
        <v>984</v>
      </c>
      <c r="C2252" s="4" t="s">
        <v>15</v>
      </c>
      <c r="D2252" s="4" t="s">
        <v>98</v>
      </c>
      <c r="E2252" s="5">
        <v>0</v>
      </c>
      <c r="F2252" s="5">
        <v>0</v>
      </c>
      <c r="G2252" s="6" t="s">
        <v>98</v>
      </c>
      <c r="H2252" s="6">
        <v>0</v>
      </c>
      <c r="I2252" s="4">
        <v>0</v>
      </c>
      <c r="J2252" s="4" t="s">
        <v>98</v>
      </c>
      <c r="K2252" s="4" t="s">
        <v>98</v>
      </c>
      <c r="L2252" s="7" t="s">
        <v>16</v>
      </c>
      <c r="M2252" s="7" t="s">
        <v>17</v>
      </c>
    </row>
    <row r="2253" spans="1:13">
      <c r="A2253" s="3" t="s">
        <v>1701</v>
      </c>
      <c r="B2253" s="3" t="s">
        <v>1702</v>
      </c>
      <c r="C2253" s="4" t="s">
        <v>15</v>
      </c>
      <c r="D2253" s="4" t="s">
        <v>98</v>
      </c>
      <c r="E2253" s="5">
        <v>0</v>
      </c>
      <c r="F2253" s="5">
        <v>0</v>
      </c>
      <c r="G2253" s="6" t="s">
        <v>98</v>
      </c>
      <c r="H2253" s="6">
        <v>0</v>
      </c>
      <c r="I2253" s="4">
        <v>0</v>
      </c>
      <c r="J2253" s="4" t="s">
        <v>98</v>
      </c>
      <c r="K2253" s="4" t="s">
        <v>98</v>
      </c>
      <c r="L2253" s="7" t="s">
        <v>16</v>
      </c>
      <c r="M2253" s="7" t="s">
        <v>17</v>
      </c>
    </row>
    <row r="2254" spans="1:13">
      <c r="A2254" s="3" t="s">
        <v>491</v>
      </c>
      <c r="B2254" s="3" t="s">
        <v>952</v>
      </c>
      <c r="C2254" s="4" t="s">
        <v>15</v>
      </c>
      <c r="D2254" s="4" t="s">
        <v>98</v>
      </c>
      <c r="E2254" s="5">
        <v>0</v>
      </c>
      <c r="F2254" s="5">
        <v>0</v>
      </c>
      <c r="G2254" s="6" t="s">
        <v>98</v>
      </c>
      <c r="H2254" s="6">
        <v>0</v>
      </c>
      <c r="I2254" s="4">
        <v>0</v>
      </c>
      <c r="J2254" s="4" t="s">
        <v>98</v>
      </c>
      <c r="K2254" s="4" t="s">
        <v>98</v>
      </c>
      <c r="L2254" s="7" t="s">
        <v>16</v>
      </c>
      <c r="M2254" s="7" t="s">
        <v>17</v>
      </c>
    </row>
    <row r="2255" spans="1:13">
      <c r="A2255" s="3" t="s">
        <v>694</v>
      </c>
      <c r="B2255" s="3" t="s">
        <v>1526</v>
      </c>
      <c r="C2255" s="4" t="s">
        <v>15</v>
      </c>
      <c r="D2255" s="4" t="s">
        <v>98</v>
      </c>
      <c r="E2255" s="5">
        <v>0</v>
      </c>
      <c r="F2255" s="5">
        <v>0</v>
      </c>
      <c r="G2255" s="6" t="s">
        <v>98</v>
      </c>
      <c r="H2255" s="6">
        <v>0</v>
      </c>
      <c r="I2255" s="4">
        <v>0</v>
      </c>
      <c r="J2255" s="4" t="s">
        <v>98</v>
      </c>
      <c r="K2255" s="4" t="s">
        <v>98</v>
      </c>
      <c r="L2255" s="7" t="s">
        <v>16</v>
      </c>
      <c r="M2255" s="7" t="s">
        <v>17</v>
      </c>
    </row>
    <row r="2256" spans="1:13">
      <c r="A2256" s="3" t="s">
        <v>294</v>
      </c>
      <c r="B2256" s="3" t="s">
        <v>632</v>
      </c>
      <c r="C2256" s="4" t="s">
        <v>15</v>
      </c>
      <c r="D2256" s="4" t="s">
        <v>98</v>
      </c>
      <c r="E2256" s="5">
        <v>0</v>
      </c>
      <c r="F2256" s="5">
        <v>0</v>
      </c>
      <c r="G2256" s="6" t="s">
        <v>98</v>
      </c>
      <c r="H2256" s="6">
        <v>0</v>
      </c>
      <c r="I2256" s="4">
        <v>0</v>
      </c>
      <c r="J2256" s="4" t="s">
        <v>98</v>
      </c>
      <c r="K2256" s="4" t="s">
        <v>98</v>
      </c>
      <c r="L2256" s="7" t="s">
        <v>16</v>
      </c>
      <c r="M2256" s="7" t="s">
        <v>17</v>
      </c>
    </row>
    <row r="2257" spans="1:13">
      <c r="A2257" s="3" t="s">
        <v>400</v>
      </c>
      <c r="B2257" s="3" t="s">
        <v>1703</v>
      </c>
      <c r="C2257" s="4" t="s">
        <v>15</v>
      </c>
      <c r="D2257" s="4" t="s">
        <v>98</v>
      </c>
      <c r="E2257" s="5">
        <v>0</v>
      </c>
      <c r="F2257" s="5">
        <v>0</v>
      </c>
      <c r="G2257" s="6" t="s">
        <v>98</v>
      </c>
      <c r="H2257" s="6">
        <v>0</v>
      </c>
      <c r="I2257" s="4">
        <v>0</v>
      </c>
      <c r="J2257" s="4" t="s">
        <v>98</v>
      </c>
      <c r="K2257" s="4" t="s">
        <v>98</v>
      </c>
      <c r="L2257" s="7" t="s">
        <v>16</v>
      </c>
      <c r="M2257" s="7" t="s">
        <v>17</v>
      </c>
    </row>
    <row r="2258" spans="1:13">
      <c r="A2258" s="3" t="s">
        <v>498</v>
      </c>
      <c r="B2258" s="3" t="s">
        <v>1704</v>
      </c>
      <c r="C2258" s="4" t="s">
        <v>15</v>
      </c>
      <c r="D2258" s="4" t="s">
        <v>98</v>
      </c>
      <c r="E2258" s="5">
        <v>0</v>
      </c>
      <c r="F2258" s="5">
        <v>0</v>
      </c>
      <c r="G2258" s="6" t="s">
        <v>98</v>
      </c>
      <c r="H2258" s="6">
        <v>0</v>
      </c>
      <c r="I2258" s="4">
        <v>0</v>
      </c>
      <c r="J2258" s="4" t="s">
        <v>98</v>
      </c>
      <c r="K2258" s="4" t="s">
        <v>98</v>
      </c>
      <c r="L2258" s="7" t="s">
        <v>16</v>
      </c>
      <c r="M2258" s="7" t="s">
        <v>17</v>
      </c>
    </row>
    <row r="2259" spans="1:13">
      <c r="A2259" s="3" t="s">
        <v>1049</v>
      </c>
      <c r="B2259" s="3" t="s">
        <v>630</v>
      </c>
      <c r="C2259" s="4" t="s">
        <v>15</v>
      </c>
      <c r="D2259" s="4" t="s">
        <v>98</v>
      </c>
      <c r="E2259" s="5">
        <v>0</v>
      </c>
      <c r="F2259" s="5">
        <v>0</v>
      </c>
      <c r="G2259" s="6" t="s">
        <v>98</v>
      </c>
      <c r="H2259" s="6">
        <v>0</v>
      </c>
      <c r="I2259" s="4">
        <v>0</v>
      </c>
      <c r="J2259" s="4" t="s">
        <v>98</v>
      </c>
      <c r="K2259" s="4" t="s">
        <v>98</v>
      </c>
      <c r="L2259" s="7" t="s">
        <v>16</v>
      </c>
      <c r="M2259" s="7" t="s">
        <v>17</v>
      </c>
    </row>
    <row r="2260" spans="1:13">
      <c r="A2260" s="3" t="s">
        <v>964</v>
      </c>
      <c r="B2260" s="3" t="s">
        <v>1705</v>
      </c>
      <c r="C2260" s="4" t="s">
        <v>15</v>
      </c>
      <c r="D2260" s="4" t="s">
        <v>98</v>
      </c>
      <c r="E2260" s="5">
        <v>0</v>
      </c>
      <c r="F2260" s="5">
        <v>0</v>
      </c>
      <c r="G2260" s="6" t="s">
        <v>98</v>
      </c>
      <c r="H2260" s="6">
        <v>0</v>
      </c>
      <c r="I2260" s="4">
        <v>0</v>
      </c>
      <c r="J2260" s="4" t="s">
        <v>98</v>
      </c>
      <c r="K2260" s="4" t="s">
        <v>98</v>
      </c>
      <c r="L2260" s="7" t="s">
        <v>16</v>
      </c>
      <c r="M2260" s="7" t="s">
        <v>17</v>
      </c>
    </row>
    <row r="2261" spans="1:13">
      <c r="A2261" s="3" t="s">
        <v>456</v>
      </c>
      <c r="B2261" s="3" t="s">
        <v>1316</v>
      </c>
      <c r="C2261" s="4" t="s">
        <v>15</v>
      </c>
      <c r="D2261" s="4" t="s">
        <v>98</v>
      </c>
      <c r="E2261" s="5">
        <v>0</v>
      </c>
      <c r="F2261" s="5">
        <v>0</v>
      </c>
      <c r="G2261" s="6" t="s">
        <v>98</v>
      </c>
      <c r="H2261" s="6">
        <v>0</v>
      </c>
      <c r="I2261" s="4">
        <v>0</v>
      </c>
      <c r="J2261" s="4" t="s">
        <v>98</v>
      </c>
      <c r="K2261" s="4" t="s">
        <v>98</v>
      </c>
      <c r="L2261" s="7" t="s">
        <v>16</v>
      </c>
      <c r="M2261" s="7" t="s">
        <v>17</v>
      </c>
    </row>
    <row r="2262" spans="1:13">
      <c r="A2262" s="3" t="s">
        <v>413</v>
      </c>
      <c r="B2262" s="3" t="s">
        <v>742</v>
      </c>
      <c r="C2262" s="4" t="s">
        <v>15</v>
      </c>
      <c r="D2262" s="4" t="s">
        <v>98</v>
      </c>
      <c r="E2262" s="5">
        <v>0</v>
      </c>
      <c r="F2262" s="5">
        <v>0</v>
      </c>
      <c r="G2262" s="6" t="s">
        <v>98</v>
      </c>
      <c r="H2262" s="6">
        <v>0</v>
      </c>
      <c r="I2262" s="4">
        <v>0</v>
      </c>
      <c r="J2262" s="4" t="s">
        <v>98</v>
      </c>
      <c r="K2262" s="4" t="s">
        <v>98</v>
      </c>
      <c r="L2262" s="7" t="s">
        <v>16</v>
      </c>
      <c r="M2262" s="7" t="s">
        <v>17</v>
      </c>
    </row>
    <row r="2263" spans="1:13">
      <c r="A2263" s="3" t="s">
        <v>500</v>
      </c>
      <c r="B2263" s="3" t="s">
        <v>1071</v>
      </c>
      <c r="C2263" s="4" t="s">
        <v>15</v>
      </c>
      <c r="D2263" s="4" t="s">
        <v>98</v>
      </c>
      <c r="E2263" s="5">
        <v>0</v>
      </c>
      <c r="F2263" s="5">
        <v>0</v>
      </c>
      <c r="G2263" s="6" t="s">
        <v>98</v>
      </c>
      <c r="H2263" s="6">
        <v>0</v>
      </c>
      <c r="I2263" s="4">
        <v>0</v>
      </c>
      <c r="J2263" s="4" t="s">
        <v>98</v>
      </c>
      <c r="K2263" s="4" t="s">
        <v>98</v>
      </c>
      <c r="L2263" s="7" t="s">
        <v>16</v>
      </c>
      <c r="M2263" s="7" t="s">
        <v>17</v>
      </c>
    </row>
    <row r="2264" spans="1:13">
      <c r="A2264" s="3" t="s">
        <v>61</v>
      </c>
      <c r="B2264" s="3" t="s">
        <v>1706</v>
      </c>
      <c r="C2264" s="4" t="s">
        <v>15</v>
      </c>
      <c r="D2264" s="4" t="s">
        <v>98</v>
      </c>
      <c r="E2264" s="5">
        <v>0</v>
      </c>
      <c r="F2264" s="5">
        <v>0</v>
      </c>
      <c r="G2264" s="6" t="s">
        <v>98</v>
      </c>
      <c r="H2264" s="6">
        <v>0</v>
      </c>
      <c r="I2264" s="4">
        <v>0</v>
      </c>
      <c r="J2264" s="4" t="s">
        <v>98</v>
      </c>
      <c r="K2264" s="4" t="s">
        <v>98</v>
      </c>
      <c r="L2264" s="7" t="s">
        <v>16</v>
      </c>
      <c r="M2264" s="7" t="s">
        <v>17</v>
      </c>
    </row>
    <row r="2265" spans="1:13">
      <c r="A2265" s="3" t="s">
        <v>24</v>
      </c>
      <c r="B2265" s="3" t="s">
        <v>226</v>
      </c>
      <c r="C2265" s="4" t="s">
        <v>15</v>
      </c>
      <c r="D2265" s="4" t="s">
        <v>98</v>
      </c>
      <c r="E2265" s="5">
        <v>0</v>
      </c>
      <c r="F2265" s="5">
        <v>0</v>
      </c>
      <c r="G2265" s="6" t="s">
        <v>98</v>
      </c>
      <c r="H2265" s="6">
        <v>0</v>
      </c>
      <c r="I2265" s="4">
        <v>0</v>
      </c>
      <c r="J2265" s="4" t="s">
        <v>98</v>
      </c>
      <c r="K2265" s="4" t="s">
        <v>98</v>
      </c>
      <c r="L2265" s="7" t="s">
        <v>16</v>
      </c>
      <c r="M2265" s="7" t="s">
        <v>17</v>
      </c>
    </row>
    <row r="2266" spans="1:13">
      <c r="A2266" s="3" t="s">
        <v>505</v>
      </c>
      <c r="B2266" s="3" t="s">
        <v>828</v>
      </c>
      <c r="C2266" s="4" t="s">
        <v>15</v>
      </c>
      <c r="D2266" s="4" t="s">
        <v>98</v>
      </c>
      <c r="E2266" s="5">
        <v>0</v>
      </c>
      <c r="F2266" s="5">
        <v>0</v>
      </c>
      <c r="G2266" s="6" t="s">
        <v>98</v>
      </c>
      <c r="H2266" s="6">
        <v>0</v>
      </c>
      <c r="I2266" s="4">
        <v>0</v>
      </c>
      <c r="J2266" s="4" t="s">
        <v>98</v>
      </c>
      <c r="K2266" s="4" t="s">
        <v>98</v>
      </c>
      <c r="L2266" s="7" t="s">
        <v>16</v>
      </c>
      <c r="M2266" s="7" t="s">
        <v>17</v>
      </c>
    </row>
    <row r="2267" spans="1:13">
      <c r="A2267" s="3" t="s">
        <v>1707</v>
      </c>
      <c r="B2267" s="3" t="s">
        <v>1708</v>
      </c>
      <c r="C2267" s="4" t="s">
        <v>15</v>
      </c>
      <c r="D2267" s="4" t="s">
        <v>98</v>
      </c>
      <c r="E2267" s="5">
        <v>0</v>
      </c>
      <c r="F2267" s="5">
        <v>0</v>
      </c>
      <c r="G2267" s="6" t="s">
        <v>98</v>
      </c>
      <c r="H2267" s="6">
        <v>0</v>
      </c>
      <c r="I2267" s="4">
        <v>0</v>
      </c>
      <c r="J2267" s="4" t="s">
        <v>98</v>
      </c>
      <c r="K2267" s="4" t="s">
        <v>98</v>
      </c>
      <c r="L2267" s="7" t="s">
        <v>16</v>
      </c>
      <c r="M2267" s="7" t="s">
        <v>17</v>
      </c>
    </row>
    <row r="2268" spans="1:13">
      <c r="A2268" s="3" t="s">
        <v>940</v>
      </c>
      <c r="B2268" s="3" t="s">
        <v>805</v>
      </c>
      <c r="C2268" s="4" t="s">
        <v>15</v>
      </c>
      <c r="D2268" s="4" t="s">
        <v>98</v>
      </c>
      <c r="E2268" s="5">
        <v>0</v>
      </c>
      <c r="F2268" s="5">
        <v>0</v>
      </c>
      <c r="G2268" s="6" t="s">
        <v>98</v>
      </c>
      <c r="H2268" s="6">
        <v>0</v>
      </c>
      <c r="I2268" s="4">
        <v>0</v>
      </c>
      <c r="J2268" s="4" t="s">
        <v>98</v>
      </c>
      <c r="K2268" s="4" t="s">
        <v>98</v>
      </c>
      <c r="L2268" s="7" t="s">
        <v>16</v>
      </c>
      <c r="M2268" s="7" t="s">
        <v>17</v>
      </c>
    </row>
    <row r="2269" spans="1:13">
      <c r="A2269" s="3" t="s">
        <v>505</v>
      </c>
      <c r="B2269" s="3" t="s">
        <v>538</v>
      </c>
      <c r="C2269" s="4" t="s">
        <v>15</v>
      </c>
      <c r="D2269" s="4" t="s">
        <v>98</v>
      </c>
      <c r="E2269" s="5">
        <v>0</v>
      </c>
      <c r="F2269" s="5">
        <v>0</v>
      </c>
      <c r="G2269" s="6" t="s">
        <v>98</v>
      </c>
      <c r="H2269" s="6">
        <v>0</v>
      </c>
      <c r="I2269" s="4">
        <v>0</v>
      </c>
      <c r="J2269" s="4" t="s">
        <v>98</v>
      </c>
      <c r="K2269" s="4" t="s">
        <v>98</v>
      </c>
      <c r="L2269" s="7" t="s">
        <v>16</v>
      </c>
      <c r="M2269" s="7" t="s">
        <v>17</v>
      </c>
    </row>
    <row r="2270" spans="1:13">
      <c r="A2270" s="3" t="s">
        <v>341</v>
      </c>
      <c r="B2270" s="3" t="s">
        <v>476</v>
      </c>
      <c r="C2270" s="4" t="s">
        <v>15</v>
      </c>
      <c r="D2270" s="4" t="s">
        <v>98</v>
      </c>
      <c r="E2270" s="5">
        <v>0</v>
      </c>
      <c r="F2270" s="5">
        <v>0</v>
      </c>
      <c r="G2270" s="6" t="s">
        <v>98</v>
      </c>
      <c r="H2270" s="6">
        <v>0</v>
      </c>
      <c r="I2270" s="4">
        <v>0</v>
      </c>
      <c r="J2270" s="4" t="s">
        <v>98</v>
      </c>
      <c r="K2270" s="4" t="s">
        <v>98</v>
      </c>
      <c r="L2270" s="7" t="s">
        <v>16</v>
      </c>
      <c r="M2270" s="7" t="s">
        <v>17</v>
      </c>
    </row>
    <row r="2271" spans="1:13">
      <c r="A2271" s="3" t="s">
        <v>1464</v>
      </c>
      <c r="B2271" s="3" t="s">
        <v>1709</v>
      </c>
      <c r="C2271" s="4" t="s">
        <v>15</v>
      </c>
      <c r="D2271" s="4" t="s">
        <v>98</v>
      </c>
      <c r="E2271" s="5">
        <v>0</v>
      </c>
      <c r="F2271" s="5">
        <v>0</v>
      </c>
      <c r="G2271" s="6" t="s">
        <v>98</v>
      </c>
      <c r="H2271" s="6">
        <v>0</v>
      </c>
      <c r="I2271" s="4">
        <v>0</v>
      </c>
      <c r="J2271" s="4" t="s">
        <v>98</v>
      </c>
      <c r="K2271" s="4" t="s">
        <v>98</v>
      </c>
      <c r="L2271" s="7" t="s">
        <v>16</v>
      </c>
      <c r="M2271" s="7" t="s">
        <v>17</v>
      </c>
    </row>
    <row r="2272" spans="1:13">
      <c r="A2272" s="3" t="s">
        <v>688</v>
      </c>
      <c r="B2272" s="3" t="s">
        <v>1710</v>
      </c>
      <c r="C2272" s="4" t="s">
        <v>15</v>
      </c>
      <c r="D2272" s="4" t="s">
        <v>98</v>
      </c>
      <c r="E2272" s="5">
        <v>0</v>
      </c>
      <c r="F2272" s="5">
        <v>0</v>
      </c>
      <c r="G2272" s="6" t="s">
        <v>98</v>
      </c>
      <c r="H2272" s="6">
        <v>0</v>
      </c>
      <c r="I2272" s="4">
        <v>0</v>
      </c>
      <c r="J2272" s="4" t="s">
        <v>98</v>
      </c>
      <c r="K2272" s="4" t="s">
        <v>98</v>
      </c>
      <c r="L2272" s="7" t="s">
        <v>16</v>
      </c>
      <c r="M2272" s="7" t="s">
        <v>17</v>
      </c>
    </row>
    <row r="2273" spans="1:13">
      <c r="A2273" s="3" t="s">
        <v>321</v>
      </c>
      <c r="B2273" s="3" t="s">
        <v>604</v>
      </c>
      <c r="C2273" s="4" t="s">
        <v>15</v>
      </c>
      <c r="D2273" s="4" t="s">
        <v>98</v>
      </c>
      <c r="E2273" s="5">
        <v>0</v>
      </c>
      <c r="F2273" s="5">
        <v>0</v>
      </c>
      <c r="G2273" s="6" t="s">
        <v>98</v>
      </c>
      <c r="H2273" s="6">
        <v>0</v>
      </c>
      <c r="I2273" s="4">
        <v>0</v>
      </c>
      <c r="J2273" s="4" t="s">
        <v>98</v>
      </c>
      <c r="K2273" s="4" t="s">
        <v>98</v>
      </c>
      <c r="L2273" s="7" t="s">
        <v>16</v>
      </c>
      <c r="M2273" s="7" t="s">
        <v>17</v>
      </c>
    </row>
    <row r="2274" spans="1:13">
      <c r="A2274" s="3" t="s">
        <v>911</v>
      </c>
      <c r="B2274" s="3" t="s">
        <v>1711</v>
      </c>
      <c r="C2274" s="4" t="s">
        <v>15</v>
      </c>
      <c r="D2274" s="4" t="s">
        <v>98</v>
      </c>
      <c r="E2274" s="5">
        <v>0</v>
      </c>
      <c r="F2274" s="5">
        <v>0</v>
      </c>
      <c r="G2274" s="6" t="s">
        <v>98</v>
      </c>
      <c r="H2274" s="6">
        <v>0</v>
      </c>
      <c r="I2274" s="4">
        <v>0</v>
      </c>
      <c r="J2274" s="4" t="s">
        <v>98</v>
      </c>
      <c r="K2274" s="4" t="s">
        <v>98</v>
      </c>
      <c r="L2274" s="7" t="s">
        <v>16</v>
      </c>
      <c r="M2274" s="7" t="s">
        <v>17</v>
      </c>
    </row>
    <row r="2275" spans="1:13">
      <c r="A2275" s="3" t="s">
        <v>728</v>
      </c>
      <c r="B2275" s="3" t="s">
        <v>1712</v>
      </c>
      <c r="C2275" s="4" t="s">
        <v>15</v>
      </c>
      <c r="D2275" s="4" t="s">
        <v>98</v>
      </c>
      <c r="E2275" s="5">
        <v>0</v>
      </c>
      <c r="F2275" s="5">
        <v>0</v>
      </c>
      <c r="G2275" s="6" t="s">
        <v>98</v>
      </c>
      <c r="H2275" s="6">
        <v>0</v>
      </c>
      <c r="I2275" s="4">
        <v>0</v>
      </c>
      <c r="J2275" s="4" t="s">
        <v>98</v>
      </c>
      <c r="K2275" s="4" t="s">
        <v>98</v>
      </c>
      <c r="L2275" s="7" t="s">
        <v>16</v>
      </c>
      <c r="M2275" s="7" t="s">
        <v>17</v>
      </c>
    </row>
    <row r="2276" spans="1:13">
      <c r="A2276" s="3" t="s">
        <v>1078</v>
      </c>
      <c r="B2276" s="3" t="s">
        <v>1192</v>
      </c>
      <c r="C2276" s="4" t="s">
        <v>15</v>
      </c>
      <c r="D2276" s="4" t="s">
        <v>98</v>
      </c>
      <c r="E2276" s="5">
        <v>0</v>
      </c>
      <c r="F2276" s="5">
        <v>0</v>
      </c>
      <c r="G2276" s="6" t="s">
        <v>98</v>
      </c>
      <c r="H2276" s="6">
        <v>0</v>
      </c>
      <c r="I2276" s="4">
        <v>0</v>
      </c>
      <c r="J2276" s="4" t="s">
        <v>98</v>
      </c>
      <c r="K2276" s="4" t="s">
        <v>98</v>
      </c>
      <c r="L2276" s="7" t="s">
        <v>16</v>
      </c>
      <c r="M2276" s="7" t="s">
        <v>17</v>
      </c>
    </row>
    <row r="2277" spans="1:13">
      <c r="A2277" s="3" t="s">
        <v>771</v>
      </c>
      <c r="B2277" s="3" t="s">
        <v>407</v>
      </c>
      <c r="C2277" s="4" t="s">
        <v>15</v>
      </c>
      <c r="D2277" s="4" t="s">
        <v>98</v>
      </c>
      <c r="E2277" s="5">
        <v>0</v>
      </c>
      <c r="F2277" s="5">
        <v>0</v>
      </c>
      <c r="G2277" s="6" t="s">
        <v>98</v>
      </c>
      <c r="H2277" s="6">
        <v>0</v>
      </c>
      <c r="I2277" s="4">
        <v>0</v>
      </c>
      <c r="J2277" s="4" t="s">
        <v>98</v>
      </c>
      <c r="K2277" s="4" t="s">
        <v>98</v>
      </c>
      <c r="L2277" s="7" t="s">
        <v>16</v>
      </c>
      <c r="M2277" s="7" t="s">
        <v>17</v>
      </c>
    </row>
    <row r="2278" spans="1:13">
      <c r="A2278" s="3" t="s">
        <v>413</v>
      </c>
      <c r="B2278" s="3" t="s">
        <v>640</v>
      </c>
      <c r="C2278" s="4" t="s">
        <v>15</v>
      </c>
      <c r="D2278" s="4" t="s">
        <v>98</v>
      </c>
      <c r="E2278" s="5">
        <v>0</v>
      </c>
      <c r="F2278" s="5">
        <v>0</v>
      </c>
      <c r="G2278" s="6" t="s">
        <v>98</v>
      </c>
      <c r="H2278" s="6">
        <v>0</v>
      </c>
      <c r="I2278" s="4">
        <v>0</v>
      </c>
      <c r="J2278" s="4" t="s">
        <v>98</v>
      </c>
      <c r="K2278" s="4" t="s">
        <v>98</v>
      </c>
      <c r="L2278" s="7" t="s">
        <v>16</v>
      </c>
      <c r="M2278" s="7" t="s">
        <v>17</v>
      </c>
    </row>
    <row r="2279" spans="1:13">
      <c r="A2279" s="3" t="s">
        <v>463</v>
      </c>
      <c r="B2279" s="3" t="s">
        <v>1713</v>
      </c>
      <c r="C2279" s="4" t="s">
        <v>15</v>
      </c>
      <c r="D2279" s="4" t="s">
        <v>98</v>
      </c>
      <c r="E2279" s="5">
        <v>0</v>
      </c>
      <c r="F2279" s="5">
        <v>0</v>
      </c>
      <c r="G2279" s="6" t="s">
        <v>98</v>
      </c>
      <c r="H2279" s="6">
        <v>0</v>
      </c>
      <c r="I2279" s="4">
        <v>0</v>
      </c>
      <c r="J2279" s="4" t="s">
        <v>98</v>
      </c>
      <c r="K2279" s="4" t="s">
        <v>98</v>
      </c>
      <c r="L2279" s="7" t="s">
        <v>16</v>
      </c>
      <c r="M2279" s="7" t="s">
        <v>17</v>
      </c>
    </row>
    <row r="2280" spans="1:13">
      <c r="A2280" s="3" t="s">
        <v>842</v>
      </c>
      <c r="B2280" s="3" t="s">
        <v>1714</v>
      </c>
      <c r="C2280" s="4" t="s">
        <v>15</v>
      </c>
      <c r="D2280" s="4" t="s">
        <v>98</v>
      </c>
      <c r="E2280" s="5">
        <v>0</v>
      </c>
      <c r="F2280" s="5">
        <v>0</v>
      </c>
      <c r="G2280" s="6" t="s">
        <v>98</v>
      </c>
      <c r="H2280" s="6">
        <v>0</v>
      </c>
      <c r="I2280" s="4">
        <v>0</v>
      </c>
      <c r="J2280" s="4" t="s">
        <v>98</v>
      </c>
      <c r="K2280" s="4" t="s">
        <v>98</v>
      </c>
      <c r="L2280" s="7" t="s">
        <v>16</v>
      </c>
      <c r="M2280" s="7" t="s">
        <v>17</v>
      </c>
    </row>
    <row r="2281" spans="1:13">
      <c r="A2281" s="3" t="s">
        <v>370</v>
      </c>
      <c r="B2281" s="3" t="s">
        <v>704</v>
      </c>
      <c r="C2281" s="4" t="s">
        <v>15</v>
      </c>
      <c r="D2281" s="4" t="s">
        <v>98</v>
      </c>
      <c r="E2281" s="5">
        <v>0</v>
      </c>
      <c r="F2281" s="5">
        <v>0</v>
      </c>
      <c r="G2281" s="6" t="s">
        <v>98</v>
      </c>
      <c r="H2281" s="6">
        <v>0</v>
      </c>
      <c r="I2281" s="4">
        <v>0</v>
      </c>
      <c r="J2281" s="4" t="s">
        <v>98</v>
      </c>
      <c r="K2281" s="4" t="s">
        <v>98</v>
      </c>
      <c r="L2281" s="7" t="s">
        <v>16</v>
      </c>
      <c r="M2281" s="7" t="s">
        <v>17</v>
      </c>
    </row>
    <row r="2282" spans="1:13">
      <c r="A2282" s="3" t="s">
        <v>424</v>
      </c>
      <c r="B2282" s="3" t="s">
        <v>441</v>
      </c>
      <c r="C2282" s="4" t="s">
        <v>15</v>
      </c>
      <c r="D2282" s="4" t="s">
        <v>98</v>
      </c>
      <c r="E2282" s="5">
        <v>0</v>
      </c>
      <c r="F2282" s="5">
        <v>0</v>
      </c>
      <c r="G2282" s="6" t="s">
        <v>98</v>
      </c>
      <c r="H2282" s="6">
        <v>0</v>
      </c>
      <c r="I2282" s="4">
        <v>0</v>
      </c>
      <c r="J2282" s="4" t="s">
        <v>98</v>
      </c>
      <c r="K2282" s="4" t="s">
        <v>98</v>
      </c>
      <c r="L2282" s="7" t="s">
        <v>16</v>
      </c>
      <c r="M2282" s="7" t="s">
        <v>17</v>
      </c>
    </row>
    <row r="2283" spans="1:13">
      <c r="A2283" s="3" t="s">
        <v>552</v>
      </c>
      <c r="B2283" s="3" t="s">
        <v>1326</v>
      </c>
      <c r="C2283" s="4" t="s">
        <v>15</v>
      </c>
      <c r="D2283" s="4" t="s">
        <v>98</v>
      </c>
      <c r="E2283" s="5">
        <v>0</v>
      </c>
      <c r="F2283" s="5">
        <v>0</v>
      </c>
      <c r="G2283" s="6" t="s">
        <v>98</v>
      </c>
      <c r="H2283" s="6">
        <v>0</v>
      </c>
      <c r="I2283" s="4">
        <v>0</v>
      </c>
      <c r="J2283" s="4" t="s">
        <v>98</v>
      </c>
      <c r="K2283" s="4" t="s">
        <v>98</v>
      </c>
      <c r="L2283" s="7" t="s">
        <v>16</v>
      </c>
      <c r="M2283" s="7" t="s">
        <v>17</v>
      </c>
    </row>
    <row r="2284" spans="1:13">
      <c r="A2284" s="3" t="s">
        <v>940</v>
      </c>
      <c r="B2284" s="3" t="s">
        <v>495</v>
      </c>
      <c r="C2284" s="4" t="s">
        <v>15</v>
      </c>
      <c r="D2284" s="4" t="s">
        <v>98</v>
      </c>
      <c r="E2284" s="5">
        <v>0</v>
      </c>
      <c r="F2284" s="5">
        <v>0</v>
      </c>
      <c r="G2284" s="6" t="s">
        <v>98</v>
      </c>
      <c r="H2284" s="6">
        <v>0</v>
      </c>
      <c r="I2284" s="4">
        <v>0</v>
      </c>
      <c r="J2284" s="4" t="s">
        <v>98</v>
      </c>
      <c r="K2284" s="4" t="s">
        <v>98</v>
      </c>
      <c r="L2284" s="7" t="s">
        <v>16</v>
      </c>
      <c r="M2284" s="7" t="s">
        <v>17</v>
      </c>
    </row>
    <row r="2285" spans="1:13">
      <c r="A2285" s="3" t="s">
        <v>514</v>
      </c>
      <c r="B2285" s="3" t="s">
        <v>1125</v>
      </c>
      <c r="C2285" s="4" t="s">
        <v>15</v>
      </c>
      <c r="D2285" s="4" t="s">
        <v>98</v>
      </c>
      <c r="E2285" s="5">
        <v>0</v>
      </c>
      <c r="F2285" s="5">
        <v>0</v>
      </c>
      <c r="G2285" s="6" t="s">
        <v>98</v>
      </c>
      <c r="H2285" s="6">
        <v>0</v>
      </c>
      <c r="I2285" s="4">
        <v>0</v>
      </c>
      <c r="J2285" s="4" t="s">
        <v>98</v>
      </c>
      <c r="K2285" s="4" t="s">
        <v>98</v>
      </c>
      <c r="L2285" s="7" t="s">
        <v>16</v>
      </c>
      <c r="M2285" s="7" t="s">
        <v>17</v>
      </c>
    </row>
    <row r="2286" spans="1:13">
      <c r="A2286" s="3" t="s">
        <v>1715</v>
      </c>
      <c r="B2286" s="3" t="s">
        <v>1716</v>
      </c>
      <c r="C2286" s="4" t="s">
        <v>15</v>
      </c>
      <c r="D2286" s="4" t="s">
        <v>98</v>
      </c>
      <c r="E2286" s="5">
        <v>0</v>
      </c>
      <c r="F2286" s="5">
        <v>0</v>
      </c>
      <c r="G2286" s="6" t="s">
        <v>98</v>
      </c>
      <c r="H2286" s="6">
        <v>0</v>
      </c>
      <c r="I2286" s="4">
        <v>0</v>
      </c>
      <c r="J2286" s="4" t="s">
        <v>98</v>
      </c>
      <c r="K2286" s="4" t="s">
        <v>98</v>
      </c>
      <c r="L2286" s="7" t="s">
        <v>16</v>
      </c>
      <c r="M2286" s="7" t="s">
        <v>17</v>
      </c>
    </row>
    <row r="2287" spans="1:13">
      <c r="A2287" s="3" t="s">
        <v>964</v>
      </c>
      <c r="B2287" s="3" t="s">
        <v>1717</v>
      </c>
      <c r="C2287" s="4" t="s">
        <v>15</v>
      </c>
      <c r="D2287" s="4" t="s">
        <v>98</v>
      </c>
      <c r="E2287" s="5">
        <v>0</v>
      </c>
      <c r="F2287" s="5">
        <v>0</v>
      </c>
      <c r="G2287" s="6" t="s">
        <v>98</v>
      </c>
      <c r="H2287" s="6">
        <v>0</v>
      </c>
      <c r="I2287" s="4">
        <v>0</v>
      </c>
      <c r="J2287" s="4" t="s">
        <v>98</v>
      </c>
      <c r="K2287" s="4" t="s">
        <v>98</v>
      </c>
      <c r="L2287" s="7" t="s">
        <v>16</v>
      </c>
      <c r="M2287" s="7" t="s">
        <v>17</v>
      </c>
    </row>
    <row r="2288" spans="1:13">
      <c r="A2288" s="3" t="s">
        <v>426</v>
      </c>
      <c r="B2288" s="3" t="s">
        <v>1718</v>
      </c>
      <c r="C2288" s="4" t="s">
        <v>15</v>
      </c>
      <c r="D2288" s="4" t="s">
        <v>98</v>
      </c>
      <c r="E2288" s="5">
        <v>0</v>
      </c>
      <c r="F2288" s="5">
        <v>0</v>
      </c>
      <c r="G2288" s="6" t="s">
        <v>98</v>
      </c>
      <c r="H2288" s="6">
        <v>0</v>
      </c>
      <c r="I2288" s="4">
        <v>0</v>
      </c>
      <c r="J2288" s="4" t="s">
        <v>98</v>
      </c>
      <c r="K2288" s="4" t="s">
        <v>98</v>
      </c>
      <c r="L2288" s="7" t="s">
        <v>16</v>
      </c>
      <c r="M2288" s="7" t="s">
        <v>17</v>
      </c>
    </row>
    <row r="2289" spans="1:13">
      <c r="A2289" s="3" t="s">
        <v>83</v>
      </c>
      <c r="B2289" s="3" t="s">
        <v>204</v>
      </c>
      <c r="C2289" s="4" t="s">
        <v>15</v>
      </c>
      <c r="D2289" s="4" t="s">
        <v>98</v>
      </c>
      <c r="E2289" s="5">
        <v>0</v>
      </c>
      <c r="F2289" s="5">
        <v>0</v>
      </c>
      <c r="G2289" s="6" t="s">
        <v>98</v>
      </c>
      <c r="H2289" s="6">
        <v>0</v>
      </c>
      <c r="I2289" s="4">
        <v>0</v>
      </c>
      <c r="J2289" s="4" t="s">
        <v>98</v>
      </c>
      <c r="K2289" s="4" t="s">
        <v>98</v>
      </c>
      <c r="L2289" s="7" t="s">
        <v>16</v>
      </c>
      <c r="M2289" s="7" t="s">
        <v>17</v>
      </c>
    </row>
    <row r="2290" spans="1:13">
      <c r="A2290" s="3" t="s">
        <v>1445</v>
      </c>
      <c r="B2290" s="3" t="s">
        <v>1719</v>
      </c>
      <c r="C2290" s="4" t="s">
        <v>15</v>
      </c>
      <c r="D2290" s="4" t="s">
        <v>98</v>
      </c>
      <c r="E2290" s="5">
        <v>0</v>
      </c>
      <c r="F2290" s="5">
        <v>0</v>
      </c>
      <c r="G2290" s="6" t="s">
        <v>98</v>
      </c>
      <c r="H2290" s="6">
        <v>0</v>
      </c>
      <c r="I2290" s="4">
        <v>0</v>
      </c>
      <c r="J2290" s="4" t="s">
        <v>98</v>
      </c>
      <c r="K2290" s="4" t="s">
        <v>98</v>
      </c>
      <c r="L2290" s="7" t="s">
        <v>16</v>
      </c>
      <c r="M2290" s="7" t="s">
        <v>17</v>
      </c>
    </row>
    <row r="2291" spans="1:13">
      <c r="A2291" s="3" t="s">
        <v>542</v>
      </c>
      <c r="B2291" s="3" t="s">
        <v>543</v>
      </c>
      <c r="C2291" s="4" t="s">
        <v>15</v>
      </c>
      <c r="D2291" s="4" t="s">
        <v>98</v>
      </c>
      <c r="E2291" s="5">
        <v>0</v>
      </c>
      <c r="F2291" s="5">
        <v>0</v>
      </c>
      <c r="G2291" s="6" t="s">
        <v>98</v>
      </c>
      <c r="H2291" s="6">
        <v>0</v>
      </c>
      <c r="I2291" s="4">
        <v>0</v>
      </c>
      <c r="J2291" s="4" t="s">
        <v>98</v>
      </c>
      <c r="K2291" s="4" t="s">
        <v>98</v>
      </c>
      <c r="L2291" s="7" t="s">
        <v>16</v>
      </c>
      <c r="M2291" s="7" t="s">
        <v>17</v>
      </c>
    </row>
    <row r="2292" spans="1:13">
      <c r="A2292" s="3" t="s">
        <v>1410</v>
      </c>
      <c r="B2292" s="3" t="s">
        <v>1720</v>
      </c>
      <c r="C2292" s="4" t="s">
        <v>15</v>
      </c>
      <c r="D2292" s="4" t="s">
        <v>98</v>
      </c>
      <c r="E2292" s="5">
        <v>0</v>
      </c>
      <c r="F2292" s="5">
        <v>0</v>
      </c>
      <c r="G2292" s="6" t="s">
        <v>98</v>
      </c>
      <c r="H2292" s="6">
        <v>0</v>
      </c>
      <c r="I2292" s="4">
        <v>0</v>
      </c>
      <c r="J2292" s="4" t="s">
        <v>98</v>
      </c>
      <c r="K2292" s="4" t="s">
        <v>98</v>
      </c>
      <c r="L2292" s="7" t="s">
        <v>16</v>
      </c>
      <c r="M2292" s="7" t="s">
        <v>17</v>
      </c>
    </row>
    <row r="2293" spans="1:13">
      <c r="A2293" s="3" t="s">
        <v>766</v>
      </c>
      <c r="B2293" s="3" t="s">
        <v>767</v>
      </c>
      <c r="C2293" s="4" t="s">
        <v>15</v>
      </c>
      <c r="D2293" s="4" t="s">
        <v>98</v>
      </c>
      <c r="E2293" s="5">
        <v>0</v>
      </c>
      <c r="F2293" s="5">
        <v>0</v>
      </c>
      <c r="G2293" s="6" t="s">
        <v>98</v>
      </c>
      <c r="H2293" s="6">
        <v>0</v>
      </c>
      <c r="I2293" s="4">
        <v>0</v>
      </c>
      <c r="J2293" s="4" t="s">
        <v>98</v>
      </c>
      <c r="K2293" s="4" t="s">
        <v>98</v>
      </c>
      <c r="L2293" s="7" t="s">
        <v>16</v>
      </c>
      <c r="M2293" s="7" t="s">
        <v>17</v>
      </c>
    </row>
    <row r="2294" spans="1:13">
      <c r="A2294" s="3" t="s">
        <v>753</v>
      </c>
      <c r="B2294" s="3" t="s">
        <v>754</v>
      </c>
      <c r="C2294" s="4" t="s">
        <v>15</v>
      </c>
      <c r="D2294" s="4" t="s">
        <v>98</v>
      </c>
      <c r="E2294" s="5">
        <v>0</v>
      </c>
      <c r="F2294" s="5">
        <v>0</v>
      </c>
      <c r="G2294" s="6" t="s">
        <v>98</v>
      </c>
      <c r="H2294" s="6">
        <v>0</v>
      </c>
      <c r="I2294" s="4">
        <v>0</v>
      </c>
      <c r="J2294" s="4" t="s">
        <v>98</v>
      </c>
      <c r="K2294" s="4" t="s">
        <v>98</v>
      </c>
      <c r="L2294" s="7" t="s">
        <v>16</v>
      </c>
      <c r="M2294" s="7" t="s">
        <v>17</v>
      </c>
    </row>
    <row r="2295" spans="1:13">
      <c r="A2295" s="3" t="s">
        <v>533</v>
      </c>
      <c r="B2295" s="3" t="s">
        <v>620</v>
      </c>
      <c r="C2295" s="4" t="s">
        <v>15</v>
      </c>
      <c r="D2295" s="4" t="s">
        <v>98</v>
      </c>
      <c r="E2295" s="5">
        <v>0</v>
      </c>
      <c r="F2295" s="5">
        <v>0</v>
      </c>
      <c r="G2295" s="6" t="s">
        <v>98</v>
      </c>
      <c r="H2295" s="6">
        <v>0</v>
      </c>
      <c r="I2295" s="4">
        <v>0</v>
      </c>
      <c r="J2295" s="4" t="s">
        <v>98</v>
      </c>
      <c r="K2295" s="4" t="s">
        <v>98</v>
      </c>
      <c r="L2295" s="7" t="s">
        <v>16</v>
      </c>
      <c r="M2295" s="7" t="s">
        <v>17</v>
      </c>
    </row>
    <row r="2296" spans="1:13">
      <c r="A2296" s="3" t="s">
        <v>696</v>
      </c>
      <c r="B2296" s="3" t="s">
        <v>808</v>
      </c>
      <c r="C2296" s="4" t="s">
        <v>15</v>
      </c>
      <c r="D2296" s="4" t="s">
        <v>98</v>
      </c>
      <c r="E2296" s="5">
        <v>0</v>
      </c>
      <c r="F2296" s="5">
        <v>0</v>
      </c>
      <c r="G2296" s="6" t="s">
        <v>98</v>
      </c>
      <c r="H2296" s="6">
        <v>0</v>
      </c>
      <c r="I2296" s="4">
        <v>0</v>
      </c>
      <c r="J2296" s="4" t="s">
        <v>98</v>
      </c>
      <c r="K2296" s="4" t="s">
        <v>98</v>
      </c>
      <c r="L2296" s="7" t="s">
        <v>16</v>
      </c>
      <c r="M2296" s="7" t="s">
        <v>17</v>
      </c>
    </row>
    <row r="2297" spans="1:13">
      <c r="A2297" s="3" t="s">
        <v>377</v>
      </c>
      <c r="B2297" s="3" t="s">
        <v>1255</v>
      </c>
      <c r="C2297" s="4" t="s">
        <v>15</v>
      </c>
      <c r="D2297" s="4" t="s">
        <v>98</v>
      </c>
      <c r="E2297" s="5">
        <v>0</v>
      </c>
      <c r="F2297" s="5">
        <v>0</v>
      </c>
      <c r="G2297" s="6" t="s">
        <v>98</v>
      </c>
      <c r="H2297" s="6">
        <v>0</v>
      </c>
      <c r="I2297" s="4">
        <v>0</v>
      </c>
      <c r="J2297" s="4" t="s">
        <v>98</v>
      </c>
      <c r="K2297" s="4" t="s">
        <v>98</v>
      </c>
      <c r="L2297" s="7" t="s">
        <v>16</v>
      </c>
      <c r="M2297" s="7" t="s">
        <v>17</v>
      </c>
    </row>
    <row r="2298" spans="1:13">
      <c r="A2298" s="3" t="s">
        <v>375</v>
      </c>
      <c r="B2298" s="3" t="s">
        <v>613</v>
      </c>
      <c r="C2298" s="4" t="s">
        <v>15</v>
      </c>
      <c r="D2298" s="4" t="s">
        <v>98</v>
      </c>
      <c r="E2298" s="5">
        <v>0</v>
      </c>
      <c r="F2298" s="5">
        <v>0</v>
      </c>
      <c r="G2298" s="6" t="s">
        <v>98</v>
      </c>
      <c r="H2298" s="6">
        <v>0</v>
      </c>
      <c r="I2298" s="4">
        <v>0</v>
      </c>
      <c r="J2298" s="4" t="s">
        <v>98</v>
      </c>
      <c r="K2298" s="4" t="s">
        <v>98</v>
      </c>
      <c r="L2298" s="7" t="s">
        <v>16</v>
      </c>
      <c r="M2298" s="7" t="s">
        <v>17</v>
      </c>
    </row>
    <row r="2299" spans="1:13">
      <c r="A2299" s="3" t="s">
        <v>463</v>
      </c>
      <c r="B2299" s="3" t="s">
        <v>1721</v>
      </c>
      <c r="C2299" s="4" t="s">
        <v>15</v>
      </c>
      <c r="D2299" s="4" t="s">
        <v>98</v>
      </c>
      <c r="E2299" s="5">
        <v>0</v>
      </c>
      <c r="F2299" s="5">
        <v>0</v>
      </c>
      <c r="G2299" s="6" t="s">
        <v>98</v>
      </c>
      <c r="H2299" s="6">
        <v>0</v>
      </c>
      <c r="I2299" s="4">
        <v>0</v>
      </c>
      <c r="J2299" s="4" t="s">
        <v>98</v>
      </c>
      <c r="K2299" s="4" t="s">
        <v>98</v>
      </c>
      <c r="L2299" s="7" t="s">
        <v>16</v>
      </c>
      <c r="M2299" s="7" t="s">
        <v>17</v>
      </c>
    </row>
    <row r="2300" spans="1:13">
      <c r="A2300" s="3" t="s">
        <v>115</v>
      </c>
      <c r="B2300" s="3" t="s">
        <v>353</v>
      </c>
      <c r="C2300" s="4" t="s">
        <v>15</v>
      </c>
      <c r="D2300" s="4" t="s">
        <v>98</v>
      </c>
      <c r="E2300" s="5">
        <v>0</v>
      </c>
      <c r="F2300" s="5">
        <v>0</v>
      </c>
      <c r="G2300" s="6" t="s">
        <v>98</v>
      </c>
      <c r="H2300" s="6">
        <v>0</v>
      </c>
      <c r="I2300" s="4">
        <v>0</v>
      </c>
      <c r="J2300" s="4" t="s">
        <v>98</v>
      </c>
      <c r="K2300" s="4" t="s">
        <v>98</v>
      </c>
      <c r="L2300" s="7" t="s">
        <v>16</v>
      </c>
      <c r="M2300" s="7" t="s">
        <v>17</v>
      </c>
    </row>
    <row r="2301" spans="1:13">
      <c r="A2301" s="3" t="s">
        <v>330</v>
      </c>
      <c r="B2301" s="3" t="s">
        <v>943</v>
      </c>
      <c r="C2301" s="4" t="s">
        <v>15</v>
      </c>
      <c r="D2301" s="4" t="s">
        <v>98</v>
      </c>
      <c r="E2301" s="5">
        <v>0</v>
      </c>
      <c r="F2301" s="5">
        <v>0</v>
      </c>
      <c r="G2301" s="6" t="s">
        <v>98</v>
      </c>
      <c r="H2301" s="6">
        <v>0</v>
      </c>
      <c r="I2301" s="4">
        <v>0</v>
      </c>
      <c r="J2301" s="4" t="s">
        <v>98</v>
      </c>
      <c r="K2301" s="4" t="s">
        <v>98</v>
      </c>
      <c r="L2301" s="7" t="s">
        <v>16</v>
      </c>
      <c r="M2301" s="7" t="s">
        <v>17</v>
      </c>
    </row>
    <row r="2302" spans="1:13">
      <c r="A2302" s="3" t="s">
        <v>437</v>
      </c>
      <c r="B2302" s="3" t="s">
        <v>1030</v>
      </c>
      <c r="C2302" s="4" t="s">
        <v>15</v>
      </c>
      <c r="D2302" s="4" t="s">
        <v>98</v>
      </c>
      <c r="E2302" s="5">
        <v>0</v>
      </c>
      <c r="F2302" s="5">
        <v>0</v>
      </c>
      <c r="G2302" s="6" t="s">
        <v>98</v>
      </c>
      <c r="H2302" s="6">
        <v>0</v>
      </c>
      <c r="I2302" s="4">
        <v>0</v>
      </c>
      <c r="J2302" s="4" t="s">
        <v>98</v>
      </c>
      <c r="K2302" s="4" t="s">
        <v>98</v>
      </c>
      <c r="L2302" s="7" t="s">
        <v>16</v>
      </c>
      <c r="M2302" s="7" t="s">
        <v>17</v>
      </c>
    </row>
    <row r="2303" spans="1:13">
      <c r="A2303" s="3" t="s">
        <v>93</v>
      </c>
      <c r="B2303" s="3" t="s">
        <v>1722</v>
      </c>
      <c r="C2303" s="4" t="s">
        <v>15</v>
      </c>
      <c r="D2303" s="4" t="s">
        <v>98</v>
      </c>
      <c r="E2303" s="5">
        <v>0</v>
      </c>
      <c r="F2303" s="5">
        <v>0</v>
      </c>
      <c r="G2303" s="6" t="s">
        <v>98</v>
      </c>
      <c r="H2303" s="6">
        <v>0</v>
      </c>
      <c r="I2303" s="4">
        <v>0</v>
      </c>
      <c r="J2303" s="4" t="s">
        <v>98</v>
      </c>
      <c r="K2303" s="4" t="s">
        <v>98</v>
      </c>
      <c r="L2303" s="7" t="s">
        <v>16</v>
      </c>
      <c r="M2303" s="7" t="s">
        <v>17</v>
      </c>
    </row>
    <row r="2304" spans="1:13">
      <c r="A2304" s="3" t="s">
        <v>935</v>
      </c>
      <c r="B2304" s="3" t="s">
        <v>1723</v>
      </c>
      <c r="C2304" s="4" t="s">
        <v>15</v>
      </c>
      <c r="D2304" s="4" t="s">
        <v>98</v>
      </c>
      <c r="E2304" s="5">
        <v>0</v>
      </c>
      <c r="F2304" s="5">
        <v>0</v>
      </c>
      <c r="G2304" s="6" t="s">
        <v>98</v>
      </c>
      <c r="H2304" s="6">
        <v>0</v>
      </c>
      <c r="I2304" s="4">
        <v>0</v>
      </c>
      <c r="J2304" s="4" t="s">
        <v>98</v>
      </c>
      <c r="K2304" s="4" t="s">
        <v>98</v>
      </c>
      <c r="L2304" s="7" t="s">
        <v>16</v>
      </c>
      <c r="M2304" s="7" t="s">
        <v>17</v>
      </c>
    </row>
    <row r="2305" spans="1:13">
      <c r="A2305" s="3" t="s">
        <v>394</v>
      </c>
      <c r="B2305" s="3" t="s">
        <v>1724</v>
      </c>
      <c r="C2305" s="4" t="s">
        <v>15</v>
      </c>
      <c r="D2305" s="4" t="s">
        <v>98</v>
      </c>
      <c r="E2305" s="5">
        <v>0</v>
      </c>
      <c r="F2305" s="5">
        <v>0</v>
      </c>
      <c r="G2305" s="6" t="s">
        <v>98</v>
      </c>
      <c r="H2305" s="6">
        <v>0</v>
      </c>
      <c r="I2305" s="4">
        <v>0</v>
      </c>
      <c r="J2305" s="4" t="s">
        <v>98</v>
      </c>
      <c r="K2305" s="4" t="s">
        <v>98</v>
      </c>
      <c r="L2305" s="7" t="s">
        <v>16</v>
      </c>
      <c r="M2305" s="7" t="s">
        <v>17</v>
      </c>
    </row>
    <row r="2306" spans="1:13">
      <c r="A2306" s="3" t="s">
        <v>552</v>
      </c>
      <c r="B2306" s="3" t="s">
        <v>553</v>
      </c>
      <c r="C2306" s="4" t="s">
        <v>15</v>
      </c>
      <c r="D2306" s="4" t="s">
        <v>98</v>
      </c>
      <c r="E2306" s="5">
        <v>0</v>
      </c>
      <c r="F2306" s="5">
        <v>0</v>
      </c>
      <c r="G2306" s="6" t="s">
        <v>98</v>
      </c>
      <c r="H2306" s="6">
        <v>0</v>
      </c>
      <c r="I2306" s="4">
        <v>0</v>
      </c>
      <c r="J2306" s="4" t="s">
        <v>98</v>
      </c>
      <c r="K2306" s="4" t="s">
        <v>98</v>
      </c>
      <c r="L2306" s="7" t="s">
        <v>16</v>
      </c>
      <c r="M2306" s="7" t="s">
        <v>17</v>
      </c>
    </row>
    <row r="2307" spans="1:13">
      <c r="A2307" s="3" t="s">
        <v>520</v>
      </c>
      <c r="B2307" s="3" t="s">
        <v>1725</v>
      </c>
      <c r="C2307" s="4" t="s">
        <v>15</v>
      </c>
      <c r="D2307" s="4" t="s">
        <v>98</v>
      </c>
      <c r="E2307" s="5">
        <v>0</v>
      </c>
      <c r="F2307" s="5">
        <v>0</v>
      </c>
      <c r="G2307" s="6" t="s">
        <v>98</v>
      </c>
      <c r="H2307" s="6">
        <v>0</v>
      </c>
      <c r="I2307" s="4">
        <v>0</v>
      </c>
      <c r="J2307" s="4" t="s">
        <v>98</v>
      </c>
      <c r="K2307" s="4" t="s">
        <v>98</v>
      </c>
      <c r="L2307" s="7" t="s">
        <v>16</v>
      </c>
      <c r="M2307" s="7" t="s">
        <v>17</v>
      </c>
    </row>
    <row r="2308" spans="1:13">
      <c r="A2308" s="3" t="s">
        <v>500</v>
      </c>
      <c r="B2308" s="3" t="s">
        <v>501</v>
      </c>
      <c r="C2308" s="4" t="s">
        <v>15</v>
      </c>
      <c r="D2308" s="4" t="s">
        <v>98</v>
      </c>
      <c r="E2308" s="5">
        <v>0</v>
      </c>
      <c r="F2308" s="5">
        <v>0</v>
      </c>
      <c r="G2308" s="6" t="s">
        <v>98</v>
      </c>
      <c r="H2308" s="6">
        <v>0</v>
      </c>
      <c r="I2308" s="4">
        <v>0</v>
      </c>
      <c r="J2308" s="4" t="s">
        <v>98</v>
      </c>
      <c r="K2308" s="4" t="s">
        <v>98</v>
      </c>
      <c r="L2308" s="7" t="s">
        <v>16</v>
      </c>
      <c r="M2308" s="7" t="s">
        <v>17</v>
      </c>
    </row>
    <row r="2309" spans="1:13">
      <c r="A2309" s="3" t="s">
        <v>1182</v>
      </c>
      <c r="B2309" s="3" t="s">
        <v>1183</v>
      </c>
      <c r="C2309" s="4" t="s">
        <v>15</v>
      </c>
      <c r="D2309" s="4" t="s">
        <v>98</v>
      </c>
      <c r="E2309" s="5">
        <v>0</v>
      </c>
      <c r="F2309" s="5">
        <v>0</v>
      </c>
      <c r="G2309" s="6" t="s">
        <v>98</v>
      </c>
      <c r="H2309" s="6">
        <v>0</v>
      </c>
      <c r="I2309" s="4">
        <v>0</v>
      </c>
      <c r="J2309" s="4" t="s">
        <v>98</v>
      </c>
      <c r="K2309" s="4" t="s">
        <v>98</v>
      </c>
      <c r="L2309" s="7" t="s">
        <v>16</v>
      </c>
      <c r="M2309" s="7" t="s">
        <v>17</v>
      </c>
    </row>
    <row r="2310" spans="1:13">
      <c r="A2310" s="3" t="s">
        <v>321</v>
      </c>
      <c r="B2310" s="3" t="s">
        <v>1726</v>
      </c>
      <c r="C2310" s="4" t="s">
        <v>15</v>
      </c>
      <c r="D2310" s="4" t="s">
        <v>98</v>
      </c>
      <c r="E2310" s="5">
        <v>0</v>
      </c>
      <c r="F2310" s="5">
        <v>0</v>
      </c>
      <c r="G2310" s="6" t="s">
        <v>98</v>
      </c>
      <c r="H2310" s="6">
        <v>0</v>
      </c>
      <c r="I2310" s="4">
        <v>0</v>
      </c>
      <c r="J2310" s="4" t="s">
        <v>98</v>
      </c>
      <c r="K2310" s="4" t="s">
        <v>98</v>
      </c>
      <c r="L2310" s="7" t="s">
        <v>16</v>
      </c>
      <c r="M2310" s="7" t="s">
        <v>17</v>
      </c>
    </row>
    <row r="2311" spans="1:13">
      <c r="A2311" s="3" t="s">
        <v>563</v>
      </c>
      <c r="B2311" s="3" t="s">
        <v>564</v>
      </c>
      <c r="C2311" s="4" t="s">
        <v>15</v>
      </c>
      <c r="D2311" s="4" t="s">
        <v>98</v>
      </c>
      <c r="E2311" s="5">
        <v>0</v>
      </c>
      <c r="F2311" s="5">
        <v>0</v>
      </c>
      <c r="G2311" s="6" t="s">
        <v>98</v>
      </c>
      <c r="H2311" s="6">
        <v>0</v>
      </c>
      <c r="I2311" s="4">
        <v>0</v>
      </c>
      <c r="J2311" s="4" t="s">
        <v>98</v>
      </c>
      <c r="K2311" s="4" t="s">
        <v>98</v>
      </c>
      <c r="L2311" s="7" t="s">
        <v>16</v>
      </c>
      <c r="M2311" s="7" t="s">
        <v>17</v>
      </c>
    </row>
    <row r="2312" spans="1:13">
      <c r="A2312" s="3" t="s">
        <v>517</v>
      </c>
      <c r="B2312" s="3" t="s">
        <v>1170</v>
      </c>
      <c r="C2312" s="4" t="s">
        <v>15</v>
      </c>
      <c r="D2312" s="4" t="s">
        <v>98</v>
      </c>
      <c r="E2312" s="5">
        <v>0</v>
      </c>
      <c r="F2312" s="5">
        <v>0</v>
      </c>
      <c r="G2312" s="6" t="s">
        <v>98</v>
      </c>
      <c r="H2312" s="6">
        <v>0</v>
      </c>
      <c r="I2312" s="4">
        <v>0</v>
      </c>
      <c r="J2312" s="4" t="s">
        <v>98</v>
      </c>
      <c r="K2312" s="4" t="s">
        <v>98</v>
      </c>
      <c r="L2312" s="7" t="s">
        <v>16</v>
      </c>
      <c r="M2312" s="7" t="s">
        <v>17</v>
      </c>
    </row>
    <row r="2313" spans="1:13">
      <c r="A2313" s="3" t="s">
        <v>437</v>
      </c>
      <c r="B2313" s="3" t="s">
        <v>1002</v>
      </c>
      <c r="C2313" s="4" t="s">
        <v>15</v>
      </c>
      <c r="D2313" s="4" t="s">
        <v>98</v>
      </c>
      <c r="E2313" s="5">
        <v>0</v>
      </c>
      <c r="F2313" s="5">
        <v>0</v>
      </c>
      <c r="G2313" s="6" t="s">
        <v>98</v>
      </c>
      <c r="H2313" s="6">
        <v>0</v>
      </c>
      <c r="I2313" s="4">
        <v>0</v>
      </c>
      <c r="J2313" s="4" t="s">
        <v>98</v>
      </c>
      <c r="K2313" s="4" t="s">
        <v>98</v>
      </c>
      <c r="L2313" s="7" t="s">
        <v>16</v>
      </c>
      <c r="M2313" s="7" t="s">
        <v>17</v>
      </c>
    </row>
    <row r="2314" spans="1:13">
      <c r="A2314" s="3" t="s">
        <v>562</v>
      </c>
      <c r="B2314" s="3" t="s">
        <v>1727</v>
      </c>
      <c r="C2314" s="4" t="s">
        <v>15</v>
      </c>
      <c r="D2314" s="4" t="s">
        <v>98</v>
      </c>
      <c r="E2314" s="5">
        <v>0</v>
      </c>
      <c r="F2314" s="5">
        <v>0</v>
      </c>
      <c r="G2314" s="6" t="s">
        <v>98</v>
      </c>
      <c r="H2314" s="6">
        <v>0</v>
      </c>
      <c r="I2314" s="4">
        <v>0</v>
      </c>
      <c r="J2314" s="4" t="s">
        <v>98</v>
      </c>
      <c r="K2314" s="4" t="s">
        <v>98</v>
      </c>
      <c r="L2314" s="7" t="s">
        <v>16</v>
      </c>
      <c r="M2314" s="7" t="s">
        <v>17</v>
      </c>
    </row>
    <row r="2315" spans="1:13">
      <c r="A2315" s="3" t="s">
        <v>555</v>
      </c>
      <c r="B2315" s="3" t="s">
        <v>1131</v>
      </c>
      <c r="C2315" s="4" t="s">
        <v>15</v>
      </c>
      <c r="D2315" s="4" t="s">
        <v>98</v>
      </c>
      <c r="E2315" s="5">
        <v>0</v>
      </c>
      <c r="F2315" s="5">
        <v>0</v>
      </c>
      <c r="G2315" s="6" t="s">
        <v>98</v>
      </c>
      <c r="H2315" s="6">
        <v>0</v>
      </c>
      <c r="I2315" s="4">
        <v>0</v>
      </c>
      <c r="J2315" s="4" t="s">
        <v>98</v>
      </c>
      <c r="K2315" s="4" t="s">
        <v>98</v>
      </c>
      <c r="L2315" s="7" t="s">
        <v>16</v>
      </c>
      <c r="M2315" s="7" t="s">
        <v>17</v>
      </c>
    </row>
    <row r="2316" spans="1:13">
      <c r="A2316" s="3" t="s">
        <v>1063</v>
      </c>
      <c r="B2316" s="3" t="s">
        <v>1728</v>
      </c>
      <c r="C2316" s="4" t="s">
        <v>15</v>
      </c>
      <c r="D2316" s="4" t="s">
        <v>98</v>
      </c>
      <c r="E2316" s="5">
        <v>0</v>
      </c>
      <c r="F2316" s="5">
        <v>0</v>
      </c>
      <c r="G2316" s="6" t="s">
        <v>98</v>
      </c>
      <c r="H2316" s="6">
        <v>0</v>
      </c>
      <c r="I2316" s="4">
        <v>0</v>
      </c>
      <c r="J2316" s="4" t="s">
        <v>98</v>
      </c>
      <c r="K2316" s="4" t="s">
        <v>98</v>
      </c>
      <c r="L2316" s="7" t="s">
        <v>16</v>
      </c>
      <c r="M2316" s="7" t="s">
        <v>17</v>
      </c>
    </row>
    <row r="2317" spans="1:13">
      <c r="A2317" s="3" t="s">
        <v>400</v>
      </c>
      <c r="B2317" s="3" t="s">
        <v>1729</v>
      </c>
      <c r="C2317" s="4" t="s">
        <v>15</v>
      </c>
      <c r="D2317" s="4" t="s">
        <v>98</v>
      </c>
      <c r="E2317" s="5">
        <v>0</v>
      </c>
      <c r="F2317" s="5">
        <v>0</v>
      </c>
      <c r="G2317" s="6" t="s">
        <v>98</v>
      </c>
      <c r="H2317" s="6">
        <v>0</v>
      </c>
      <c r="I2317" s="4">
        <v>0</v>
      </c>
      <c r="J2317" s="4" t="s">
        <v>98</v>
      </c>
      <c r="K2317" s="4" t="s">
        <v>98</v>
      </c>
      <c r="L2317" s="7" t="s">
        <v>16</v>
      </c>
      <c r="M2317" s="7" t="s">
        <v>17</v>
      </c>
    </row>
    <row r="2318" spans="1:13">
      <c r="A2318" s="3" t="s">
        <v>1360</v>
      </c>
      <c r="B2318" s="3" t="s">
        <v>962</v>
      </c>
      <c r="C2318" s="4" t="s">
        <v>15</v>
      </c>
      <c r="D2318" s="4" t="s">
        <v>98</v>
      </c>
      <c r="E2318" s="5">
        <v>0</v>
      </c>
      <c r="F2318" s="5">
        <v>0</v>
      </c>
      <c r="G2318" s="6" t="s">
        <v>98</v>
      </c>
      <c r="H2318" s="6">
        <v>0</v>
      </c>
      <c r="I2318" s="4">
        <v>0</v>
      </c>
      <c r="J2318" s="4" t="s">
        <v>98</v>
      </c>
      <c r="K2318" s="4" t="s">
        <v>98</v>
      </c>
      <c r="L2318" s="7" t="s">
        <v>16</v>
      </c>
      <c r="M2318" s="7" t="s">
        <v>17</v>
      </c>
    </row>
    <row r="2319" spans="1:13">
      <c r="A2319" s="3" t="s">
        <v>589</v>
      </c>
      <c r="B2319" s="3" t="s">
        <v>1730</v>
      </c>
      <c r="C2319" s="4" t="s">
        <v>15</v>
      </c>
      <c r="D2319" s="4" t="s">
        <v>98</v>
      </c>
      <c r="E2319" s="5">
        <v>0</v>
      </c>
      <c r="F2319" s="5">
        <v>0</v>
      </c>
      <c r="G2319" s="6" t="s">
        <v>98</v>
      </c>
      <c r="H2319" s="6">
        <v>0</v>
      </c>
      <c r="I2319" s="4">
        <v>0</v>
      </c>
      <c r="J2319" s="4" t="s">
        <v>98</v>
      </c>
      <c r="K2319" s="4" t="s">
        <v>98</v>
      </c>
      <c r="L2319" s="7" t="s">
        <v>16</v>
      </c>
      <c r="M2319" s="7" t="s">
        <v>17</v>
      </c>
    </row>
    <row r="2320" spans="1:13">
      <c r="A2320" s="3" t="s">
        <v>341</v>
      </c>
      <c r="B2320" s="3" t="s">
        <v>438</v>
      </c>
      <c r="C2320" s="4" t="s">
        <v>15</v>
      </c>
      <c r="D2320" s="4" t="s">
        <v>98</v>
      </c>
      <c r="E2320" s="5">
        <v>0</v>
      </c>
      <c r="F2320" s="5">
        <v>0</v>
      </c>
      <c r="G2320" s="6" t="s">
        <v>98</v>
      </c>
      <c r="H2320" s="6">
        <v>0</v>
      </c>
      <c r="I2320" s="4">
        <v>0</v>
      </c>
      <c r="J2320" s="4" t="s">
        <v>98</v>
      </c>
      <c r="K2320" s="4" t="s">
        <v>98</v>
      </c>
      <c r="L2320" s="7" t="s">
        <v>16</v>
      </c>
      <c r="M2320" s="7" t="s">
        <v>17</v>
      </c>
    </row>
    <row r="2321" spans="1:13">
      <c r="A2321" s="3" t="s">
        <v>486</v>
      </c>
      <c r="B2321" s="3" t="s">
        <v>856</v>
      </c>
      <c r="C2321" s="4" t="s">
        <v>15</v>
      </c>
      <c r="D2321" s="4" t="s">
        <v>98</v>
      </c>
      <c r="E2321" s="5">
        <v>0</v>
      </c>
      <c r="F2321" s="5">
        <v>0</v>
      </c>
      <c r="G2321" s="6" t="s">
        <v>98</v>
      </c>
      <c r="H2321" s="6">
        <v>0</v>
      </c>
      <c r="I2321" s="4">
        <v>0</v>
      </c>
      <c r="J2321" s="4" t="s">
        <v>98</v>
      </c>
      <c r="K2321" s="4" t="s">
        <v>98</v>
      </c>
      <c r="L2321" s="7" t="s">
        <v>16</v>
      </c>
      <c r="M2321" s="7" t="s">
        <v>17</v>
      </c>
    </row>
    <row r="2322" spans="1:13">
      <c r="A2322" s="3" t="s">
        <v>839</v>
      </c>
      <c r="B2322" s="3" t="s">
        <v>1301</v>
      </c>
      <c r="C2322" s="4" t="s">
        <v>422</v>
      </c>
      <c r="D2322" s="4" t="s">
        <v>98</v>
      </c>
      <c r="E2322" s="5">
        <v>0</v>
      </c>
      <c r="F2322" s="5">
        <v>0</v>
      </c>
      <c r="G2322" s="6" t="s">
        <v>98</v>
      </c>
      <c r="H2322" s="6">
        <v>0</v>
      </c>
      <c r="I2322" s="4">
        <v>0</v>
      </c>
      <c r="J2322" s="4" t="s">
        <v>98</v>
      </c>
      <c r="K2322" s="4" t="s">
        <v>98</v>
      </c>
      <c r="L2322" s="7" t="s">
        <v>16</v>
      </c>
      <c r="M2322" s="7" t="s">
        <v>17</v>
      </c>
    </row>
    <row r="2323" spans="1:13">
      <c r="A2323" s="3" t="s">
        <v>488</v>
      </c>
      <c r="B2323" s="3" t="s">
        <v>313</v>
      </c>
      <c r="C2323" s="4" t="s">
        <v>15</v>
      </c>
      <c r="D2323" s="4" t="s">
        <v>98</v>
      </c>
      <c r="E2323" s="5">
        <v>0</v>
      </c>
      <c r="F2323" s="5">
        <v>0</v>
      </c>
      <c r="G2323" s="6" t="s">
        <v>98</v>
      </c>
      <c r="H2323" s="6">
        <v>0</v>
      </c>
      <c r="I2323" s="4">
        <v>0</v>
      </c>
      <c r="J2323" s="4" t="s">
        <v>98</v>
      </c>
      <c r="K2323" s="4" t="s">
        <v>98</v>
      </c>
      <c r="L2323" s="7" t="s">
        <v>16</v>
      </c>
      <c r="M2323" s="7" t="s">
        <v>17</v>
      </c>
    </row>
    <row r="2324" spans="1:13">
      <c r="A2324" s="3" t="s">
        <v>484</v>
      </c>
      <c r="B2324" s="3" t="s">
        <v>1731</v>
      </c>
      <c r="C2324" s="4" t="s">
        <v>15</v>
      </c>
      <c r="D2324" s="4" t="s">
        <v>98</v>
      </c>
      <c r="E2324" s="5">
        <v>0</v>
      </c>
      <c r="F2324" s="5">
        <v>0</v>
      </c>
      <c r="G2324" s="6" t="s">
        <v>98</v>
      </c>
      <c r="H2324" s="6">
        <v>0</v>
      </c>
      <c r="I2324" s="4">
        <v>0</v>
      </c>
      <c r="J2324" s="4" t="s">
        <v>98</v>
      </c>
      <c r="K2324" s="4" t="s">
        <v>98</v>
      </c>
      <c r="L2324" s="7" t="s">
        <v>16</v>
      </c>
      <c r="M2324" s="7" t="s">
        <v>17</v>
      </c>
    </row>
    <row r="2325" spans="1:13">
      <c r="A2325" s="3" t="s">
        <v>863</v>
      </c>
      <c r="B2325" s="3" t="s">
        <v>718</v>
      </c>
      <c r="C2325" s="4" t="s">
        <v>15</v>
      </c>
      <c r="D2325" s="4" t="s">
        <v>98</v>
      </c>
      <c r="E2325" s="5">
        <v>0</v>
      </c>
      <c r="F2325" s="5">
        <v>0</v>
      </c>
      <c r="G2325" s="6" t="s">
        <v>98</v>
      </c>
      <c r="H2325" s="6">
        <v>0</v>
      </c>
      <c r="I2325" s="4">
        <v>0</v>
      </c>
      <c r="J2325" s="4" t="s">
        <v>98</v>
      </c>
      <c r="K2325" s="4" t="s">
        <v>98</v>
      </c>
      <c r="L2325" s="7" t="s">
        <v>16</v>
      </c>
      <c r="M2325" s="7" t="s">
        <v>17</v>
      </c>
    </row>
    <row r="2326" spans="1:13">
      <c r="A2326" s="3" t="s">
        <v>112</v>
      </c>
      <c r="B2326" s="3" t="s">
        <v>1149</v>
      </c>
      <c r="C2326" s="4" t="s">
        <v>15</v>
      </c>
      <c r="D2326" s="4" t="s">
        <v>98</v>
      </c>
      <c r="E2326" s="5">
        <v>0</v>
      </c>
      <c r="F2326" s="5">
        <v>0</v>
      </c>
      <c r="G2326" s="6" t="s">
        <v>98</v>
      </c>
      <c r="H2326" s="6">
        <v>0</v>
      </c>
      <c r="I2326" s="4">
        <v>0</v>
      </c>
      <c r="J2326" s="4" t="s">
        <v>98</v>
      </c>
      <c r="K2326" s="4" t="s">
        <v>98</v>
      </c>
      <c r="L2326" s="7" t="s">
        <v>16</v>
      </c>
      <c r="M2326" s="7" t="s">
        <v>17</v>
      </c>
    </row>
    <row r="2327" spans="1:13">
      <c r="A2327" s="3" t="s">
        <v>552</v>
      </c>
      <c r="B2327" s="3" t="s">
        <v>1326</v>
      </c>
      <c r="C2327" s="4" t="s">
        <v>15</v>
      </c>
      <c r="D2327" s="4" t="s">
        <v>98</v>
      </c>
      <c r="E2327" s="5">
        <v>0</v>
      </c>
      <c r="F2327" s="5">
        <v>0</v>
      </c>
      <c r="G2327" s="6" t="s">
        <v>98</v>
      </c>
      <c r="H2327" s="6">
        <v>0</v>
      </c>
      <c r="I2327" s="4">
        <v>0</v>
      </c>
      <c r="J2327" s="4" t="s">
        <v>98</v>
      </c>
      <c r="K2327" s="4" t="s">
        <v>98</v>
      </c>
      <c r="L2327" s="7" t="s">
        <v>16</v>
      </c>
      <c r="M2327" s="7" t="s">
        <v>17</v>
      </c>
    </row>
    <row r="2328" spans="1:13">
      <c r="A2328" s="3" t="s">
        <v>334</v>
      </c>
      <c r="B2328" s="3" t="s">
        <v>885</v>
      </c>
      <c r="C2328" s="4" t="s">
        <v>15</v>
      </c>
      <c r="D2328" s="4" t="s">
        <v>98</v>
      </c>
      <c r="E2328" s="5">
        <v>0</v>
      </c>
      <c r="F2328" s="5">
        <v>0</v>
      </c>
      <c r="G2328" s="6" t="s">
        <v>98</v>
      </c>
      <c r="H2328" s="6">
        <v>0</v>
      </c>
      <c r="I2328" s="4">
        <v>0</v>
      </c>
      <c r="J2328" s="4" t="s">
        <v>98</v>
      </c>
      <c r="K2328" s="4" t="s">
        <v>98</v>
      </c>
      <c r="L2328" s="7" t="s">
        <v>16</v>
      </c>
      <c r="M2328" s="7" t="s">
        <v>17</v>
      </c>
    </row>
    <row r="2329" spans="1:13">
      <c r="A2329" s="3" t="s">
        <v>328</v>
      </c>
      <c r="B2329" s="3" t="s">
        <v>1732</v>
      </c>
      <c r="C2329" s="4" t="s">
        <v>15</v>
      </c>
      <c r="D2329" s="4" t="s">
        <v>98</v>
      </c>
      <c r="E2329" s="5">
        <v>0</v>
      </c>
      <c r="F2329" s="5">
        <v>0</v>
      </c>
      <c r="G2329" s="6" t="s">
        <v>98</v>
      </c>
      <c r="H2329" s="6">
        <v>0</v>
      </c>
      <c r="I2329" s="4">
        <v>0</v>
      </c>
      <c r="J2329" s="4" t="s">
        <v>98</v>
      </c>
      <c r="K2329" s="4" t="s">
        <v>98</v>
      </c>
      <c r="L2329" s="7" t="s">
        <v>16</v>
      </c>
      <c r="M2329" s="7" t="s">
        <v>17</v>
      </c>
    </row>
    <row r="2330" spans="1:13">
      <c r="A2330" s="3" t="s">
        <v>413</v>
      </c>
      <c r="B2330" s="3" t="s">
        <v>640</v>
      </c>
      <c r="C2330" s="4" t="s">
        <v>15</v>
      </c>
      <c r="D2330" s="4" t="s">
        <v>98</v>
      </c>
      <c r="E2330" s="5">
        <v>0</v>
      </c>
      <c r="F2330" s="5">
        <v>0</v>
      </c>
      <c r="G2330" s="6" t="s">
        <v>98</v>
      </c>
      <c r="H2330" s="6">
        <v>0</v>
      </c>
      <c r="I2330" s="4">
        <v>0</v>
      </c>
      <c r="J2330" s="4" t="s">
        <v>98</v>
      </c>
      <c r="K2330" s="4" t="s">
        <v>98</v>
      </c>
      <c r="L2330" s="7" t="s">
        <v>16</v>
      </c>
      <c r="M2330" s="7" t="s">
        <v>17</v>
      </c>
    </row>
    <row r="2331" spans="1:13">
      <c r="A2331" s="3" t="s">
        <v>321</v>
      </c>
      <c r="B2331" s="3" t="s">
        <v>1521</v>
      </c>
      <c r="C2331" s="4" t="s">
        <v>15</v>
      </c>
      <c r="D2331" s="4" t="s">
        <v>98</v>
      </c>
      <c r="E2331" s="5">
        <v>0</v>
      </c>
      <c r="F2331" s="5">
        <v>0</v>
      </c>
      <c r="G2331" s="6" t="s">
        <v>98</v>
      </c>
      <c r="H2331" s="6">
        <v>0</v>
      </c>
      <c r="I2331" s="4">
        <v>0</v>
      </c>
      <c r="J2331" s="4" t="s">
        <v>98</v>
      </c>
      <c r="K2331" s="4" t="s">
        <v>98</v>
      </c>
      <c r="L2331" s="7" t="s">
        <v>16</v>
      </c>
      <c r="M2331" s="7" t="s">
        <v>17</v>
      </c>
    </row>
    <row r="2332" spans="1:13">
      <c r="A2332" s="3" t="s">
        <v>122</v>
      </c>
      <c r="B2332" s="3" t="s">
        <v>1733</v>
      </c>
      <c r="C2332" s="4" t="s">
        <v>15</v>
      </c>
      <c r="D2332" s="4" t="s">
        <v>98</v>
      </c>
      <c r="E2332" s="5">
        <v>0</v>
      </c>
      <c r="F2332" s="5">
        <v>0</v>
      </c>
      <c r="G2332" s="6" t="s">
        <v>98</v>
      </c>
      <c r="H2332" s="6">
        <v>0</v>
      </c>
      <c r="I2332" s="4">
        <v>0</v>
      </c>
      <c r="J2332" s="4" t="s">
        <v>98</v>
      </c>
      <c r="K2332" s="4" t="s">
        <v>98</v>
      </c>
      <c r="L2332" s="7" t="s">
        <v>16</v>
      </c>
      <c r="M2332" s="7" t="s">
        <v>17</v>
      </c>
    </row>
    <row r="2333" spans="1:13">
      <c r="A2333" s="3" t="s">
        <v>1734</v>
      </c>
      <c r="B2333" s="3" t="s">
        <v>1734</v>
      </c>
      <c r="C2333" s="4" t="s">
        <v>15</v>
      </c>
      <c r="D2333" s="4" t="s">
        <v>98</v>
      </c>
      <c r="E2333" s="5">
        <v>0</v>
      </c>
      <c r="F2333" s="5">
        <v>0</v>
      </c>
      <c r="G2333" s="6" t="s">
        <v>98</v>
      </c>
      <c r="H2333" s="6">
        <v>0</v>
      </c>
      <c r="I2333" s="4">
        <v>0</v>
      </c>
      <c r="J2333" s="4" t="s">
        <v>98</v>
      </c>
      <c r="K2333" s="4" t="s">
        <v>98</v>
      </c>
      <c r="L2333" s="7" t="s">
        <v>16</v>
      </c>
      <c r="M2333" s="7" t="s">
        <v>17</v>
      </c>
    </row>
    <row r="2334" spans="1:13">
      <c r="A2334" s="3" t="s">
        <v>1215</v>
      </c>
      <c r="B2334" s="3" t="s">
        <v>1735</v>
      </c>
      <c r="C2334" s="4" t="s">
        <v>15</v>
      </c>
      <c r="D2334" s="4" t="s">
        <v>98</v>
      </c>
      <c r="E2334" s="5">
        <v>0</v>
      </c>
      <c r="F2334" s="5">
        <v>0</v>
      </c>
      <c r="G2334" s="6" t="s">
        <v>98</v>
      </c>
      <c r="H2334" s="6">
        <v>0</v>
      </c>
      <c r="I2334" s="4">
        <v>0</v>
      </c>
      <c r="J2334" s="4" t="s">
        <v>98</v>
      </c>
      <c r="K2334" s="4" t="s">
        <v>98</v>
      </c>
      <c r="L2334" s="7" t="s">
        <v>16</v>
      </c>
      <c r="M2334" s="7" t="s">
        <v>17</v>
      </c>
    </row>
    <row r="2335" spans="1:13">
      <c r="A2335" s="3" t="s">
        <v>394</v>
      </c>
      <c r="B2335" s="3" t="s">
        <v>1736</v>
      </c>
      <c r="C2335" s="4" t="s">
        <v>15</v>
      </c>
      <c r="D2335" s="4" t="s">
        <v>98</v>
      </c>
      <c r="E2335" s="5">
        <v>0</v>
      </c>
      <c r="F2335" s="5">
        <v>0</v>
      </c>
      <c r="G2335" s="6" t="s">
        <v>98</v>
      </c>
      <c r="H2335" s="6">
        <v>0</v>
      </c>
      <c r="I2335" s="4">
        <v>0</v>
      </c>
      <c r="J2335" s="4" t="s">
        <v>98</v>
      </c>
      <c r="K2335" s="4" t="s">
        <v>98</v>
      </c>
      <c r="L2335" s="7" t="s">
        <v>16</v>
      </c>
      <c r="M2335" s="7" t="s">
        <v>17</v>
      </c>
    </row>
    <row r="2336" spans="1:13">
      <c r="A2336" s="3" t="s">
        <v>1529</v>
      </c>
      <c r="B2336" s="3" t="s">
        <v>1737</v>
      </c>
      <c r="C2336" s="4" t="s">
        <v>15</v>
      </c>
      <c r="D2336" s="4" t="s">
        <v>98</v>
      </c>
      <c r="E2336" s="5">
        <v>0</v>
      </c>
      <c r="F2336" s="5">
        <v>0</v>
      </c>
      <c r="G2336" s="6" t="s">
        <v>98</v>
      </c>
      <c r="H2336" s="6">
        <v>0</v>
      </c>
      <c r="I2336" s="4">
        <v>0</v>
      </c>
      <c r="J2336" s="4" t="s">
        <v>98</v>
      </c>
      <c r="K2336" s="4" t="s">
        <v>98</v>
      </c>
      <c r="L2336" s="7" t="s">
        <v>16</v>
      </c>
      <c r="M2336" s="7" t="s">
        <v>17</v>
      </c>
    </row>
    <row r="2337" spans="1:13">
      <c r="A2337" s="3" t="s">
        <v>552</v>
      </c>
      <c r="B2337" s="3" t="s">
        <v>1326</v>
      </c>
      <c r="C2337" s="4" t="s">
        <v>15</v>
      </c>
      <c r="D2337" s="4" t="s">
        <v>98</v>
      </c>
      <c r="E2337" s="5">
        <v>0</v>
      </c>
      <c r="F2337" s="5">
        <v>0</v>
      </c>
      <c r="G2337" s="6" t="s">
        <v>98</v>
      </c>
      <c r="H2337" s="6">
        <v>0</v>
      </c>
      <c r="I2337" s="4">
        <v>0</v>
      </c>
      <c r="J2337" s="4" t="s">
        <v>98</v>
      </c>
      <c r="K2337" s="4" t="s">
        <v>98</v>
      </c>
      <c r="L2337" s="7" t="s">
        <v>16</v>
      </c>
      <c r="M2337" s="7" t="s">
        <v>17</v>
      </c>
    </row>
    <row r="2338" spans="1:13">
      <c r="A2338" s="3" t="s">
        <v>1600</v>
      </c>
      <c r="B2338" s="3" t="s">
        <v>1738</v>
      </c>
      <c r="C2338" s="4" t="s">
        <v>15</v>
      </c>
      <c r="D2338" s="4" t="s">
        <v>98</v>
      </c>
      <c r="E2338" s="5">
        <v>0</v>
      </c>
      <c r="F2338" s="5">
        <v>0</v>
      </c>
      <c r="G2338" s="6" t="s">
        <v>98</v>
      </c>
      <c r="H2338" s="6">
        <v>0</v>
      </c>
      <c r="I2338" s="4">
        <v>0</v>
      </c>
      <c r="J2338" s="4" t="s">
        <v>98</v>
      </c>
      <c r="K2338" s="4" t="s">
        <v>98</v>
      </c>
      <c r="L2338" s="7" t="s">
        <v>16</v>
      </c>
      <c r="M2338" s="7" t="s">
        <v>17</v>
      </c>
    </row>
    <row r="2339" spans="1:13">
      <c r="A2339" s="3" t="s">
        <v>1739</v>
      </c>
      <c r="B2339" s="3" t="s">
        <v>1740</v>
      </c>
      <c r="C2339" s="4" t="s">
        <v>15</v>
      </c>
      <c r="D2339" s="4" t="s">
        <v>98</v>
      </c>
      <c r="E2339" s="5">
        <v>0</v>
      </c>
      <c r="F2339" s="5">
        <v>0</v>
      </c>
      <c r="G2339" s="6" t="s">
        <v>98</v>
      </c>
      <c r="H2339" s="6">
        <v>0</v>
      </c>
      <c r="I2339" s="4">
        <v>0</v>
      </c>
      <c r="J2339" s="4" t="s">
        <v>98</v>
      </c>
      <c r="K2339" s="4" t="s">
        <v>98</v>
      </c>
      <c r="L2339" s="7" t="s">
        <v>16</v>
      </c>
      <c r="M2339" s="7" t="s">
        <v>17</v>
      </c>
    </row>
    <row r="2340" spans="1:13">
      <c r="A2340" s="3" t="s">
        <v>691</v>
      </c>
      <c r="B2340" s="3" t="s">
        <v>1741</v>
      </c>
      <c r="C2340" s="4" t="s">
        <v>15</v>
      </c>
      <c r="D2340" s="4" t="s">
        <v>98</v>
      </c>
      <c r="E2340" s="5">
        <v>0</v>
      </c>
      <c r="F2340" s="5">
        <v>0</v>
      </c>
      <c r="G2340" s="6" t="s">
        <v>98</v>
      </c>
      <c r="H2340" s="6">
        <v>0</v>
      </c>
      <c r="I2340" s="4">
        <v>0</v>
      </c>
      <c r="J2340" s="4" t="s">
        <v>98</v>
      </c>
      <c r="K2340" s="4" t="s">
        <v>98</v>
      </c>
      <c r="L2340" s="7" t="s">
        <v>16</v>
      </c>
      <c r="M2340" s="7" t="s">
        <v>17</v>
      </c>
    </row>
    <row r="2341" spans="1:13">
      <c r="A2341" s="3" t="s">
        <v>552</v>
      </c>
      <c r="B2341" s="3" t="s">
        <v>607</v>
      </c>
      <c r="C2341" s="4" t="s">
        <v>15</v>
      </c>
      <c r="D2341" s="4" t="s">
        <v>98</v>
      </c>
      <c r="E2341" s="5">
        <v>0</v>
      </c>
      <c r="F2341" s="5">
        <v>0</v>
      </c>
      <c r="G2341" s="6" t="s">
        <v>98</v>
      </c>
      <c r="H2341" s="6">
        <v>0</v>
      </c>
      <c r="I2341" s="4">
        <v>0</v>
      </c>
      <c r="J2341" s="4" t="s">
        <v>98</v>
      </c>
      <c r="K2341" s="4" t="s">
        <v>98</v>
      </c>
      <c r="L2341" s="7" t="s">
        <v>16</v>
      </c>
      <c r="M2341" s="7" t="s">
        <v>17</v>
      </c>
    </row>
    <row r="2342" spans="1:13">
      <c r="A2342" s="3" t="s">
        <v>1267</v>
      </c>
      <c r="B2342" s="3" t="s">
        <v>882</v>
      </c>
      <c r="C2342" s="4" t="s">
        <v>15</v>
      </c>
      <c r="D2342" s="4" t="s">
        <v>98</v>
      </c>
      <c r="E2342" s="5">
        <v>0</v>
      </c>
      <c r="F2342" s="5">
        <v>0</v>
      </c>
      <c r="G2342" s="6" t="s">
        <v>98</v>
      </c>
      <c r="H2342" s="6">
        <v>0</v>
      </c>
      <c r="I2342" s="4">
        <v>0</v>
      </c>
      <c r="J2342" s="4" t="s">
        <v>98</v>
      </c>
      <c r="K2342" s="4" t="s">
        <v>98</v>
      </c>
      <c r="L2342" s="7" t="s">
        <v>16</v>
      </c>
      <c r="M2342" s="7" t="s">
        <v>17</v>
      </c>
    </row>
    <row r="2343" spans="1:13">
      <c r="A2343" s="3" t="s">
        <v>103</v>
      </c>
      <c r="B2343" s="3" t="s">
        <v>1742</v>
      </c>
      <c r="C2343" s="4" t="s">
        <v>15</v>
      </c>
      <c r="D2343" s="4" t="s">
        <v>98</v>
      </c>
      <c r="E2343" s="5">
        <v>0</v>
      </c>
      <c r="F2343" s="5">
        <v>0</v>
      </c>
      <c r="G2343" s="6" t="s">
        <v>98</v>
      </c>
      <c r="H2343" s="6">
        <v>0</v>
      </c>
      <c r="I2343" s="4">
        <v>0</v>
      </c>
      <c r="J2343" s="4" t="s">
        <v>98</v>
      </c>
      <c r="K2343" s="4" t="s">
        <v>98</v>
      </c>
      <c r="L2343" s="7" t="s">
        <v>16</v>
      </c>
      <c r="M2343" s="7" t="s">
        <v>17</v>
      </c>
    </row>
    <row r="2344" spans="1:13">
      <c r="A2344" s="3" t="s">
        <v>410</v>
      </c>
      <c r="B2344" s="3" t="s">
        <v>1241</v>
      </c>
      <c r="C2344" s="4" t="s">
        <v>15</v>
      </c>
      <c r="D2344" s="4" t="s">
        <v>98</v>
      </c>
      <c r="E2344" s="5">
        <v>0</v>
      </c>
      <c r="F2344" s="5">
        <v>0</v>
      </c>
      <c r="G2344" s="6" t="s">
        <v>98</v>
      </c>
      <c r="H2344" s="6">
        <v>0</v>
      </c>
      <c r="I2344" s="4">
        <v>0</v>
      </c>
      <c r="J2344" s="4" t="s">
        <v>98</v>
      </c>
      <c r="K2344" s="4" t="s">
        <v>98</v>
      </c>
      <c r="L2344" s="7" t="s">
        <v>16</v>
      </c>
      <c r="M2344" s="7" t="s">
        <v>17</v>
      </c>
    </row>
    <row r="2345" spans="1:13">
      <c r="A2345" s="3" t="s">
        <v>1078</v>
      </c>
      <c r="B2345" s="3" t="s">
        <v>1079</v>
      </c>
      <c r="C2345" s="4" t="s">
        <v>15</v>
      </c>
      <c r="D2345" s="4" t="s">
        <v>98</v>
      </c>
      <c r="E2345" s="5">
        <v>0</v>
      </c>
      <c r="F2345" s="5">
        <v>0</v>
      </c>
      <c r="G2345" s="6" t="s">
        <v>98</v>
      </c>
      <c r="H2345" s="6">
        <v>0</v>
      </c>
      <c r="I2345" s="4">
        <v>0</v>
      </c>
      <c r="J2345" s="4" t="s">
        <v>98</v>
      </c>
      <c r="K2345" s="4" t="s">
        <v>98</v>
      </c>
      <c r="L2345" s="7" t="s">
        <v>16</v>
      </c>
      <c r="M2345" s="7" t="s">
        <v>17</v>
      </c>
    </row>
    <row r="2346" spans="1:13">
      <c r="A2346" s="3" t="s">
        <v>394</v>
      </c>
      <c r="B2346" s="3" t="s">
        <v>1743</v>
      </c>
      <c r="C2346" s="4" t="s">
        <v>15</v>
      </c>
      <c r="D2346" s="4" t="s">
        <v>98</v>
      </c>
      <c r="E2346" s="5">
        <v>0</v>
      </c>
      <c r="F2346" s="5">
        <v>0</v>
      </c>
      <c r="G2346" s="6" t="s">
        <v>98</v>
      </c>
      <c r="H2346" s="6">
        <v>0</v>
      </c>
      <c r="I2346" s="4">
        <v>0</v>
      </c>
      <c r="J2346" s="4" t="s">
        <v>98</v>
      </c>
      <c r="K2346" s="4" t="s">
        <v>98</v>
      </c>
      <c r="L2346" s="7" t="s">
        <v>16</v>
      </c>
      <c r="M2346" s="7" t="s">
        <v>17</v>
      </c>
    </row>
    <row r="2347" spans="1:13">
      <c r="A2347" s="3" t="s">
        <v>83</v>
      </c>
      <c r="B2347" s="3" t="s">
        <v>204</v>
      </c>
      <c r="C2347" s="4" t="s">
        <v>15</v>
      </c>
      <c r="D2347" s="4" t="s">
        <v>98</v>
      </c>
      <c r="E2347" s="5">
        <v>0</v>
      </c>
      <c r="F2347" s="5">
        <v>0</v>
      </c>
      <c r="G2347" s="6" t="s">
        <v>98</v>
      </c>
      <c r="H2347" s="6">
        <v>0</v>
      </c>
      <c r="I2347" s="4">
        <v>0</v>
      </c>
      <c r="J2347" s="4" t="s">
        <v>98</v>
      </c>
      <c r="K2347" s="4" t="s">
        <v>98</v>
      </c>
      <c r="L2347" s="7" t="s">
        <v>16</v>
      </c>
      <c r="M2347" s="7" t="s">
        <v>17</v>
      </c>
    </row>
    <row r="2348" spans="1:13">
      <c r="A2348" s="3" t="s">
        <v>417</v>
      </c>
      <c r="B2348" s="3" t="s">
        <v>534</v>
      </c>
      <c r="C2348" s="4" t="s">
        <v>15</v>
      </c>
      <c r="D2348" s="4" t="s">
        <v>98</v>
      </c>
      <c r="E2348" s="5">
        <v>0</v>
      </c>
      <c r="F2348" s="5">
        <v>0</v>
      </c>
      <c r="G2348" s="6" t="s">
        <v>98</v>
      </c>
      <c r="H2348" s="6">
        <v>0</v>
      </c>
      <c r="I2348" s="4">
        <v>0</v>
      </c>
      <c r="J2348" s="4" t="s">
        <v>98</v>
      </c>
      <c r="K2348" s="4" t="s">
        <v>98</v>
      </c>
      <c r="L2348" s="7" t="s">
        <v>16</v>
      </c>
      <c r="M2348" s="7" t="s">
        <v>17</v>
      </c>
    </row>
    <row r="2349" spans="1:13">
      <c r="A2349" s="3" t="s">
        <v>310</v>
      </c>
      <c r="B2349" s="3" t="s">
        <v>1233</v>
      </c>
      <c r="C2349" s="4" t="s">
        <v>15</v>
      </c>
      <c r="D2349" s="4" t="s">
        <v>98</v>
      </c>
      <c r="E2349" s="5">
        <v>0</v>
      </c>
      <c r="F2349" s="5">
        <v>0</v>
      </c>
      <c r="G2349" s="6" t="s">
        <v>98</v>
      </c>
      <c r="H2349" s="6">
        <v>0</v>
      </c>
      <c r="I2349" s="4">
        <v>0</v>
      </c>
      <c r="J2349" s="4" t="s">
        <v>98</v>
      </c>
      <c r="K2349" s="4" t="s">
        <v>98</v>
      </c>
      <c r="L2349" s="7" t="s">
        <v>16</v>
      </c>
      <c r="M2349" s="7" t="s">
        <v>17</v>
      </c>
    </row>
    <row r="2350" spans="1:13">
      <c r="A2350" s="3" t="s">
        <v>345</v>
      </c>
      <c r="B2350" s="3" t="s">
        <v>1744</v>
      </c>
      <c r="C2350" s="4" t="s">
        <v>15</v>
      </c>
      <c r="D2350" s="4" t="s">
        <v>98</v>
      </c>
      <c r="E2350" s="5">
        <v>0</v>
      </c>
      <c r="F2350" s="5">
        <v>0</v>
      </c>
      <c r="G2350" s="6" t="s">
        <v>98</v>
      </c>
      <c r="H2350" s="6">
        <v>0</v>
      </c>
      <c r="I2350" s="4">
        <v>0</v>
      </c>
      <c r="J2350" s="4" t="s">
        <v>98</v>
      </c>
      <c r="K2350" s="4" t="s">
        <v>98</v>
      </c>
      <c r="L2350" s="7" t="s">
        <v>16</v>
      </c>
      <c r="M2350" s="7" t="s">
        <v>17</v>
      </c>
    </row>
    <row r="2351" spans="1:13">
      <c r="A2351" s="3" t="s">
        <v>28</v>
      </c>
      <c r="B2351" s="3" t="s">
        <v>114</v>
      </c>
      <c r="C2351" s="4" t="s">
        <v>15</v>
      </c>
      <c r="D2351" s="4" t="s">
        <v>98</v>
      </c>
      <c r="E2351" s="5">
        <v>0</v>
      </c>
      <c r="F2351" s="5">
        <v>0</v>
      </c>
      <c r="G2351" s="6" t="s">
        <v>98</v>
      </c>
      <c r="H2351" s="6">
        <v>0</v>
      </c>
      <c r="I2351" s="4">
        <v>0</v>
      </c>
      <c r="J2351" s="4" t="s">
        <v>98</v>
      </c>
      <c r="K2351" s="4" t="s">
        <v>98</v>
      </c>
      <c r="L2351" s="7" t="s">
        <v>16</v>
      </c>
      <c r="M2351" s="7" t="s">
        <v>17</v>
      </c>
    </row>
    <row r="2352" spans="1:13">
      <c r="A2352" s="3" t="s">
        <v>787</v>
      </c>
      <c r="B2352" s="3" t="s">
        <v>1745</v>
      </c>
      <c r="C2352" s="4" t="s">
        <v>15</v>
      </c>
      <c r="D2352" s="4" t="s">
        <v>98</v>
      </c>
      <c r="E2352" s="5">
        <v>0</v>
      </c>
      <c r="F2352" s="5">
        <v>0</v>
      </c>
      <c r="G2352" s="6" t="s">
        <v>98</v>
      </c>
      <c r="H2352" s="6">
        <v>0</v>
      </c>
      <c r="I2352" s="4">
        <v>0</v>
      </c>
      <c r="J2352" s="4" t="s">
        <v>98</v>
      </c>
      <c r="K2352" s="4" t="s">
        <v>98</v>
      </c>
      <c r="L2352" s="7" t="s">
        <v>16</v>
      </c>
      <c r="M2352" s="7" t="s">
        <v>17</v>
      </c>
    </row>
    <row r="2353" spans="1:13">
      <c r="A2353" s="3" t="s">
        <v>1661</v>
      </c>
      <c r="B2353" s="3" t="s">
        <v>1746</v>
      </c>
      <c r="C2353" s="4" t="s">
        <v>15</v>
      </c>
      <c r="D2353" s="4" t="s">
        <v>98</v>
      </c>
      <c r="E2353" s="5">
        <v>0</v>
      </c>
      <c r="F2353" s="5">
        <v>0</v>
      </c>
      <c r="G2353" s="6" t="s">
        <v>98</v>
      </c>
      <c r="H2353" s="6">
        <v>0</v>
      </c>
      <c r="I2353" s="4">
        <v>0</v>
      </c>
      <c r="J2353" s="4" t="s">
        <v>98</v>
      </c>
      <c r="K2353" s="4" t="s">
        <v>98</v>
      </c>
      <c r="L2353" s="7" t="s">
        <v>16</v>
      </c>
      <c r="M2353" s="7" t="s">
        <v>17</v>
      </c>
    </row>
    <row r="2354" spans="1:13">
      <c r="A2354" s="3" t="s">
        <v>398</v>
      </c>
      <c r="B2354" s="3" t="s">
        <v>1091</v>
      </c>
      <c r="C2354" s="4" t="s">
        <v>15</v>
      </c>
      <c r="D2354" s="4" t="s">
        <v>98</v>
      </c>
      <c r="E2354" s="5">
        <v>0</v>
      </c>
      <c r="F2354" s="5">
        <v>0</v>
      </c>
      <c r="G2354" s="6" t="s">
        <v>98</v>
      </c>
      <c r="H2354" s="6">
        <v>0</v>
      </c>
      <c r="I2354" s="4">
        <v>0</v>
      </c>
      <c r="J2354" s="4" t="s">
        <v>98</v>
      </c>
      <c r="K2354" s="4" t="s">
        <v>98</v>
      </c>
      <c r="L2354" s="7" t="s">
        <v>16</v>
      </c>
      <c r="M2354" s="7" t="s">
        <v>17</v>
      </c>
    </row>
    <row r="2355" spans="1:13">
      <c r="A2355" s="3" t="s">
        <v>488</v>
      </c>
      <c r="B2355" s="3" t="s">
        <v>1257</v>
      </c>
      <c r="C2355" s="4" t="s">
        <v>15</v>
      </c>
      <c r="D2355" s="4" t="s">
        <v>98</v>
      </c>
      <c r="E2355" s="5">
        <v>0</v>
      </c>
      <c r="F2355" s="5">
        <v>0</v>
      </c>
      <c r="G2355" s="6" t="s">
        <v>98</v>
      </c>
      <c r="H2355" s="6">
        <v>0</v>
      </c>
      <c r="I2355" s="4">
        <v>0</v>
      </c>
      <c r="J2355" s="4" t="s">
        <v>98</v>
      </c>
      <c r="K2355" s="4" t="s">
        <v>98</v>
      </c>
      <c r="L2355" s="7" t="s">
        <v>16</v>
      </c>
      <c r="M2355" s="7" t="s">
        <v>17</v>
      </c>
    </row>
    <row r="2356" spans="1:13">
      <c r="A2356" s="3" t="s">
        <v>505</v>
      </c>
      <c r="B2356" s="3" t="s">
        <v>1085</v>
      </c>
      <c r="C2356" s="4" t="s">
        <v>15</v>
      </c>
      <c r="D2356" s="4" t="s">
        <v>98</v>
      </c>
      <c r="E2356" s="5">
        <v>0</v>
      </c>
      <c r="F2356" s="5">
        <v>0</v>
      </c>
      <c r="G2356" s="6" t="s">
        <v>98</v>
      </c>
      <c r="H2356" s="6">
        <v>0</v>
      </c>
      <c r="I2356" s="4">
        <v>0</v>
      </c>
      <c r="J2356" s="4" t="s">
        <v>98</v>
      </c>
      <c r="K2356" s="4" t="s">
        <v>98</v>
      </c>
      <c r="L2356" s="7" t="s">
        <v>16</v>
      </c>
      <c r="M2356" s="7" t="s">
        <v>17</v>
      </c>
    </row>
    <row r="2357" spans="1:13">
      <c r="A2357" s="3" t="s">
        <v>361</v>
      </c>
      <c r="B2357" s="3" t="s">
        <v>1220</v>
      </c>
      <c r="C2357" s="4" t="s">
        <v>15</v>
      </c>
      <c r="D2357" s="4" t="s">
        <v>98</v>
      </c>
      <c r="E2357" s="5">
        <v>0</v>
      </c>
      <c r="F2357" s="5">
        <v>0</v>
      </c>
      <c r="G2357" s="6" t="s">
        <v>98</v>
      </c>
      <c r="H2357" s="6">
        <v>0</v>
      </c>
      <c r="I2357" s="4">
        <v>0</v>
      </c>
      <c r="J2357" s="4" t="s">
        <v>98</v>
      </c>
      <c r="K2357" s="4" t="s">
        <v>98</v>
      </c>
      <c r="L2357" s="7" t="s">
        <v>16</v>
      </c>
      <c r="M2357" s="7" t="s">
        <v>17</v>
      </c>
    </row>
    <row r="2358" spans="1:13">
      <c r="A2358" s="3" t="s">
        <v>394</v>
      </c>
      <c r="B2358" s="3" t="s">
        <v>1579</v>
      </c>
      <c r="C2358" s="4" t="s">
        <v>15</v>
      </c>
      <c r="D2358" s="4" t="s">
        <v>98</v>
      </c>
      <c r="E2358" s="5">
        <v>0</v>
      </c>
      <c r="F2358" s="5">
        <v>0</v>
      </c>
      <c r="G2358" s="6" t="s">
        <v>98</v>
      </c>
      <c r="H2358" s="6">
        <v>0</v>
      </c>
      <c r="I2358" s="4">
        <v>0</v>
      </c>
      <c r="J2358" s="4" t="s">
        <v>98</v>
      </c>
      <c r="K2358" s="4" t="s">
        <v>98</v>
      </c>
      <c r="L2358" s="7" t="s">
        <v>16</v>
      </c>
      <c r="M2358" s="7" t="s">
        <v>17</v>
      </c>
    </row>
    <row r="2359" spans="1:13">
      <c r="A2359" s="3" t="s">
        <v>437</v>
      </c>
      <c r="B2359" s="3" t="s">
        <v>1270</v>
      </c>
      <c r="C2359" s="4" t="s">
        <v>15</v>
      </c>
      <c r="D2359" s="4" t="s">
        <v>98</v>
      </c>
      <c r="E2359" s="5">
        <v>0</v>
      </c>
      <c r="F2359" s="5">
        <v>0</v>
      </c>
      <c r="G2359" s="6" t="s">
        <v>98</v>
      </c>
      <c r="H2359" s="6">
        <v>0</v>
      </c>
      <c r="I2359" s="4">
        <v>0</v>
      </c>
      <c r="J2359" s="4" t="s">
        <v>98</v>
      </c>
      <c r="K2359" s="4" t="s">
        <v>98</v>
      </c>
      <c r="L2359" s="7" t="s">
        <v>16</v>
      </c>
      <c r="M2359" s="7" t="s">
        <v>17</v>
      </c>
    </row>
    <row r="2360" spans="1:13">
      <c r="A2360" s="3" t="s">
        <v>486</v>
      </c>
      <c r="B2360" s="3" t="s">
        <v>1747</v>
      </c>
      <c r="C2360" s="4" t="s">
        <v>15</v>
      </c>
      <c r="D2360" s="4" t="s">
        <v>98</v>
      </c>
      <c r="E2360" s="5">
        <v>0</v>
      </c>
      <c r="F2360" s="5">
        <v>0</v>
      </c>
      <c r="G2360" s="6" t="s">
        <v>98</v>
      </c>
      <c r="H2360" s="6">
        <v>0</v>
      </c>
      <c r="I2360" s="4">
        <v>0</v>
      </c>
      <c r="J2360" s="4" t="s">
        <v>98</v>
      </c>
      <c r="K2360" s="4" t="s">
        <v>98</v>
      </c>
      <c r="L2360" s="7" t="s">
        <v>16</v>
      </c>
      <c r="M2360" s="7" t="s">
        <v>17</v>
      </c>
    </row>
    <row r="2361" spans="1:13">
      <c r="A2361" s="3" t="s">
        <v>908</v>
      </c>
      <c r="B2361" s="3" t="s">
        <v>828</v>
      </c>
      <c r="C2361" s="4" t="s">
        <v>15</v>
      </c>
      <c r="D2361" s="4" t="s">
        <v>98</v>
      </c>
      <c r="E2361" s="5">
        <v>0</v>
      </c>
      <c r="F2361" s="5">
        <v>0</v>
      </c>
      <c r="G2361" s="6" t="s">
        <v>98</v>
      </c>
      <c r="H2361" s="6">
        <v>0</v>
      </c>
      <c r="I2361" s="4">
        <v>0</v>
      </c>
      <c r="J2361" s="4" t="s">
        <v>98</v>
      </c>
      <c r="K2361" s="4" t="s">
        <v>98</v>
      </c>
      <c r="L2361" s="7" t="s">
        <v>16</v>
      </c>
      <c r="M2361" s="7" t="s">
        <v>17</v>
      </c>
    </row>
    <row r="2362" spans="1:13">
      <c r="A2362" s="3" t="s">
        <v>428</v>
      </c>
      <c r="B2362" s="3" t="s">
        <v>574</v>
      </c>
      <c r="C2362" s="4" t="s">
        <v>15</v>
      </c>
      <c r="D2362" s="4" t="s">
        <v>98</v>
      </c>
      <c r="E2362" s="5">
        <v>0</v>
      </c>
      <c r="F2362" s="5">
        <v>0</v>
      </c>
      <c r="G2362" s="6" t="s">
        <v>98</v>
      </c>
      <c r="H2362" s="6">
        <v>0</v>
      </c>
      <c r="I2362" s="4">
        <v>0</v>
      </c>
      <c r="J2362" s="4" t="s">
        <v>98</v>
      </c>
      <c r="K2362" s="4" t="s">
        <v>98</v>
      </c>
      <c r="L2362" s="7" t="s">
        <v>16</v>
      </c>
      <c r="M2362" s="7" t="s">
        <v>17</v>
      </c>
    </row>
    <row r="2363" spans="1:13">
      <c r="A2363" s="3" t="s">
        <v>514</v>
      </c>
      <c r="B2363" s="3" t="s">
        <v>658</v>
      </c>
      <c r="C2363" s="4" t="s">
        <v>15</v>
      </c>
      <c r="D2363" s="4" t="s">
        <v>98</v>
      </c>
      <c r="E2363" s="5">
        <v>0</v>
      </c>
      <c r="F2363" s="5">
        <v>0</v>
      </c>
      <c r="G2363" s="6" t="s">
        <v>98</v>
      </c>
      <c r="H2363" s="6">
        <v>0</v>
      </c>
      <c r="I2363" s="4">
        <v>0</v>
      </c>
      <c r="J2363" s="4" t="s">
        <v>98</v>
      </c>
      <c r="K2363" s="4" t="s">
        <v>98</v>
      </c>
      <c r="L2363" s="7" t="s">
        <v>16</v>
      </c>
      <c r="M2363" s="7" t="s">
        <v>17</v>
      </c>
    </row>
    <row r="2364" spans="1:13">
      <c r="A2364" s="3" t="s">
        <v>402</v>
      </c>
      <c r="B2364" s="3" t="s">
        <v>1748</v>
      </c>
      <c r="C2364" s="4" t="s">
        <v>15</v>
      </c>
      <c r="D2364" s="4" t="s">
        <v>98</v>
      </c>
      <c r="E2364" s="5">
        <v>0</v>
      </c>
      <c r="F2364" s="5">
        <v>0</v>
      </c>
      <c r="G2364" s="6" t="s">
        <v>98</v>
      </c>
      <c r="H2364" s="6">
        <v>0</v>
      </c>
      <c r="I2364" s="4">
        <v>0</v>
      </c>
      <c r="J2364" s="4" t="s">
        <v>98</v>
      </c>
      <c r="K2364" s="4" t="s">
        <v>98</v>
      </c>
      <c r="L2364" s="7" t="s">
        <v>16</v>
      </c>
      <c r="M2364" s="7" t="s">
        <v>17</v>
      </c>
    </row>
    <row r="2365" spans="1:13">
      <c r="A2365" s="3" t="s">
        <v>520</v>
      </c>
      <c r="B2365" s="3" t="s">
        <v>624</v>
      </c>
      <c r="C2365" s="4" t="s">
        <v>15</v>
      </c>
      <c r="D2365" s="4" t="s">
        <v>98</v>
      </c>
      <c r="E2365" s="5">
        <v>0</v>
      </c>
      <c r="F2365" s="5">
        <v>0</v>
      </c>
      <c r="G2365" s="6" t="s">
        <v>98</v>
      </c>
      <c r="H2365" s="6">
        <v>0</v>
      </c>
      <c r="I2365" s="4">
        <v>0</v>
      </c>
      <c r="J2365" s="4" t="s">
        <v>98</v>
      </c>
      <c r="K2365" s="4" t="s">
        <v>98</v>
      </c>
      <c r="L2365" s="7" t="s">
        <v>16</v>
      </c>
      <c r="M2365" s="7" t="s">
        <v>17</v>
      </c>
    </row>
    <row r="2366" spans="1:13">
      <c r="A2366" s="3" t="s">
        <v>345</v>
      </c>
      <c r="B2366" s="3" t="s">
        <v>1744</v>
      </c>
      <c r="C2366" s="4" t="s">
        <v>15</v>
      </c>
      <c r="D2366" s="4" t="s">
        <v>98</v>
      </c>
      <c r="E2366" s="5">
        <v>0</v>
      </c>
      <c r="F2366" s="5">
        <v>0</v>
      </c>
      <c r="G2366" s="6" t="s">
        <v>98</v>
      </c>
      <c r="H2366" s="6">
        <v>0</v>
      </c>
      <c r="I2366" s="4">
        <v>0</v>
      </c>
      <c r="J2366" s="4" t="s">
        <v>98</v>
      </c>
      <c r="K2366" s="4" t="s">
        <v>98</v>
      </c>
      <c r="L2366" s="7" t="s">
        <v>16</v>
      </c>
      <c r="M2366" s="7" t="s">
        <v>17</v>
      </c>
    </row>
    <row r="2367" spans="1:13">
      <c r="A2367" s="3" t="s">
        <v>437</v>
      </c>
      <c r="B2367" s="3" t="s">
        <v>735</v>
      </c>
      <c r="C2367" s="4" t="s">
        <v>15</v>
      </c>
      <c r="D2367" s="4" t="s">
        <v>98</v>
      </c>
      <c r="E2367" s="5">
        <v>0</v>
      </c>
      <c r="F2367" s="5">
        <v>0</v>
      </c>
      <c r="G2367" s="6" t="s">
        <v>98</v>
      </c>
      <c r="H2367" s="6">
        <v>0</v>
      </c>
      <c r="I2367" s="4">
        <v>0</v>
      </c>
      <c r="J2367" s="4" t="s">
        <v>98</v>
      </c>
      <c r="K2367" s="4" t="s">
        <v>98</v>
      </c>
      <c r="L2367" s="7" t="s">
        <v>16</v>
      </c>
      <c r="M2367" s="7" t="s">
        <v>17</v>
      </c>
    </row>
    <row r="2368" spans="1:13">
      <c r="A2368" s="3" t="s">
        <v>1334</v>
      </c>
      <c r="B2368" s="3" t="s">
        <v>1749</v>
      </c>
      <c r="C2368" s="4" t="s">
        <v>15</v>
      </c>
      <c r="D2368" s="4" t="s">
        <v>98</v>
      </c>
      <c r="E2368" s="5">
        <v>0</v>
      </c>
      <c r="F2368" s="5">
        <v>0</v>
      </c>
      <c r="G2368" s="6" t="s">
        <v>98</v>
      </c>
      <c r="H2368" s="6">
        <v>0</v>
      </c>
      <c r="I2368" s="4">
        <v>0</v>
      </c>
      <c r="J2368" s="4" t="s">
        <v>98</v>
      </c>
      <c r="K2368" s="4" t="s">
        <v>98</v>
      </c>
      <c r="L2368" s="7" t="s">
        <v>16</v>
      </c>
      <c r="M2368" s="7" t="s">
        <v>17</v>
      </c>
    </row>
    <row r="2369" spans="1:13">
      <c r="A2369" s="3" t="s">
        <v>83</v>
      </c>
      <c r="B2369" s="3" t="s">
        <v>141</v>
      </c>
      <c r="C2369" s="4" t="s">
        <v>15</v>
      </c>
      <c r="D2369" s="4" t="s">
        <v>98</v>
      </c>
      <c r="E2369" s="5">
        <v>0</v>
      </c>
      <c r="F2369" s="5">
        <v>0</v>
      </c>
      <c r="G2369" s="6" t="s">
        <v>98</v>
      </c>
      <c r="H2369" s="6">
        <v>0</v>
      </c>
      <c r="I2369" s="4">
        <v>0</v>
      </c>
      <c r="J2369" s="4" t="s">
        <v>98</v>
      </c>
      <c r="K2369" s="4" t="s">
        <v>98</v>
      </c>
      <c r="L2369" s="7" t="s">
        <v>16</v>
      </c>
      <c r="M2369" s="7" t="s">
        <v>17</v>
      </c>
    </row>
    <row r="2370" spans="1:13">
      <c r="A2370" s="3" t="s">
        <v>1663</v>
      </c>
      <c r="B2370" s="3" t="s">
        <v>1750</v>
      </c>
      <c r="C2370" s="4" t="s">
        <v>15</v>
      </c>
      <c r="D2370" s="4" t="s">
        <v>98</v>
      </c>
      <c r="E2370" s="5">
        <v>0</v>
      </c>
      <c r="F2370" s="5">
        <v>0</v>
      </c>
      <c r="G2370" s="6" t="s">
        <v>98</v>
      </c>
      <c r="H2370" s="6">
        <v>0</v>
      </c>
      <c r="I2370" s="4">
        <v>0</v>
      </c>
      <c r="J2370" s="4" t="s">
        <v>98</v>
      </c>
      <c r="K2370" s="4" t="s">
        <v>98</v>
      </c>
      <c r="L2370" s="7" t="s">
        <v>16</v>
      </c>
      <c r="M2370" s="7" t="s">
        <v>17</v>
      </c>
    </row>
    <row r="2371" spans="1:13">
      <c r="A2371" s="3" t="s">
        <v>488</v>
      </c>
      <c r="B2371" s="3" t="s">
        <v>1751</v>
      </c>
      <c r="C2371" s="4" t="s">
        <v>15</v>
      </c>
      <c r="D2371" s="4" t="s">
        <v>98</v>
      </c>
      <c r="E2371" s="5">
        <v>0</v>
      </c>
      <c r="F2371" s="5">
        <v>0</v>
      </c>
      <c r="G2371" s="6" t="s">
        <v>98</v>
      </c>
      <c r="H2371" s="6">
        <v>0</v>
      </c>
      <c r="I2371" s="4">
        <v>0</v>
      </c>
      <c r="J2371" s="4" t="s">
        <v>98</v>
      </c>
      <c r="K2371" s="4" t="s">
        <v>98</v>
      </c>
      <c r="L2371" s="7" t="s">
        <v>16</v>
      </c>
      <c r="M2371" s="7" t="s">
        <v>17</v>
      </c>
    </row>
    <row r="2372" spans="1:13">
      <c r="A2372" s="3" t="s">
        <v>379</v>
      </c>
      <c r="B2372" s="3" t="s">
        <v>1057</v>
      </c>
      <c r="C2372" s="4" t="s">
        <v>15</v>
      </c>
      <c r="D2372" s="4" t="s">
        <v>98</v>
      </c>
      <c r="E2372" s="5">
        <v>0</v>
      </c>
      <c r="F2372" s="5">
        <v>0</v>
      </c>
      <c r="G2372" s="6" t="s">
        <v>98</v>
      </c>
      <c r="H2372" s="6">
        <v>0</v>
      </c>
      <c r="I2372" s="4">
        <v>0</v>
      </c>
      <c r="J2372" s="4" t="s">
        <v>98</v>
      </c>
      <c r="K2372" s="4" t="s">
        <v>98</v>
      </c>
      <c r="L2372" s="7" t="s">
        <v>16</v>
      </c>
      <c r="M2372" s="7" t="s">
        <v>17</v>
      </c>
    </row>
    <row r="2373" spans="1:13">
      <c r="A2373" s="3" t="s">
        <v>463</v>
      </c>
      <c r="B2373" s="3" t="s">
        <v>1160</v>
      </c>
      <c r="C2373" s="4" t="s">
        <v>15</v>
      </c>
      <c r="D2373" s="4" t="s">
        <v>98</v>
      </c>
      <c r="E2373" s="5">
        <v>0</v>
      </c>
      <c r="F2373" s="5">
        <v>0</v>
      </c>
      <c r="G2373" s="6" t="s">
        <v>98</v>
      </c>
      <c r="H2373" s="6">
        <v>0</v>
      </c>
      <c r="I2373" s="4">
        <v>0</v>
      </c>
      <c r="J2373" s="4" t="s">
        <v>98</v>
      </c>
      <c r="K2373" s="4" t="s">
        <v>98</v>
      </c>
      <c r="L2373" s="7" t="s">
        <v>16</v>
      </c>
      <c r="M2373" s="7" t="s">
        <v>17</v>
      </c>
    </row>
    <row r="2374" spans="1:13">
      <c r="A2374" s="3" t="s">
        <v>1049</v>
      </c>
      <c r="B2374" s="3" t="s">
        <v>611</v>
      </c>
      <c r="C2374" s="4" t="s">
        <v>15</v>
      </c>
      <c r="D2374" s="4" t="s">
        <v>98</v>
      </c>
      <c r="E2374" s="5">
        <v>0</v>
      </c>
      <c r="F2374" s="5">
        <v>0</v>
      </c>
      <c r="G2374" s="6" t="s">
        <v>98</v>
      </c>
      <c r="H2374" s="6">
        <v>0</v>
      </c>
      <c r="I2374" s="4">
        <v>0</v>
      </c>
      <c r="J2374" s="4" t="s">
        <v>98</v>
      </c>
      <c r="K2374" s="4" t="s">
        <v>98</v>
      </c>
      <c r="L2374" s="7" t="s">
        <v>16</v>
      </c>
      <c r="M2374" s="7" t="s">
        <v>17</v>
      </c>
    </row>
    <row r="2375" spans="1:13">
      <c r="A2375" s="3" t="s">
        <v>59</v>
      </c>
      <c r="B2375" s="3" t="s">
        <v>171</v>
      </c>
      <c r="C2375" s="4" t="s">
        <v>15</v>
      </c>
      <c r="D2375" s="4" t="s">
        <v>98</v>
      </c>
      <c r="E2375" s="5">
        <v>0</v>
      </c>
      <c r="F2375" s="5">
        <v>0</v>
      </c>
      <c r="G2375" s="6" t="s">
        <v>98</v>
      </c>
      <c r="H2375" s="6">
        <v>0</v>
      </c>
      <c r="I2375" s="4">
        <v>0</v>
      </c>
      <c r="J2375" s="4" t="s">
        <v>98</v>
      </c>
      <c r="K2375" s="4" t="s">
        <v>98</v>
      </c>
      <c r="L2375" s="7" t="s">
        <v>16</v>
      </c>
      <c r="M2375" s="7" t="s">
        <v>17</v>
      </c>
    </row>
    <row r="2376" spans="1:13">
      <c r="A2376" s="3" t="s">
        <v>398</v>
      </c>
      <c r="B2376" s="3" t="s">
        <v>857</v>
      </c>
      <c r="C2376" s="4" t="s">
        <v>15</v>
      </c>
      <c r="D2376" s="4" t="s">
        <v>98</v>
      </c>
      <c r="E2376" s="5">
        <v>0</v>
      </c>
      <c r="F2376" s="5">
        <v>0</v>
      </c>
      <c r="G2376" s="6" t="s">
        <v>98</v>
      </c>
      <c r="H2376" s="6">
        <v>0</v>
      </c>
      <c r="I2376" s="4">
        <v>0</v>
      </c>
      <c r="J2376" s="4" t="s">
        <v>98</v>
      </c>
      <c r="K2376" s="4" t="s">
        <v>98</v>
      </c>
      <c r="L2376" s="7" t="s">
        <v>16</v>
      </c>
      <c r="M2376" s="7" t="s">
        <v>17</v>
      </c>
    </row>
    <row r="2377" spans="1:13">
      <c r="A2377" s="3" t="s">
        <v>614</v>
      </c>
      <c r="B2377" s="3" t="s">
        <v>1752</v>
      </c>
      <c r="C2377" s="4" t="s">
        <v>15</v>
      </c>
      <c r="D2377" s="4" t="s">
        <v>98</v>
      </c>
      <c r="E2377" s="5">
        <v>0</v>
      </c>
      <c r="F2377" s="5">
        <v>0</v>
      </c>
      <c r="G2377" s="6" t="s">
        <v>98</v>
      </c>
      <c r="H2377" s="6">
        <v>0</v>
      </c>
      <c r="I2377" s="4">
        <v>0</v>
      </c>
      <c r="J2377" s="4" t="s">
        <v>98</v>
      </c>
      <c r="K2377" s="4" t="s">
        <v>98</v>
      </c>
      <c r="L2377" s="7" t="s">
        <v>16</v>
      </c>
      <c r="M2377" s="7" t="s">
        <v>17</v>
      </c>
    </row>
    <row r="2378" spans="1:13">
      <c r="A2378" s="3" t="s">
        <v>305</v>
      </c>
      <c r="B2378" s="3" t="s">
        <v>1753</v>
      </c>
      <c r="C2378" s="4" t="s">
        <v>15</v>
      </c>
      <c r="D2378" s="4" t="s">
        <v>98</v>
      </c>
      <c r="E2378" s="5">
        <v>0</v>
      </c>
      <c r="F2378" s="5">
        <v>0</v>
      </c>
      <c r="G2378" s="6" t="s">
        <v>98</v>
      </c>
      <c r="H2378" s="6">
        <v>0</v>
      </c>
      <c r="I2378" s="4">
        <v>0</v>
      </c>
      <c r="J2378" s="4" t="s">
        <v>98</v>
      </c>
      <c r="K2378" s="4" t="s">
        <v>98</v>
      </c>
      <c r="L2378" s="7" t="s">
        <v>16</v>
      </c>
      <c r="M2378" s="7" t="s">
        <v>17</v>
      </c>
    </row>
    <row r="2379" spans="1:13">
      <c r="A2379" s="3" t="s">
        <v>850</v>
      </c>
      <c r="B2379" s="3" t="s">
        <v>1754</v>
      </c>
      <c r="C2379" s="4" t="s">
        <v>15</v>
      </c>
      <c r="D2379" s="4" t="s">
        <v>98</v>
      </c>
      <c r="E2379" s="5">
        <v>0</v>
      </c>
      <c r="F2379" s="5">
        <v>0</v>
      </c>
      <c r="G2379" s="6" t="s">
        <v>98</v>
      </c>
      <c r="H2379" s="6">
        <v>0</v>
      </c>
      <c r="I2379" s="4">
        <v>0</v>
      </c>
      <c r="J2379" s="4" t="s">
        <v>98</v>
      </c>
      <c r="K2379" s="4" t="s">
        <v>98</v>
      </c>
      <c r="L2379" s="7" t="s">
        <v>16</v>
      </c>
      <c r="M2379" s="7" t="s">
        <v>17</v>
      </c>
    </row>
    <row r="2380" spans="1:13">
      <c r="A2380" s="3" t="s">
        <v>1656</v>
      </c>
      <c r="B2380" s="3" t="s">
        <v>1755</v>
      </c>
      <c r="C2380" s="4" t="s">
        <v>15</v>
      </c>
      <c r="D2380" s="4" t="s">
        <v>98</v>
      </c>
      <c r="E2380" s="5">
        <v>0</v>
      </c>
      <c r="F2380" s="5">
        <v>0</v>
      </c>
      <c r="G2380" s="6" t="s">
        <v>98</v>
      </c>
      <c r="H2380" s="6">
        <v>0</v>
      </c>
      <c r="I2380" s="4">
        <v>0</v>
      </c>
      <c r="J2380" s="4" t="s">
        <v>98</v>
      </c>
      <c r="K2380" s="4" t="s">
        <v>98</v>
      </c>
      <c r="L2380" s="7" t="s">
        <v>16</v>
      </c>
      <c r="M2380" s="7" t="s">
        <v>17</v>
      </c>
    </row>
    <row r="2381" spans="1:13">
      <c r="A2381" s="3" t="s">
        <v>122</v>
      </c>
      <c r="B2381" s="3" t="s">
        <v>1756</v>
      </c>
      <c r="C2381" s="4" t="s">
        <v>15</v>
      </c>
      <c r="D2381" s="4" t="s">
        <v>98</v>
      </c>
      <c r="E2381" s="5">
        <v>0</v>
      </c>
      <c r="F2381" s="5">
        <v>0</v>
      </c>
      <c r="G2381" s="6" t="s">
        <v>98</v>
      </c>
      <c r="H2381" s="6">
        <v>0</v>
      </c>
      <c r="I2381" s="4">
        <v>0</v>
      </c>
      <c r="J2381" s="4" t="s">
        <v>98</v>
      </c>
      <c r="K2381" s="4" t="s">
        <v>98</v>
      </c>
      <c r="L2381" s="7" t="s">
        <v>16</v>
      </c>
      <c r="M2381" s="7" t="s">
        <v>17</v>
      </c>
    </row>
    <row r="2382" spans="1:13">
      <c r="A2382" s="3" t="s">
        <v>935</v>
      </c>
      <c r="B2382" s="3" t="s">
        <v>936</v>
      </c>
      <c r="C2382" s="4" t="s">
        <v>15</v>
      </c>
      <c r="D2382" s="4" t="s">
        <v>98</v>
      </c>
      <c r="E2382" s="5">
        <v>0</v>
      </c>
      <c r="F2382" s="5">
        <v>0</v>
      </c>
      <c r="G2382" s="6" t="s">
        <v>98</v>
      </c>
      <c r="H2382" s="6">
        <v>0</v>
      </c>
      <c r="I2382" s="4">
        <v>0</v>
      </c>
      <c r="J2382" s="4" t="s">
        <v>98</v>
      </c>
      <c r="K2382" s="4" t="s">
        <v>98</v>
      </c>
      <c r="L2382" s="7" t="s">
        <v>16</v>
      </c>
      <c r="M2382" s="7" t="s">
        <v>17</v>
      </c>
    </row>
    <row r="2383" spans="1:13">
      <c r="A2383" s="3" t="s">
        <v>469</v>
      </c>
      <c r="B2383" s="3" t="s">
        <v>1559</v>
      </c>
      <c r="C2383" s="4" t="s">
        <v>15</v>
      </c>
      <c r="D2383" s="4" t="s">
        <v>98</v>
      </c>
      <c r="E2383" s="5">
        <v>0</v>
      </c>
      <c r="F2383" s="5">
        <v>0</v>
      </c>
      <c r="G2383" s="6" t="s">
        <v>98</v>
      </c>
      <c r="H2383" s="6">
        <v>0</v>
      </c>
      <c r="I2383" s="4">
        <v>0</v>
      </c>
      <c r="J2383" s="4" t="s">
        <v>98</v>
      </c>
      <c r="K2383" s="4" t="s">
        <v>98</v>
      </c>
      <c r="L2383" s="7" t="s">
        <v>16</v>
      </c>
      <c r="M2383" s="7" t="s">
        <v>17</v>
      </c>
    </row>
    <row r="2384" spans="1:13">
      <c r="A2384" s="3" t="s">
        <v>887</v>
      </c>
      <c r="B2384" s="3" t="s">
        <v>1516</v>
      </c>
      <c r="C2384" s="4" t="s">
        <v>15</v>
      </c>
      <c r="D2384" s="4" t="s">
        <v>98</v>
      </c>
      <c r="E2384" s="5">
        <v>0</v>
      </c>
      <c r="F2384" s="5">
        <v>0</v>
      </c>
      <c r="G2384" s="6" t="s">
        <v>98</v>
      </c>
      <c r="H2384" s="6">
        <v>0</v>
      </c>
      <c r="I2384" s="4">
        <v>0</v>
      </c>
      <c r="J2384" s="4" t="s">
        <v>98</v>
      </c>
      <c r="K2384" s="4" t="s">
        <v>98</v>
      </c>
      <c r="L2384" s="7" t="s">
        <v>16</v>
      </c>
      <c r="M2384" s="7" t="s">
        <v>17</v>
      </c>
    </row>
    <row r="2385" spans="1:13">
      <c r="A2385" s="3" t="s">
        <v>614</v>
      </c>
      <c r="B2385" s="3" t="s">
        <v>1757</v>
      </c>
      <c r="C2385" s="4" t="s">
        <v>15</v>
      </c>
      <c r="D2385" s="4" t="s">
        <v>98</v>
      </c>
      <c r="E2385" s="5">
        <v>0</v>
      </c>
      <c r="F2385" s="5">
        <v>0</v>
      </c>
      <c r="G2385" s="6" t="s">
        <v>98</v>
      </c>
      <c r="H2385" s="6">
        <v>0</v>
      </c>
      <c r="I2385" s="4">
        <v>0</v>
      </c>
      <c r="J2385" s="4" t="s">
        <v>98</v>
      </c>
      <c r="K2385" s="4" t="s">
        <v>98</v>
      </c>
      <c r="L2385" s="7" t="s">
        <v>16</v>
      </c>
      <c r="M2385" s="7" t="s">
        <v>17</v>
      </c>
    </row>
    <row r="2386" spans="1:13">
      <c r="A2386" s="3" t="s">
        <v>444</v>
      </c>
      <c r="B2386" s="3" t="s">
        <v>864</v>
      </c>
      <c r="C2386" s="4" t="s">
        <v>15</v>
      </c>
      <c r="D2386" s="4" t="s">
        <v>98</v>
      </c>
      <c r="E2386" s="5">
        <v>0</v>
      </c>
      <c r="F2386" s="5">
        <v>0</v>
      </c>
      <c r="G2386" s="6" t="s">
        <v>98</v>
      </c>
      <c r="H2386" s="6">
        <v>0</v>
      </c>
      <c r="I2386" s="4">
        <v>0</v>
      </c>
      <c r="J2386" s="4" t="s">
        <v>98</v>
      </c>
      <c r="K2386" s="4" t="s">
        <v>98</v>
      </c>
      <c r="L2386" s="7" t="s">
        <v>16</v>
      </c>
      <c r="M2386" s="7" t="s">
        <v>17</v>
      </c>
    </row>
    <row r="2387" spans="1:13">
      <c r="A2387" s="3" t="s">
        <v>377</v>
      </c>
      <c r="B2387" s="3" t="s">
        <v>1114</v>
      </c>
      <c r="C2387" s="4" t="s">
        <v>15</v>
      </c>
      <c r="D2387" s="4" t="s">
        <v>98</v>
      </c>
      <c r="E2387" s="5">
        <v>0</v>
      </c>
      <c r="F2387" s="5">
        <v>0</v>
      </c>
      <c r="G2387" s="6" t="s">
        <v>98</v>
      </c>
      <c r="H2387" s="6">
        <v>0</v>
      </c>
      <c r="I2387" s="4">
        <v>0</v>
      </c>
      <c r="J2387" s="4" t="s">
        <v>98</v>
      </c>
      <c r="K2387" s="4" t="s">
        <v>98</v>
      </c>
      <c r="L2387" s="7" t="s">
        <v>16</v>
      </c>
      <c r="M2387" s="7" t="s">
        <v>17</v>
      </c>
    </row>
    <row r="2388" spans="1:13">
      <c r="A2388" s="3" t="s">
        <v>463</v>
      </c>
      <c r="B2388" s="3" t="s">
        <v>1758</v>
      </c>
      <c r="C2388" s="4" t="s">
        <v>15</v>
      </c>
      <c r="D2388" s="4" t="s">
        <v>98</v>
      </c>
      <c r="E2388" s="5">
        <v>0</v>
      </c>
      <c r="F2388" s="5">
        <v>0</v>
      </c>
      <c r="G2388" s="6" t="s">
        <v>98</v>
      </c>
      <c r="H2388" s="6">
        <v>0</v>
      </c>
      <c r="I2388" s="4">
        <v>0</v>
      </c>
      <c r="J2388" s="4" t="s">
        <v>98</v>
      </c>
      <c r="K2388" s="4" t="s">
        <v>98</v>
      </c>
      <c r="L2388" s="7" t="s">
        <v>16</v>
      </c>
      <c r="M2388" s="7" t="s">
        <v>17</v>
      </c>
    </row>
    <row r="2389" spans="1:13">
      <c r="A2389" s="3" t="s">
        <v>345</v>
      </c>
      <c r="B2389" s="3" t="s">
        <v>1001</v>
      </c>
      <c r="C2389" s="4" t="s">
        <v>15</v>
      </c>
      <c r="D2389" s="4" t="s">
        <v>98</v>
      </c>
      <c r="E2389" s="5">
        <v>0</v>
      </c>
      <c r="F2389" s="5">
        <v>0</v>
      </c>
      <c r="G2389" s="6" t="s">
        <v>98</v>
      </c>
      <c r="H2389" s="6">
        <v>0</v>
      </c>
      <c r="I2389" s="4">
        <v>0</v>
      </c>
      <c r="J2389" s="4" t="s">
        <v>98</v>
      </c>
      <c r="K2389" s="4" t="s">
        <v>98</v>
      </c>
      <c r="L2389" s="7" t="s">
        <v>16</v>
      </c>
      <c r="M2389" s="7" t="s">
        <v>17</v>
      </c>
    </row>
    <row r="2390" spans="1:13">
      <c r="A2390" s="3" t="s">
        <v>520</v>
      </c>
      <c r="B2390" s="3" t="s">
        <v>521</v>
      </c>
      <c r="C2390" s="4" t="s">
        <v>15</v>
      </c>
      <c r="D2390" s="4" t="s">
        <v>98</v>
      </c>
      <c r="E2390" s="5">
        <v>0</v>
      </c>
      <c r="F2390" s="5">
        <v>0</v>
      </c>
      <c r="G2390" s="6" t="s">
        <v>98</v>
      </c>
      <c r="H2390" s="6">
        <v>0</v>
      </c>
      <c r="I2390" s="4">
        <v>0</v>
      </c>
      <c r="J2390" s="4" t="s">
        <v>98</v>
      </c>
      <c r="K2390" s="4" t="s">
        <v>98</v>
      </c>
      <c r="L2390" s="7" t="s">
        <v>16</v>
      </c>
      <c r="M2390" s="7" t="s">
        <v>17</v>
      </c>
    </row>
    <row r="2391" spans="1:13">
      <c r="A2391" s="3" t="s">
        <v>750</v>
      </c>
      <c r="B2391" s="3" t="s">
        <v>1759</v>
      </c>
      <c r="C2391" s="4" t="s">
        <v>15</v>
      </c>
      <c r="D2391" s="4" t="s">
        <v>98</v>
      </c>
      <c r="E2391" s="5">
        <v>0</v>
      </c>
      <c r="F2391" s="5">
        <v>0</v>
      </c>
      <c r="G2391" s="6" t="s">
        <v>98</v>
      </c>
      <c r="H2391" s="6">
        <v>0</v>
      </c>
      <c r="I2391" s="4">
        <v>0</v>
      </c>
      <c r="J2391" s="4" t="s">
        <v>98</v>
      </c>
      <c r="K2391" s="4" t="s">
        <v>98</v>
      </c>
      <c r="L2391" s="7" t="s">
        <v>16</v>
      </c>
      <c r="M2391" s="7" t="s">
        <v>17</v>
      </c>
    </row>
    <row r="2392" spans="1:13">
      <c r="A2392" s="3" t="s">
        <v>608</v>
      </c>
      <c r="B2392" s="3" t="s">
        <v>1670</v>
      </c>
      <c r="C2392" s="4" t="s">
        <v>15</v>
      </c>
      <c r="D2392" s="4" t="s">
        <v>98</v>
      </c>
      <c r="E2392" s="5">
        <v>0</v>
      </c>
      <c r="F2392" s="5">
        <v>0</v>
      </c>
      <c r="G2392" s="6" t="s">
        <v>98</v>
      </c>
      <c r="H2392" s="6">
        <v>0</v>
      </c>
      <c r="I2392" s="4">
        <v>0</v>
      </c>
      <c r="J2392" s="4" t="s">
        <v>98</v>
      </c>
      <c r="K2392" s="4" t="s">
        <v>98</v>
      </c>
      <c r="L2392" s="7" t="s">
        <v>16</v>
      </c>
      <c r="M2392" s="7" t="s">
        <v>17</v>
      </c>
    </row>
    <row r="2393" spans="1:13">
      <c r="A2393" s="3" t="s">
        <v>839</v>
      </c>
      <c r="B2393" s="3" t="s">
        <v>1461</v>
      </c>
      <c r="C2393" s="4" t="s">
        <v>422</v>
      </c>
      <c r="D2393" s="4" t="s">
        <v>98</v>
      </c>
      <c r="E2393" s="5">
        <v>0</v>
      </c>
      <c r="F2393" s="5">
        <v>0</v>
      </c>
      <c r="G2393" s="6" t="s">
        <v>98</v>
      </c>
      <c r="H2393" s="6">
        <v>0</v>
      </c>
      <c r="I2393" s="4">
        <v>0</v>
      </c>
      <c r="J2393" s="4" t="s">
        <v>98</v>
      </c>
      <c r="K2393" s="4" t="s">
        <v>98</v>
      </c>
      <c r="L2393" s="7" t="s">
        <v>16</v>
      </c>
      <c r="M2393" s="7" t="s">
        <v>17</v>
      </c>
    </row>
    <row r="2394" spans="1:13">
      <c r="A2394" s="3" t="s">
        <v>430</v>
      </c>
      <c r="B2394" s="3" t="s">
        <v>431</v>
      </c>
      <c r="C2394" s="4" t="s">
        <v>15</v>
      </c>
      <c r="D2394" s="4" t="s">
        <v>98</v>
      </c>
      <c r="E2394" s="5">
        <v>0</v>
      </c>
      <c r="F2394" s="5">
        <v>0</v>
      </c>
      <c r="G2394" s="6" t="s">
        <v>98</v>
      </c>
      <c r="H2394" s="6">
        <v>0</v>
      </c>
      <c r="I2394" s="4">
        <v>0</v>
      </c>
      <c r="J2394" s="4" t="s">
        <v>98</v>
      </c>
      <c r="K2394" s="4" t="s">
        <v>98</v>
      </c>
      <c r="L2394" s="7" t="s">
        <v>16</v>
      </c>
      <c r="M2394" s="7" t="s">
        <v>17</v>
      </c>
    </row>
    <row r="2395" spans="1:13">
      <c r="A2395" s="3" t="s">
        <v>392</v>
      </c>
      <c r="B2395" s="3" t="s">
        <v>393</v>
      </c>
      <c r="C2395" s="4" t="s">
        <v>15</v>
      </c>
      <c r="D2395" s="4" t="s">
        <v>98</v>
      </c>
      <c r="E2395" s="5">
        <v>0</v>
      </c>
      <c r="F2395" s="5">
        <v>0</v>
      </c>
      <c r="G2395" s="6" t="s">
        <v>98</v>
      </c>
      <c r="H2395" s="6">
        <v>0</v>
      </c>
      <c r="I2395" s="4">
        <v>0</v>
      </c>
      <c r="J2395" s="4" t="s">
        <v>98</v>
      </c>
      <c r="K2395" s="4" t="s">
        <v>98</v>
      </c>
      <c r="L2395" s="7" t="s">
        <v>16</v>
      </c>
      <c r="M2395" s="7" t="s">
        <v>17</v>
      </c>
    </row>
    <row r="2396" spans="1:13">
      <c r="A2396" s="3" t="s">
        <v>682</v>
      </c>
      <c r="B2396" s="3" t="s">
        <v>924</v>
      </c>
      <c r="C2396" s="4" t="s">
        <v>15</v>
      </c>
      <c r="D2396" s="4" t="s">
        <v>98</v>
      </c>
      <c r="E2396" s="5">
        <v>0</v>
      </c>
      <c r="F2396" s="5">
        <v>0</v>
      </c>
      <c r="G2396" s="6" t="s">
        <v>98</v>
      </c>
      <c r="H2396" s="6">
        <v>0</v>
      </c>
      <c r="I2396" s="4">
        <v>0</v>
      </c>
      <c r="J2396" s="4" t="s">
        <v>98</v>
      </c>
      <c r="K2396" s="4" t="s">
        <v>98</v>
      </c>
      <c r="L2396" s="7" t="s">
        <v>16</v>
      </c>
      <c r="M2396" s="7" t="s">
        <v>17</v>
      </c>
    </row>
    <row r="2397" spans="1:13">
      <c r="A2397" s="3" t="s">
        <v>430</v>
      </c>
      <c r="B2397" s="3" t="s">
        <v>1760</v>
      </c>
      <c r="C2397" s="4" t="s">
        <v>15</v>
      </c>
      <c r="D2397" s="4" t="s">
        <v>98</v>
      </c>
      <c r="E2397" s="5">
        <v>0</v>
      </c>
      <c r="F2397" s="5">
        <v>0</v>
      </c>
      <c r="G2397" s="6" t="s">
        <v>98</v>
      </c>
      <c r="H2397" s="6">
        <v>0</v>
      </c>
      <c r="I2397" s="4">
        <v>0</v>
      </c>
      <c r="J2397" s="4" t="s">
        <v>98</v>
      </c>
      <c r="K2397" s="4" t="s">
        <v>98</v>
      </c>
      <c r="L2397" s="7" t="s">
        <v>16</v>
      </c>
      <c r="M2397" s="7" t="s">
        <v>17</v>
      </c>
    </row>
    <row r="2398" spans="1:13">
      <c r="A2398" s="3" t="s">
        <v>321</v>
      </c>
      <c r="B2398" s="3" t="s">
        <v>1659</v>
      </c>
      <c r="C2398" s="4" t="s">
        <v>15</v>
      </c>
      <c r="D2398" s="4" t="s">
        <v>98</v>
      </c>
      <c r="E2398" s="5">
        <v>0</v>
      </c>
      <c r="F2398" s="5">
        <v>0</v>
      </c>
      <c r="G2398" s="6" t="s">
        <v>98</v>
      </c>
      <c r="H2398" s="6">
        <v>0</v>
      </c>
      <c r="I2398" s="4">
        <v>0</v>
      </c>
      <c r="J2398" s="4" t="s">
        <v>98</v>
      </c>
      <c r="K2398" s="4" t="s">
        <v>98</v>
      </c>
      <c r="L2398" s="7" t="s">
        <v>16</v>
      </c>
      <c r="M2398" s="7" t="s">
        <v>17</v>
      </c>
    </row>
    <row r="2399" spans="1:13">
      <c r="A2399" s="3" t="s">
        <v>321</v>
      </c>
      <c r="B2399" s="3" t="s">
        <v>1093</v>
      </c>
      <c r="C2399" s="4" t="s">
        <v>15</v>
      </c>
      <c r="D2399" s="4" t="s">
        <v>98</v>
      </c>
      <c r="E2399" s="5">
        <v>0</v>
      </c>
      <c r="F2399" s="5">
        <v>0</v>
      </c>
      <c r="G2399" s="6" t="s">
        <v>98</v>
      </c>
      <c r="H2399" s="6">
        <v>0</v>
      </c>
      <c r="I2399" s="4">
        <v>0</v>
      </c>
      <c r="J2399" s="4" t="s">
        <v>98</v>
      </c>
      <c r="K2399" s="4" t="s">
        <v>98</v>
      </c>
      <c r="L2399" s="7" t="s">
        <v>16</v>
      </c>
      <c r="M2399" s="7" t="s">
        <v>17</v>
      </c>
    </row>
    <row r="2400" spans="1:13">
      <c r="A2400" s="3" t="s">
        <v>316</v>
      </c>
      <c r="B2400" s="3" t="s">
        <v>1336</v>
      </c>
      <c r="C2400" s="4" t="s">
        <v>15</v>
      </c>
      <c r="D2400" s="4" t="s">
        <v>98</v>
      </c>
      <c r="E2400" s="5">
        <v>0</v>
      </c>
      <c r="F2400" s="5">
        <v>0</v>
      </c>
      <c r="G2400" s="6" t="s">
        <v>98</v>
      </c>
      <c r="H2400" s="6">
        <v>0</v>
      </c>
      <c r="I2400" s="4">
        <v>0</v>
      </c>
      <c r="J2400" s="4" t="s">
        <v>98</v>
      </c>
      <c r="K2400" s="4" t="s">
        <v>98</v>
      </c>
      <c r="L2400" s="7" t="s">
        <v>16</v>
      </c>
      <c r="M2400" s="7" t="s">
        <v>17</v>
      </c>
    </row>
    <row r="2401" spans="1:13">
      <c r="A2401" s="3" t="s">
        <v>954</v>
      </c>
      <c r="B2401" s="3" t="s">
        <v>1761</v>
      </c>
      <c r="C2401" s="4" t="s">
        <v>15</v>
      </c>
      <c r="D2401" s="4" t="s">
        <v>98</v>
      </c>
      <c r="E2401" s="5">
        <v>0</v>
      </c>
      <c r="F2401" s="5">
        <v>0</v>
      </c>
      <c r="G2401" s="6" t="s">
        <v>98</v>
      </c>
      <c r="H2401" s="6">
        <v>0</v>
      </c>
      <c r="I2401" s="4">
        <v>0</v>
      </c>
      <c r="J2401" s="4" t="s">
        <v>98</v>
      </c>
      <c r="K2401" s="4" t="s">
        <v>98</v>
      </c>
      <c r="L2401" s="7" t="s">
        <v>16</v>
      </c>
      <c r="M2401" s="7" t="s">
        <v>17</v>
      </c>
    </row>
    <row r="2402" spans="1:13">
      <c r="A2402" s="3" t="s">
        <v>417</v>
      </c>
      <c r="B2402" s="3" t="s">
        <v>418</v>
      </c>
      <c r="C2402" s="4" t="s">
        <v>15</v>
      </c>
      <c r="D2402" s="4" t="s">
        <v>98</v>
      </c>
      <c r="E2402" s="5">
        <v>0</v>
      </c>
      <c r="F2402" s="5">
        <v>0</v>
      </c>
      <c r="G2402" s="6" t="s">
        <v>98</v>
      </c>
      <c r="H2402" s="6">
        <v>0</v>
      </c>
      <c r="I2402" s="4">
        <v>0</v>
      </c>
      <c r="J2402" s="4" t="s">
        <v>98</v>
      </c>
      <c r="K2402" s="4" t="s">
        <v>98</v>
      </c>
      <c r="L2402" s="7" t="s">
        <v>16</v>
      </c>
      <c r="M2402" s="7" t="s">
        <v>17</v>
      </c>
    </row>
    <row r="2403" spans="1:13">
      <c r="A2403" s="3" t="s">
        <v>679</v>
      </c>
      <c r="B2403" s="3" t="s">
        <v>1762</v>
      </c>
      <c r="C2403" s="4" t="s">
        <v>15</v>
      </c>
      <c r="D2403" s="4" t="s">
        <v>98</v>
      </c>
      <c r="E2403" s="5">
        <v>0</v>
      </c>
      <c r="F2403" s="5">
        <v>0</v>
      </c>
      <c r="G2403" s="6" t="s">
        <v>98</v>
      </c>
      <c r="H2403" s="6">
        <v>0</v>
      </c>
      <c r="I2403" s="4">
        <v>0</v>
      </c>
      <c r="J2403" s="4" t="s">
        <v>98</v>
      </c>
      <c r="K2403" s="4" t="s">
        <v>98</v>
      </c>
      <c r="L2403" s="7" t="s">
        <v>16</v>
      </c>
      <c r="M2403" s="7" t="s">
        <v>17</v>
      </c>
    </row>
    <row r="2404" spans="1:13">
      <c r="A2404" s="3" t="s">
        <v>606</v>
      </c>
      <c r="B2404" s="3" t="s">
        <v>183</v>
      </c>
      <c r="C2404" s="4" t="s">
        <v>15</v>
      </c>
      <c r="D2404" s="4" t="s">
        <v>98</v>
      </c>
      <c r="E2404" s="5">
        <v>0</v>
      </c>
      <c r="F2404" s="5">
        <v>0</v>
      </c>
      <c r="G2404" s="6" t="s">
        <v>98</v>
      </c>
      <c r="H2404" s="6">
        <v>0</v>
      </c>
      <c r="I2404" s="4">
        <v>0</v>
      </c>
      <c r="J2404" s="4" t="s">
        <v>98</v>
      </c>
      <c r="K2404" s="4" t="s">
        <v>98</v>
      </c>
      <c r="L2404" s="7" t="s">
        <v>16</v>
      </c>
      <c r="M2404" s="7" t="s">
        <v>17</v>
      </c>
    </row>
    <row r="2405" spans="1:13">
      <c r="A2405" s="3" t="s">
        <v>437</v>
      </c>
      <c r="B2405" s="3" t="s">
        <v>1030</v>
      </c>
      <c r="C2405" s="4" t="s">
        <v>15</v>
      </c>
      <c r="D2405" s="4" t="s">
        <v>98</v>
      </c>
      <c r="E2405" s="5">
        <v>0</v>
      </c>
      <c r="F2405" s="5">
        <v>0</v>
      </c>
      <c r="G2405" s="6" t="s">
        <v>98</v>
      </c>
      <c r="H2405" s="6">
        <v>0</v>
      </c>
      <c r="I2405" s="4">
        <v>0</v>
      </c>
      <c r="J2405" s="4" t="s">
        <v>98</v>
      </c>
      <c r="K2405" s="4" t="s">
        <v>98</v>
      </c>
      <c r="L2405" s="7" t="s">
        <v>16</v>
      </c>
      <c r="M2405" s="7" t="s">
        <v>17</v>
      </c>
    </row>
    <row r="2406" spans="1:13">
      <c r="A2406" s="3" t="s">
        <v>612</v>
      </c>
      <c r="B2406" s="3" t="s">
        <v>1262</v>
      </c>
      <c r="C2406" s="4" t="s">
        <v>15</v>
      </c>
      <c r="D2406" s="4" t="s">
        <v>98</v>
      </c>
      <c r="E2406" s="5">
        <v>0</v>
      </c>
      <c r="F2406" s="5">
        <v>0</v>
      </c>
      <c r="G2406" s="6" t="s">
        <v>98</v>
      </c>
      <c r="H2406" s="6">
        <v>0</v>
      </c>
      <c r="I2406" s="4">
        <v>0</v>
      </c>
      <c r="J2406" s="4" t="s">
        <v>98</v>
      </c>
      <c r="K2406" s="4" t="s">
        <v>98</v>
      </c>
      <c r="L2406" s="7" t="s">
        <v>16</v>
      </c>
      <c r="M2406" s="7" t="s">
        <v>17</v>
      </c>
    </row>
    <row r="2407" spans="1:13">
      <c r="A2407" s="3" t="s">
        <v>1365</v>
      </c>
      <c r="B2407" s="3" t="s">
        <v>1763</v>
      </c>
      <c r="C2407" s="4" t="s">
        <v>537</v>
      </c>
      <c r="D2407" s="4" t="s">
        <v>98</v>
      </c>
      <c r="E2407" s="5">
        <v>0</v>
      </c>
      <c r="F2407" s="5">
        <v>0</v>
      </c>
      <c r="G2407" s="6" t="s">
        <v>98</v>
      </c>
      <c r="H2407" s="6">
        <v>0</v>
      </c>
      <c r="I2407" s="4">
        <v>0</v>
      </c>
      <c r="J2407" s="4" t="s">
        <v>98</v>
      </c>
      <c r="K2407" s="4" t="s">
        <v>98</v>
      </c>
      <c r="L2407" s="7" t="s">
        <v>16</v>
      </c>
      <c r="M2407" s="7" t="s">
        <v>17</v>
      </c>
    </row>
    <row r="2408" spans="1:13">
      <c r="A2408" s="3" t="s">
        <v>79</v>
      </c>
      <c r="B2408" s="3" t="s">
        <v>1764</v>
      </c>
      <c r="C2408" s="4" t="s">
        <v>15</v>
      </c>
      <c r="D2408" s="4" t="s">
        <v>98</v>
      </c>
      <c r="E2408" s="5">
        <v>0</v>
      </c>
      <c r="F2408" s="5">
        <v>0</v>
      </c>
      <c r="G2408" s="6" t="s">
        <v>98</v>
      </c>
      <c r="H2408" s="6">
        <v>0</v>
      </c>
      <c r="I2408" s="4">
        <v>0</v>
      </c>
      <c r="J2408" s="4" t="s">
        <v>98</v>
      </c>
      <c r="K2408" s="4" t="s">
        <v>98</v>
      </c>
      <c r="L2408" s="7" t="s">
        <v>16</v>
      </c>
      <c r="M2408" s="7" t="s">
        <v>17</v>
      </c>
    </row>
    <row r="2409" spans="1:13">
      <c r="A2409" s="3" t="s">
        <v>1342</v>
      </c>
      <c r="B2409" s="3" t="s">
        <v>1765</v>
      </c>
      <c r="C2409" s="4" t="s">
        <v>15</v>
      </c>
      <c r="D2409" s="4" t="s">
        <v>98</v>
      </c>
      <c r="E2409" s="5">
        <v>0</v>
      </c>
      <c r="F2409" s="5">
        <v>0</v>
      </c>
      <c r="G2409" s="6" t="s">
        <v>98</v>
      </c>
      <c r="H2409" s="6">
        <v>0</v>
      </c>
      <c r="I2409" s="4">
        <v>0</v>
      </c>
      <c r="J2409" s="4" t="s">
        <v>98</v>
      </c>
      <c r="K2409" s="4" t="s">
        <v>98</v>
      </c>
      <c r="L2409" s="7" t="s">
        <v>16</v>
      </c>
      <c r="M2409" s="7" t="s">
        <v>17</v>
      </c>
    </row>
    <row r="2410" spans="1:13">
      <c r="A2410" s="3" t="s">
        <v>1513</v>
      </c>
      <c r="B2410" s="3" t="s">
        <v>1766</v>
      </c>
      <c r="C2410" s="4" t="s">
        <v>537</v>
      </c>
      <c r="D2410" s="4" t="s">
        <v>98</v>
      </c>
      <c r="E2410" s="5">
        <v>0</v>
      </c>
      <c r="F2410" s="5">
        <v>0</v>
      </c>
      <c r="G2410" s="6" t="s">
        <v>98</v>
      </c>
      <c r="H2410" s="6">
        <v>0</v>
      </c>
      <c r="I2410" s="4">
        <v>0</v>
      </c>
      <c r="J2410" s="4" t="s">
        <v>98</v>
      </c>
      <c r="K2410" s="4" t="s">
        <v>98</v>
      </c>
      <c r="L2410" s="7" t="s">
        <v>16</v>
      </c>
      <c r="M2410" s="7" t="s">
        <v>17</v>
      </c>
    </row>
    <row r="2411" spans="1:13">
      <c r="A2411" s="3" t="s">
        <v>1065</v>
      </c>
      <c r="B2411" s="3" t="s">
        <v>1767</v>
      </c>
      <c r="C2411" s="4" t="s">
        <v>15</v>
      </c>
      <c r="D2411" s="4" t="s">
        <v>98</v>
      </c>
      <c r="E2411" s="5">
        <v>0</v>
      </c>
      <c r="F2411" s="5">
        <v>0</v>
      </c>
      <c r="G2411" s="6" t="s">
        <v>98</v>
      </c>
      <c r="H2411" s="6">
        <v>0</v>
      </c>
      <c r="I2411" s="4">
        <v>0</v>
      </c>
      <c r="J2411" s="4" t="s">
        <v>98</v>
      </c>
      <c r="K2411" s="4" t="s">
        <v>98</v>
      </c>
      <c r="L2411" s="7" t="s">
        <v>16</v>
      </c>
      <c r="M2411" s="7" t="s">
        <v>17</v>
      </c>
    </row>
    <row r="2412" spans="1:13">
      <c r="A2412" s="3" t="s">
        <v>1283</v>
      </c>
      <c r="B2412" s="3" t="s">
        <v>1768</v>
      </c>
      <c r="C2412" s="4" t="s">
        <v>15</v>
      </c>
      <c r="D2412" s="4" t="s">
        <v>98</v>
      </c>
      <c r="E2412" s="5">
        <v>0</v>
      </c>
      <c r="F2412" s="5">
        <v>0</v>
      </c>
      <c r="G2412" s="6" t="s">
        <v>98</v>
      </c>
      <c r="H2412" s="6">
        <v>0</v>
      </c>
      <c r="I2412" s="4">
        <v>0</v>
      </c>
      <c r="J2412" s="4" t="s">
        <v>98</v>
      </c>
      <c r="K2412" s="4" t="s">
        <v>98</v>
      </c>
      <c r="L2412" s="7" t="s">
        <v>16</v>
      </c>
      <c r="M2412" s="7" t="s">
        <v>17</v>
      </c>
    </row>
    <row r="2413" spans="1:13">
      <c r="A2413" s="3" t="s">
        <v>676</v>
      </c>
      <c r="B2413" s="3" t="s">
        <v>719</v>
      </c>
      <c r="C2413" s="4" t="s">
        <v>15</v>
      </c>
      <c r="D2413" s="4" t="s">
        <v>98</v>
      </c>
      <c r="E2413" s="5">
        <v>0</v>
      </c>
      <c r="F2413" s="5">
        <v>0</v>
      </c>
      <c r="G2413" s="6" t="s">
        <v>98</v>
      </c>
      <c r="H2413" s="6">
        <v>0</v>
      </c>
      <c r="I2413" s="4">
        <v>0</v>
      </c>
      <c r="J2413" s="4" t="s">
        <v>98</v>
      </c>
      <c r="K2413" s="4" t="s">
        <v>98</v>
      </c>
      <c r="L2413" s="7" t="s">
        <v>16</v>
      </c>
      <c r="M2413" s="7" t="s">
        <v>17</v>
      </c>
    </row>
    <row r="2414" spans="1:13">
      <c r="A2414" s="3" t="s">
        <v>24</v>
      </c>
      <c r="B2414" s="3" t="s">
        <v>292</v>
      </c>
      <c r="C2414" s="4" t="s">
        <v>15</v>
      </c>
      <c r="D2414" s="4" t="s">
        <v>98</v>
      </c>
      <c r="E2414" s="5">
        <v>0</v>
      </c>
      <c r="F2414" s="5">
        <v>0</v>
      </c>
      <c r="G2414" s="6" t="s">
        <v>98</v>
      </c>
      <c r="H2414" s="6">
        <v>0</v>
      </c>
      <c r="I2414" s="4">
        <v>0</v>
      </c>
      <c r="J2414" s="4" t="s">
        <v>98</v>
      </c>
      <c r="K2414" s="4" t="s">
        <v>98</v>
      </c>
      <c r="L2414" s="7" t="s">
        <v>16</v>
      </c>
      <c r="M2414" s="7" t="s">
        <v>17</v>
      </c>
    </row>
    <row r="2415" spans="1:13">
      <c r="A2415" s="3" t="s">
        <v>83</v>
      </c>
      <c r="B2415" s="3" t="s">
        <v>207</v>
      </c>
      <c r="C2415" s="4" t="s">
        <v>15</v>
      </c>
      <c r="D2415" s="4" t="s">
        <v>98</v>
      </c>
      <c r="E2415" s="5">
        <v>0</v>
      </c>
      <c r="F2415" s="5">
        <v>0</v>
      </c>
      <c r="G2415" s="6" t="s">
        <v>98</v>
      </c>
      <c r="H2415" s="6">
        <v>0</v>
      </c>
      <c r="I2415" s="4">
        <v>0</v>
      </c>
      <c r="J2415" s="4" t="s">
        <v>98</v>
      </c>
      <c r="K2415" s="4" t="s">
        <v>98</v>
      </c>
      <c r="L2415" s="7" t="s">
        <v>16</v>
      </c>
      <c r="M2415" s="7" t="s">
        <v>17</v>
      </c>
    </row>
    <row r="2416" spans="1:13">
      <c r="A2416" s="3" t="s">
        <v>622</v>
      </c>
      <c r="B2416" s="3" t="s">
        <v>623</v>
      </c>
      <c r="C2416" s="4" t="s">
        <v>15</v>
      </c>
      <c r="D2416" s="4" t="s">
        <v>98</v>
      </c>
      <c r="E2416" s="5">
        <v>0</v>
      </c>
      <c r="F2416" s="5">
        <v>0</v>
      </c>
      <c r="G2416" s="6" t="s">
        <v>98</v>
      </c>
      <c r="H2416" s="6">
        <v>0</v>
      </c>
      <c r="I2416" s="4">
        <v>0</v>
      </c>
      <c r="J2416" s="4" t="s">
        <v>98</v>
      </c>
      <c r="K2416" s="4" t="s">
        <v>98</v>
      </c>
      <c r="L2416" s="7" t="s">
        <v>16</v>
      </c>
      <c r="M2416" s="7" t="s">
        <v>17</v>
      </c>
    </row>
    <row r="2417" spans="1:13">
      <c r="A2417" s="3" t="s">
        <v>1410</v>
      </c>
      <c r="B2417" s="3" t="s">
        <v>1720</v>
      </c>
      <c r="C2417" s="4" t="s">
        <v>15</v>
      </c>
      <c r="D2417" s="4" t="s">
        <v>98</v>
      </c>
      <c r="E2417" s="5">
        <v>0</v>
      </c>
      <c r="F2417" s="5">
        <v>0</v>
      </c>
      <c r="G2417" s="6" t="s">
        <v>98</v>
      </c>
      <c r="H2417" s="6">
        <v>0</v>
      </c>
      <c r="I2417" s="4">
        <v>0</v>
      </c>
      <c r="J2417" s="4" t="s">
        <v>98</v>
      </c>
      <c r="K2417" s="4" t="s">
        <v>98</v>
      </c>
      <c r="L2417" s="7" t="s">
        <v>16</v>
      </c>
      <c r="M2417" s="7" t="s">
        <v>17</v>
      </c>
    </row>
    <row r="2418" spans="1:13">
      <c r="A2418" s="3" t="s">
        <v>552</v>
      </c>
      <c r="B2418" s="3" t="s">
        <v>666</v>
      </c>
      <c r="C2418" s="4" t="s">
        <v>15</v>
      </c>
      <c r="D2418" s="4" t="s">
        <v>98</v>
      </c>
      <c r="E2418" s="5">
        <v>0</v>
      </c>
      <c r="F2418" s="5">
        <v>0</v>
      </c>
      <c r="G2418" s="6" t="s">
        <v>98</v>
      </c>
      <c r="H2418" s="6">
        <v>0</v>
      </c>
      <c r="I2418" s="4">
        <v>0</v>
      </c>
      <c r="J2418" s="4" t="s">
        <v>98</v>
      </c>
      <c r="K2418" s="4" t="s">
        <v>98</v>
      </c>
      <c r="L2418" s="7" t="s">
        <v>16</v>
      </c>
      <c r="M2418" s="7" t="s">
        <v>17</v>
      </c>
    </row>
    <row r="2419" spans="1:13">
      <c r="A2419" s="3" t="s">
        <v>1078</v>
      </c>
      <c r="B2419" s="3" t="s">
        <v>1769</v>
      </c>
      <c r="C2419" s="4" t="s">
        <v>15</v>
      </c>
      <c r="D2419" s="4" t="s">
        <v>98</v>
      </c>
      <c r="E2419" s="5">
        <v>0</v>
      </c>
      <c r="F2419" s="5">
        <v>0</v>
      </c>
      <c r="G2419" s="6" t="s">
        <v>98</v>
      </c>
      <c r="H2419" s="6">
        <v>0</v>
      </c>
      <c r="I2419" s="4">
        <v>0</v>
      </c>
      <c r="J2419" s="4" t="s">
        <v>98</v>
      </c>
      <c r="K2419" s="4" t="s">
        <v>98</v>
      </c>
      <c r="L2419" s="7" t="s">
        <v>16</v>
      </c>
      <c r="M2419" s="7" t="s">
        <v>17</v>
      </c>
    </row>
    <row r="2420" spans="1:13">
      <c r="A2420" s="3" t="s">
        <v>246</v>
      </c>
      <c r="B2420" s="3" t="s">
        <v>1770</v>
      </c>
      <c r="C2420" s="4" t="s">
        <v>15</v>
      </c>
      <c r="D2420" s="4" t="s">
        <v>98</v>
      </c>
      <c r="E2420" s="5">
        <v>0</v>
      </c>
      <c r="F2420" s="5">
        <v>0</v>
      </c>
      <c r="G2420" s="6" t="s">
        <v>98</v>
      </c>
      <c r="H2420" s="6">
        <v>0</v>
      </c>
      <c r="I2420" s="4">
        <v>0</v>
      </c>
      <c r="J2420" s="4" t="s">
        <v>98</v>
      </c>
      <c r="K2420" s="4" t="s">
        <v>98</v>
      </c>
      <c r="L2420" s="7" t="s">
        <v>16</v>
      </c>
      <c r="M2420" s="7" t="s">
        <v>17</v>
      </c>
    </row>
    <row r="2421" spans="1:13">
      <c r="A2421" s="3" t="s">
        <v>474</v>
      </c>
      <c r="B2421" s="3" t="s">
        <v>1201</v>
      </c>
      <c r="C2421" s="4" t="s">
        <v>15</v>
      </c>
      <c r="D2421" s="4" t="s">
        <v>98</v>
      </c>
      <c r="E2421" s="5">
        <v>0</v>
      </c>
      <c r="F2421" s="5">
        <v>0</v>
      </c>
      <c r="G2421" s="6" t="s">
        <v>98</v>
      </c>
      <c r="H2421" s="6">
        <v>0</v>
      </c>
      <c r="I2421" s="4">
        <v>0</v>
      </c>
      <c r="J2421" s="4" t="s">
        <v>98</v>
      </c>
      <c r="K2421" s="4" t="s">
        <v>98</v>
      </c>
      <c r="L2421" s="7" t="s">
        <v>16</v>
      </c>
      <c r="M2421" s="7" t="s">
        <v>17</v>
      </c>
    </row>
    <row r="2422" spans="1:13">
      <c r="A2422" s="3" t="s">
        <v>773</v>
      </c>
      <c r="B2422" s="3" t="s">
        <v>1282</v>
      </c>
      <c r="C2422" s="4" t="s">
        <v>15</v>
      </c>
      <c r="D2422" s="4" t="s">
        <v>98</v>
      </c>
      <c r="E2422" s="5">
        <v>0</v>
      </c>
      <c r="F2422" s="5">
        <v>0</v>
      </c>
      <c r="G2422" s="6" t="s">
        <v>98</v>
      </c>
      <c r="H2422" s="6">
        <v>0</v>
      </c>
      <c r="I2422" s="4">
        <v>0</v>
      </c>
      <c r="J2422" s="4" t="s">
        <v>98</v>
      </c>
      <c r="K2422" s="4" t="s">
        <v>98</v>
      </c>
      <c r="L2422" s="7" t="s">
        <v>16</v>
      </c>
      <c r="M2422" s="7" t="s">
        <v>17</v>
      </c>
    </row>
    <row r="2423" spans="1:13">
      <c r="A2423" s="3" t="s">
        <v>1103</v>
      </c>
      <c r="B2423" s="3" t="s">
        <v>1771</v>
      </c>
      <c r="C2423" s="4" t="s">
        <v>15</v>
      </c>
      <c r="D2423" s="4" t="s">
        <v>98</v>
      </c>
      <c r="E2423" s="5">
        <v>0</v>
      </c>
      <c r="F2423" s="5">
        <v>0</v>
      </c>
      <c r="G2423" s="6" t="s">
        <v>98</v>
      </c>
      <c r="H2423" s="6">
        <v>0</v>
      </c>
      <c r="I2423" s="4">
        <v>0</v>
      </c>
      <c r="J2423" s="4" t="s">
        <v>98</v>
      </c>
      <c r="K2423" s="4" t="s">
        <v>98</v>
      </c>
      <c r="L2423" s="7" t="s">
        <v>16</v>
      </c>
      <c r="M2423" s="7" t="s">
        <v>17</v>
      </c>
    </row>
    <row r="2424" spans="1:13">
      <c r="A2424" s="3" t="s">
        <v>330</v>
      </c>
      <c r="B2424" s="3" t="s">
        <v>969</v>
      </c>
      <c r="C2424" s="4" t="s">
        <v>15</v>
      </c>
      <c r="D2424" s="4" t="s">
        <v>98</v>
      </c>
      <c r="E2424" s="5">
        <v>0</v>
      </c>
      <c r="F2424" s="5">
        <v>0</v>
      </c>
      <c r="G2424" s="6" t="s">
        <v>98</v>
      </c>
      <c r="H2424" s="6">
        <v>0</v>
      </c>
      <c r="I2424" s="4">
        <v>0</v>
      </c>
      <c r="J2424" s="4" t="s">
        <v>98</v>
      </c>
      <c r="K2424" s="4" t="s">
        <v>98</v>
      </c>
      <c r="L2424" s="7" t="s">
        <v>16</v>
      </c>
      <c r="M2424" s="7" t="s">
        <v>17</v>
      </c>
    </row>
    <row r="2425" spans="1:13">
      <c r="A2425" s="3" t="s">
        <v>883</v>
      </c>
      <c r="B2425" s="3" t="s">
        <v>718</v>
      </c>
      <c r="C2425" s="4" t="s">
        <v>15</v>
      </c>
      <c r="D2425" s="4" t="s">
        <v>98</v>
      </c>
      <c r="E2425" s="5">
        <v>0</v>
      </c>
      <c r="F2425" s="5">
        <v>0</v>
      </c>
      <c r="G2425" s="6" t="s">
        <v>98</v>
      </c>
      <c r="H2425" s="6">
        <v>0</v>
      </c>
      <c r="I2425" s="4">
        <v>0</v>
      </c>
      <c r="J2425" s="4" t="s">
        <v>98</v>
      </c>
      <c r="K2425" s="4" t="s">
        <v>98</v>
      </c>
      <c r="L2425" s="7" t="s">
        <v>16</v>
      </c>
      <c r="M2425" s="7" t="s">
        <v>17</v>
      </c>
    </row>
    <row r="2426" spans="1:13">
      <c r="A2426" s="3" t="s">
        <v>520</v>
      </c>
      <c r="B2426" s="3" t="s">
        <v>1725</v>
      </c>
      <c r="C2426" s="4" t="s">
        <v>15</v>
      </c>
      <c r="D2426" s="4" t="s">
        <v>98</v>
      </c>
      <c r="E2426" s="5">
        <v>0</v>
      </c>
      <c r="F2426" s="5">
        <v>0</v>
      </c>
      <c r="G2426" s="6" t="s">
        <v>98</v>
      </c>
      <c r="H2426" s="6">
        <v>0</v>
      </c>
      <c r="I2426" s="4">
        <v>0</v>
      </c>
      <c r="J2426" s="4" t="s">
        <v>98</v>
      </c>
      <c r="K2426" s="4" t="s">
        <v>98</v>
      </c>
      <c r="L2426" s="7" t="s">
        <v>16</v>
      </c>
      <c r="M2426" s="7" t="s">
        <v>17</v>
      </c>
    </row>
    <row r="2427" spans="1:13">
      <c r="A2427" s="3" t="s">
        <v>447</v>
      </c>
      <c r="B2427" s="3" t="s">
        <v>1505</v>
      </c>
      <c r="C2427" s="4" t="s">
        <v>15</v>
      </c>
      <c r="D2427" s="4" t="s">
        <v>98</v>
      </c>
      <c r="E2427" s="5">
        <v>0</v>
      </c>
      <c r="F2427" s="5">
        <v>0</v>
      </c>
      <c r="G2427" s="6" t="s">
        <v>98</v>
      </c>
      <c r="H2427" s="6">
        <v>0</v>
      </c>
      <c r="I2427" s="4">
        <v>0</v>
      </c>
      <c r="J2427" s="4" t="s">
        <v>98</v>
      </c>
      <c r="K2427" s="4" t="s">
        <v>98</v>
      </c>
      <c r="L2427" s="7" t="s">
        <v>16</v>
      </c>
      <c r="M2427" s="7" t="s">
        <v>17</v>
      </c>
    </row>
    <row r="2428" spans="1:13">
      <c r="A2428" s="3" t="s">
        <v>552</v>
      </c>
      <c r="B2428" s="3" t="s">
        <v>716</v>
      </c>
      <c r="C2428" s="4" t="s">
        <v>15</v>
      </c>
      <c r="D2428" s="4" t="s">
        <v>98</v>
      </c>
      <c r="E2428" s="5">
        <v>0</v>
      </c>
      <c r="F2428" s="5">
        <v>0</v>
      </c>
      <c r="G2428" s="6" t="s">
        <v>98</v>
      </c>
      <c r="H2428" s="6">
        <v>0</v>
      </c>
      <c r="I2428" s="4">
        <v>0</v>
      </c>
      <c r="J2428" s="4" t="s">
        <v>98</v>
      </c>
      <c r="K2428" s="4" t="s">
        <v>98</v>
      </c>
      <c r="L2428" s="7" t="s">
        <v>16</v>
      </c>
      <c r="M2428" s="7" t="s">
        <v>17</v>
      </c>
    </row>
    <row r="2429" spans="1:13">
      <c r="A2429" s="3" t="s">
        <v>61</v>
      </c>
      <c r="B2429" s="3" t="s">
        <v>1706</v>
      </c>
      <c r="C2429" s="4" t="s">
        <v>15</v>
      </c>
      <c r="D2429" s="4" t="s">
        <v>98</v>
      </c>
      <c r="E2429" s="5">
        <v>0</v>
      </c>
      <c r="F2429" s="5">
        <v>0</v>
      </c>
      <c r="G2429" s="6" t="s">
        <v>98</v>
      </c>
      <c r="H2429" s="6">
        <v>0</v>
      </c>
      <c r="I2429" s="4">
        <v>0</v>
      </c>
      <c r="J2429" s="4" t="s">
        <v>98</v>
      </c>
      <c r="K2429" s="4" t="s">
        <v>98</v>
      </c>
      <c r="L2429" s="7" t="s">
        <v>16</v>
      </c>
      <c r="M2429" s="7" t="s">
        <v>17</v>
      </c>
    </row>
    <row r="2430" spans="1:13">
      <c r="A2430" s="3" t="s">
        <v>394</v>
      </c>
      <c r="B2430" s="3" t="s">
        <v>1689</v>
      </c>
      <c r="C2430" s="4" t="s">
        <v>15</v>
      </c>
      <c r="D2430" s="4" t="s">
        <v>98</v>
      </c>
      <c r="E2430" s="5">
        <v>0</v>
      </c>
      <c r="F2430" s="5">
        <v>0</v>
      </c>
      <c r="G2430" s="6" t="s">
        <v>98</v>
      </c>
      <c r="H2430" s="6">
        <v>0</v>
      </c>
      <c r="I2430" s="4">
        <v>0</v>
      </c>
      <c r="J2430" s="4" t="s">
        <v>98</v>
      </c>
      <c r="K2430" s="4" t="s">
        <v>98</v>
      </c>
      <c r="L2430" s="7" t="s">
        <v>16</v>
      </c>
      <c r="M2430" s="7" t="s">
        <v>17</v>
      </c>
    </row>
    <row r="2431" spans="1:13">
      <c r="A2431" s="3" t="s">
        <v>1637</v>
      </c>
      <c r="B2431" s="3" t="s">
        <v>1772</v>
      </c>
      <c r="C2431" s="4" t="s">
        <v>15</v>
      </c>
      <c r="D2431" s="4" t="s">
        <v>98</v>
      </c>
      <c r="E2431" s="5">
        <v>0</v>
      </c>
      <c r="F2431" s="5">
        <v>0</v>
      </c>
      <c r="G2431" s="6" t="s">
        <v>98</v>
      </c>
      <c r="H2431" s="6">
        <v>0</v>
      </c>
      <c r="I2431" s="4">
        <v>0</v>
      </c>
      <c r="J2431" s="4" t="s">
        <v>98</v>
      </c>
      <c r="K2431" s="4" t="s">
        <v>98</v>
      </c>
      <c r="L2431" s="7" t="s">
        <v>16</v>
      </c>
      <c r="M2431" s="7" t="s">
        <v>17</v>
      </c>
    </row>
    <row r="2432" spans="1:13">
      <c r="A2432" s="3" t="s">
        <v>463</v>
      </c>
      <c r="B2432" s="3" t="s">
        <v>1624</v>
      </c>
      <c r="C2432" s="4" t="s">
        <v>15</v>
      </c>
      <c r="D2432" s="4" t="s">
        <v>98</v>
      </c>
      <c r="E2432" s="5">
        <v>0</v>
      </c>
      <c r="F2432" s="5">
        <v>0</v>
      </c>
      <c r="G2432" s="6" t="s">
        <v>98</v>
      </c>
      <c r="H2432" s="6">
        <v>0</v>
      </c>
      <c r="I2432" s="4">
        <v>0</v>
      </c>
      <c r="J2432" s="4" t="s">
        <v>98</v>
      </c>
      <c r="K2432" s="4" t="s">
        <v>98</v>
      </c>
      <c r="L2432" s="7" t="s">
        <v>16</v>
      </c>
      <c r="M2432" s="7" t="s">
        <v>17</v>
      </c>
    </row>
    <row r="2433" spans="1:13">
      <c r="A2433" s="3" t="s">
        <v>400</v>
      </c>
      <c r="B2433" s="3" t="s">
        <v>1773</v>
      </c>
      <c r="C2433" s="4" t="s">
        <v>15</v>
      </c>
      <c r="D2433" s="4" t="s">
        <v>98</v>
      </c>
      <c r="E2433" s="5">
        <v>0</v>
      </c>
      <c r="F2433" s="5">
        <v>0</v>
      </c>
      <c r="G2433" s="6" t="s">
        <v>98</v>
      </c>
      <c r="H2433" s="6">
        <v>0</v>
      </c>
      <c r="I2433" s="4">
        <v>0</v>
      </c>
      <c r="J2433" s="4" t="s">
        <v>98</v>
      </c>
      <c r="K2433" s="4" t="s">
        <v>98</v>
      </c>
      <c r="L2433" s="7" t="s">
        <v>16</v>
      </c>
      <c r="M2433" s="7" t="s">
        <v>17</v>
      </c>
    </row>
    <row r="2434" spans="1:13">
      <c r="A2434" s="3" t="s">
        <v>79</v>
      </c>
      <c r="B2434" s="3" t="s">
        <v>1774</v>
      </c>
      <c r="C2434" s="4" t="s">
        <v>15</v>
      </c>
      <c r="D2434" s="4" t="s">
        <v>98</v>
      </c>
      <c r="E2434" s="5">
        <v>0</v>
      </c>
      <c r="F2434" s="5">
        <v>0</v>
      </c>
      <c r="G2434" s="6" t="s">
        <v>98</v>
      </c>
      <c r="H2434" s="6">
        <v>0</v>
      </c>
      <c r="I2434" s="4">
        <v>0</v>
      </c>
      <c r="J2434" s="4" t="s">
        <v>98</v>
      </c>
      <c r="K2434" s="4" t="s">
        <v>98</v>
      </c>
      <c r="L2434" s="7" t="s">
        <v>16</v>
      </c>
      <c r="M2434" s="7" t="s">
        <v>17</v>
      </c>
    </row>
    <row r="2435" spans="1:13">
      <c r="A2435" s="3" t="s">
        <v>305</v>
      </c>
      <c r="B2435" s="3" t="s">
        <v>1775</v>
      </c>
      <c r="C2435" s="4" t="s">
        <v>15</v>
      </c>
      <c r="D2435" s="4" t="s">
        <v>98</v>
      </c>
      <c r="E2435" s="5">
        <v>0</v>
      </c>
      <c r="F2435" s="5">
        <v>0</v>
      </c>
      <c r="G2435" s="6" t="s">
        <v>98</v>
      </c>
      <c r="H2435" s="6">
        <v>0</v>
      </c>
      <c r="I2435" s="4">
        <v>0</v>
      </c>
      <c r="J2435" s="4" t="s">
        <v>98</v>
      </c>
      <c r="K2435" s="4" t="s">
        <v>98</v>
      </c>
      <c r="L2435" s="7" t="s">
        <v>16</v>
      </c>
      <c r="M2435" s="7" t="s">
        <v>17</v>
      </c>
    </row>
    <row r="2436" spans="1:13">
      <c r="A2436" s="3" t="s">
        <v>500</v>
      </c>
      <c r="B2436" s="3" t="s">
        <v>1776</v>
      </c>
      <c r="C2436" s="4" t="s">
        <v>15</v>
      </c>
      <c r="D2436" s="4" t="s">
        <v>98</v>
      </c>
      <c r="E2436" s="5">
        <v>0</v>
      </c>
      <c r="F2436" s="5">
        <v>0</v>
      </c>
      <c r="G2436" s="6" t="s">
        <v>98</v>
      </c>
      <c r="H2436" s="6">
        <v>0</v>
      </c>
      <c r="I2436" s="4">
        <v>0</v>
      </c>
      <c r="J2436" s="4" t="s">
        <v>98</v>
      </c>
      <c r="K2436" s="4" t="s">
        <v>98</v>
      </c>
      <c r="L2436" s="7" t="s">
        <v>16</v>
      </c>
      <c r="M2436" s="7" t="s">
        <v>17</v>
      </c>
    </row>
    <row r="2437" spans="1:13">
      <c r="A2437" s="3" t="s">
        <v>995</v>
      </c>
      <c r="B2437" s="3" t="s">
        <v>1777</v>
      </c>
      <c r="C2437" s="4" t="s">
        <v>15</v>
      </c>
      <c r="D2437" s="4" t="s">
        <v>98</v>
      </c>
      <c r="E2437" s="5">
        <v>0</v>
      </c>
      <c r="F2437" s="5">
        <v>0</v>
      </c>
      <c r="G2437" s="6" t="s">
        <v>98</v>
      </c>
      <c r="H2437" s="6">
        <v>0</v>
      </c>
      <c r="I2437" s="4">
        <v>0</v>
      </c>
      <c r="J2437" s="4" t="s">
        <v>98</v>
      </c>
      <c r="K2437" s="4" t="s">
        <v>98</v>
      </c>
      <c r="L2437" s="7" t="s">
        <v>16</v>
      </c>
      <c r="M2437" s="7" t="s">
        <v>17</v>
      </c>
    </row>
    <row r="2438" spans="1:13">
      <c r="A2438" s="3" t="s">
        <v>1372</v>
      </c>
      <c r="B2438" s="3" t="s">
        <v>1778</v>
      </c>
      <c r="C2438" s="4" t="s">
        <v>15</v>
      </c>
      <c r="D2438" s="4" t="s">
        <v>98</v>
      </c>
      <c r="E2438" s="5">
        <v>0</v>
      </c>
      <c r="F2438" s="5">
        <v>0</v>
      </c>
      <c r="G2438" s="6" t="s">
        <v>98</v>
      </c>
      <c r="H2438" s="6">
        <v>0</v>
      </c>
      <c r="I2438" s="4">
        <v>0</v>
      </c>
      <c r="J2438" s="4" t="s">
        <v>98</v>
      </c>
      <c r="K2438" s="4" t="s">
        <v>98</v>
      </c>
      <c r="L2438" s="7" t="s">
        <v>16</v>
      </c>
      <c r="M2438" s="7" t="s">
        <v>17</v>
      </c>
    </row>
    <row r="2439" spans="1:13">
      <c r="A2439" s="3" t="s">
        <v>28</v>
      </c>
      <c r="B2439" s="3" t="s">
        <v>700</v>
      </c>
      <c r="C2439" s="4" t="s">
        <v>15</v>
      </c>
      <c r="D2439" s="4" t="s">
        <v>98</v>
      </c>
      <c r="E2439" s="5">
        <v>0</v>
      </c>
      <c r="F2439" s="5">
        <v>0</v>
      </c>
      <c r="G2439" s="6" t="s">
        <v>98</v>
      </c>
      <c r="H2439" s="6">
        <v>0</v>
      </c>
      <c r="I2439" s="4">
        <v>0</v>
      </c>
      <c r="J2439" s="4" t="s">
        <v>98</v>
      </c>
      <c r="K2439" s="4" t="s">
        <v>98</v>
      </c>
      <c r="L2439" s="7" t="s">
        <v>16</v>
      </c>
      <c r="M2439" s="7" t="s">
        <v>17</v>
      </c>
    </row>
    <row r="2440" spans="1:13">
      <c r="A2440" s="3" t="s">
        <v>486</v>
      </c>
      <c r="B2440" s="3" t="s">
        <v>896</v>
      </c>
      <c r="C2440" s="4" t="s">
        <v>15</v>
      </c>
      <c r="D2440" s="4" t="s">
        <v>98</v>
      </c>
      <c r="E2440" s="5">
        <v>0</v>
      </c>
      <c r="F2440" s="5">
        <v>0</v>
      </c>
      <c r="G2440" s="6" t="s">
        <v>98</v>
      </c>
      <c r="H2440" s="6">
        <v>0</v>
      </c>
      <c r="I2440" s="4">
        <v>0</v>
      </c>
      <c r="J2440" s="4" t="s">
        <v>98</v>
      </c>
      <c r="K2440" s="4" t="s">
        <v>98</v>
      </c>
      <c r="L2440" s="7" t="s">
        <v>16</v>
      </c>
      <c r="M2440" s="7" t="s">
        <v>17</v>
      </c>
    </row>
    <row r="2441" spans="1:13">
      <c r="A2441" s="3" t="s">
        <v>437</v>
      </c>
      <c r="B2441" s="3" t="s">
        <v>646</v>
      </c>
      <c r="C2441" s="4" t="s">
        <v>15</v>
      </c>
      <c r="D2441" s="4" t="s">
        <v>98</v>
      </c>
      <c r="E2441" s="5">
        <v>0</v>
      </c>
      <c r="F2441" s="5">
        <v>0</v>
      </c>
      <c r="G2441" s="6" t="s">
        <v>98</v>
      </c>
      <c r="H2441" s="6">
        <v>0</v>
      </c>
      <c r="I2441" s="4">
        <v>0</v>
      </c>
      <c r="J2441" s="4" t="s">
        <v>98</v>
      </c>
      <c r="K2441" s="4" t="s">
        <v>98</v>
      </c>
      <c r="L2441" s="7" t="s">
        <v>16</v>
      </c>
      <c r="M2441" s="7" t="s">
        <v>17</v>
      </c>
    </row>
    <row r="2442" spans="1:13">
      <c r="A2442" s="3" t="s">
        <v>351</v>
      </c>
      <c r="B2442" s="3" t="s">
        <v>1681</v>
      </c>
      <c r="C2442" s="4" t="s">
        <v>15</v>
      </c>
      <c r="D2442" s="4" t="s">
        <v>98</v>
      </c>
      <c r="E2442" s="5">
        <v>0</v>
      </c>
      <c r="F2442" s="5">
        <v>0</v>
      </c>
      <c r="G2442" s="6" t="s">
        <v>98</v>
      </c>
      <c r="H2442" s="6">
        <v>0</v>
      </c>
      <c r="I2442" s="4">
        <v>0</v>
      </c>
      <c r="J2442" s="4" t="s">
        <v>98</v>
      </c>
      <c r="K2442" s="4" t="s">
        <v>98</v>
      </c>
      <c r="L2442" s="7" t="s">
        <v>16</v>
      </c>
      <c r="M2442" s="7" t="s">
        <v>17</v>
      </c>
    </row>
    <row r="2443" spans="1:13">
      <c r="A2443" s="3" t="s">
        <v>90</v>
      </c>
      <c r="B2443" s="3" t="s">
        <v>153</v>
      </c>
      <c r="C2443" s="4" t="s">
        <v>15</v>
      </c>
      <c r="D2443" s="4" t="s">
        <v>98</v>
      </c>
      <c r="E2443" s="5">
        <v>0</v>
      </c>
      <c r="F2443" s="5">
        <v>0</v>
      </c>
      <c r="G2443" s="6" t="s">
        <v>98</v>
      </c>
      <c r="H2443" s="6">
        <v>0</v>
      </c>
      <c r="I2443" s="4">
        <v>0</v>
      </c>
      <c r="J2443" s="4" t="s">
        <v>98</v>
      </c>
      <c r="K2443" s="4" t="s">
        <v>98</v>
      </c>
      <c r="L2443" s="7" t="s">
        <v>16</v>
      </c>
      <c r="M2443" s="7" t="s">
        <v>17</v>
      </c>
    </row>
    <row r="2444" spans="1:13">
      <c r="A2444" s="3" t="s">
        <v>112</v>
      </c>
      <c r="B2444" s="3" t="s">
        <v>1779</v>
      </c>
      <c r="C2444" s="4" t="s">
        <v>15</v>
      </c>
      <c r="D2444" s="4" t="s">
        <v>98</v>
      </c>
      <c r="E2444" s="5">
        <v>0</v>
      </c>
      <c r="F2444" s="5">
        <v>0</v>
      </c>
      <c r="G2444" s="6" t="s">
        <v>98</v>
      </c>
      <c r="H2444" s="6">
        <v>0</v>
      </c>
      <c r="I2444" s="4">
        <v>0</v>
      </c>
      <c r="J2444" s="4" t="s">
        <v>98</v>
      </c>
      <c r="K2444" s="4" t="s">
        <v>98</v>
      </c>
      <c r="L2444" s="7" t="s">
        <v>16</v>
      </c>
      <c r="M2444" s="7" t="s">
        <v>17</v>
      </c>
    </row>
    <row r="2445" spans="1:13">
      <c r="A2445" s="3" t="s">
        <v>555</v>
      </c>
      <c r="B2445" s="3" t="s">
        <v>930</v>
      </c>
      <c r="C2445" s="4" t="s">
        <v>15</v>
      </c>
      <c r="D2445" s="4" t="s">
        <v>98</v>
      </c>
      <c r="E2445" s="5">
        <v>0</v>
      </c>
      <c r="F2445" s="5">
        <v>0</v>
      </c>
      <c r="G2445" s="6" t="s">
        <v>98</v>
      </c>
      <c r="H2445" s="6">
        <v>0</v>
      </c>
      <c r="I2445" s="4">
        <v>0</v>
      </c>
      <c r="J2445" s="4" t="s">
        <v>98</v>
      </c>
      <c r="K2445" s="4" t="s">
        <v>98</v>
      </c>
      <c r="L2445" s="7" t="s">
        <v>16</v>
      </c>
      <c r="M2445" s="7" t="s">
        <v>17</v>
      </c>
    </row>
    <row r="2446" spans="1:13">
      <c r="A2446" s="3" t="s">
        <v>115</v>
      </c>
      <c r="B2446" s="3" t="s">
        <v>1669</v>
      </c>
      <c r="C2446" s="4" t="s">
        <v>15</v>
      </c>
      <c r="D2446" s="4" t="s">
        <v>98</v>
      </c>
      <c r="E2446" s="5">
        <v>0</v>
      </c>
      <c r="F2446" s="5">
        <v>0</v>
      </c>
      <c r="G2446" s="6" t="s">
        <v>98</v>
      </c>
      <c r="H2446" s="6">
        <v>0</v>
      </c>
      <c r="I2446" s="4">
        <v>0</v>
      </c>
      <c r="J2446" s="4" t="s">
        <v>98</v>
      </c>
      <c r="K2446" s="4" t="s">
        <v>98</v>
      </c>
      <c r="L2446" s="7" t="s">
        <v>16</v>
      </c>
      <c r="M2446" s="7" t="s">
        <v>17</v>
      </c>
    </row>
    <row r="2447" spans="1:13">
      <c r="A2447" s="3" t="s">
        <v>355</v>
      </c>
      <c r="B2447" s="3" t="s">
        <v>466</v>
      </c>
      <c r="C2447" s="4" t="s">
        <v>15</v>
      </c>
      <c r="D2447" s="4" t="s">
        <v>98</v>
      </c>
      <c r="E2447" s="5">
        <v>0</v>
      </c>
      <c r="F2447" s="5">
        <v>0</v>
      </c>
      <c r="G2447" s="6" t="s">
        <v>98</v>
      </c>
      <c r="H2447" s="6">
        <v>0</v>
      </c>
      <c r="I2447" s="4">
        <v>0</v>
      </c>
      <c r="J2447" s="4" t="s">
        <v>98</v>
      </c>
      <c r="K2447" s="4" t="s">
        <v>98</v>
      </c>
      <c r="L2447" s="7" t="s">
        <v>16</v>
      </c>
      <c r="M2447" s="7" t="s">
        <v>17</v>
      </c>
    </row>
    <row r="2448" spans="1:13">
      <c r="A2448" s="3" t="s">
        <v>488</v>
      </c>
      <c r="B2448" s="3" t="s">
        <v>657</v>
      </c>
      <c r="C2448" s="4" t="s">
        <v>15</v>
      </c>
      <c r="D2448" s="4" t="s">
        <v>98</v>
      </c>
      <c r="E2448" s="5">
        <v>0</v>
      </c>
      <c r="F2448" s="5">
        <v>0</v>
      </c>
      <c r="G2448" s="6" t="s">
        <v>98</v>
      </c>
      <c r="H2448" s="6">
        <v>0</v>
      </c>
      <c r="I2448" s="4">
        <v>0</v>
      </c>
      <c r="J2448" s="4" t="s">
        <v>98</v>
      </c>
      <c r="K2448" s="4" t="s">
        <v>98</v>
      </c>
      <c r="L2448" s="7" t="s">
        <v>16</v>
      </c>
      <c r="M2448" s="7" t="s">
        <v>17</v>
      </c>
    </row>
    <row r="2449" spans="1:13">
      <c r="A2449" s="3" t="s">
        <v>343</v>
      </c>
      <c r="B2449" s="3" t="s">
        <v>1113</v>
      </c>
      <c r="C2449" s="4" t="s">
        <v>15</v>
      </c>
      <c r="D2449" s="4" t="s">
        <v>98</v>
      </c>
      <c r="E2449" s="5">
        <v>0</v>
      </c>
      <c r="F2449" s="5">
        <v>0</v>
      </c>
      <c r="G2449" s="6" t="s">
        <v>98</v>
      </c>
      <c r="H2449" s="6">
        <v>0</v>
      </c>
      <c r="I2449" s="4">
        <v>0</v>
      </c>
      <c r="J2449" s="4" t="s">
        <v>98</v>
      </c>
      <c r="K2449" s="4" t="s">
        <v>98</v>
      </c>
      <c r="L2449" s="7" t="s">
        <v>16</v>
      </c>
      <c r="M2449" s="7" t="s">
        <v>17</v>
      </c>
    </row>
    <row r="2450" spans="1:13">
      <c r="A2450" s="3" t="s">
        <v>1078</v>
      </c>
      <c r="B2450" s="3" t="s">
        <v>1780</v>
      </c>
      <c r="C2450" s="4" t="s">
        <v>15</v>
      </c>
      <c r="D2450" s="4" t="s">
        <v>98</v>
      </c>
      <c r="E2450" s="5">
        <v>0</v>
      </c>
      <c r="F2450" s="5">
        <v>0</v>
      </c>
      <c r="G2450" s="6" t="s">
        <v>98</v>
      </c>
      <c r="H2450" s="6">
        <v>0</v>
      </c>
      <c r="I2450" s="4">
        <v>0</v>
      </c>
      <c r="J2450" s="4" t="s">
        <v>98</v>
      </c>
      <c r="K2450" s="4" t="s">
        <v>98</v>
      </c>
      <c r="L2450" s="7" t="s">
        <v>16</v>
      </c>
      <c r="M2450" s="7" t="s">
        <v>17</v>
      </c>
    </row>
    <row r="2451" spans="1:13">
      <c r="A2451" s="3" t="s">
        <v>402</v>
      </c>
      <c r="B2451" s="3" t="s">
        <v>1781</v>
      </c>
      <c r="C2451" s="4" t="s">
        <v>15</v>
      </c>
      <c r="D2451" s="4" t="s">
        <v>98</v>
      </c>
      <c r="E2451" s="5">
        <v>0</v>
      </c>
      <c r="F2451" s="5">
        <v>0</v>
      </c>
      <c r="G2451" s="6" t="s">
        <v>98</v>
      </c>
      <c r="H2451" s="6">
        <v>0</v>
      </c>
      <c r="I2451" s="4">
        <v>0</v>
      </c>
      <c r="J2451" s="4" t="s">
        <v>98</v>
      </c>
      <c r="K2451" s="4" t="s">
        <v>98</v>
      </c>
      <c r="L2451" s="7" t="s">
        <v>16</v>
      </c>
      <c r="M2451" s="7" t="s">
        <v>17</v>
      </c>
    </row>
    <row r="2452" spans="1:13">
      <c r="A2452" s="3" t="s">
        <v>622</v>
      </c>
      <c r="B2452" s="3" t="s">
        <v>623</v>
      </c>
      <c r="C2452" s="4" t="s">
        <v>15</v>
      </c>
      <c r="D2452" s="4" t="s">
        <v>98</v>
      </c>
      <c r="E2452" s="5">
        <v>0</v>
      </c>
      <c r="F2452" s="5">
        <v>0</v>
      </c>
      <c r="G2452" s="6" t="s">
        <v>98</v>
      </c>
      <c r="H2452" s="6">
        <v>0</v>
      </c>
      <c r="I2452" s="4">
        <v>0</v>
      </c>
      <c r="J2452" s="4" t="s">
        <v>98</v>
      </c>
      <c r="K2452" s="4" t="s">
        <v>98</v>
      </c>
      <c r="L2452" s="7" t="s">
        <v>16</v>
      </c>
      <c r="M2452" s="7" t="s">
        <v>17</v>
      </c>
    </row>
    <row r="2453" spans="1:13">
      <c r="A2453" s="3" t="s">
        <v>676</v>
      </c>
      <c r="B2453" s="3" t="s">
        <v>853</v>
      </c>
      <c r="C2453" s="4" t="s">
        <v>15</v>
      </c>
      <c r="D2453" s="4" t="s">
        <v>98</v>
      </c>
      <c r="E2453" s="5">
        <v>0</v>
      </c>
      <c r="F2453" s="5">
        <v>0</v>
      </c>
      <c r="G2453" s="6" t="s">
        <v>98</v>
      </c>
      <c r="H2453" s="6">
        <v>0</v>
      </c>
      <c r="I2453" s="4">
        <v>0</v>
      </c>
      <c r="J2453" s="4" t="s">
        <v>98</v>
      </c>
      <c r="K2453" s="4" t="s">
        <v>98</v>
      </c>
      <c r="L2453" s="7" t="s">
        <v>16</v>
      </c>
      <c r="M2453" s="7" t="s">
        <v>17</v>
      </c>
    </row>
    <row r="2454" spans="1:13">
      <c r="A2454" s="3" t="s">
        <v>294</v>
      </c>
      <c r="B2454" s="3" t="s">
        <v>1575</v>
      </c>
      <c r="C2454" s="4" t="s">
        <v>15</v>
      </c>
      <c r="D2454" s="4" t="s">
        <v>98</v>
      </c>
      <c r="E2454" s="5">
        <v>0</v>
      </c>
      <c r="F2454" s="5">
        <v>0</v>
      </c>
      <c r="G2454" s="6" t="s">
        <v>98</v>
      </c>
      <c r="H2454" s="6">
        <v>0</v>
      </c>
      <c r="I2454" s="4">
        <v>0</v>
      </c>
      <c r="J2454" s="4" t="s">
        <v>98</v>
      </c>
      <c r="K2454" s="4" t="s">
        <v>98</v>
      </c>
      <c r="L2454" s="7" t="s">
        <v>16</v>
      </c>
      <c r="M2454" s="7" t="s">
        <v>17</v>
      </c>
    </row>
    <row r="2455" spans="1:13">
      <c r="A2455" s="3" t="s">
        <v>682</v>
      </c>
      <c r="B2455" s="3" t="s">
        <v>1016</v>
      </c>
      <c r="C2455" s="4" t="s">
        <v>15</v>
      </c>
      <c r="D2455" s="4" t="s">
        <v>98</v>
      </c>
      <c r="E2455" s="5">
        <v>0</v>
      </c>
      <c r="F2455" s="5">
        <v>0</v>
      </c>
      <c r="G2455" s="6" t="s">
        <v>98</v>
      </c>
      <c r="H2455" s="6">
        <v>0</v>
      </c>
      <c r="I2455" s="4">
        <v>0</v>
      </c>
      <c r="J2455" s="4" t="s">
        <v>98</v>
      </c>
      <c r="K2455" s="4" t="s">
        <v>98</v>
      </c>
      <c r="L2455" s="7" t="s">
        <v>16</v>
      </c>
      <c r="M2455" s="7" t="s">
        <v>17</v>
      </c>
    </row>
    <row r="2456" spans="1:13">
      <c r="A2456" s="3" t="s">
        <v>115</v>
      </c>
      <c r="B2456" s="3" t="s">
        <v>1417</v>
      </c>
      <c r="C2456" s="4" t="s">
        <v>15</v>
      </c>
      <c r="D2456" s="4" t="s">
        <v>98</v>
      </c>
      <c r="E2456" s="5">
        <v>0</v>
      </c>
      <c r="F2456" s="5">
        <v>0</v>
      </c>
      <c r="G2456" s="6" t="s">
        <v>98</v>
      </c>
      <c r="H2456" s="6">
        <v>0</v>
      </c>
      <c r="I2456" s="4">
        <v>0</v>
      </c>
      <c r="J2456" s="4" t="s">
        <v>98</v>
      </c>
      <c r="K2456" s="4" t="s">
        <v>98</v>
      </c>
      <c r="L2456" s="7" t="s">
        <v>16</v>
      </c>
      <c r="M2456" s="7" t="s">
        <v>17</v>
      </c>
    </row>
    <row r="2457" spans="1:13">
      <c r="A2457" s="3" t="s">
        <v>79</v>
      </c>
      <c r="B2457" s="3" t="s">
        <v>178</v>
      </c>
      <c r="C2457" s="4" t="s">
        <v>15</v>
      </c>
      <c r="D2457" s="4" t="s">
        <v>98</v>
      </c>
      <c r="E2457" s="5">
        <v>0</v>
      </c>
      <c r="F2457" s="5">
        <v>0</v>
      </c>
      <c r="G2457" s="6" t="s">
        <v>98</v>
      </c>
      <c r="H2457" s="6">
        <v>0</v>
      </c>
      <c r="I2457" s="4">
        <v>0</v>
      </c>
      <c r="J2457" s="4" t="s">
        <v>98</v>
      </c>
      <c r="K2457" s="4" t="s">
        <v>98</v>
      </c>
      <c r="L2457" s="7" t="s">
        <v>16</v>
      </c>
      <c r="M2457" s="7" t="s">
        <v>17</v>
      </c>
    </row>
    <row r="2458" spans="1:13">
      <c r="A2458" s="3" t="s">
        <v>787</v>
      </c>
      <c r="B2458" s="3" t="s">
        <v>844</v>
      </c>
      <c r="C2458" s="4" t="s">
        <v>15</v>
      </c>
      <c r="D2458" s="4" t="s">
        <v>98</v>
      </c>
      <c r="E2458" s="5">
        <v>0</v>
      </c>
      <c r="F2458" s="5">
        <v>0</v>
      </c>
      <c r="G2458" s="6" t="s">
        <v>98</v>
      </c>
      <c r="H2458" s="6">
        <v>0</v>
      </c>
      <c r="I2458" s="4">
        <v>0</v>
      </c>
      <c r="J2458" s="4" t="s">
        <v>98</v>
      </c>
      <c r="K2458" s="4" t="s">
        <v>98</v>
      </c>
      <c r="L2458" s="7" t="s">
        <v>16</v>
      </c>
      <c r="M2458" s="7" t="s">
        <v>17</v>
      </c>
    </row>
    <row r="2459" spans="1:13">
      <c r="A2459" s="3" t="s">
        <v>486</v>
      </c>
      <c r="B2459" s="3" t="s">
        <v>1259</v>
      </c>
      <c r="C2459" s="4" t="s">
        <v>15</v>
      </c>
      <c r="D2459" s="4" t="s">
        <v>98</v>
      </c>
      <c r="E2459" s="5">
        <v>0</v>
      </c>
      <c r="F2459" s="5">
        <v>0</v>
      </c>
      <c r="G2459" s="6" t="s">
        <v>98</v>
      </c>
      <c r="H2459" s="6">
        <v>0</v>
      </c>
      <c r="I2459" s="4">
        <v>0</v>
      </c>
      <c r="J2459" s="4" t="s">
        <v>98</v>
      </c>
      <c r="K2459" s="4" t="s">
        <v>98</v>
      </c>
      <c r="L2459" s="7" t="s">
        <v>16</v>
      </c>
      <c r="M2459" s="7" t="s">
        <v>17</v>
      </c>
    </row>
    <row r="2460" spans="1:13">
      <c r="A2460" s="3" t="s">
        <v>474</v>
      </c>
      <c r="B2460" s="3" t="s">
        <v>1206</v>
      </c>
      <c r="C2460" s="4" t="s">
        <v>15</v>
      </c>
      <c r="D2460" s="4" t="s">
        <v>98</v>
      </c>
      <c r="E2460" s="5">
        <v>0</v>
      </c>
      <c r="F2460" s="5">
        <v>0</v>
      </c>
      <c r="G2460" s="6" t="s">
        <v>98</v>
      </c>
      <c r="H2460" s="6">
        <v>0</v>
      </c>
      <c r="I2460" s="4">
        <v>0</v>
      </c>
      <c r="J2460" s="4" t="s">
        <v>98</v>
      </c>
      <c r="K2460" s="4" t="s">
        <v>98</v>
      </c>
      <c r="L2460" s="7" t="s">
        <v>16</v>
      </c>
      <c r="M2460" s="7" t="s">
        <v>17</v>
      </c>
    </row>
    <row r="2461" spans="1:13">
      <c r="A2461" s="3" t="s">
        <v>456</v>
      </c>
      <c r="B2461" s="3" t="s">
        <v>1316</v>
      </c>
      <c r="C2461" s="4" t="s">
        <v>15</v>
      </c>
      <c r="D2461" s="4" t="s">
        <v>98</v>
      </c>
      <c r="E2461" s="5">
        <v>0</v>
      </c>
      <c r="F2461" s="5">
        <v>0</v>
      </c>
      <c r="G2461" s="6" t="s">
        <v>98</v>
      </c>
      <c r="H2461" s="6">
        <v>0</v>
      </c>
      <c r="I2461" s="4">
        <v>0</v>
      </c>
      <c r="J2461" s="4" t="s">
        <v>98</v>
      </c>
      <c r="K2461" s="4" t="s">
        <v>98</v>
      </c>
      <c r="L2461" s="7" t="s">
        <v>16</v>
      </c>
      <c r="M2461" s="7" t="s">
        <v>17</v>
      </c>
    </row>
    <row r="2462" spans="1:13">
      <c r="A2462" s="3" t="s">
        <v>447</v>
      </c>
      <c r="B2462" s="3" t="s">
        <v>1571</v>
      </c>
      <c r="C2462" s="4" t="s">
        <v>15</v>
      </c>
      <c r="D2462" s="4" t="s">
        <v>98</v>
      </c>
      <c r="E2462" s="5">
        <v>0</v>
      </c>
      <c r="F2462" s="5">
        <v>0</v>
      </c>
      <c r="G2462" s="6" t="s">
        <v>98</v>
      </c>
      <c r="H2462" s="6">
        <v>0</v>
      </c>
      <c r="I2462" s="4">
        <v>0</v>
      </c>
      <c r="J2462" s="4" t="s">
        <v>98</v>
      </c>
      <c r="K2462" s="4" t="s">
        <v>98</v>
      </c>
      <c r="L2462" s="7" t="s">
        <v>16</v>
      </c>
      <c r="M2462" s="7" t="s">
        <v>17</v>
      </c>
    </row>
    <row r="2463" spans="1:13">
      <c r="A2463" s="3" t="s">
        <v>1782</v>
      </c>
      <c r="B2463" s="3" t="s">
        <v>1783</v>
      </c>
      <c r="C2463" s="4" t="s">
        <v>537</v>
      </c>
      <c r="D2463" s="4" t="s">
        <v>98</v>
      </c>
      <c r="E2463" s="5">
        <v>0</v>
      </c>
      <c r="F2463" s="5">
        <v>0</v>
      </c>
      <c r="G2463" s="6" t="s">
        <v>98</v>
      </c>
      <c r="H2463" s="6">
        <v>0</v>
      </c>
      <c r="I2463" s="4">
        <v>0</v>
      </c>
      <c r="J2463" s="4" t="s">
        <v>98</v>
      </c>
      <c r="K2463" s="4" t="s">
        <v>98</v>
      </c>
      <c r="L2463" s="7" t="s">
        <v>16</v>
      </c>
      <c r="M2463" s="7" t="s">
        <v>17</v>
      </c>
    </row>
    <row r="2464" spans="1:13">
      <c r="A2464" s="3" t="s">
        <v>463</v>
      </c>
      <c r="B2464" s="3" t="s">
        <v>1784</v>
      </c>
      <c r="C2464" s="4" t="s">
        <v>15</v>
      </c>
      <c r="D2464" s="4" t="s">
        <v>98</v>
      </c>
      <c r="E2464" s="5">
        <v>0</v>
      </c>
      <c r="F2464" s="5">
        <v>0</v>
      </c>
      <c r="G2464" s="6" t="s">
        <v>98</v>
      </c>
      <c r="H2464" s="6">
        <v>0</v>
      </c>
      <c r="I2464" s="4">
        <v>0</v>
      </c>
      <c r="J2464" s="4" t="s">
        <v>98</v>
      </c>
      <c r="K2464" s="4" t="s">
        <v>98</v>
      </c>
      <c r="L2464" s="7" t="s">
        <v>16</v>
      </c>
      <c r="M2464" s="7" t="s">
        <v>17</v>
      </c>
    </row>
    <row r="2465" spans="1:13">
      <c r="A2465" s="3" t="s">
        <v>321</v>
      </c>
      <c r="B2465" s="3" t="s">
        <v>322</v>
      </c>
      <c r="C2465" s="4" t="s">
        <v>15</v>
      </c>
      <c r="D2465" s="4" t="s">
        <v>98</v>
      </c>
      <c r="E2465" s="5">
        <v>0</v>
      </c>
      <c r="F2465" s="5">
        <v>0</v>
      </c>
      <c r="G2465" s="6" t="s">
        <v>98</v>
      </c>
      <c r="H2465" s="6">
        <v>0</v>
      </c>
      <c r="I2465" s="4">
        <v>0</v>
      </c>
      <c r="J2465" s="4" t="s">
        <v>98</v>
      </c>
      <c r="K2465" s="4" t="s">
        <v>98</v>
      </c>
      <c r="L2465" s="7" t="s">
        <v>16</v>
      </c>
      <c r="M2465" s="7" t="s">
        <v>17</v>
      </c>
    </row>
    <row r="2466" spans="1:13">
      <c r="A2466" s="3" t="s">
        <v>13</v>
      </c>
      <c r="B2466" s="3" t="s">
        <v>1785</v>
      </c>
      <c r="C2466" s="4" t="s">
        <v>15</v>
      </c>
      <c r="D2466" s="4" t="s">
        <v>98</v>
      </c>
      <c r="E2466" s="5">
        <v>0</v>
      </c>
      <c r="F2466" s="5">
        <v>0</v>
      </c>
      <c r="G2466" s="6" t="s">
        <v>98</v>
      </c>
      <c r="H2466" s="6">
        <v>0</v>
      </c>
      <c r="I2466" s="4">
        <v>0</v>
      </c>
      <c r="J2466" s="4" t="s">
        <v>98</v>
      </c>
      <c r="K2466" s="4" t="s">
        <v>98</v>
      </c>
      <c r="L2466" s="7" t="s">
        <v>16</v>
      </c>
      <c r="M2466" s="7" t="s">
        <v>17</v>
      </c>
    </row>
    <row r="2467" spans="1:13">
      <c r="A2467" s="3" t="s">
        <v>552</v>
      </c>
      <c r="B2467" s="3" t="s">
        <v>1188</v>
      </c>
      <c r="C2467" s="4" t="s">
        <v>15</v>
      </c>
      <c r="D2467" s="4" t="s">
        <v>98</v>
      </c>
      <c r="E2467" s="5">
        <v>0</v>
      </c>
      <c r="F2467" s="5">
        <v>0</v>
      </c>
      <c r="G2467" s="6" t="s">
        <v>98</v>
      </c>
      <c r="H2467" s="6">
        <v>0</v>
      </c>
      <c r="I2467" s="4">
        <v>0</v>
      </c>
      <c r="J2467" s="4" t="s">
        <v>98</v>
      </c>
      <c r="K2467" s="4" t="s">
        <v>98</v>
      </c>
      <c r="L2467" s="7" t="s">
        <v>16</v>
      </c>
      <c r="M2467" s="7" t="s">
        <v>17</v>
      </c>
    </row>
    <row r="2468" spans="1:13">
      <c r="A2468" s="3" t="s">
        <v>444</v>
      </c>
      <c r="B2468" s="3" t="s">
        <v>1786</v>
      </c>
      <c r="C2468" s="4" t="s">
        <v>15</v>
      </c>
      <c r="D2468" s="4" t="s">
        <v>98</v>
      </c>
      <c r="E2468" s="5">
        <v>0</v>
      </c>
      <c r="F2468" s="5">
        <v>0</v>
      </c>
      <c r="G2468" s="6" t="s">
        <v>98</v>
      </c>
      <c r="H2468" s="6">
        <v>0</v>
      </c>
      <c r="I2468" s="4">
        <v>0</v>
      </c>
      <c r="J2468" s="4" t="s">
        <v>98</v>
      </c>
      <c r="K2468" s="4" t="s">
        <v>98</v>
      </c>
      <c r="L2468" s="7" t="s">
        <v>16</v>
      </c>
      <c r="M2468" s="7" t="s">
        <v>17</v>
      </c>
    </row>
    <row r="2469" spans="1:13">
      <c r="A2469" s="3" t="s">
        <v>511</v>
      </c>
      <c r="B2469" s="3" t="s">
        <v>567</v>
      </c>
      <c r="C2469" s="4" t="s">
        <v>15</v>
      </c>
      <c r="D2469" s="4" t="s">
        <v>98</v>
      </c>
      <c r="E2469" s="5">
        <v>0</v>
      </c>
      <c r="F2469" s="5">
        <v>0</v>
      </c>
      <c r="G2469" s="6" t="s">
        <v>98</v>
      </c>
      <c r="H2469" s="6">
        <v>0</v>
      </c>
      <c r="I2469" s="4">
        <v>0</v>
      </c>
      <c r="J2469" s="4" t="s">
        <v>98</v>
      </c>
      <c r="K2469" s="4" t="s">
        <v>98</v>
      </c>
      <c r="L2469" s="7" t="s">
        <v>16</v>
      </c>
      <c r="M2469" s="7" t="s">
        <v>17</v>
      </c>
    </row>
    <row r="2470" spans="1:13">
      <c r="A2470" s="3" t="s">
        <v>463</v>
      </c>
      <c r="B2470" s="3" t="s">
        <v>1784</v>
      </c>
      <c r="C2470" s="4" t="s">
        <v>15</v>
      </c>
      <c r="D2470" s="4" t="s">
        <v>98</v>
      </c>
      <c r="E2470" s="5">
        <v>0</v>
      </c>
      <c r="F2470" s="5">
        <v>0</v>
      </c>
      <c r="G2470" s="6" t="s">
        <v>98</v>
      </c>
      <c r="H2470" s="6">
        <v>0</v>
      </c>
      <c r="I2470" s="4">
        <v>0</v>
      </c>
      <c r="J2470" s="4" t="s">
        <v>98</v>
      </c>
      <c r="K2470" s="4" t="s">
        <v>98</v>
      </c>
      <c r="L2470" s="7" t="s">
        <v>16</v>
      </c>
      <c r="M2470" s="7" t="s">
        <v>17</v>
      </c>
    </row>
    <row r="2471" spans="1:13">
      <c r="A2471" s="3" t="s">
        <v>1237</v>
      </c>
      <c r="B2471" s="3" t="s">
        <v>1787</v>
      </c>
      <c r="C2471" s="4" t="s">
        <v>15</v>
      </c>
      <c r="D2471" s="4" t="s">
        <v>98</v>
      </c>
      <c r="E2471" s="5">
        <v>0</v>
      </c>
      <c r="F2471" s="5">
        <v>0</v>
      </c>
      <c r="G2471" s="6" t="s">
        <v>98</v>
      </c>
      <c r="H2471" s="6">
        <v>0</v>
      </c>
      <c r="I2471" s="4">
        <v>0</v>
      </c>
      <c r="J2471" s="4" t="s">
        <v>98</v>
      </c>
      <c r="K2471" s="4" t="s">
        <v>98</v>
      </c>
      <c r="L2471" s="7" t="s">
        <v>16</v>
      </c>
      <c r="M2471" s="7" t="s">
        <v>17</v>
      </c>
    </row>
    <row r="2472" spans="1:13">
      <c r="A2472" s="3" t="s">
        <v>1215</v>
      </c>
      <c r="B2472" s="3" t="s">
        <v>1788</v>
      </c>
      <c r="C2472" s="4" t="s">
        <v>15</v>
      </c>
      <c r="D2472" s="4" t="s">
        <v>98</v>
      </c>
      <c r="E2472" s="5">
        <v>0</v>
      </c>
      <c r="F2472" s="5">
        <v>0</v>
      </c>
      <c r="G2472" s="6" t="s">
        <v>98</v>
      </c>
      <c r="H2472" s="6">
        <v>0</v>
      </c>
      <c r="I2472" s="4">
        <v>0</v>
      </c>
      <c r="J2472" s="4" t="s">
        <v>98</v>
      </c>
      <c r="K2472" s="4" t="s">
        <v>98</v>
      </c>
      <c r="L2472" s="7" t="s">
        <v>16</v>
      </c>
      <c r="M2472" s="7" t="s">
        <v>17</v>
      </c>
    </row>
    <row r="2473" spans="1:13">
      <c r="A2473" s="3" t="s">
        <v>400</v>
      </c>
      <c r="B2473" s="3" t="s">
        <v>1789</v>
      </c>
      <c r="C2473" s="4" t="s">
        <v>15</v>
      </c>
      <c r="D2473" s="4" t="s">
        <v>98</v>
      </c>
      <c r="E2473" s="5">
        <v>0</v>
      </c>
      <c r="F2473" s="5">
        <v>0</v>
      </c>
      <c r="G2473" s="6" t="s">
        <v>98</v>
      </c>
      <c r="H2473" s="6">
        <v>0</v>
      </c>
      <c r="I2473" s="4">
        <v>0</v>
      </c>
      <c r="J2473" s="4" t="s">
        <v>98</v>
      </c>
      <c r="K2473" s="4" t="s">
        <v>98</v>
      </c>
      <c r="L2473" s="7" t="s">
        <v>16</v>
      </c>
      <c r="M2473" s="7" t="s">
        <v>17</v>
      </c>
    </row>
    <row r="2474" spans="1:13">
      <c r="A2474" s="3" t="s">
        <v>413</v>
      </c>
      <c r="B2474" s="3" t="s">
        <v>1055</v>
      </c>
      <c r="C2474" s="4" t="s">
        <v>15</v>
      </c>
      <c r="D2474" s="4" t="s">
        <v>98</v>
      </c>
      <c r="E2474" s="5">
        <v>0</v>
      </c>
      <c r="F2474" s="5">
        <v>0</v>
      </c>
      <c r="G2474" s="6" t="s">
        <v>98</v>
      </c>
      <c r="H2474" s="6">
        <v>0</v>
      </c>
      <c r="I2474" s="4">
        <v>0</v>
      </c>
      <c r="J2474" s="4" t="s">
        <v>98</v>
      </c>
      <c r="K2474" s="4" t="s">
        <v>98</v>
      </c>
      <c r="L2474" s="7" t="s">
        <v>16</v>
      </c>
      <c r="M2474" s="7" t="s">
        <v>17</v>
      </c>
    </row>
    <row r="2475" spans="1:13">
      <c r="A2475" s="3" t="s">
        <v>669</v>
      </c>
      <c r="B2475" s="3" t="s">
        <v>1790</v>
      </c>
      <c r="C2475" s="4" t="s">
        <v>15</v>
      </c>
      <c r="D2475" s="4" t="s">
        <v>98</v>
      </c>
      <c r="E2475" s="5">
        <v>0</v>
      </c>
      <c r="F2475" s="5">
        <v>0</v>
      </c>
      <c r="G2475" s="6" t="s">
        <v>98</v>
      </c>
      <c r="H2475" s="6">
        <v>0</v>
      </c>
      <c r="I2475" s="4">
        <v>0</v>
      </c>
      <c r="J2475" s="4" t="s">
        <v>98</v>
      </c>
      <c r="K2475" s="4" t="s">
        <v>98</v>
      </c>
      <c r="L2475" s="7" t="s">
        <v>16</v>
      </c>
      <c r="M2475" s="7" t="s">
        <v>17</v>
      </c>
    </row>
    <row r="2476" spans="1:13">
      <c r="A2476" s="3" t="s">
        <v>514</v>
      </c>
      <c r="B2476" s="3" t="s">
        <v>902</v>
      </c>
      <c r="C2476" s="4" t="s">
        <v>15</v>
      </c>
      <c r="D2476" s="4" t="s">
        <v>98</v>
      </c>
      <c r="E2476" s="5">
        <v>0</v>
      </c>
      <c r="F2476" s="5">
        <v>0</v>
      </c>
      <c r="G2476" s="6" t="s">
        <v>98</v>
      </c>
      <c r="H2476" s="6">
        <v>0</v>
      </c>
      <c r="I2476" s="4">
        <v>0</v>
      </c>
      <c r="J2476" s="4" t="s">
        <v>98</v>
      </c>
      <c r="K2476" s="4" t="s">
        <v>98</v>
      </c>
      <c r="L2476" s="7" t="s">
        <v>16</v>
      </c>
      <c r="M2476" s="7" t="s">
        <v>17</v>
      </c>
    </row>
    <row r="2477" spans="1:13">
      <c r="A2477" s="3" t="s">
        <v>1124</v>
      </c>
      <c r="B2477" s="3" t="s">
        <v>1791</v>
      </c>
      <c r="C2477" s="4" t="s">
        <v>15</v>
      </c>
      <c r="D2477" s="4" t="s">
        <v>98</v>
      </c>
      <c r="E2477" s="5">
        <v>0</v>
      </c>
      <c r="F2477" s="5">
        <v>0</v>
      </c>
      <c r="G2477" s="6" t="s">
        <v>98</v>
      </c>
      <c r="H2477" s="6">
        <v>0</v>
      </c>
      <c r="I2477" s="4">
        <v>0</v>
      </c>
      <c r="J2477" s="4" t="s">
        <v>98</v>
      </c>
      <c r="K2477" s="4" t="s">
        <v>98</v>
      </c>
      <c r="L2477" s="7" t="s">
        <v>16</v>
      </c>
      <c r="M2477" s="7" t="s">
        <v>17</v>
      </c>
    </row>
    <row r="2478" spans="1:13">
      <c r="A2478" s="3" t="s">
        <v>1600</v>
      </c>
      <c r="B2478" s="3" t="s">
        <v>1792</v>
      </c>
      <c r="C2478" s="4" t="s">
        <v>15</v>
      </c>
      <c r="D2478" s="4" t="s">
        <v>98</v>
      </c>
      <c r="E2478" s="5">
        <v>0</v>
      </c>
      <c r="F2478" s="5">
        <v>0</v>
      </c>
      <c r="G2478" s="6" t="s">
        <v>98</v>
      </c>
      <c r="H2478" s="6">
        <v>0</v>
      </c>
      <c r="I2478" s="4">
        <v>0</v>
      </c>
      <c r="J2478" s="4" t="s">
        <v>98</v>
      </c>
      <c r="K2478" s="4" t="s">
        <v>98</v>
      </c>
      <c r="L2478" s="7" t="s">
        <v>16</v>
      </c>
      <c r="M2478" s="7" t="s">
        <v>17</v>
      </c>
    </row>
    <row r="2479" spans="1:13">
      <c r="A2479" s="3" t="s">
        <v>488</v>
      </c>
      <c r="B2479" s="3" t="s">
        <v>657</v>
      </c>
      <c r="C2479" s="4" t="s">
        <v>15</v>
      </c>
      <c r="D2479" s="4" t="s">
        <v>98</v>
      </c>
      <c r="E2479" s="5">
        <v>0</v>
      </c>
      <c r="F2479" s="5">
        <v>0</v>
      </c>
      <c r="G2479" s="6" t="s">
        <v>98</v>
      </c>
      <c r="H2479" s="6">
        <v>0</v>
      </c>
      <c r="I2479" s="4">
        <v>0</v>
      </c>
      <c r="J2479" s="4" t="s">
        <v>98</v>
      </c>
      <c r="K2479" s="4" t="s">
        <v>98</v>
      </c>
      <c r="L2479" s="7" t="s">
        <v>16</v>
      </c>
      <c r="M2479" s="7" t="s">
        <v>17</v>
      </c>
    </row>
    <row r="2480" spans="1:13">
      <c r="A2480" s="3" t="s">
        <v>22</v>
      </c>
      <c r="B2480" s="3" t="s">
        <v>195</v>
      </c>
      <c r="C2480" s="4" t="s">
        <v>15</v>
      </c>
      <c r="D2480" s="4" t="s">
        <v>98</v>
      </c>
      <c r="E2480" s="5">
        <v>0</v>
      </c>
      <c r="F2480" s="5">
        <v>0</v>
      </c>
      <c r="G2480" s="6" t="s">
        <v>98</v>
      </c>
      <c r="H2480" s="6">
        <v>0</v>
      </c>
      <c r="I2480" s="4">
        <v>0</v>
      </c>
      <c r="J2480" s="4" t="s">
        <v>98</v>
      </c>
      <c r="K2480" s="4" t="s">
        <v>98</v>
      </c>
      <c r="L2480" s="7" t="s">
        <v>16</v>
      </c>
      <c r="M2480" s="7" t="s">
        <v>17</v>
      </c>
    </row>
    <row r="2481" spans="1:13">
      <c r="A2481" s="3" t="s">
        <v>373</v>
      </c>
      <c r="B2481" s="3" t="s">
        <v>391</v>
      </c>
      <c r="C2481" s="4" t="s">
        <v>15</v>
      </c>
      <c r="D2481" s="4" t="s">
        <v>98</v>
      </c>
      <c r="E2481" s="5">
        <v>0</v>
      </c>
      <c r="F2481" s="5">
        <v>0</v>
      </c>
      <c r="G2481" s="6" t="s">
        <v>98</v>
      </c>
      <c r="H2481" s="6">
        <v>0</v>
      </c>
      <c r="I2481" s="4">
        <v>0</v>
      </c>
      <c r="J2481" s="4" t="s">
        <v>98</v>
      </c>
      <c r="K2481" s="4" t="s">
        <v>98</v>
      </c>
      <c r="L2481" s="7" t="s">
        <v>16</v>
      </c>
      <c r="M2481" s="7" t="s">
        <v>17</v>
      </c>
    </row>
    <row r="2482" spans="1:13">
      <c r="A2482" s="3" t="s">
        <v>424</v>
      </c>
      <c r="B2482" s="3" t="s">
        <v>1203</v>
      </c>
      <c r="C2482" s="4" t="s">
        <v>15</v>
      </c>
      <c r="D2482" s="4" t="s">
        <v>98</v>
      </c>
      <c r="E2482" s="5">
        <v>0</v>
      </c>
      <c r="F2482" s="5">
        <v>0</v>
      </c>
      <c r="G2482" s="6" t="s">
        <v>98</v>
      </c>
      <c r="H2482" s="6">
        <v>0</v>
      </c>
      <c r="I2482" s="4">
        <v>0</v>
      </c>
      <c r="J2482" s="4" t="s">
        <v>98</v>
      </c>
      <c r="K2482" s="4" t="s">
        <v>98</v>
      </c>
      <c r="L2482" s="7" t="s">
        <v>16</v>
      </c>
      <c r="M2482" s="7" t="s">
        <v>17</v>
      </c>
    </row>
    <row r="2483" spans="1:13">
      <c r="A2483" s="3" t="s">
        <v>1793</v>
      </c>
      <c r="B2483" s="3" t="s">
        <v>693</v>
      </c>
      <c r="C2483" s="4" t="s">
        <v>15</v>
      </c>
      <c r="D2483" s="4" t="s">
        <v>98</v>
      </c>
      <c r="E2483" s="5">
        <v>0</v>
      </c>
      <c r="F2483" s="5">
        <v>0</v>
      </c>
      <c r="G2483" s="6" t="s">
        <v>98</v>
      </c>
      <c r="H2483" s="6">
        <v>0</v>
      </c>
      <c r="I2483" s="4">
        <v>0</v>
      </c>
      <c r="J2483" s="4" t="s">
        <v>98</v>
      </c>
      <c r="K2483" s="4" t="s">
        <v>98</v>
      </c>
      <c r="L2483" s="7" t="s">
        <v>16</v>
      </c>
      <c r="M2483" s="7" t="s">
        <v>17</v>
      </c>
    </row>
    <row r="2484" spans="1:13">
      <c r="A2484" s="3" t="s">
        <v>911</v>
      </c>
      <c r="B2484" s="3" t="s">
        <v>1794</v>
      </c>
      <c r="C2484" s="4" t="s">
        <v>15</v>
      </c>
      <c r="D2484" s="4" t="s">
        <v>98</v>
      </c>
      <c r="E2484" s="5">
        <v>0</v>
      </c>
      <c r="F2484" s="5">
        <v>0</v>
      </c>
      <c r="G2484" s="6" t="s">
        <v>98</v>
      </c>
      <c r="H2484" s="6">
        <v>0</v>
      </c>
      <c r="I2484" s="4">
        <v>0</v>
      </c>
      <c r="J2484" s="4" t="s">
        <v>98</v>
      </c>
      <c r="K2484" s="4" t="s">
        <v>98</v>
      </c>
      <c r="L2484" s="7" t="s">
        <v>16</v>
      </c>
      <c r="M2484" s="7" t="s">
        <v>17</v>
      </c>
    </row>
    <row r="2485" spans="1:13">
      <c r="A2485" s="3" t="s">
        <v>787</v>
      </c>
      <c r="B2485" s="3" t="s">
        <v>1745</v>
      </c>
      <c r="C2485" s="4" t="s">
        <v>15</v>
      </c>
      <c r="D2485" s="4" t="s">
        <v>98</v>
      </c>
      <c r="E2485" s="5">
        <v>0</v>
      </c>
      <c r="F2485" s="5">
        <v>0</v>
      </c>
      <c r="G2485" s="6" t="s">
        <v>98</v>
      </c>
      <c r="H2485" s="6">
        <v>0</v>
      </c>
      <c r="I2485" s="4">
        <v>0</v>
      </c>
      <c r="J2485" s="4" t="s">
        <v>98</v>
      </c>
      <c r="K2485" s="4" t="s">
        <v>98</v>
      </c>
      <c r="L2485" s="7" t="s">
        <v>16</v>
      </c>
      <c r="M2485" s="7" t="s">
        <v>17</v>
      </c>
    </row>
    <row r="2486" spans="1:13">
      <c r="A2486" s="3" t="s">
        <v>484</v>
      </c>
      <c r="B2486" s="3" t="s">
        <v>1795</v>
      </c>
      <c r="C2486" s="4" t="s">
        <v>15</v>
      </c>
      <c r="D2486" s="4" t="s">
        <v>98</v>
      </c>
      <c r="E2486" s="5">
        <v>0</v>
      </c>
      <c r="F2486" s="5">
        <v>0</v>
      </c>
      <c r="G2486" s="6" t="s">
        <v>98</v>
      </c>
      <c r="H2486" s="6">
        <v>0</v>
      </c>
      <c r="I2486" s="4">
        <v>0</v>
      </c>
      <c r="J2486" s="4" t="s">
        <v>98</v>
      </c>
      <c r="K2486" s="4" t="s">
        <v>98</v>
      </c>
      <c r="L2486" s="7" t="s">
        <v>16</v>
      </c>
      <c r="M2486" s="7" t="s">
        <v>17</v>
      </c>
    </row>
    <row r="2487" spans="1:13">
      <c r="A2487" s="3" t="s">
        <v>688</v>
      </c>
      <c r="B2487" s="3" t="s">
        <v>1710</v>
      </c>
      <c r="C2487" s="4" t="s">
        <v>15</v>
      </c>
      <c r="D2487" s="4" t="s">
        <v>98</v>
      </c>
      <c r="E2487" s="5">
        <v>0</v>
      </c>
      <c r="F2487" s="5">
        <v>0</v>
      </c>
      <c r="G2487" s="6" t="s">
        <v>98</v>
      </c>
      <c r="H2487" s="6">
        <v>0</v>
      </c>
      <c r="I2487" s="4">
        <v>0</v>
      </c>
      <c r="J2487" s="4" t="s">
        <v>98</v>
      </c>
      <c r="K2487" s="4" t="s">
        <v>98</v>
      </c>
      <c r="L2487" s="7" t="s">
        <v>16</v>
      </c>
      <c r="M2487" s="7" t="s">
        <v>17</v>
      </c>
    </row>
    <row r="2488" spans="1:13">
      <c r="A2488" s="3" t="s">
        <v>398</v>
      </c>
      <c r="B2488" s="3" t="s">
        <v>855</v>
      </c>
      <c r="C2488" s="4" t="s">
        <v>15</v>
      </c>
      <c r="D2488" s="4" t="s">
        <v>98</v>
      </c>
      <c r="E2488" s="5">
        <v>0</v>
      </c>
      <c r="F2488" s="5">
        <v>0</v>
      </c>
      <c r="G2488" s="6" t="s">
        <v>98</v>
      </c>
      <c r="H2488" s="6">
        <v>0</v>
      </c>
      <c r="I2488" s="4">
        <v>0</v>
      </c>
      <c r="J2488" s="4" t="s">
        <v>98</v>
      </c>
      <c r="K2488" s="4" t="s">
        <v>98</v>
      </c>
      <c r="L2488" s="7" t="s">
        <v>16</v>
      </c>
      <c r="M2488" s="7" t="s">
        <v>17</v>
      </c>
    </row>
    <row r="2489" spans="1:13">
      <c r="A2489" s="3" t="s">
        <v>822</v>
      </c>
      <c r="B2489" s="3" t="s">
        <v>1796</v>
      </c>
      <c r="C2489" s="4" t="s">
        <v>15</v>
      </c>
      <c r="D2489" s="4" t="s">
        <v>98</v>
      </c>
      <c r="E2489" s="5">
        <v>0</v>
      </c>
      <c r="F2489" s="5">
        <v>0</v>
      </c>
      <c r="G2489" s="6" t="s">
        <v>98</v>
      </c>
      <c r="H2489" s="6">
        <v>0</v>
      </c>
      <c r="I2489" s="4">
        <v>0</v>
      </c>
      <c r="J2489" s="4" t="s">
        <v>98</v>
      </c>
      <c r="K2489" s="4" t="s">
        <v>98</v>
      </c>
      <c r="L2489" s="7" t="s">
        <v>16</v>
      </c>
      <c r="M2489" s="7" t="s">
        <v>17</v>
      </c>
    </row>
    <row r="2490" spans="1:13">
      <c r="A2490" s="3" t="s">
        <v>474</v>
      </c>
      <c r="B2490" s="3" t="s">
        <v>630</v>
      </c>
      <c r="C2490" s="4" t="s">
        <v>15</v>
      </c>
      <c r="D2490" s="4" t="s">
        <v>98</v>
      </c>
      <c r="E2490" s="5">
        <v>0</v>
      </c>
      <c r="F2490" s="5">
        <v>0</v>
      </c>
      <c r="G2490" s="6" t="s">
        <v>98</v>
      </c>
      <c r="H2490" s="6">
        <v>0</v>
      </c>
      <c r="I2490" s="4">
        <v>0</v>
      </c>
      <c r="J2490" s="4" t="s">
        <v>98</v>
      </c>
      <c r="K2490" s="4" t="s">
        <v>98</v>
      </c>
      <c r="L2490" s="7" t="s">
        <v>16</v>
      </c>
      <c r="M2490" s="7" t="s">
        <v>17</v>
      </c>
    </row>
    <row r="2491" spans="1:13">
      <c r="A2491" s="3" t="s">
        <v>484</v>
      </c>
      <c r="B2491" s="3" t="s">
        <v>1797</v>
      </c>
      <c r="C2491" s="4" t="s">
        <v>15</v>
      </c>
      <c r="D2491" s="4" t="s">
        <v>98</v>
      </c>
      <c r="E2491" s="5">
        <v>0</v>
      </c>
      <c r="F2491" s="5">
        <v>0</v>
      </c>
      <c r="G2491" s="6" t="s">
        <v>98</v>
      </c>
      <c r="H2491" s="6">
        <v>0</v>
      </c>
      <c r="I2491" s="4">
        <v>0</v>
      </c>
      <c r="J2491" s="4" t="s">
        <v>98</v>
      </c>
      <c r="K2491" s="4" t="s">
        <v>98</v>
      </c>
      <c r="L2491" s="7" t="s">
        <v>16</v>
      </c>
      <c r="M2491" s="7" t="s">
        <v>17</v>
      </c>
    </row>
    <row r="2492" spans="1:13">
      <c r="A2492" s="3" t="s">
        <v>995</v>
      </c>
      <c r="B2492" s="3" t="s">
        <v>1798</v>
      </c>
      <c r="C2492" s="4" t="s">
        <v>15</v>
      </c>
      <c r="D2492" s="4" t="s">
        <v>98</v>
      </c>
      <c r="E2492" s="5">
        <v>0</v>
      </c>
      <c r="F2492" s="5">
        <v>0</v>
      </c>
      <c r="G2492" s="6" t="s">
        <v>98</v>
      </c>
      <c r="H2492" s="6">
        <v>0</v>
      </c>
      <c r="I2492" s="4">
        <v>0</v>
      </c>
      <c r="J2492" s="4" t="s">
        <v>98</v>
      </c>
      <c r="K2492" s="4" t="s">
        <v>98</v>
      </c>
      <c r="L2492" s="7" t="s">
        <v>16</v>
      </c>
      <c r="M2492" s="7" t="s">
        <v>17</v>
      </c>
    </row>
    <row r="2493" spans="1:13">
      <c r="A2493" s="3" t="s">
        <v>1267</v>
      </c>
      <c r="B2493" s="3" t="s">
        <v>1344</v>
      </c>
      <c r="C2493" s="4" t="s">
        <v>15</v>
      </c>
      <c r="D2493" s="4" t="s">
        <v>98</v>
      </c>
      <c r="E2493" s="5">
        <v>0</v>
      </c>
      <c r="F2493" s="5">
        <v>0</v>
      </c>
      <c r="G2493" s="6" t="s">
        <v>98</v>
      </c>
      <c r="H2493" s="6">
        <v>0</v>
      </c>
      <c r="I2493" s="4">
        <v>0</v>
      </c>
      <c r="J2493" s="4" t="s">
        <v>98</v>
      </c>
      <c r="K2493" s="4" t="s">
        <v>98</v>
      </c>
      <c r="L2493" s="7" t="s">
        <v>16</v>
      </c>
      <c r="M2493" s="7" t="s">
        <v>17</v>
      </c>
    </row>
    <row r="2494" spans="1:13">
      <c r="A2494" s="3" t="s">
        <v>542</v>
      </c>
      <c r="B2494" s="3" t="s">
        <v>1540</v>
      </c>
      <c r="C2494" s="4" t="s">
        <v>15</v>
      </c>
      <c r="D2494" s="4" t="s">
        <v>98</v>
      </c>
      <c r="E2494" s="5">
        <v>0</v>
      </c>
      <c r="F2494" s="5">
        <v>0</v>
      </c>
      <c r="G2494" s="6" t="s">
        <v>98</v>
      </c>
      <c r="H2494" s="6">
        <v>0</v>
      </c>
      <c r="I2494" s="4">
        <v>0</v>
      </c>
      <c r="J2494" s="4" t="s">
        <v>98</v>
      </c>
      <c r="K2494" s="4" t="s">
        <v>98</v>
      </c>
      <c r="L2494" s="7" t="s">
        <v>16</v>
      </c>
      <c r="M2494" s="7" t="s">
        <v>17</v>
      </c>
    </row>
    <row r="2495" spans="1:13">
      <c r="A2495" s="3" t="s">
        <v>456</v>
      </c>
      <c r="B2495" s="3" t="s">
        <v>457</v>
      </c>
      <c r="C2495" s="4" t="s">
        <v>15</v>
      </c>
      <c r="D2495" s="4" t="s">
        <v>98</v>
      </c>
      <c r="E2495" s="5">
        <v>0</v>
      </c>
      <c r="F2495" s="5">
        <v>0</v>
      </c>
      <c r="G2495" s="6" t="s">
        <v>98</v>
      </c>
      <c r="H2495" s="6">
        <v>0</v>
      </c>
      <c r="I2495" s="4">
        <v>0</v>
      </c>
      <c r="J2495" s="4" t="s">
        <v>98</v>
      </c>
      <c r="K2495" s="4" t="s">
        <v>98</v>
      </c>
      <c r="L2495" s="7" t="s">
        <v>16</v>
      </c>
      <c r="M2495" s="7" t="s">
        <v>17</v>
      </c>
    </row>
    <row r="2496" spans="1:13">
      <c r="A2496" s="3" t="s">
        <v>410</v>
      </c>
      <c r="B2496" s="3" t="s">
        <v>1799</v>
      </c>
      <c r="C2496" s="4" t="s">
        <v>15</v>
      </c>
      <c r="D2496" s="4" t="s">
        <v>98</v>
      </c>
      <c r="E2496" s="5">
        <v>0</v>
      </c>
      <c r="F2496" s="5">
        <v>0</v>
      </c>
      <c r="G2496" s="6" t="s">
        <v>98</v>
      </c>
      <c r="H2496" s="6">
        <v>0</v>
      </c>
      <c r="I2496" s="4">
        <v>0</v>
      </c>
      <c r="J2496" s="4" t="s">
        <v>98</v>
      </c>
      <c r="K2496" s="4" t="s">
        <v>98</v>
      </c>
      <c r="L2496" s="7" t="s">
        <v>16</v>
      </c>
      <c r="M2496" s="7" t="s">
        <v>17</v>
      </c>
    </row>
    <row r="2497" spans="1:13">
      <c r="A2497" s="3" t="s">
        <v>825</v>
      </c>
      <c r="B2497" s="3" t="s">
        <v>1800</v>
      </c>
      <c r="C2497" s="4" t="s">
        <v>15</v>
      </c>
      <c r="D2497" s="4" t="s">
        <v>98</v>
      </c>
      <c r="E2497" s="5">
        <v>0</v>
      </c>
      <c r="F2497" s="5">
        <v>0</v>
      </c>
      <c r="G2497" s="6" t="s">
        <v>98</v>
      </c>
      <c r="H2497" s="6">
        <v>0</v>
      </c>
      <c r="I2497" s="4">
        <v>0</v>
      </c>
      <c r="J2497" s="4" t="s">
        <v>98</v>
      </c>
      <c r="K2497" s="4" t="s">
        <v>98</v>
      </c>
      <c r="L2497" s="7" t="s">
        <v>16</v>
      </c>
      <c r="M2497" s="7" t="s">
        <v>17</v>
      </c>
    </row>
    <row r="2498" spans="1:13">
      <c r="A2498" s="3" t="s">
        <v>486</v>
      </c>
      <c r="B2498" s="3" t="s">
        <v>1747</v>
      </c>
      <c r="C2498" s="4" t="s">
        <v>15</v>
      </c>
      <c r="D2498" s="4" t="s">
        <v>98</v>
      </c>
      <c r="E2498" s="5">
        <v>0</v>
      </c>
      <c r="F2498" s="5">
        <v>0</v>
      </c>
      <c r="G2498" s="6" t="s">
        <v>98</v>
      </c>
      <c r="H2498" s="6">
        <v>0</v>
      </c>
      <c r="I2498" s="4">
        <v>0</v>
      </c>
      <c r="J2498" s="4" t="s">
        <v>98</v>
      </c>
      <c r="K2498" s="4" t="s">
        <v>98</v>
      </c>
      <c r="L2498" s="7" t="s">
        <v>16</v>
      </c>
      <c r="M2498" s="7" t="s">
        <v>17</v>
      </c>
    </row>
    <row r="2499" spans="1:13">
      <c r="A2499" s="3" t="s">
        <v>305</v>
      </c>
      <c r="B2499" s="3" t="s">
        <v>1801</v>
      </c>
      <c r="C2499" s="4" t="s">
        <v>15</v>
      </c>
      <c r="D2499" s="4" t="s">
        <v>98</v>
      </c>
      <c r="E2499" s="5">
        <v>0</v>
      </c>
      <c r="F2499" s="5">
        <v>0</v>
      </c>
      <c r="G2499" s="6" t="s">
        <v>98</v>
      </c>
      <c r="H2499" s="6">
        <v>0</v>
      </c>
      <c r="I2499" s="4">
        <v>0</v>
      </c>
      <c r="J2499" s="4" t="s">
        <v>98</v>
      </c>
      <c r="K2499" s="4" t="s">
        <v>98</v>
      </c>
      <c r="L2499" s="7" t="s">
        <v>16</v>
      </c>
      <c r="M2499" s="7" t="s">
        <v>17</v>
      </c>
    </row>
    <row r="2500" spans="1:13">
      <c r="A2500" s="3" t="s">
        <v>458</v>
      </c>
      <c r="B2500" s="3" t="s">
        <v>1802</v>
      </c>
      <c r="C2500" s="4" t="s">
        <v>15</v>
      </c>
      <c r="D2500" s="4" t="s">
        <v>98</v>
      </c>
      <c r="E2500" s="5">
        <v>0</v>
      </c>
      <c r="F2500" s="5">
        <v>0</v>
      </c>
      <c r="G2500" s="6" t="s">
        <v>98</v>
      </c>
      <c r="H2500" s="6">
        <v>0</v>
      </c>
      <c r="I2500" s="4">
        <v>0</v>
      </c>
      <c r="J2500" s="4" t="s">
        <v>98</v>
      </c>
      <c r="K2500" s="4" t="s">
        <v>98</v>
      </c>
      <c r="L2500" s="7" t="s">
        <v>16</v>
      </c>
      <c r="M2500" s="7" t="s">
        <v>17</v>
      </c>
    </row>
    <row r="2501" spans="1:13">
      <c r="A2501" s="3" t="s">
        <v>533</v>
      </c>
      <c r="B2501" s="3" t="s">
        <v>1552</v>
      </c>
      <c r="C2501" s="4" t="s">
        <v>15</v>
      </c>
      <c r="D2501" s="4" t="s">
        <v>98</v>
      </c>
      <c r="E2501" s="5">
        <v>0</v>
      </c>
      <c r="F2501" s="5">
        <v>0</v>
      </c>
      <c r="G2501" s="6" t="s">
        <v>98</v>
      </c>
      <c r="H2501" s="6">
        <v>0</v>
      </c>
      <c r="I2501" s="4">
        <v>0</v>
      </c>
      <c r="J2501" s="4" t="s">
        <v>98</v>
      </c>
      <c r="K2501" s="4" t="s">
        <v>98</v>
      </c>
      <c r="L2501" s="7" t="s">
        <v>16</v>
      </c>
      <c r="M2501" s="7" t="s">
        <v>17</v>
      </c>
    </row>
    <row r="2502" spans="1:13">
      <c r="A2502" s="3" t="s">
        <v>794</v>
      </c>
      <c r="B2502" s="3" t="s">
        <v>1803</v>
      </c>
      <c r="C2502" s="4" t="s">
        <v>304</v>
      </c>
      <c r="D2502" s="4" t="s">
        <v>98</v>
      </c>
      <c r="E2502" s="5">
        <v>0</v>
      </c>
      <c r="F2502" s="5">
        <v>0</v>
      </c>
      <c r="G2502" s="6" t="s">
        <v>98</v>
      </c>
      <c r="H2502" s="6">
        <v>0</v>
      </c>
      <c r="I2502" s="4">
        <v>0</v>
      </c>
      <c r="J2502" s="4" t="s">
        <v>98</v>
      </c>
      <c r="K2502" s="4" t="s">
        <v>98</v>
      </c>
      <c r="L2502" s="7" t="s">
        <v>16</v>
      </c>
      <c r="M2502" s="7" t="s">
        <v>17</v>
      </c>
    </row>
    <row r="2503" spans="1:13">
      <c r="A2503" s="3" t="s">
        <v>106</v>
      </c>
      <c r="B2503" s="3" t="s">
        <v>1804</v>
      </c>
      <c r="C2503" s="4" t="s">
        <v>15</v>
      </c>
      <c r="D2503" s="4" t="s">
        <v>98</v>
      </c>
      <c r="E2503" s="5">
        <v>0</v>
      </c>
      <c r="F2503" s="5">
        <v>0</v>
      </c>
      <c r="G2503" s="6" t="s">
        <v>98</v>
      </c>
      <c r="H2503" s="6">
        <v>0</v>
      </c>
      <c r="I2503" s="4">
        <v>0</v>
      </c>
      <c r="J2503" s="4" t="s">
        <v>98</v>
      </c>
      <c r="K2503" s="4" t="s">
        <v>98</v>
      </c>
      <c r="L2503" s="7" t="s">
        <v>16</v>
      </c>
      <c r="M2503" s="7" t="s">
        <v>17</v>
      </c>
    </row>
    <row r="2504" spans="1:13">
      <c r="A2504" s="3" t="s">
        <v>706</v>
      </c>
      <c r="B2504" s="3" t="s">
        <v>1392</v>
      </c>
      <c r="C2504" s="4" t="s">
        <v>15</v>
      </c>
      <c r="D2504" s="4" t="s">
        <v>98</v>
      </c>
      <c r="E2504" s="5">
        <v>0</v>
      </c>
      <c r="F2504" s="5">
        <v>0</v>
      </c>
      <c r="G2504" s="6" t="s">
        <v>98</v>
      </c>
      <c r="H2504" s="6">
        <v>0</v>
      </c>
      <c r="I2504" s="4">
        <v>0</v>
      </c>
      <c r="J2504" s="4" t="s">
        <v>98</v>
      </c>
      <c r="K2504" s="4" t="s">
        <v>98</v>
      </c>
      <c r="L2504" s="7" t="s">
        <v>16</v>
      </c>
      <c r="M2504" s="7" t="s">
        <v>17</v>
      </c>
    </row>
    <row r="2505" spans="1:13">
      <c r="A2505" s="3" t="s">
        <v>336</v>
      </c>
      <c r="B2505" s="3" t="s">
        <v>639</v>
      </c>
      <c r="C2505" s="4" t="s">
        <v>15</v>
      </c>
      <c r="D2505" s="4" t="s">
        <v>98</v>
      </c>
      <c r="E2505" s="5">
        <v>0</v>
      </c>
      <c r="F2505" s="5">
        <v>0</v>
      </c>
      <c r="G2505" s="6" t="s">
        <v>98</v>
      </c>
      <c r="H2505" s="6">
        <v>0</v>
      </c>
      <c r="I2505" s="4">
        <v>0</v>
      </c>
      <c r="J2505" s="4" t="s">
        <v>98</v>
      </c>
      <c r="K2505" s="4" t="s">
        <v>98</v>
      </c>
      <c r="L2505" s="7" t="s">
        <v>16</v>
      </c>
      <c r="M2505" s="7" t="s">
        <v>17</v>
      </c>
    </row>
    <row r="2506" spans="1:13">
      <c r="A2506" s="3" t="s">
        <v>58</v>
      </c>
      <c r="B2506" s="3" t="s">
        <v>580</v>
      </c>
      <c r="C2506" s="4" t="s">
        <v>15</v>
      </c>
      <c r="D2506" s="4" t="s">
        <v>98</v>
      </c>
      <c r="E2506" s="5">
        <v>0</v>
      </c>
      <c r="F2506" s="5">
        <v>0</v>
      </c>
      <c r="G2506" s="6" t="s">
        <v>98</v>
      </c>
      <c r="H2506" s="6">
        <v>0</v>
      </c>
      <c r="I2506" s="4">
        <v>0</v>
      </c>
      <c r="J2506" s="4" t="s">
        <v>98</v>
      </c>
      <c r="K2506" s="4" t="s">
        <v>98</v>
      </c>
      <c r="L2506" s="7" t="s">
        <v>16</v>
      </c>
      <c r="M2506" s="7" t="s">
        <v>17</v>
      </c>
    </row>
    <row r="2507" spans="1:13">
      <c r="A2507" s="3" t="s">
        <v>379</v>
      </c>
      <c r="B2507" s="3" t="s">
        <v>739</v>
      </c>
      <c r="C2507" s="4" t="s">
        <v>15</v>
      </c>
      <c r="D2507" s="4" t="s">
        <v>98</v>
      </c>
      <c r="E2507" s="5">
        <v>0</v>
      </c>
      <c r="F2507" s="5">
        <v>0</v>
      </c>
      <c r="G2507" s="6" t="s">
        <v>98</v>
      </c>
      <c r="H2507" s="6">
        <v>0</v>
      </c>
      <c r="I2507" s="4">
        <v>0</v>
      </c>
      <c r="J2507" s="4" t="s">
        <v>98</v>
      </c>
      <c r="K2507" s="4" t="s">
        <v>98</v>
      </c>
      <c r="L2507" s="7" t="s">
        <v>16</v>
      </c>
      <c r="M2507" s="7" t="s">
        <v>17</v>
      </c>
    </row>
    <row r="2508" spans="1:13">
      <c r="A2508" s="3" t="s">
        <v>1049</v>
      </c>
      <c r="B2508" s="3" t="s">
        <v>1201</v>
      </c>
      <c r="C2508" s="4" t="s">
        <v>15</v>
      </c>
      <c r="D2508" s="4" t="s">
        <v>98</v>
      </c>
      <c r="E2508" s="5">
        <v>0</v>
      </c>
      <c r="F2508" s="5">
        <v>0</v>
      </c>
      <c r="G2508" s="6" t="s">
        <v>98</v>
      </c>
      <c r="H2508" s="6">
        <v>0</v>
      </c>
      <c r="I2508" s="4">
        <v>0</v>
      </c>
      <c r="J2508" s="4" t="s">
        <v>98</v>
      </c>
      <c r="K2508" s="4" t="s">
        <v>98</v>
      </c>
      <c r="L2508" s="7" t="s">
        <v>16</v>
      </c>
      <c r="M2508" s="7" t="s">
        <v>17</v>
      </c>
    </row>
    <row r="2509" spans="1:13">
      <c r="A2509" s="3" t="s">
        <v>942</v>
      </c>
      <c r="B2509" s="3" t="s">
        <v>331</v>
      </c>
      <c r="C2509" s="4" t="s">
        <v>15</v>
      </c>
      <c r="D2509" s="4" t="s">
        <v>98</v>
      </c>
      <c r="E2509" s="5">
        <v>0</v>
      </c>
      <c r="F2509" s="5">
        <v>0</v>
      </c>
      <c r="G2509" s="6" t="s">
        <v>98</v>
      </c>
      <c r="H2509" s="6">
        <v>0</v>
      </c>
      <c r="I2509" s="4">
        <v>0</v>
      </c>
      <c r="J2509" s="4" t="s">
        <v>98</v>
      </c>
      <c r="K2509" s="4" t="s">
        <v>98</v>
      </c>
      <c r="L2509" s="7" t="s">
        <v>16</v>
      </c>
      <c r="M2509" s="7" t="s">
        <v>17</v>
      </c>
    </row>
    <row r="2510" spans="1:13">
      <c r="A2510" s="3" t="s">
        <v>1103</v>
      </c>
      <c r="B2510" s="3" t="s">
        <v>1805</v>
      </c>
      <c r="C2510" s="4" t="s">
        <v>15</v>
      </c>
      <c r="D2510" s="4" t="s">
        <v>98</v>
      </c>
      <c r="E2510" s="5">
        <v>0</v>
      </c>
      <c r="F2510" s="5">
        <v>0</v>
      </c>
      <c r="G2510" s="6" t="s">
        <v>98</v>
      </c>
      <c r="H2510" s="6">
        <v>0</v>
      </c>
      <c r="I2510" s="4">
        <v>0</v>
      </c>
      <c r="J2510" s="4" t="s">
        <v>98</v>
      </c>
      <c r="K2510" s="4" t="s">
        <v>98</v>
      </c>
      <c r="L2510" s="7" t="s">
        <v>16</v>
      </c>
      <c r="M2510" s="7" t="s">
        <v>17</v>
      </c>
    </row>
    <row r="2511" spans="1:13">
      <c r="A2511" s="3" t="s">
        <v>612</v>
      </c>
      <c r="B2511" s="3" t="s">
        <v>376</v>
      </c>
      <c r="C2511" s="4" t="s">
        <v>15</v>
      </c>
      <c r="D2511" s="4" t="s">
        <v>98</v>
      </c>
      <c r="E2511" s="5">
        <v>0</v>
      </c>
      <c r="F2511" s="5">
        <v>0</v>
      </c>
      <c r="G2511" s="6" t="s">
        <v>98</v>
      </c>
      <c r="H2511" s="6">
        <v>0</v>
      </c>
      <c r="I2511" s="4">
        <v>0</v>
      </c>
      <c r="J2511" s="4" t="s">
        <v>98</v>
      </c>
      <c r="K2511" s="4" t="s">
        <v>98</v>
      </c>
      <c r="L2511" s="7" t="s">
        <v>16</v>
      </c>
      <c r="M2511" s="7" t="s">
        <v>17</v>
      </c>
    </row>
    <row r="2512" spans="1:13">
      <c r="A2512" s="3" t="s">
        <v>1028</v>
      </c>
      <c r="B2512" s="3" t="s">
        <v>596</v>
      </c>
      <c r="C2512" s="4" t="s">
        <v>15</v>
      </c>
      <c r="D2512" s="4" t="s">
        <v>98</v>
      </c>
      <c r="E2512" s="5">
        <v>0</v>
      </c>
      <c r="F2512" s="5">
        <v>0</v>
      </c>
      <c r="G2512" s="6" t="s">
        <v>98</v>
      </c>
      <c r="H2512" s="6">
        <v>0</v>
      </c>
      <c r="I2512" s="4">
        <v>0</v>
      </c>
      <c r="J2512" s="4" t="s">
        <v>98</v>
      </c>
      <c r="K2512" s="4" t="s">
        <v>98</v>
      </c>
      <c r="L2512" s="7" t="s">
        <v>16</v>
      </c>
      <c r="M2512" s="7" t="s">
        <v>17</v>
      </c>
    </row>
    <row r="2513" spans="1:13">
      <c r="A2513" s="3" t="s">
        <v>321</v>
      </c>
      <c r="B2513" s="3" t="s">
        <v>802</v>
      </c>
      <c r="C2513" s="4" t="s">
        <v>15</v>
      </c>
      <c r="D2513" s="4" t="s">
        <v>98</v>
      </c>
      <c r="E2513" s="5">
        <v>0</v>
      </c>
      <c r="F2513" s="5">
        <v>0</v>
      </c>
      <c r="G2513" s="6" t="s">
        <v>98</v>
      </c>
      <c r="H2513" s="6">
        <v>0</v>
      </c>
      <c r="I2513" s="4">
        <v>0</v>
      </c>
      <c r="J2513" s="4" t="s">
        <v>98</v>
      </c>
      <c r="K2513" s="4" t="s">
        <v>98</v>
      </c>
      <c r="L2513" s="7" t="s">
        <v>16</v>
      </c>
      <c r="M2513" s="7" t="s">
        <v>17</v>
      </c>
    </row>
    <row r="2514" spans="1:13">
      <c r="A2514" s="3" t="s">
        <v>402</v>
      </c>
      <c r="B2514" s="3" t="s">
        <v>1806</v>
      </c>
      <c r="C2514" s="4" t="s">
        <v>15</v>
      </c>
      <c r="D2514" s="4" t="s">
        <v>98</v>
      </c>
      <c r="E2514" s="5">
        <v>0</v>
      </c>
      <c r="F2514" s="5">
        <v>0</v>
      </c>
      <c r="G2514" s="6" t="s">
        <v>98</v>
      </c>
      <c r="H2514" s="6">
        <v>0</v>
      </c>
      <c r="I2514" s="4">
        <v>0</v>
      </c>
      <c r="J2514" s="4" t="s">
        <v>98</v>
      </c>
      <c r="K2514" s="4" t="s">
        <v>98</v>
      </c>
      <c r="L2514" s="7" t="s">
        <v>16</v>
      </c>
      <c r="M2514" s="7" t="s">
        <v>17</v>
      </c>
    </row>
    <row r="2515" spans="1:13">
      <c r="A2515" s="3" t="s">
        <v>491</v>
      </c>
      <c r="B2515" s="3" t="s">
        <v>1807</v>
      </c>
      <c r="C2515" s="4" t="s">
        <v>15</v>
      </c>
      <c r="D2515" s="4" t="s">
        <v>98</v>
      </c>
      <c r="E2515" s="5">
        <v>0</v>
      </c>
      <c r="F2515" s="5">
        <v>0</v>
      </c>
      <c r="G2515" s="6" t="s">
        <v>98</v>
      </c>
      <c r="H2515" s="6">
        <v>0</v>
      </c>
      <c r="I2515" s="4">
        <v>0</v>
      </c>
      <c r="J2515" s="4" t="s">
        <v>98</v>
      </c>
      <c r="K2515" s="4" t="s">
        <v>98</v>
      </c>
      <c r="L2515" s="7" t="s">
        <v>16</v>
      </c>
      <c r="M2515" s="7" t="s">
        <v>17</v>
      </c>
    </row>
    <row r="2516" spans="1:13">
      <c r="A2516" s="3" t="s">
        <v>1739</v>
      </c>
      <c r="B2516" s="3" t="s">
        <v>1808</v>
      </c>
      <c r="C2516" s="4" t="s">
        <v>15</v>
      </c>
      <c r="D2516" s="4" t="s">
        <v>98</v>
      </c>
      <c r="E2516" s="5">
        <v>0</v>
      </c>
      <c r="F2516" s="5">
        <v>0</v>
      </c>
      <c r="G2516" s="6" t="s">
        <v>98</v>
      </c>
      <c r="H2516" s="6">
        <v>0</v>
      </c>
      <c r="I2516" s="4">
        <v>0</v>
      </c>
      <c r="J2516" s="4" t="s">
        <v>98</v>
      </c>
      <c r="K2516" s="4" t="s">
        <v>98</v>
      </c>
      <c r="L2516" s="7" t="s">
        <v>16</v>
      </c>
      <c r="M2516" s="7" t="s">
        <v>17</v>
      </c>
    </row>
    <row r="2517" spans="1:13">
      <c r="A2517" s="3" t="s">
        <v>296</v>
      </c>
      <c r="B2517" s="3" t="s">
        <v>1809</v>
      </c>
      <c r="C2517" s="4" t="s">
        <v>15</v>
      </c>
      <c r="D2517" s="4" t="s">
        <v>98</v>
      </c>
      <c r="E2517" s="5">
        <v>0</v>
      </c>
      <c r="F2517" s="5">
        <v>0</v>
      </c>
      <c r="G2517" s="6" t="s">
        <v>98</v>
      </c>
      <c r="H2517" s="6">
        <v>0</v>
      </c>
      <c r="I2517" s="4">
        <v>0</v>
      </c>
      <c r="J2517" s="4" t="s">
        <v>98</v>
      </c>
      <c r="K2517" s="4" t="s">
        <v>98</v>
      </c>
      <c r="L2517" s="7" t="s">
        <v>16</v>
      </c>
      <c r="M2517" s="7" t="s">
        <v>17</v>
      </c>
    </row>
    <row r="2518" spans="1:13">
      <c r="A2518" s="3" t="s">
        <v>488</v>
      </c>
      <c r="B2518" s="3" t="s">
        <v>489</v>
      </c>
      <c r="C2518" s="4" t="s">
        <v>15</v>
      </c>
      <c r="D2518" s="4" t="s">
        <v>98</v>
      </c>
      <c r="E2518" s="5">
        <v>0</v>
      </c>
      <c r="F2518" s="5">
        <v>0</v>
      </c>
      <c r="G2518" s="6" t="s">
        <v>98</v>
      </c>
      <c r="H2518" s="6">
        <v>0</v>
      </c>
      <c r="I2518" s="4">
        <v>0</v>
      </c>
      <c r="J2518" s="4" t="s">
        <v>98</v>
      </c>
      <c r="K2518" s="4" t="s">
        <v>98</v>
      </c>
      <c r="L2518" s="7" t="s">
        <v>16</v>
      </c>
      <c r="M2518" s="7" t="s">
        <v>17</v>
      </c>
    </row>
    <row r="2519" spans="1:13">
      <c r="A2519" s="3" t="s">
        <v>621</v>
      </c>
      <c r="B2519" s="3" t="s">
        <v>905</v>
      </c>
      <c r="C2519" s="4" t="s">
        <v>15</v>
      </c>
      <c r="D2519" s="4" t="s">
        <v>98</v>
      </c>
      <c r="E2519" s="5">
        <v>0</v>
      </c>
      <c r="F2519" s="5">
        <v>0</v>
      </c>
      <c r="G2519" s="6" t="s">
        <v>98</v>
      </c>
      <c r="H2519" s="6">
        <v>0</v>
      </c>
      <c r="I2519" s="4">
        <v>0</v>
      </c>
      <c r="J2519" s="4" t="s">
        <v>98</v>
      </c>
      <c r="K2519" s="4" t="s">
        <v>98</v>
      </c>
      <c r="L2519" s="7" t="s">
        <v>16</v>
      </c>
      <c r="M2519" s="7" t="s">
        <v>17</v>
      </c>
    </row>
    <row r="2520" spans="1:13">
      <c r="A2520" s="3" t="s">
        <v>1166</v>
      </c>
      <c r="B2520" s="3" t="s">
        <v>1810</v>
      </c>
      <c r="C2520" s="4" t="s">
        <v>15</v>
      </c>
      <c r="D2520" s="4" t="s">
        <v>98</v>
      </c>
      <c r="E2520" s="5">
        <v>0</v>
      </c>
      <c r="F2520" s="5">
        <v>0</v>
      </c>
      <c r="G2520" s="6" t="s">
        <v>98</v>
      </c>
      <c r="H2520" s="6">
        <v>0</v>
      </c>
      <c r="I2520" s="4">
        <v>0</v>
      </c>
      <c r="J2520" s="4" t="s">
        <v>98</v>
      </c>
      <c r="K2520" s="4" t="s">
        <v>98</v>
      </c>
      <c r="L2520" s="7" t="s">
        <v>16</v>
      </c>
      <c r="M2520" s="7" t="s">
        <v>17</v>
      </c>
    </row>
    <row r="2521" spans="1:13">
      <c r="A2521" s="3" t="s">
        <v>321</v>
      </c>
      <c r="B2521" s="3" t="s">
        <v>1726</v>
      </c>
      <c r="C2521" s="4" t="s">
        <v>15</v>
      </c>
      <c r="D2521" s="4" t="s">
        <v>98</v>
      </c>
      <c r="E2521" s="5">
        <v>0</v>
      </c>
      <c r="F2521" s="5">
        <v>0</v>
      </c>
      <c r="G2521" s="6" t="s">
        <v>98</v>
      </c>
      <c r="H2521" s="6">
        <v>0</v>
      </c>
      <c r="I2521" s="4">
        <v>0</v>
      </c>
      <c r="J2521" s="4" t="s">
        <v>98</v>
      </c>
      <c r="K2521" s="4" t="s">
        <v>98</v>
      </c>
      <c r="L2521" s="7" t="s">
        <v>16</v>
      </c>
      <c r="M2521" s="7" t="s">
        <v>17</v>
      </c>
    </row>
    <row r="2522" spans="1:13">
      <c r="A2522" s="3" t="s">
        <v>1793</v>
      </c>
      <c r="B2522" s="3" t="s">
        <v>1811</v>
      </c>
      <c r="C2522" s="4" t="s">
        <v>15</v>
      </c>
      <c r="D2522" s="4" t="s">
        <v>98</v>
      </c>
      <c r="E2522" s="5">
        <v>0</v>
      </c>
      <c r="F2522" s="5">
        <v>0</v>
      </c>
      <c r="G2522" s="6" t="s">
        <v>98</v>
      </c>
      <c r="H2522" s="6">
        <v>0</v>
      </c>
      <c r="I2522" s="4">
        <v>0</v>
      </c>
      <c r="J2522" s="4" t="s">
        <v>98</v>
      </c>
      <c r="K2522" s="4" t="s">
        <v>98</v>
      </c>
      <c r="L2522" s="7" t="s">
        <v>16</v>
      </c>
      <c r="M2522" s="7" t="s">
        <v>17</v>
      </c>
    </row>
    <row r="2523" spans="1:13">
      <c r="A2523" s="3" t="s">
        <v>402</v>
      </c>
      <c r="B2523" s="3" t="s">
        <v>1812</v>
      </c>
      <c r="C2523" s="4" t="s">
        <v>15</v>
      </c>
      <c r="D2523" s="4" t="s">
        <v>98</v>
      </c>
      <c r="E2523" s="5">
        <v>0</v>
      </c>
      <c r="F2523" s="5">
        <v>0</v>
      </c>
      <c r="G2523" s="6" t="s">
        <v>98</v>
      </c>
      <c r="H2523" s="6">
        <v>0</v>
      </c>
      <c r="I2523" s="4">
        <v>0</v>
      </c>
      <c r="J2523" s="4" t="s">
        <v>98</v>
      </c>
      <c r="K2523" s="4" t="s">
        <v>98</v>
      </c>
      <c r="L2523" s="7" t="s">
        <v>16</v>
      </c>
      <c r="M2523" s="7" t="s">
        <v>17</v>
      </c>
    </row>
    <row r="2524" spans="1:13">
      <c r="A2524" s="3" t="s">
        <v>377</v>
      </c>
      <c r="B2524" s="3" t="s">
        <v>503</v>
      </c>
      <c r="C2524" s="4" t="s">
        <v>15</v>
      </c>
      <c r="D2524" s="4" t="s">
        <v>98</v>
      </c>
      <c r="E2524" s="5">
        <v>0</v>
      </c>
      <c r="F2524" s="5">
        <v>0</v>
      </c>
      <c r="G2524" s="6" t="s">
        <v>98</v>
      </c>
      <c r="H2524" s="6">
        <v>0</v>
      </c>
      <c r="I2524" s="4">
        <v>0</v>
      </c>
      <c r="J2524" s="4" t="s">
        <v>98</v>
      </c>
      <c r="K2524" s="4" t="s">
        <v>98</v>
      </c>
      <c r="L2524" s="7" t="s">
        <v>16</v>
      </c>
      <c r="M2524" s="7" t="s">
        <v>17</v>
      </c>
    </row>
    <row r="2525" spans="1:13">
      <c r="A2525" s="3" t="s">
        <v>394</v>
      </c>
      <c r="B2525" s="3" t="s">
        <v>1470</v>
      </c>
      <c r="C2525" s="4" t="s">
        <v>15</v>
      </c>
      <c r="D2525" s="4" t="s">
        <v>98</v>
      </c>
      <c r="E2525" s="5">
        <v>0</v>
      </c>
      <c r="F2525" s="5">
        <v>0</v>
      </c>
      <c r="G2525" s="6" t="s">
        <v>98</v>
      </c>
      <c r="H2525" s="6">
        <v>0</v>
      </c>
      <c r="I2525" s="4">
        <v>0</v>
      </c>
      <c r="J2525" s="4" t="s">
        <v>98</v>
      </c>
      <c r="K2525" s="4" t="s">
        <v>98</v>
      </c>
      <c r="L2525" s="7" t="s">
        <v>16</v>
      </c>
      <c r="M2525" s="7" t="s">
        <v>17</v>
      </c>
    </row>
    <row r="2526" spans="1:13">
      <c r="A2526" s="3" t="s">
        <v>74</v>
      </c>
      <c r="B2526" s="3" t="s">
        <v>1341</v>
      </c>
      <c r="C2526" s="4" t="s">
        <v>15</v>
      </c>
      <c r="D2526" s="4" t="s">
        <v>98</v>
      </c>
      <c r="E2526" s="5">
        <v>0</v>
      </c>
      <c r="F2526" s="5">
        <v>0</v>
      </c>
      <c r="G2526" s="6" t="s">
        <v>98</v>
      </c>
      <c r="H2526" s="6">
        <v>0</v>
      </c>
      <c r="I2526" s="4">
        <v>0</v>
      </c>
      <c r="J2526" s="4" t="s">
        <v>98</v>
      </c>
      <c r="K2526" s="4" t="s">
        <v>98</v>
      </c>
      <c r="L2526" s="7" t="s">
        <v>16</v>
      </c>
      <c r="M2526" s="7" t="s">
        <v>17</v>
      </c>
    </row>
    <row r="2527" spans="1:13">
      <c r="A2527" s="3" t="s">
        <v>782</v>
      </c>
      <c r="B2527" s="3" t="s">
        <v>1813</v>
      </c>
      <c r="C2527" s="4" t="s">
        <v>537</v>
      </c>
      <c r="D2527" s="4" t="s">
        <v>98</v>
      </c>
      <c r="E2527" s="5">
        <v>0</v>
      </c>
      <c r="F2527" s="5">
        <v>0</v>
      </c>
      <c r="G2527" s="6" t="s">
        <v>98</v>
      </c>
      <c r="H2527" s="6">
        <v>0</v>
      </c>
      <c r="I2527" s="4">
        <v>0</v>
      </c>
      <c r="J2527" s="4" t="s">
        <v>98</v>
      </c>
      <c r="K2527" s="4" t="s">
        <v>98</v>
      </c>
      <c r="L2527" s="7" t="s">
        <v>16</v>
      </c>
      <c r="M2527" s="7" t="s">
        <v>17</v>
      </c>
    </row>
    <row r="2528" spans="1:13">
      <c r="A2528" s="3" t="s">
        <v>363</v>
      </c>
      <c r="B2528" s="3" t="s">
        <v>1155</v>
      </c>
      <c r="C2528" s="4" t="s">
        <v>15</v>
      </c>
      <c r="D2528" s="4" t="s">
        <v>98</v>
      </c>
      <c r="E2528" s="5">
        <v>0</v>
      </c>
      <c r="F2528" s="5">
        <v>0</v>
      </c>
      <c r="G2528" s="6" t="s">
        <v>98</v>
      </c>
      <c r="H2528" s="6">
        <v>0</v>
      </c>
      <c r="I2528" s="4">
        <v>0</v>
      </c>
      <c r="J2528" s="4" t="s">
        <v>98</v>
      </c>
      <c r="K2528" s="4" t="s">
        <v>98</v>
      </c>
      <c r="L2528" s="7" t="s">
        <v>16</v>
      </c>
      <c r="M2528" s="7" t="s">
        <v>17</v>
      </c>
    </row>
    <row r="2529" spans="1:13">
      <c r="A2529" s="3" t="s">
        <v>456</v>
      </c>
      <c r="B2529" s="3" t="s">
        <v>1218</v>
      </c>
      <c r="C2529" s="4" t="s">
        <v>15</v>
      </c>
      <c r="D2529" s="4" t="s">
        <v>98</v>
      </c>
      <c r="E2529" s="5">
        <v>0</v>
      </c>
      <c r="F2529" s="5">
        <v>0</v>
      </c>
      <c r="G2529" s="6" t="s">
        <v>98</v>
      </c>
      <c r="H2529" s="6">
        <v>0</v>
      </c>
      <c r="I2529" s="4">
        <v>0</v>
      </c>
      <c r="J2529" s="4" t="s">
        <v>98</v>
      </c>
      <c r="K2529" s="4" t="s">
        <v>98</v>
      </c>
      <c r="L2529" s="7" t="s">
        <v>16</v>
      </c>
      <c r="M2529" s="7" t="s">
        <v>17</v>
      </c>
    </row>
    <row r="2530" spans="1:13">
      <c r="A2530" s="3" t="s">
        <v>424</v>
      </c>
      <c r="B2530" s="3" t="s">
        <v>441</v>
      </c>
      <c r="C2530" s="4" t="s">
        <v>15</v>
      </c>
      <c r="D2530" s="4" t="s">
        <v>98</v>
      </c>
      <c r="E2530" s="5">
        <v>0</v>
      </c>
      <c r="F2530" s="5">
        <v>0</v>
      </c>
      <c r="G2530" s="6" t="s">
        <v>98</v>
      </c>
      <c r="H2530" s="6">
        <v>0</v>
      </c>
      <c r="I2530" s="4">
        <v>0</v>
      </c>
      <c r="J2530" s="4" t="s">
        <v>98</v>
      </c>
      <c r="K2530" s="4" t="s">
        <v>98</v>
      </c>
      <c r="L2530" s="7" t="s">
        <v>16</v>
      </c>
      <c r="M2530" s="7" t="s">
        <v>17</v>
      </c>
    </row>
    <row r="2531" spans="1:13">
      <c r="A2531" s="3" t="s">
        <v>404</v>
      </c>
      <c r="B2531" s="3" t="s">
        <v>841</v>
      </c>
      <c r="C2531" s="4" t="s">
        <v>15</v>
      </c>
      <c r="D2531" s="4" t="s">
        <v>98</v>
      </c>
      <c r="E2531" s="5">
        <v>0</v>
      </c>
      <c r="F2531" s="5">
        <v>0</v>
      </c>
      <c r="G2531" s="6" t="s">
        <v>98</v>
      </c>
      <c r="H2531" s="6">
        <v>0</v>
      </c>
      <c r="I2531" s="4">
        <v>0</v>
      </c>
      <c r="J2531" s="4" t="s">
        <v>98</v>
      </c>
      <c r="K2531" s="4" t="s">
        <v>98</v>
      </c>
      <c r="L2531" s="7" t="s">
        <v>16</v>
      </c>
      <c r="M2531" s="7" t="s">
        <v>17</v>
      </c>
    </row>
    <row r="2532" spans="1:13">
      <c r="A2532" s="3" t="s">
        <v>552</v>
      </c>
      <c r="B2532" s="3" t="s">
        <v>553</v>
      </c>
      <c r="C2532" s="4" t="s">
        <v>15</v>
      </c>
      <c r="D2532" s="4" t="s">
        <v>98</v>
      </c>
      <c r="E2532" s="5">
        <v>0</v>
      </c>
      <c r="F2532" s="5">
        <v>0</v>
      </c>
      <c r="G2532" s="6" t="s">
        <v>98</v>
      </c>
      <c r="H2532" s="6">
        <v>0</v>
      </c>
      <c r="I2532" s="4">
        <v>0</v>
      </c>
      <c r="J2532" s="4" t="s">
        <v>98</v>
      </c>
      <c r="K2532" s="4" t="s">
        <v>98</v>
      </c>
      <c r="L2532" s="7" t="s">
        <v>16</v>
      </c>
      <c r="M2532" s="7" t="s">
        <v>17</v>
      </c>
    </row>
    <row r="2533" spans="1:13">
      <c r="A2533" s="3" t="s">
        <v>1342</v>
      </c>
      <c r="B2533" s="3" t="s">
        <v>1814</v>
      </c>
      <c r="C2533" s="4" t="s">
        <v>15</v>
      </c>
      <c r="D2533" s="4" t="s">
        <v>98</v>
      </c>
      <c r="E2533" s="5">
        <v>0</v>
      </c>
      <c r="F2533" s="5">
        <v>0</v>
      </c>
      <c r="G2533" s="6" t="s">
        <v>98</v>
      </c>
      <c r="H2533" s="6">
        <v>0</v>
      </c>
      <c r="I2533" s="4">
        <v>0</v>
      </c>
      <c r="J2533" s="4" t="s">
        <v>98</v>
      </c>
      <c r="K2533" s="4" t="s">
        <v>98</v>
      </c>
      <c r="L2533" s="7" t="s">
        <v>16</v>
      </c>
      <c r="M2533" s="7" t="s">
        <v>17</v>
      </c>
    </row>
    <row r="2534" spans="1:13">
      <c r="A2534" s="3" t="s">
        <v>692</v>
      </c>
      <c r="B2534" s="3" t="s">
        <v>1815</v>
      </c>
      <c r="C2534" s="4" t="s">
        <v>15</v>
      </c>
      <c r="D2534" s="4" t="s">
        <v>98</v>
      </c>
      <c r="E2534" s="5">
        <v>0</v>
      </c>
      <c r="F2534" s="5">
        <v>0</v>
      </c>
      <c r="G2534" s="6" t="s">
        <v>98</v>
      </c>
      <c r="H2534" s="6">
        <v>0</v>
      </c>
      <c r="I2534" s="4">
        <v>0</v>
      </c>
      <c r="J2534" s="4" t="s">
        <v>98</v>
      </c>
      <c r="K2534" s="4" t="s">
        <v>98</v>
      </c>
      <c r="L2534" s="7" t="s">
        <v>16</v>
      </c>
      <c r="M2534" s="7" t="s">
        <v>17</v>
      </c>
    </row>
    <row r="2535" spans="1:13">
      <c r="A2535" s="3" t="s">
        <v>115</v>
      </c>
      <c r="B2535" s="3" t="s">
        <v>1417</v>
      </c>
      <c r="C2535" s="4" t="s">
        <v>15</v>
      </c>
      <c r="D2535" s="4" t="s">
        <v>98</v>
      </c>
      <c r="E2535" s="5">
        <v>0</v>
      </c>
      <c r="F2535" s="5">
        <v>0</v>
      </c>
      <c r="G2535" s="6" t="s">
        <v>98</v>
      </c>
      <c r="H2535" s="6">
        <v>0</v>
      </c>
      <c r="I2535" s="4">
        <v>0</v>
      </c>
      <c r="J2535" s="4" t="s">
        <v>98</v>
      </c>
      <c r="K2535" s="4" t="s">
        <v>98</v>
      </c>
      <c r="L2535" s="7" t="s">
        <v>16</v>
      </c>
      <c r="M2535" s="7" t="s">
        <v>17</v>
      </c>
    </row>
    <row r="2536" spans="1:13">
      <c r="A2536" s="3" t="s">
        <v>377</v>
      </c>
      <c r="B2536" s="3" t="s">
        <v>1255</v>
      </c>
      <c r="C2536" s="4" t="s">
        <v>15</v>
      </c>
      <c r="D2536" s="4" t="s">
        <v>98</v>
      </c>
      <c r="E2536" s="5">
        <v>0</v>
      </c>
      <c r="F2536" s="5">
        <v>0</v>
      </c>
      <c r="G2536" s="6" t="s">
        <v>98</v>
      </c>
      <c r="H2536" s="6">
        <v>0</v>
      </c>
      <c r="I2536" s="4">
        <v>0</v>
      </c>
      <c r="J2536" s="4" t="s">
        <v>98</v>
      </c>
      <c r="K2536" s="4" t="s">
        <v>98</v>
      </c>
      <c r="L2536" s="7" t="s">
        <v>16</v>
      </c>
      <c r="M2536" s="7" t="s">
        <v>17</v>
      </c>
    </row>
    <row r="2537" spans="1:13">
      <c r="A2537" s="3" t="s">
        <v>24</v>
      </c>
      <c r="B2537" s="3" t="s">
        <v>243</v>
      </c>
      <c r="C2537" s="4" t="s">
        <v>15</v>
      </c>
      <c r="D2537" s="4" t="s">
        <v>98</v>
      </c>
      <c r="E2537" s="5">
        <v>0</v>
      </c>
      <c r="F2537" s="5">
        <v>0</v>
      </c>
      <c r="G2537" s="6" t="s">
        <v>98</v>
      </c>
      <c r="H2537" s="6">
        <v>0</v>
      </c>
      <c r="I2537" s="4">
        <v>0</v>
      </c>
      <c r="J2537" s="4" t="s">
        <v>98</v>
      </c>
      <c r="K2537" s="4" t="s">
        <v>98</v>
      </c>
      <c r="L2537" s="7" t="s">
        <v>16</v>
      </c>
      <c r="M2537" s="7" t="s">
        <v>17</v>
      </c>
    </row>
    <row r="2538" spans="1:13">
      <c r="A2538" s="3" t="s">
        <v>334</v>
      </c>
      <c r="B2538" s="3" t="s">
        <v>746</v>
      </c>
      <c r="C2538" s="4" t="s">
        <v>15</v>
      </c>
      <c r="D2538" s="4" t="s">
        <v>98</v>
      </c>
      <c r="E2538" s="5">
        <v>0</v>
      </c>
      <c r="F2538" s="5">
        <v>0</v>
      </c>
      <c r="G2538" s="6" t="s">
        <v>98</v>
      </c>
      <c r="H2538" s="6">
        <v>0</v>
      </c>
      <c r="I2538" s="4">
        <v>0</v>
      </c>
      <c r="J2538" s="4" t="s">
        <v>98</v>
      </c>
      <c r="K2538" s="4" t="s">
        <v>98</v>
      </c>
      <c r="L2538" s="7" t="s">
        <v>16</v>
      </c>
      <c r="M2538" s="7" t="s">
        <v>17</v>
      </c>
    </row>
    <row r="2539" spans="1:13">
      <c r="A2539" s="3" t="s">
        <v>465</v>
      </c>
      <c r="B2539" s="3" t="s">
        <v>675</v>
      </c>
      <c r="C2539" s="4" t="s">
        <v>15</v>
      </c>
      <c r="D2539" s="4" t="s">
        <v>98</v>
      </c>
      <c r="E2539" s="5">
        <v>0</v>
      </c>
      <c r="F2539" s="5">
        <v>0</v>
      </c>
      <c r="G2539" s="6" t="s">
        <v>98</v>
      </c>
      <c r="H2539" s="6">
        <v>0</v>
      </c>
      <c r="I2539" s="4">
        <v>0</v>
      </c>
      <c r="J2539" s="4" t="s">
        <v>98</v>
      </c>
      <c r="K2539" s="4" t="s">
        <v>98</v>
      </c>
      <c r="L2539" s="7" t="s">
        <v>16</v>
      </c>
      <c r="M2539" s="7" t="s">
        <v>17</v>
      </c>
    </row>
    <row r="2540" spans="1:13">
      <c r="A2540" s="3" t="s">
        <v>1793</v>
      </c>
      <c r="B2540" s="3" t="s">
        <v>1815</v>
      </c>
      <c r="C2540" s="4" t="s">
        <v>15</v>
      </c>
      <c r="D2540" s="4" t="s">
        <v>98</v>
      </c>
      <c r="E2540" s="5">
        <v>0</v>
      </c>
      <c r="F2540" s="5">
        <v>0</v>
      </c>
      <c r="G2540" s="6" t="s">
        <v>98</v>
      </c>
      <c r="H2540" s="6">
        <v>0</v>
      </c>
      <c r="I2540" s="4">
        <v>0</v>
      </c>
      <c r="J2540" s="4" t="s">
        <v>98</v>
      </c>
      <c r="K2540" s="4" t="s">
        <v>98</v>
      </c>
      <c r="L2540" s="7" t="s">
        <v>16</v>
      </c>
      <c r="M2540" s="7" t="s">
        <v>17</v>
      </c>
    </row>
    <row r="2541" spans="1:13">
      <c r="A2541" s="3" t="s">
        <v>1047</v>
      </c>
      <c r="B2541" s="3" t="s">
        <v>1569</v>
      </c>
      <c r="C2541" s="4" t="s">
        <v>15</v>
      </c>
      <c r="D2541" s="4" t="s">
        <v>98</v>
      </c>
      <c r="E2541" s="5">
        <v>0</v>
      </c>
      <c r="F2541" s="5">
        <v>0</v>
      </c>
      <c r="G2541" s="6" t="s">
        <v>98</v>
      </c>
      <c r="H2541" s="6">
        <v>0</v>
      </c>
      <c r="I2541" s="4">
        <v>0</v>
      </c>
      <c r="J2541" s="4" t="s">
        <v>98</v>
      </c>
      <c r="K2541" s="4" t="s">
        <v>98</v>
      </c>
      <c r="L2541" s="7" t="s">
        <v>16</v>
      </c>
      <c r="M2541" s="7" t="s">
        <v>17</v>
      </c>
    </row>
    <row r="2542" spans="1:13">
      <c r="A2542" s="3" t="s">
        <v>1410</v>
      </c>
      <c r="B2542" s="3" t="s">
        <v>1816</v>
      </c>
      <c r="C2542" s="4" t="s">
        <v>15</v>
      </c>
      <c r="D2542" s="4" t="s">
        <v>98</v>
      </c>
      <c r="E2542" s="5">
        <v>0</v>
      </c>
      <c r="F2542" s="5">
        <v>0</v>
      </c>
      <c r="G2542" s="6" t="s">
        <v>98</v>
      </c>
      <c r="H2542" s="6">
        <v>0</v>
      </c>
      <c r="I2542" s="4">
        <v>0</v>
      </c>
      <c r="J2542" s="4" t="s">
        <v>98</v>
      </c>
      <c r="K2542" s="4" t="s">
        <v>98</v>
      </c>
      <c r="L2542" s="7" t="s">
        <v>16</v>
      </c>
      <c r="M2542" s="7" t="s">
        <v>17</v>
      </c>
    </row>
    <row r="2543" spans="1:13">
      <c r="A2543" s="3" t="s">
        <v>428</v>
      </c>
      <c r="B2543" s="3" t="s">
        <v>574</v>
      </c>
      <c r="C2543" s="4" t="s">
        <v>15</v>
      </c>
      <c r="D2543" s="4" t="s">
        <v>98</v>
      </c>
      <c r="E2543" s="5">
        <v>0</v>
      </c>
      <c r="F2543" s="5">
        <v>0</v>
      </c>
      <c r="G2543" s="6" t="s">
        <v>98</v>
      </c>
      <c r="H2543" s="6">
        <v>0</v>
      </c>
      <c r="I2543" s="4">
        <v>0</v>
      </c>
      <c r="J2543" s="4" t="s">
        <v>98</v>
      </c>
      <c r="K2543" s="4" t="s">
        <v>98</v>
      </c>
      <c r="L2543" s="7" t="s">
        <v>16</v>
      </c>
      <c r="M2543" s="7" t="s">
        <v>17</v>
      </c>
    </row>
    <row r="2544" spans="1:13">
      <c r="A2544" s="3" t="s">
        <v>688</v>
      </c>
      <c r="B2544" s="3" t="s">
        <v>1333</v>
      </c>
      <c r="C2544" s="4" t="s">
        <v>15</v>
      </c>
      <c r="D2544" s="4" t="s">
        <v>98</v>
      </c>
      <c r="E2544" s="5">
        <v>0</v>
      </c>
      <c r="F2544" s="5">
        <v>0</v>
      </c>
      <c r="G2544" s="6" t="s">
        <v>98</v>
      </c>
      <c r="H2544" s="6">
        <v>0</v>
      </c>
      <c r="I2544" s="4">
        <v>0</v>
      </c>
      <c r="J2544" s="4" t="s">
        <v>98</v>
      </c>
      <c r="K2544" s="4" t="s">
        <v>98</v>
      </c>
      <c r="L2544" s="7" t="s">
        <v>16</v>
      </c>
      <c r="M2544" s="7" t="s">
        <v>17</v>
      </c>
    </row>
    <row r="2545" spans="1:13">
      <c r="A2545" s="3" t="s">
        <v>325</v>
      </c>
      <c r="B2545" s="3" t="s">
        <v>1022</v>
      </c>
      <c r="C2545" s="4" t="s">
        <v>15</v>
      </c>
      <c r="D2545" s="4" t="s">
        <v>98</v>
      </c>
      <c r="E2545" s="5">
        <v>0</v>
      </c>
      <c r="F2545" s="5">
        <v>0</v>
      </c>
      <c r="G2545" s="6" t="s">
        <v>98</v>
      </c>
      <c r="H2545" s="6">
        <v>0</v>
      </c>
      <c r="I2545" s="4">
        <v>0</v>
      </c>
      <c r="J2545" s="4" t="s">
        <v>98</v>
      </c>
      <c r="K2545" s="4" t="s">
        <v>98</v>
      </c>
      <c r="L2545" s="7" t="s">
        <v>16</v>
      </c>
      <c r="M2545" s="7" t="s">
        <v>17</v>
      </c>
    </row>
    <row r="2546" spans="1:13">
      <c r="A2546" s="3" t="s">
        <v>341</v>
      </c>
      <c r="B2546" s="3" t="s">
        <v>886</v>
      </c>
      <c r="C2546" s="4" t="s">
        <v>15</v>
      </c>
      <c r="D2546" s="4" t="s">
        <v>98</v>
      </c>
      <c r="E2546" s="5">
        <v>0</v>
      </c>
      <c r="F2546" s="5">
        <v>0</v>
      </c>
      <c r="G2546" s="6" t="s">
        <v>98</v>
      </c>
      <c r="H2546" s="6">
        <v>0</v>
      </c>
      <c r="I2546" s="4">
        <v>0</v>
      </c>
      <c r="J2546" s="4" t="s">
        <v>98</v>
      </c>
      <c r="K2546" s="4" t="s">
        <v>98</v>
      </c>
      <c r="L2546" s="7" t="s">
        <v>16</v>
      </c>
      <c r="M2546" s="7" t="s">
        <v>17</v>
      </c>
    </row>
    <row r="2547" spans="1:13">
      <c r="A2547" s="3" t="s">
        <v>437</v>
      </c>
      <c r="B2547" s="3" t="s">
        <v>1154</v>
      </c>
      <c r="C2547" s="4" t="s">
        <v>15</v>
      </c>
      <c r="D2547" s="4" t="s">
        <v>98</v>
      </c>
      <c r="E2547" s="5">
        <v>0</v>
      </c>
      <c r="F2547" s="5">
        <v>0</v>
      </c>
      <c r="G2547" s="6" t="s">
        <v>98</v>
      </c>
      <c r="H2547" s="6">
        <v>0</v>
      </c>
      <c r="I2547" s="4">
        <v>0</v>
      </c>
      <c r="J2547" s="4" t="s">
        <v>98</v>
      </c>
      <c r="K2547" s="4" t="s">
        <v>98</v>
      </c>
      <c r="L2547" s="7" t="s">
        <v>16</v>
      </c>
      <c r="M2547" s="7" t="s">
        <v>17</v>
      </c>
    </row>
    <row r="2548" spans="1:13">
      <c r="A2548" s="3" t="s">
        <v>375</v>
      </c>
      <c r="B2548" s="3" t="s">
        <v>376</v>
      </c>
      <c r="C2548" s="4" t="s">
        <v>15</v>
      </c>
      <c r="D2548" s="4" t="s">
        <v>98</v>
      </c>
      <c r="E2548" s="5">
        <v>0</v>
      </c>
      <c r="F2548" s="5">
        <v>0</v>
      </c>
      <c r="G2548" s="6" t="s">
        <v>98</v>
      </c>
      <c r="H2548" s="6">
        <v>0</v>
      </c>
      <c r="I2548" s="4">
        <v>0</v>
      </c>
      <c r="J2548" s="4" t="s">
        <v>98</v>
      </c>
      <c r="K2548" s="4" t="s">
        <v>98</v>
      </c>
      <c r="L2548" s="7" t="s">
        <v>16</v>
      </c>
      <c r="M2548" s="7" t="s">
        <v>17</v>
      </c>
    </row>
    <row r="2549" spans="1:13">
      <c r="A2549" s="3" t="s">
        <v>377</v>
      </c>
      <c r="B2549" s="3" t="s">
        <v>804</v>
      </c>
      <c r="C2549" s="4" t="s">
        <v>15</v>
      </c>
      <c r="D2549" s="4" t="s">
        <v>98</v>
      </c>
      <c r="E2549" s="5">
        <v>0</v>
      </c>
      <c r="F2549" s="5">
        <v>0</v>
      </c>
      <c r="G2549" s="6" t="s">
        <v>98</v>
      </c>
      <c r="H2549" s="6">
        <v>0</v>
      </c>
      <c r="I2549" s="4">
        <v>0</v>
      </c>
      <c r="J2549" s="4" t="s">
        <v>98</v>
      </c>
      <c r="K2549" s="4" t="s">
        <v>98</v>
      </c>
      <c r="L2549" s="7" t="s">
        <v>16</v>
      </c>
      <c r="M2549" s="7" t="s">
        <v>17</v>
      </c>
    </row>
    <row r="2550" spans="1:13">
      <c r="A2550" s="3" t="s">
        <v>1782</v>
      </c>
      <c r="B2550" s="3" t="s">
        <v>1817</v>
      </c>
      <c r="C2550" s="4" t="s">
        <v>537</v>
      </c>
      <c r="D2550" s="4" t="s">
        <v>98</v>
      </c>
      <c r="E2550" s="5">
        <v>0</v>
      </c>
      <c r="F2550" s="5">
        <v>0</v>
      </c>
      <c r="G2550" s="6" t="s">
        <v>98</v>
      </c>
      <c r="H2550" s="6">
        <v>0</v>
      </c>
      <c r="I2550" s="4">
        <v>0</v>
      </c>
      <c r="J2550" s="4" t="s">
        <v>98</v>
      </c>
      <c r="K2550" s="4" t="s">
        <v>98</v>
      </c>
      <c r="L2550" s="7" t="s">
        <v>16</v>
      </c>
      <c r="M2550" s="7" t="s">
        <v>17</v>
      </c>
    </row>
    <row r="2551" spans="1:13">
      <c r="A2551" s="3" t="s">
        <v>115</v>
      </c>
      <c r="B2551" s="3" t="s">
        <v>353</v>
      </c>
      <c r="C2551" s="4" t="s">
        <v>15</v>
      </c>
      <c r="D2551" s="4" t="s">
        <v>98</v>
      </c>
      <c r="E2551" s="5">
        <v>0</v>
      </c>
      <c r="F2551" s="5">
        <v>0</v>
      </c>
      <c r="G2551" s="6" t="s">
        <v>98</v>
      </c>
      <c r="H2551" s="6">
        <v>0</v>
      </c>
      <c r="I2551" s="4">
        <v>0</v>
      </c>
      <c r="J2551" s="4" t="s">
        <v>98</v>
      </c>
      <c r="K2551" s="4" t="s">
        <v>98</v>
      </c>
      <c r="L2551" s="7" t="s">
        <v>16</v>
      </c>
      <c r="M2551" s="7" t="s">
        <v>17</v>
      </c>
    </row>
    <row r="2552" spans="1:13">
      <c r="A2552" s="3" t="s">
        <v>488</v>
      </c>
      <c r="B2552" s="3" t="s">
        <v>906</v>
      </c>
      <c r="C2552" s="4" t="s">
        <v>15</v>
      </c>
      <c r="D2552" s="4" t="s">
        <v>98</v>
      </c>
      <c r="E2552" s="5">
        <v>0</v>
      </c>
      <c r="F2552" s="5">
        <v>0</v>
      </c>
      <c r="G2552" s="6" t="s">
        <v>98</v>
      </c>
      <c r="H2552" s="6">
        <v>0</v>
      </c>
      <c r="I2552" s="4">
        <v>0</v>
      </c>
      <c r="J2552" s="4" t="s">
        <v>98</v>
      </c>
      <c r="K2552" s="4" t="s">
        <v>98</v>
      </c>
      <c r="L2552" s="7" t="s">
        <v>16</v>
      </c>
      <c r="M2552" s="7" t="s">
        <v>17</v>
      </c>
    </row>
    <row r="2553" spans="1:13">
      <c r="A2553" s="3" t="s">
        <v>940</v>
      </c>
      <c r="B2553" s="3" t="s">
        <v>661</v>
      </c>
      <c r="C2553" s="4" t="s">
        <v>15</v>
      </c>
      <c r="D2553" s="4" t="s">
        <v>98</v>
      </c>
      <c r="E2553" s="5">
        <v>0</v>
      </c>
      <c r="F2553" s="5">
        <v>0</v>
      </c>
      <c r="G2553" s="6" t="s">
        <v>98</v>
      </c>
      <c r="H2553" s="6">
        <v>0</v>
      </c>
      <c r="I2553" s="4">
        <v>0</v>
      </c>
      <c r="J2553" s="4" t="s">
        <v>98</v>
      </c>
      <c r="K2553" s="4" t="s">
        <v>98</v>
      </c>
      <c r="L2553" s="7" t="s">
        <v>16</v>
      </c>
      <c r="M2553" s="7" t="s">
        <v>17</v>
      </c>
    </row>
    <row r="2554" spans="1:13">
      <c r="A2554" s="3" t="s">
        <v>1818</v>
      </c>
      <c r="B2554" s="3" t="s">
        <v>1819</v>
      </c>
      <c r="C2554" s="4" t="s">
        <v>15</v>
      </c>
      <c r="D2554" s="4" t="s">
        <v>98</v>
      </c>
      <c r="E2554" s="5">
        <v>0</v>
      </c>
      <c r="F2554" s="5">
        <v>0</v>
      </c>
      <c r="G2554" s="6" t="s">
        <v>98</v>
      </c>
      <c r="H2554" s="6">
        <v>0</v>
      </c>
      <c r="I2554" s="4">
        <v>0</v>
      </c>
      <c r="J2554" s="4" t="s">
        <v>98</v>
      </c>
      <c r="K2554" s="4" t="s">
        <v>98</v>
      </c>
      <c r="L2554" s="7" t="s">
        <v>16</v>
      </c>
      <c r="M2554" s="7" t="s">
        <v>17</v>
      </c>
    </row>
    <row r="2555" spans="1:13">
      <c r="A2555" s="3" t="s">
        <v>343</v>
      </c>
      <c r="B2555" s="3" t="s">
        <v>1440</v>
      </c>
      <c r="C2555" s="4" t="s">
        <v>15</v>
      </c>
      <c r="D2555" s="4" t="s">
        <v>98</v>
      </c>
      <c r="E2555" s="5">
        <v>0</v>
      </c>
      <c r="F2555" s="5">
        <v>0</v>
      </c>
      <c r="G2555" s="6" t="s">
        <v>98</v>
      </c>
      <c r="H2555" s="6">
        <v>0</v>
      </c>
      <c r="I2555" s="4">
        <v>0</v>
      </c>
      <c r="J2555" s="4" t="s">
        <v>98</v>
      </c>
      <c r="K2555" s="4" t="s">
        <v>98</v>
      </c>
      <c r="L2555" s="7" t="s">
        <v>16</v>
      </c>
      <c r="M2555" s="7" t="s">
        <v>17</v>
      </c>
    </row>
    <row r="2556" spans="1:13">
      <c r="A2556" s="3" t="s">
        <v>811</v>
      </c>
      <c r="B2556" s="3" t="s">
        <v>1569</v>
      </c>
      <c r="C2556" s="4" t="s">
        <v>15</v>
      </c>
      <c r="D2556" s="4" t="s">
        <v>98</v>
      </c>
      <c r="E2556" s="5">
        <v>0</v>
      </c>
      <c r="F2556" s="5">
        <v>0</v>
      </c>
      <c r="G2556" s="6" t="s">
        <v>98</v>
      </c>
      <c r="H2556" s="6">
        <v>0</v>
      </c>
      <c r="I2556" s="4">
        <v>0</v>
      </c>
      <c r="J2556" s="4" t="s">
        <v>98</v>
      </c>
      <c r="K2556" s="4" t="s">
        <v>98</v>
      </c>
      <c r="L2556" s="7" t="s">
        <v>16</v>
      </c>
      <c r="M2556" s="7" t="s">
        <v>17</v>
      </c>
    </row>
    <row r="2557" spans="1:13">
      <c r="A2557" s="3" t="s">
        <v>112</v>
      </c>
      <c r="B2557" s="3" t="s">
        <v>218</v>
      </c>
      <c r="C2557" s="4" t="s">
        <v>15</v>
      </c>
      <c r="D2557" s="4" t="s">
        <v>98</v>
      </c>
      <c r="E2557" s="5">
        <v>0</v>
      </c>
      <c r="F2557" s="5">
        <v>0</v>
      </c>
      <c r="G2557" s="6" t="s">
        <v>98</v>
      </c>
      <c r="H2557" s="6">
        <v>0</v>
      </c>
      <c r="I2557" s="4">
        <v>0</v>
      </c>
      <c r="J2557" s="4" t="s">
        <v>98</v>
      </c>
      <c r="K2557" s="4" t="s">
        <v>98</v>
      </c>
      <c r="L2557" s="7" t="s">
        <v>16</v>
      </c>
      <c r="M2557" s="7" t="s">
        <v>17</v>
      </c>
    </row>
    <row r="2558" spans="1:13">
      <c r="A2558" s="3" t="s">
        <v>1213</v>
      </c>
      <c r="B2558" s="3" t="s">
        <v>1820</v>
      </c>
      <c r="C2558" s="4" t="s">
        <v>15</v>
      </c>
      <c r="D2558" s="4" t="s">
        <v>98</v>
      </c>
      <c r="E2558" s="5">
        <v>0</v>
      </c>
      <c r="F2558" s="5">
        <v>0</v>
      </c>
      <c r="G2558" s="6" t="s">
        <v>98</v>
      </c>
      <c r="H2558" s="6">
        <v>0</v>
      </c>
      <c r="I2558" s="4">
        <v>0</v>
      </c>
      <c r="J2558" s="4" t="s">
        <v>98</v>
      </c>
      <c r="K2558" s="4" t="s">
        <v>98</v>
      </c>
      <c r="L2558" s="7" t="s">
        <v>16</v>
      </c>
      <c r="M2558" s="7" t="s">
        <v>17</v>
      </c>
    </row>
    <row r="2559" spans="1:13">
      <c r="A2559" s="3" t="s">
        <v>1701</v>
      </c>
      <c r="B2559" s="3" t="s">
        <v>1821</v>
      </c>
      <c r="C2559" s="4" t="s">
        <v>15</v>
      </c>
      <c r="D2559" s="4" t="s">
        <v>98</v>
      </c>
      <c r="E2559" s="5">
        <v>0</v>
      </c>
      <c r="F2559" s="5">
        <v>0</v>
      </c>
      <c r="G2559" s="6" t="s">
        <v>98</v>
      </c>
      <c r="H2559" s="6">
        <v>0</v>
      </c>
      <c r="I2559" s="4">
        <v>0</v>
      </c>
      <c r="J2559" s="4" t="s">
        <v>98</v>
      </c>
      <c r="K2559" s="4" t="s">
        <v>98</v>
      </c>
      <c r="L2559" s="7" t="s">
        <v>16</v>
      </c>
      <c r="M2559" s="7" t="s">
        <v>17</v>
      </c>
    </row>
    <row r="2560" spans="1:13">
      <c r="A2560" s="3" t="s">
        <v>375</v>
      </c>
      <c r="B2560" s="3" t="s">
        <v>1205</v>
      </c>
      <c r="C2560" s="4" t="s">
        <v>15</v>
      </c>
      <c r="D2560" s="4" t="s">
        <v>98</v>
      </c>
      <c r="E2560" s="5">
        <v>0</v>
      </c>
      <c r="F2560" s="5">
        <v>0</v>
      </c>
      <c r="G2560" s="6" t="s">
        <v>98</v>
      </c>
      <c r="H2560" s="6">
        <v>0</v>
      </c>
      <c r="I2560" s="4">
        <v>0</v>
      </c>
      <c r="J2560" s="4" t="s">
        <v>98</v>
      </c>
      <c r="K2560" s="4" t="s">
        <v>98</v>
      </c>
      <c r="L2560" s="7" t="s">
        <v>16</v>
      </c>
      <c r="M2560" s="7" t="s">
        <v>17</v>
      </c>
    </row>
    <row r="2561" spans="1:13">
      <c r="A2561" s="3" t="s">
        <v>484</v>
      </c>
      <c r="B2561" s="3" t="s">
        <v>1822</v>
      </c>
      <c r="C2561" s="4" t="s">
        <v>15</v>
      </c>
      <c r="D2561" s="4" t="s">
        <v>98</v>
      </c>
      <c r="E2561" s="5">
        <v>0</v>
      </c>
      <c r="F2561" s="5">
        <v>0</v>
      </c>
      <c r="G2561" s="6" t="s">
        <v>98</v>
      </c>
      <c r="H2561" s="6">
        <v>0</v>
      </c>
      <c r="I2561" s="4">
        <v>0</v>
      </c>
      <c r="J2561" s="4" t="s">
        <v>98</v>
      </c>
      <c r="K2561" s="4" t="s">
        <v>98</v>
      </c>
      <c r="L2561" s="7" t="s">
        <v>16</v>
      </c>
      <c r="M2561" s="7" t="s">
        <v>17</v>
      </c>
    </row>
    <row r="2562" spans="1:13">
      <c r="A2562" s="3" t="s">
        <v>115</v>
      </c>
      <c r="B2562" s="3" t="s">
        <v>789</v>
      </c>
      <c r="C2562" s="4" t="s">
        <v>15</v>
      </c>
      <c r="D2562" s="4" t="s">
        <v>98</v>
      </c>
      <c r="E2562" s="5">
        <v>0</v>
      </c>
      <c r="F2562" s="5">
        <v>0</v>
      </c>
      <c r="G2562" s="6" t="s">
        <v>98</v>
      </c>
      <c r="H2562" s="6">
        <v>0</v>
      </c>
      <c r="I2562" s="4">
        <v>0</v>
      </c>
      <c r="J2562" s="4" t="s">
        <v>98</v>
      </c>
      <c r="K2562" s="4" t="s">
        <v>98</v>
      </c>
      <c r="L2562" s="7" t="s">
        <v>16</v>
      </c>
      <c r="M2562" s="7" t="s">
        <v>17</v>
      </c>
    </row>
    <row r="2563" spans="1:13">
      <c r="A2563" s="3" t="s">
        <v>911</v>
      </c>
      <c r="B2563" s="3" t="s">
        <v>1823</v>
      </c>
      <c r="C2563" s="4" t="s">
        <v>15</v>
      </c>
      <c r="D2563" s="4" t="s">
        <v>98</v>
      </c>
      <c r="E2563" s="5">
        <v>0</v>
      </c>
      <c r="F2563" s="5">
        <v>0</v>
      </c>
      <c r="G2563" s="6" t="s">
        <v>98</v>
      </c>
      <c r="H2563" s="6">
        <v>0</v>
      </c>
      <c r="I2563" s="4">
        <v>0</v>
      </c>
      <c r="J2563" s="4" t="s">
        <v>98</v>
      </c>
      <c r="K2563" s="4" t="s">
        <v>98</v>
      </c>
      <c r="L2563" s="7" t="s">
        <v>16</v>
      </c>
      <c r="M2563" s="7" t="s">
        <v>17</v>
      </c>
    </row>
    <row r="2564" spans="1:13">
      <c r="A2564" s="3" t="s">
        <v>1322</v>
      </c>
      <c r="B2564" s="3" t="s">
        <v>1824</v>
      </c>
      <c r="C2564" s="4" t="s">
        <v>15</v>
      </c>
      <c r="D2564" s="4" t="s">
        <v>98</v>
      </c>
      <c r="E2564" s="5">
        <v>0</v>
      </c>
      <c r="F2564" s="5">
        <v>0</v>
      </c>
      <c r="G2564" s="6" t="s">
        <v>98</v>
      </c>
      <c r="H2564" s="6">
        <v>0</v>
      </c>
      <c r="I2564" s="4">
        <v>0</v>
      </c>
      <c r="J2564" s="4" t="s">
        <v>98</v>
      </c>
      <c r="K2564" s="4" t="s">
        <v>98</v>
      </c>
      <c r="L2564" s="7" t="s">
        <v>16</v>
      </c>
      <c r="M2564" s="7" t="s">
        <v>17</v>
      </c>
    </row>
    <row r="2565" spans="1:13">
      <c r="A2565" s="3" t="s">
        <v>437</v>
      </c>
      <c r="B2565" s="3" t="s">
        <v>646</v>
      </c>
      <c r="C2565" s="4" t="s">
        <v>15</v>
      </c>
      <c r="D2565" s="4" t="s">
        <v>98</v>
      </c>
      <c r="E2565" s="5">
        <v>0</v>
      </c>
      <c r="F2565" s="5">
        <v>0</v>
      </c>
      <c r="G2565" s="6" t="s">
        <v>98</v>
      </c>
      <c r="H2565" s="6">
        <v>0</v>
      </c>
      <c r="I2565" s="4">
        <v>0</v>
      </c>
      <c r="J2565" s="4" t="s">
        <v>98</v>
      </c>
      <c r="K2565" s="4" t="s">
        <v>98</v>
      </c>
      <c r="L2565" s="7" t="s">
        <v>16</v>
      </c>
      <c r="M2565" s="7" t="s">
        <v>17</v>
      </c>
    </row>
    <row r="2566" spans="1:13">
      <c r="A2566" s="3" t="s">
        <v>1410</v>
      </c>
      <c r="B2566" s="3" t="s">
        <v>1816</v>
      </c>
      <c r="C2566" s="4" t="s">
        <v>15</v>
      </c>
      <c r="D2566" s="4" t="s">
        <v>98</v>
      </c>
      <c r="E2566" s="5">
        <v>0</v>
      </c>
      <c r="F2566" s="5">
        <v>0</v>
      </c>
      <c r="G2566" s="6" t="s">
        <v>98</v>
      </c>
      <c r="H2566" s="6">
        <v>0</v>
      </c>
      <c r="I2566" s="4">
        <v>0</v>
      </c>
      <c r="J2566" s="4" t="s">
        <v>98</v>
      </c>
      <c r="K2566" s="4" t="s">
        <v>98</v>
      </c>
      <c r="L2566" s="7" t="s">
        <v>16</v>
      </c>
      <c r="M2566" s="7" t="s">
        <v>17</v>
      </c>
    </row>
    <row r="2567" spans="1:13">
      <c r="A2567" s="3" t="s">
        <v>474</v>
      </c>
      <c r="B2567" s="3" t="s">
        <v>1608</v>
      </c>
      <c r="C2567" s="4" t="s">
        <v>15</v>
      </c>
      <c r="D2567" s="4" t="s">
        <v>98</v>
      </c>
      <c r="E2567" s="5">
        <v>0</v>
      </c>
      <c r="F2567" s="5">
        <v>0</v>
      </c>
      <c r="G2567" s="6" t="s">
        <v>98</v>
      </c>
      <c r="H2567" s="6">
        <v>0</v>
      </c>
      <c r="I2567" s="4">
        <v>0</v>
      </c>
      <c r="J2567" s="4" t="s">
        <v>98</v>
      </c>
      <c r="K2567" s="4" t="s">
        <v>98</v>
      </c>
      <c r="L2567" s="7" t="s">
        <v>16</v>
      </c>
      <c r="M2567" s="7" t="s">
        <v>17</v>
      </c>
    </row>
    <row r="2568" spans="1:13">
      <c r="A2568" s="3" t="s">
        <v>1124</v>
      </c>
      <c r="B2568" s="3" t="s">
        <v>161</v>
      </c>
      <c r="C2568" s="4" t="s">
        <v>15</v>
      </c>
      <c r="D2568" s="4" t="s">
        <v>98</v>
      </c>
      <c r="E2568" s="5">
        <v>0</v>
      </c>
      <c r="F2568" s="5">
        <v>0</v>
      </c>
      <c r="G2568" s="6" t="s">
        <v>98</v>
      </c>
      <c r="H2568" s="6">
        <v>0</v>
      </c>
      <c r="I2568" s="4">
        <v>0</v>
      </c>
      <c r="J2568" s="4" t="s">
        <v>98</v>
      </c>
      <c r="K2568" s="4" t="s">
        <v>98</v>
      </c>
      <c r="L2568" s="7" t="s">
        <v>16</v>
      </c>
      <c r="M2568" s="7" t="s">
        <v>17</v>
      </c>
    </row>
    <row r="2569" spans="1:13">
      <c r="A2569" s="3" t="s">
        <v>77</v>
      </c>
      <c r="B2569" s="3" t="s">
        <v>824</v>
      </c>
      <c r="C2569" s="4" t="s">
        <v>15</v>
      </c>
      <c r="D2569" s="4" t="s">
        <v>98</v>
      </c>
      <c r="E2569" s="5">
        <v>0</v>
      </c>
      <c r="F2569" s="5">
        <v>0</v>
      </c>
      <c r="G2569" s="6" t="s">
        <v>98</v>
      </c>
      <c r="H2569" s="6">
        <v>0</v>
      </c>
      <c r="I2569" s="4">
        <v>0</v>
      </c>
      <c r="J2569" s="4" t="s">
        <v>98</v>
      </c>
      <c r="K2569" s="4" t="s">
        <v>98</v>
      </c>
      <c r="L2569" s="7" t="s">
        <v>16</v>
      </c>
      <c r="M2569" s="7" t="s">
        <v>17</v>
      </c>
    </row>
    <row r="2570" spans="1:13">
      <c r="A2570" s="3" t="s">
        <v>343</v>
      </c>
      <c r="B2570" s="3" t="s">
        <v>1626</v>
      </c>
      <c r="C2570" s="4" t="s">
        <v>15</v>
      </c>
      <c r="D2570" s="4" t="s">
        <v>98</v>
      </c>
      <c r="E2570" s="5">
        <v>0</v>
      </c>
      <c r="F2570" s="5">
        <v>0</v>
      </c>
      <c r="G2570" s="6" t="s">
        <v>98</v>
      </c>
      <c r="H2570" s="6">
        <v>0</v>
      </c>
      <c r="I2570" s="4">
        <v>0</v>
      </c>
      <c r="J2570" s="4" t="s">
        <v>98</v>
      </c>
      <c r="K2570" s="4" t="s">
        <v>98</v>
      </c>
      <c r="L2570" s="7" t="s">
        <v>16</v>
      </c>
      <c r="M2570" s="7" t="s">
        <v>17</v>
      </c>
    </row>
    <row r="2571" spans="1:13">
      <c r="A2571" s="3" t="s">
        <v>355</v>
      </c>
      <c r="B2571" s="3" t="s">
        <v>1050</v>
      </c>
      <c r="C2571" s="4" t="s">
        <v>15</v>
      </c>
      <c r="D2571" s="4" t="s">
        <v>98</v>
      </c>
      <c r="E2571" s="5">
        <v>0</v>
      </c>
      <c r="F2571" s="5">
        <v>0</v>
      </c>
      <c r="G2571" s="6" t="s">
        <v>98</v>
      </c>
      <c r="H2571" s="6">
        <v>0</v>
      </c>
      <c r="I2571" s="4">
        <v>0</v>
      </c>
      <c r="J2571" s="4" t="s">
        <v>98</v>
      </c>
      <c r="K2571" s="4" t="s">
        <v>98</v>
      </c>
      <c r="L2571" s="7" t="s">
        <v>16</v>
      </c>
      <c r="M2571" s="7" t="s">
        <v>17</v>
      </c>
    </row>
    <row r="2572" spans="1:13">
      <c r="A2572" s="3" t="s">
        <v>332</v>
      </c>
      <c r="B2572" s="3" t="s">
        <v>1825</v>
      </c>
      <c r="C2572" s="4" t="s">
        <v>15</v>
      </c>
      <c r="D2572" s="4" t="s">
        <v>98</v>
      </c>
      <c r="E2572" s="5">
        <v>0</v>
      </c>
      <c r="F2572" s="5">
        <v>0</v>
      </c>
      <c r="G2572" s="6" t="s">
        <v>98</v>
      </c>
      <c r="H2572" s="6">
        <v>0</v>
      </c>
      <c r="I2572" s="4">
        <v>0</v>
      </c>
      <c r="J2572" s="4" t="s">
        <v>98</v>
      </c>
      <c r="K2572" s="4" t="s">
        <v>98</v>
      </c>
      <c r="L2572" s="7" t="s">
        <v>16</v>
      </c>
      <c r="M2572" s="7" t="s">
        <v>17</v>
      </c>
    </row>
    <row r="2573" spans="1:13">
      <c r="A2573" s="3" t="s">
        <v>341</v>
      </c>
      <c r="B2573" s="3" t="s">
        <v>1002</v>
      </c>
      <c r="C2573" s="4" t="s">
        <v>15</v>
      </c>
      <c r="D2573" s="4" t="s">
        <v>98</v>
      </c>
      <c r="E2573" s="5">
        <v>0</v>
      </c>
      <c r="F2573" s="5">
        <v>0</v>
      </c>
      <c r="G2573" s="6" t="s">
        <v>98</v>
      </c>
      <c r="H2573" s="6">
        <v>0</v>
      </c>
      <c r="I2573" s="4">
        <v>0</v>
      </c>
      <c r="J2573" s="4" t="s">
        <v>98</v>
      </c>
      <c r="K2573" s="4" t="s">
        <v>98</v>
      </c>
      <c r="L2573" s="7" t="s">
        <v>16</v>
      </c>
      <c r="M2573" s="7" t="s">
        <v>17</v>
      </c>
    </row>
    <row r="2574" spans="1:13">
      <c r="A2574" s="3" t="s">
        <v>426</v>
      </c>
      <c r="B2574" s="3" t="s">
        <v>1826</v>
      </c>
      <c r="C2574" s="4" t="s">
        <v>15</v>
      </c>
      <c r="D2574" s="4" t="s">
        <v>98</v>
      </c>
      <c r="E2574" s="5">
        <v>0</v>
      </c>
      <c r="F2574" s="5">
        <v>0</v>
      </c>
      <c r="G2574" s="6" t="s">
        <v>98</v>
      </c>
      <c r="H2574" s="6">
        <v>0</v>
      </c>
      <c r="I2574" s="4">
        <v>0</v>
      </c>
      <c r="J2574" s="4" t="s">
        <v>98</v>
      </c>
      <c r="K2574" s="4" t="s">
        <v>98</v>
      </c>
      <c r="L2574" s="7" t="s">
        <v>16</v>
      </c>
      <c r="M2574" s="7" t="s">
        <v>17</v>
      </c>
    </row>
    <row r="2575" spans="1:13">
      <c r="A2575" s="3" t="s">
        <v>430</v>
      </c>
      <c r="B2575" s="3" t="s">
        <v>1760</v>
      </c>
      <c r="C2575" s="4" t="s">
        <v>15</v>
      </c>
      <c r="D2575" s="4" t="s">
        <v>98</v>
      </c>
      <c r="E2575" s="5">
        <v>0</v>
      </c>
      <c r="F2575" s="5">
        <v>0</v>
      </c>
      <c r="G2575" s="6" t="s">
        <v>98</v>
      </c>
      <c r="H2575" s="6">
        <v>0</v>
      </c>
      <c r="I2575" s="4">
        <v>0</v>
      </c>
      <c r="J2575" s="4" t="s">
        <v>98</v>
      </c>
      <c r="K2575" s="4" t="s">
        <v>98</v>
      </c>
      <c r="L2575" s="7" t="s">
        <v>16</v>
      </c>
      <c r="M2575" s="7" t="s">
        <v>17</v>
      </c>
    </row>
    <row r="2576" spans="1:13">
      <c r="A2576" s="3" t="s">
        <v>530</v>
      </c>
      <c r="B2576" s="3" t="s">
        <v>646</v>
      </c>
      <c r="C2576" s="4" t="s">
        <v>15</v>
      </c>
      <c r="D2576" s="4" t="s">
        <v>98</v>
      </c>
      <c r="E2576" s="5">
        <v>0</v>
      </c>
      <c r="F2576" s="5">
        <v>0</v>
      </c>
      <c r="G2576" s="6" t="s">
        <v>98</v>
      </c>
      <c r="H2576" s="6">
        <v>0</v>
      </c>
      <c r="I2576" s="4">
        <v>0</v>
      </c>
      <c r="J2576" s="4" t="s">
        <v>98</v>
      </c>
      <c r="K2576" s="4" t="s">
        <v>98</v>
      </c>
      <c r="L2576" s="7" t="s">
        <v>16</v>
      </c>
      <c r="M2576" s="7" t="s">
        <v>17</v>
      </c>
    </row>
    <row r="2577" spans="1:13">
      <c r="A2577" s="3" t="s">
        <v>347</v>
      </c>
      <c r="B2577" s="3" t="s">
        <v>1827</v>
      </c>
      <c r="C2577" s="4" t="s">
        <v>15</v>
      </c>
      <c r="D2577" s="4" t="s">
        <v>98</v>
      </c>
      <c r="E2577" s="5">
        <v>0</v>
      </c>
      <c r="F2577" s="5">
        <v>0</v>
      </c>
      <c r="G2577" s="6" t="s">
        <v>98</v>
      </c>
      <c r="H2577" s="6">
        <v>0</v>
      </c>
      <c r="I2577" s="4">
        <v>0</v>
      </c>
      <c r="J2577" s="4" t="s">
        <v>98</v>
      </c>
      <c r="K2577" s="4" t="s">
        <v>98</v>
      </c>
      <c r="L2577" s="7" t="s">
        <v>16</v>
      </c>
      <c r="M2577" s="7" t="s">
        <v>17</v>
      </c>
    </row>
    <row r="2578" spans="1:13">
      <c r="A2578" s="3" t="s">
        <v>1387</v>
      </c>
      <c r="B2578" s="3" t="s">
        <v>534</v>
      </c>
      <c r="C2578" s="4" t="s">
        <v>15</v>
      </c>
      <c r="D2578" s="4" t="s">
        <v>98</v>
      </c>
      <c r="E2578" s="5">
        <v>0</v>
      </c>
      <c r="F2578" s="5">
        <v>0</v>
      </c>
      <c r="G2578" s="6" t="s">
        <v>98</v>
      </c>
      <c r="H2578" s="6">
        <v>0</v>
      </c>
      <c r="I2578" s="4">
        <v>0</v>
      </c>
      <c r="J2578" s="4" t="s">
        <v>98</v>
      </c>
      <c r="K2578" s="4" t="s">
        <v>98</v>
      </c>
      <c r="L2578" s="7" t="s">
        <v>16</v>
      </c>
      <c r="M2578" s="7" t="s">
        <v>17</v>
      </c>
    </row>
    <row r="2579" spans="1:13">
      <c r="A2579" s="3" t="s">
        <v>424</v>
      </c>
      <c r="B2579" s="3" t="s">
        <v>1828</v>
      </c>
      <c r="C2579" s="4" t="s">
        <v>15</v>
      </c>
      <c r="D2579" s="4" t="s">
        <v>98</v>
      </c>
      <c r="E2579" s="5">
        <v>0</v>
      </c>
      <c r="F2579" s="5">
        <v>0</v>
      </c>
      <c r="G2579" s="6" t="s">
        <v>98</v>
      </c>
      <c r="H2579" s="6">
        <v>0</v>
      </c>
      <c r="I2579" s="4">
        <v>0</v>
      </c>
      <c r="J2579" s="4" t="s">
        <v>98</v>
      </c>
      <c r="K2579" s="4" t="s">
        <v>98</v>
      </c>
      <c r="L2579" s="7" t="s">
        <v>16</v>
      </c>
      <c r="M2579" s="7" t="s">
        <v>17</v>
      </c>
    </row>
    <row r="2580" spans="1:13">
      <c r="A2580" s="3" t="s">
        <v>1117</v>
      </c>
      <c r="B2580" s="3" t="s">
        <v>1829</v>
      </c>
      <c r="C2580" s="4" t="s">
        <v>15</v>
      </c>
      <c r="D2580" s="4" t="s">
        <v>98</v>
      </c>
      <c r="E2580" s="5">
        <v>0</v>
      </c>
      <c r="F2580" s="5">
        <v>0</v>
      </c>
      <c r="G2580" s="6" t="s">
        <v>98</v>
      </c>
      <c r="H2580" s="6">
        <v>0</v>
      </c>
      <c r="I2580" s="4">
        <v>0</v>
      </c>
      <c r="J2580" s="4" t="s">
        <v>98</v>
      </c>
      <c r="K2580" s="4" t="s">
        <v>98</v>
      </c>
      <c r="L2580" s="7" t="s">
        <v>16</v>
      </c>
      <c r="M2580" s="7" t="s">
        <v>17</v>
      </c>
    </row>
    <row r="2581" spans="1:13">
      <c r="A2581" s="3" t="s">
        <v>312</v>
      </c>
      <c r="B2581" s="3" t="s">
        <v>313</v>
      </c>
      <c r="C2581" s="4" t="s">
        <v>15</v>
      </c>
      <c r="D2581" s="4" t="s">
        <v>98</v>
      </c>
      <c r="E2581" s="5">
        <v>0</v>
      </c>
      <c r="F2581" s="5">
        <v>0</v>
      </c>
      <c r="G2581" s="6" t="s">
        <v>98</v>
      </c>
      <c r="H2581" s="6">
        <v>0</v>
      </c>
      <c r="I2581" s="4">
        <v>0</v>
      </c>
      <c r="J2581" s="4" t="s">
        <v>98</v>
      </c>
      <c r="K2581" s="4" t="s">
        <v>98</v>
      </c>
      <c r="L2581" s="7" t="s">
        <v>16</v>
      </c>
      <c r="M2581" s="7" t="s">
        <v>17</v>
      </c>
    </row>
    <row r="2582" spans="1:13">
      <c r="A2582" s="3" t="s">
        <v>1267</v>
      </c>
      <c r="B2582" s="3" t="s">
        <v>810</v>
      </c>
      <c r="C2582" s="4" t="s">
        <v>15</v>
      </c>
      <c r="D2582" s="4" t="s">
        <v>98</v>
      </c>
      <c r="E2582" s="5">
        <v>0</v>
      </c>
      <c r="F2582" s="5">
        <v>0</v>
      </c>
      <c r="G2582" s="6" t="s">
        <v>98</v>
      </c>
      <c r="H2582" s="6">
        <v>0</v>
      </c>
      <c r="I2582" s="4">
        <v>0</v>
      </c>
      <c r="J2582" s="4" t="s">
        <v>98</v>
      </c>
      <c r="K2582" s="4" t="s">
        <v>98</v>
      </c>
      <c r="L2582" s="7" t="s">
        <v>16</v>
      </c>
      <c r="M2582" s="7" t="s">
        <v>17</v>
      </c>
    </row>
    <row r="2583" spans="1:13">
      <c r="A2583" s="3" t="s">
        <v>246</v>
      </c>
      <c r="B2583" s="3" t="s">
        <v>179</v>
      </c>
      <c r="C2583" s="4" t="s">
        <v>15</v>
      </c>
      <c r="D2583" s="4" t="s">
        <v>98</v>
      </c>
      <c r="E2583" s="5">
        <v>0</v>
      </c>
      <c r="F2583" s="5">
        <v>0</v>
      </c>
      <c r="G2583" s="6" t="s">
        <v>98</v>
      </c>
      <c r="H2583" s="6">
        <v>0</v>
      </c>
      <c r="I2583" s="4">
        <v>0</v>
      </c>
      <c r="J2583" s="4" t="s">
        <v>98</v>
      </c>
      <c r="K2583" s="4" t="s">
        <v>98</v>
      </c>
      <c r="L2583" s="7" t="s">
        <v>16</v>
      </c>
      <c r="M2583" s="7" t="s">
        <v>17</v>
      </c>
    </row>
    <row r="2584" spans="1:13">
      <c r="A2584" s="3" t="s">
        <v>463</v>
      </c>
      <c r="B2584" s="3" t="s">
        <v>1562</v>
      </c>
      <c r="C2584" s="4" t="s">
        <v>15</v>
      </c>
      <c r="D2584" s="4" t="s">
        <v>98</v>
      </c>
      <c r="E2584" s="5">
        <v>0</v>
      </c>
      <c r="F2584" s="5">
        <v>0</v>
      </c>
      <c r="G2584" s="6" t="s">
        <v>98</v>
      </c>
      <c r="H2584" s="6">
        <v>0</v>
      </c>
      <c r="I2584" s="4">
        <v>0</v>
      </c>
      <c r="J2584" s="4" t="s">
        <v>98</v>
      </c>
      <c r="K2584" s="4" t="s">
        <v>98</v>
      </c>
      <c r="L2584" s="7" t="s">
        <v>16</v>
      </c>
      <c r="M2584" s="7" t="s">
        <v>17</v>
      </c>
    </row>
    <row r="2585" spans="1:13">
      <c r="A2585" s="3" t="s">
        <v>486</v>
      </c>
      <c r="B2585" s="3" t="s">
        <v>896</v>
      </c>
      <c r="C2585" s="4" t="s">
        <v>15</v>
      </c>
      <c r="D2585" s="4" t="s">
        <v>98</v>
      </c>
      <c r="E2585" s="5">
        <v>0</v>
      </c>
      <c r="F2585" s="5">
        <v>0</v>
      </c>
      <c r="G2585" s="6" t="s">
        <v>98</v>
      </c>
      <c r="H2585" s="6">
        <v>0</v>
      </c>
      <c r="I2585" s="4">
        <v>0</v>
      </c>
      <c r="J2585" s="4" t="s">
        <v>98</v>
      </c>
      <c r="K2585" s="4" t="s">
        <v>98</v>
      </c>
      <c r="L2585" s="7" t="s">
        <v>16</v>
      </c>
      <c r="M2585" s="7" t="s">
        <v>17</v>
      </c>
    </row>
    <row r="2586" spans="1:13">
      <c r="A2586" s="3" t="s">
        <v>562</v>
      </c>
      <c r="B2586" s="3" t="s">
        <v>1164</v>
      </c>
      <c r="C2586" s="4" t="s">
        <v>15</v>
      </c>
      <c r="D2586" s="4" t="s">
        <v>98</v>
      </c>
      <c r="E2586" s="5">
        <v>0</v>
      </c>
      <c r="F2586" s="5">
        <v>0</v>
      </c>
      <c r="G2586" s="6" t="s">
        <v>98</v>
      </c>
      <c r="H2586" s="6">
        <v>0</v>
      </c>
      <c r="I2586" s="4">
        <v>0</v>
      </c>
      <c r="J2586" s="4" t="s">
        <v>98</v>
      </c>
      <c r="K2586" s="4" t="s">
        <v>98</v>
      </c>
      <c r="L2586" s="7" t="s">
        <v>16</v>
      </c>
      <c r="M2586" s="7" t="s">
        <v>17</v>
      </c>
    </row>
    <row r="2587" spans="1:13">
      <c r="A2587" s="3" t="s">
        <v>589</v>
      </c>
      <c r="B2587" s="3" t="s">
        <v>1830</v>
      </c>
      <c r="C2587" s="4" t="s">
        <v>15</v>
      </c>
      <c r="D2587" s="4" t="s">
        <v>98</v>
      </c>
      <c r="E2587" s="5">
        <v>0</v>
      </c>
      <c r="F2587" s="5">
        <v>0</v>
      </c>
      <c r="G2587" s="6" t="s">
        <v>98</v>
      </c>
      <c r="H2587" s="6">
        <v>0</v>
      </c>
      <c r="I2587" s="4">
        <v>0</v>
      </c>
      <c r="J2587" s="4" t="s">
        <v>98</v>
      </c>
      <c r="K2587" s="4" t="s">
        <v>98</v>
      </c>
      <c r="L2587" s="7" t="s">
        <v>16</v>
      </c>
      <c r="M2587" s="7" t="s">
        <v>17</v>
      </c>
    </row>
    <row r="2588" spans="1:13">
      <c r="A2588" s="3" t="s">
        <v>379</v>
      </c>
      <c r="B2588" s="3" t="s">
        <v>1831</v>
      </c>
      <c r="C2588" s="4" t="s">
        <v>15</v>
      </c>
      <c r="D2588" s="4" t="s">
        <v>98</v>
      </c>
      <c r="E2588" s="5">
        <v>0</v>
      </c>
      <c r="F2588" s="5">
        <v>0</v>
      </c>
      <c r="G2588" s="6" t="s">
        <v>98</v>
      </c>
      <c r="H2588" s="6">
        <v>0</v>
      </c>
      <c r="I2588" s="4">
        <v>0</v>
      </c>
      <c r="J2588" s="4" t="s">
        <v>98</v>
      </c>
      <c r="K2588" s="4" t="s">
        <v>98</v>
      </c>
      <c r="L2588" s="7" t="s">
        <v>16</v>
      </c>
      <c r="M2588" s="7" t="s">
        <v>17</v>
      </c>
    </row>
    <row r="2589" spans="1:13">
      <c r="A2589" s="3" t="s">
        <v>74</v>
      </c>
      <c r="B2589" s="3" t="s">
        <v>1572</v>
      </c>
      <c r="C2589" s="4" t="s">
        <v>15</v>
      </c>
      <c r="D2589" s="4" t="s">
        <v>98</v>
      </c>
      <c r="E2589" s="5">
        <v>0</v>
      </c>
      <c r="F2589" s="5">
        <v>0</v>
      </c>
      <c r="G2589" s="6" t="s">
        <v>98</v>
      </c>
      <c r="H2589" s="6">
        <v>0</v>
      </c>
      <c r="I2589" s="4">
        <v>0</v>
      </c>
      <c r="J2589" s="4" t="s">
        <v>98</v>
      </c>
      <c r="K2589" s="4" t="s">
        <v>98</v>
      </c>
      <c r="L2589" s="7" t="s">
        <v>16</v>
      </c>
      <c r="M2589" s="7" t="s">
        <v>17</v>
      </c>
    </row>
    <row r="2590" spans="1:13">
      <c r="A2590" s="3" t="s">
        <v>59</v>
      </c>
      <c r="B2590" s="3" t="s">
        <v>60</v>
      </c>
      <c r="C2590" s="4" t="s">
        <v>15</v>
      </c>
      <c r="D2590" s="4" t="s">
        <v>98</v>
      </c>
      <c r="E2590" s="5">
        <v>0</v>
      </c>
      <c r="F2590" s="5">
        <v>0</v>
      </c>
      <c r="G2590" s="6" t="s">
        <v>98</v>
      </c>
      <c r="H2590" s="6">
        <v>0</v>
      </c>
      <c r="I2590" s="4">
        <v>0</v>
      </c>
      <c r="J2590" s="4" t="s">
        <v>98</v>
      </c>
      <c r="K2590" s="4" t="s">
        <v>98</v>
      </c>
      <c r="L2590" s="7" t="s">
        <v>16</v>
      </c>
      <c r="M2590" s="7" t="s">
        <v>17</v>
      </c>
    </row>
    <row r="2591" spans="1:13">
      <c r="A2591" s="3" t="s">
        <v>424</v>
      </c>
      <c r="B2591" s="3" t="s">
        <v>1036</v>
      </c>
      <c r="C2591" s="4" t="s">
        <v>15</v>
      </c>
      <c r="D2591" s="4" t="s">
        <v>98</v>
      </c>
      <c r="E2591" s="5">
        <v>0</v>
      </c>
      <c r="F2591" s="5">
        <v>0</v>
      </c>
      <c r="G2591" s="6" t="s">
        <v>98</v>
      </c>
      <c r="H2591" s="6">
        <v>0</v>
      </c>
      <c r="I2591" s="4">
        <v>0</v>
      </c>
      <c r="J2591" s="4" t="s">
        <v>98</v>
      </c>
      <c r="K2591" s="4" t="s">
        <v>98</v>
      </c>
      <c r="L2591" s="7" t="s">
        <v>16</v>
      </c>
      <c r="M2591" s="7" t="s">
        <v>17</v>
      </c>
    </row>
    <row r="2592" spans="1:13">
      <c r="A2592" s="3" t="s">
        <v>1052</v>
      </c>
      <c r="B2592" s="3" t="s">
        <v>1086</v>
      </c>
      <c r="C2592" s="4" t="s">
        <v>15</v>
      </c>
      <c r="D2592" s="4" t="s">
        <v>98</v>
      </c>
      <c r="E2592" s="5">
        <v>0</v>
      </c>
      <c r="F2592" s="5">
        <v>0</v>
      </c>
      <c r="G2592" s="6" t="s">
        <v>98</v>
      </c>
      <c r="H2592" s="6">
        <v>0</v>
      </c>
      <c r="I2592" s="4">
        <v>0</v>
      </c>
      <c r="J2592" s="4" t="s">
        <v>98</v>
      </c>
      <c r="K2592" s="4" t="s">
        <v>98</v>
      </c>
      <c r="L2592" s="7" t="s">
        <v>16</v>
      </c>
      <c r="M2592" s="7" t="s">
        <v>17</v>
      </c>
    </row>
    <row r="2593" spans="1:13">
      <c r="A2593" s="3" t="s">
        <v>972</v>
      </c>
      <c r="B2593" s="3" t="s">
        <v>1228</v>
      </c>
      <c r="C2593" s="4" t="s">
        <v>15</v>
      </c>
      <c r="D2593" s="4" t="s">
        <v>98</v>
      </c>
      <c r="E2593" s="5">
        <v>0</v>
      </c>
      <c r="F2593" s="5">
        <v>0</v>
      </c>
      <c r="G2593" s="6" t="s">
        <v>98</v>
      </c>
      <c r="H2593" s="6">
        <v>0</v>
      </c>
      <c r="I2593" s="4">
        <v>0</v>
      </c>
      <c r="J2593" s="4" t="s">
        <v>98</v>
      </c>
      <c r="K2593" s="4" t="s">
        <v>98</v>
      </c>
      <c r="L2593" s="7" t="s">
        <v>16</v>
      </c>
      <c r="M2593" s="7" t="s">
        <v>17</v>
      </c>
    </row>
    <row r="2594" spans="1:13">
      <c r="A2594" s="3" t="s">
        <v>635</v>
      </c>
      <c r="B2594" s="3" t="s">
        <v>636</v>
      </c>
      <c r="C2594" s="4" t="s">
        <v>15</v>
      </c>
      <c r="D2594" s="4" t="s">
        <v>98</v>
      </c>
      <c r="E2594" s="5">
        <v>0</v>
      </c>
      <c r="F2594" s="5">
        <v>0</v>
      </c>
      <c r="G2594" s="6" t="s">
        <v>98</v>
      </c>
      <c r="H2594" s="6">
        <v>0</v>
      </c>
      <c r="I2594" s="4">
        <v>0</v>
      </c>
      <c r="J2594" s="4" t="s">
        <v>98</v>
      </c>
      <c r="K2594" s="4" t="s">
        <v>98</v>
      </c>
      <c r="L2594" s="7" t="s">
        <v>16</v>
      </c>
      <c r="M2594" s="7" t="s">
        <v>17</v>
      </c>
    </row>
    <row r="2595" spans="1:13">
      <c r="A2595" s="3" t="s">
        <v>606</v>
      </c>
      <c r="B2595" s="3" t="s">
        <v>526</v>
      </c>
      <c r="C2595" s="4" t="s">
        <v>15</v>
      </c>
      <c r="D2595" s="4" t="s">
        <v>98</v>
      </c>
      <c r="E2595" s="5">
        <v>0</v>
      </c>
      <c r="F2595" s="5">
        <v>0</v>
      </c>
      <c r="G2595" s="6" t="s">
        <v>98</v>
      </c>
      <c r="H2595" s="6">
        <v>0</v>
      </c>
      <c r="I2595" s="4">
        <v>0</v>
      </c>
      <c r="J2595" s="4" t="s">
        <v>98</v>
      </c>
      <c r="K2595" s="4" t="s">
        <v>98</v>
      </c>
      <c r="L2595" s="7" t="s">
        <v>16</v>
      </c>
      <c r="M2595" s="7" t="s">
        <v>17</v>
      </c>
    </row>
    <row r="2596" spans="1:13">
      <c r="A2596" s="3" t="s">
        <v>942</v>
      </c>
      <c r="B2596" s="3" t="s">
        <v>1299</v>
      </c>
      <c r="C2596" s="4" t="s">
        <v>15</v>
      </c>
      <c r="D2596" s="4" t="s">
        <v>98</v>
      </c>
      <c r="E2596" s="5">
        <v>0</v>
      </c>
      <c r="F2596" s="5">
        <v>0</v>
      </c>
      <c r="G2596" s="6" t="s">
        <v>98</v>
      </c>
      <c r="H2596" s="6">
        <v>0</v>
      </c>
      <c r="I2596" s="4">
        <v>0</v>
      </c>
      <c r="J2596" s="4" t="s">
        <v>98</v>
      </c>
      <c r="K2596" s="4" t="s">
        <v>98</v>
      </c>
      <c r="L2596" s="7" t="s">
        <v>16</v>
      </c>
      <c r="M2596" s="7" t="s">
        <v>17</v>
      </c>
    </row>
    <row r="2597" spans="1:13">
      <c r="A2597" s="3" t="s">
        <v>345</v>
      </c>
      <c r="B2597" s="3" t="s">
        <v>1501</v>
      </c>
      <c r="C2597" s="4" t="s">
        <v>15</v>
      </c>
      <c r="D2597" s="4" t="s">
        <v>98</v>
      </c>
      <c r="E2597" s="5">
        <v>0</v>
      </c>
      <c r="F2597" s="5">
        <v>0</v>
      </c>
      <c r="G2597" s="6" t="s">
        <v>98</v>
      </c>
      <c r="H2597" s="6">
        <v>0</v>
      </c>
      <c r="I2597" s="4">
        <v>0</v>
      </c>
      <c r="J2597" s="4" t="s">
        <v>98</v>
      </c>
      <c r="K2597" s="4" t="s">
        <v>98</v>
      </c>
      <c r="L2597" s="7" t="s">
        <v>16</v>
      </c>
      <c r="M2597" s="7" t="s">
        <v>17</v>
      </c>
    </row>
    <row r="2598" spans="1:13">
      <c r="A2598" s="3" t="s">
        <v>122</v>
      </c>
      <c r="B2598" s="3" t="s">
        <v>1832</v>
      </c>
      <c r="C2598" s="4" t="s">
        <v>15</v>
      </c>
      <c r="D2598" s="4" t="s">
        <v>98</v>
      </c>
      <c r="E2598" s="5">
        <v>0</v>
      </c>
      <c r="F2598" s="5">
        <v>0</v>
      </c>
      <c r="G2598" s="6" t="s">
        <v>98</v>
      </c>
      <c r="H2598" s="6">
        <v>0</v>
      </c>
      <c r="I2598" s="4">
        <v>0</v>
      </c>
      <c r="J2598" s="4" t="s">
        <v>98</v>
      </c>
      <c r="K2598" s="4" t="s">
        <v>98</v>
      </c>
      <c r="L2598" s="7" t="s">
        <v>16</v>
      </c>
      <c r="M2598" s="7" t="s">
        <v>17</v>
      </c>
    </row>
    <row r="2599" spans="1:13">
      <c r="A2599" s="3" t="s">
        <v>400</v>
      </c>
      <c r="B2599" s="3" t="s">
        <v>951</v>
      </c>
      <c r="C2599" s="4" t="s">
        <v>15</v>
      </c>
      <c r="D2599" s="4" t="s">
        <v>98</v>
      </c>
      <c r="E2599" s="5">
        <v>0</v>
      </c>
      <c r="F2599" s="5">
        <v>0</v>
      </c>
      <c r="G2599" s="6" t="s">
        <v>98</v>
      </c>
      <c r="H2599" s="6">
        <v>0</v>
      </c>
      <c r="I2599" s="4">
        <v>0</v>
      </c>
      <c r="J2599" s="4" t="s">
        <v>98</v>
      </c>
      <c r="K2599" s="4" t="s">
        <v>98</v>
      </c>
      <c r="L2599" s="7" t="s">
        <v>16</v>
      </c>
      <c r="M2599" s="7" t="s">
        <v>17</v>
      </c>
    </row>
    <row r="2600" spans="1:13">
      <c r="A2600" s="3" t="s">
        <v>887</v>
      </c>
      <c r="B2600" s="3" t="s">
        <v>1020</v>
      </c>
      <c r="C2600" s="4" t="s">
        <v>15</v>
      </c>
      <c r="D2600" s="4" t="s">
        <v>98</v>
      </c>
      <c r="E2600" s="5">
        <v>0</v>
      </c>
      <c r="F2600" s="5">
        <v>0</v>
      </c>
      <c r="G2600" s="6" t="s">
        <v>98</v>
      </c>
      <c r="H2600" s="6">
        <v>0</v>
      </c>
      <c r="I2600" s="4">
        <v>0</v>
      </c>
      <c r="J2600" s="4" t="s">
        <v>98</v>
      </c>
      <c r="K2600" s="4" t="s">
        <v>98</v>
      </c>
      <c r="L2600" s="7" t="s">
        <v>16</v>
      </c>
      <c r="M2600" s="7" t="s">
        <v>17</v>
      </c>
    </row>
    <row r="2601" spans="1:13">
      <c r="A2601" s="3" t="s">
        <v>112</v>
      </c>
      <c r="B2601" s="3" t="s">
        <v>159</v>
      </c>
      <c r="C2601" s="4" t="s">
        <v>15</v>
      </c>
      <c r="D2601" s="4" t="s">
        <v>98</v>
      </c>
      <c r="E2601" s="5">
        <v>0</v>
      </c>
      <c r="F2601" s="5">
        <v>0</v>
      </c>
      <c r="G2601" s="6" t="s">
        <v>98</v>
      </c>
      <c r="H2601" s="6">
        <v>0</v>
      </c>
      <c r="I2601" s="4">
        <v>0</v>
      </c>
      <c r="J2601" s="4" t="s">
        <v>98</v>
      </c>
      <c r="K2601" s="4" t="s">
        <v>98</v>
      </c>
      <c r="L2601" s="7" t="s">
        <v>16</v>
      </c>
      <c r="M2601" s="7" t="s">
        <v>17</v>
      </c>
    </row>
    <row r="2602" spans="1:13">
      <c r="A2602" s="3" t="s">
        <v>688</v>
      </c>
      <c r="B2602" s="3" t="s">
        <v>1333</v>
      </c>
      <c r="C2602" s="4" t="s">
        <v>15</v>
      </c>
      <c r="D2602" s="4" t="s">
        <v>98</v>
      </c>
      <c r="E2602" s="5">
        <v>0</v>
      </c>
      <c r="F2602" s="5">
        <v>0</v>
      </c>
      <c r="G2602" s="6" t="s">
        <v>98</v>
      </c>
      <c r="H2602" s="6">
        <v>0</v>
      </c>
      <c r="I2602" s="4">
        <v>0</v>
      </c>
      <c r="J2602" s="4" t="s">
        <v>98</v>
      </c>
      <c r="K2602" s="4" t="s">
        <v>98</v>
      </c>
      <c r="L2602" s="7" t="s">
        <v>16</v>
      </c>
      <c r="M2602" s="7" t="s">
        <v>17</v>
      </c>
    </row>
    <row r="2603" spans="1:13">
      <c r="A2603" s="3" t="s">
        <v>1537</v>
      </c>
      <c r="B2603" s="3" t="s">
        <v>1833</v>
      </c>
      <c r="C2603" s="4" t="s">
        <v>15</v>
      </c>
      <c r="D2603" s="4" t="s">
        <v>98</v>
      </c>
      <c r="E2603" s="5">
        <v>0</v>
      </c>
      <c r="F2603" s="5">
        <v>0</v>
      </c>
      <c r="G2603" s="6" t="s">
        <v>98</v>
      </c>
      <c r="H2603" s="6">
        <v>0</v>
      </c>
      <c r="I2603" s="4">
        <v>0</v>
      </c>
      <c r="J2603" s="4" t="s">
        <v>98</v>
      </c>
      <c r="K2603" s="4" t="s">
        <v>98</v>
      </c>
      <c r="L2603" s="7" t="s">
        <v>16</v>
      </c>
      <c r="M2603" s="7" t="s">
        <v>17</v>
      </c>
    </row>
    <row r="2604" spans="1:13">
      <c r="A2604" s="3" t="s">
        <v>633</v>
      </c>
      <c r="B2604" s="3" t="s">
        <v>749</v>
      </c>
      <c r="C2604" s="4" t="s">
        <v>15</v>
      </c>
      <c r="D2604" s="4" t="s">
        <v>98</v>
      </c>
      <c r="E2604" s="5">
        <v>0</v>
      </c>
      <c r="F2604" s="5">
        <v>0</v>
      </c>
      <c r="G2604" s="6" t="s">
        <v>98</v>
      </c>
      <c r="H2604" s="6">
        <v>0</v>
      </c>
      <c r="I2604" s="4">
        <v>0</v>
      </c>
      <c r="J2604" s="4" t="s">
        <v>98</v>
      </c>
      <c r="K2604" s="4" t="s">
        <v>98</v>
      </c>
      <c r="L2604" s="7" t="s">
        <v>16</v>
      </c>
      <c r="M2604" s="7" t="s">
        <v>17</v>
      </c>
    </row>
    <row r="2605" spans="1:13">
      <c r="A2605" s="3" t="s">
        <v>635</v>
      </c>
      <c r="B2605" s="3" t="s">
        <v>1599</v>
      </c>
      <c r="C2605" s="4" t="s">
        <v>15</v>
      </c>
      <c r="D2605" s="4" t="s">
        <v>98</v>
      </c>
      <c r="E2605" s="5">
        <v>0</v>
      </c>
      <c r="F2605" s="5">
        <v>0</v>
      </c>
      <c r="G2605" s="6" t="s">
        <v>98</v>
      </c>
      <c r="H2605" s="6">
        <v>0</v>
      </c>
      <c r="I2605" s="4">
        <v>0</v>
      </c>
      <c r="J2605" s="4" t="s">
        <v>98</v>
      </c>
      <c r="K2605" s="4" t="s">
        <v>98</v>
      </c>
      <c r="L2605" s="7" t="s">
        <v>16</v>
      </c>
      <c r="M2605" s="7" t="s">
        <v>17</v>
      </c>
    </row>
    <row r="2606" spans="1:13">
      <c r="A2606" s="3" t="s">
        <v>1834</v>
      </c>
      <c r="B2606" s="3" t="s">
        <v>1835</v>
      </c>
      <c r="C2606" s="4" t="s">
        <v>15</v>
      </c>
      <c r="D2606" s="4" t="s">
        <v>98</v>
      </c>
      <c r="E2606" s="5">
        <v>0</v>
      </c>
      <c r="F2606" s="5">
        <v>0</v>
      </c>
      <c r="G2606" s="6" t="s">
        <v>98</v>
      </c>
      <c r="H2606" s="6">
        <v>0</v>
      </c>
      <c r="I2606" s="4">
        <v>0</v>
      </c>
      <c r="J2606" s="4" t="s">
        <v>98</v>
      </c>
      <c r="K2606" s="4" t="s">
        <v>98</v>
      </c>
      <c r="L2606" s="7" t="s">
        <v>16</v>
      </c>
      <c r="M2606" s="7" t="s">
        <v>17</v>
      </c>
    </row>
    <row r="2607" spans="1:13">
      <c r="A2607" s="3" t="s">
        <v>887</v>
      </c>
      <c r="B2607" s="3" t="s">
        <v>1061</v>
      </c>
      <c r="C2607" s="4" t="s">
        <v>15</v>
      </c>
      <c r="D2607" s="4" t="s">
        <v>98</v>
      </c>
      <c r="E2607" s="5">
        <v>0</v>
      </c>
      <c r="F2607" s="5">
        <v>0</v>
      </c>
      <c r="G2607" s="6" t="s">
        <v>98</v>
      </c>
      <c r="H2607" s="6">
        <v>0</v>
      </c>
      <c r="I2607" s="4">
        <v>0</v>
      </c>
      <c r="J2607" s="4" t="s">
        <v>98</v>
      </c>
      <c r="K2607" s="4" t="s">
        <v>98</v>
      </c>
      <c r="L2607" s="7" t="s">
        <v>16</v>
      </c>
      <c r="M2607" s="7" t="s">
        <v>17</v>
      </c>
    </row>
    <row r="2608" spans="1:13">
      <c r="A2608" s="3" t="s">
        <v>122</v>
      </c>
      <c r="B2608" s="3" t="s">
        <v>1836</v>
      </c>
      <c r="C2608" s="4" t="s">
        <v>15</v>
      </c>
      <c r="D2608" s="4" t="s">
        <v>98</v>
      </c>
      <c r="E2608" s="5">
        <v>0</v>
      </c>
      <c r="F2608" s="5">
        <v>0</v>
      </c>
      <c r="G2608" s="6" t="s">
        <v>98</v>
      </c>
      <c r="H2608" s="6">
        <v>0</v>
      </c>
      <c r="I2608" s="4">
        <v>0</v>
      </c>
      <c r="J2608" s="4" t="s">
        <v>98</v>
      </c>
      <c r="K2608" s="4" t="s">
        <v>98</v>
      </c>
      <c r="L2608" s="7" t="s">
        <v>16</v>
      </c>
      <c r="M2608" s="7" t="s">
        <v>17</v>
      </c>
    </row>
    <row r="2609" spans="1:13">
      <c r="A2609" s="3" t="s">
        <v>1715</v>
      </c>
      <c r="B2609" s="3" t="s">
        <v>1716</v>
      </c>
      <c r="C2609" s="4" t="s">
        <v>15</v>
      </c>
      <c r="D2609" s="4" t="s">
        <v>98</v>
      </c>
      <c r="E2609" s="5">
        <v>0</v>
      </c>
      <c r="F2609" s="5">
        <v>0</v>
      </c>
      <c r="G2609" s="6" t="s">
        <v>98</v>
      </c>
      <c r="H2609" s="6">
        <v>0</v>
      </c>
      <c r="I2609" s="4">
        <v>0</v>
      </c>
      <c r="J2609" s="4" t="s">
        <v>98</v>
      </c>
      <c r="K2609" s="4" t="s">
        <v>98</v>
      </c>
      <c r="L2609" s="7" t="s">
        <v>16</v>
      </c>
      <c r="M2609" s="7" t="s">
        <v>17</v>
      </c>
    </row>
    <row r="2610" spans="1:13">
      <c r="A2610" s="3" t="s">
        <v>83</v>
      </c>
      <c r="B2610" s="3" t="s">
        <v>207</v>
      </c>
      <c r="C2610" s="4" t="s">
        <v>15</v>
      </c>
      <c r="D2610" s="4" t="s">
        <v>98</v>
      </c>
      <c r="E2610" s="5">
        <v>0</v>
      </c>
      <c r="F2610" s="5">
        <v>0</v>
      </c>
      <c r="G2610" s="6" t="s">
        <v>98</v>
      </c>
      <c r="H2610" s="6">
        <v>0</v>
      </c>
      <c r="I2610" s="4">
        <v>0</v>
      </c>
      <c r="J2610" s="4" t="s">
        <v>98</v>
      </c>
      <c r="K2610" s="4" t="s">
        <v>98</v>
      </c>
      <c r="L2610" s="7" t="s">
        <v>16</v>
      </c>
      <c r="M2610" s="7" t="s">
        <v>17</v>
      </c>
    </row>
    <row r="2611" spans="1:13">
      <c r="A2611" s="3" t="s">
        <v>394</v>
      </c>
      <c r="B2611" s="3" t="s">
        <v>1736</v>
      </c>
      <c r="C2611" s="4" t="s">
        <v>15</v>
      </c>
      <c r="D2611" s="4" t="s">
        <v>98</v>
      </c>
      <c r="E2611" s="5">
        <v>0</v>
      </c>
      <c r="F2611" s="5">
        <v>0</v>
      </c>
      <c r="G2611" s="6" t="s">
        <v>98</v>
      </c>
      <c r="H2611" s="6">
        <v>0</v>
      </c>
      <c r="I2611" s="4">
        <v>0</v>
      </c>
      <c r="J2611" s="4" t="s">
        <v>98</v>
      </c>
      <c r="K2611" s="4" t="s">
        <v>98</v>
      </c>
      <c r="L2611" s="7" t="s">
        <v>16</v>
      </c>
      <c r="M2611" s="7" t="s">
        <v>17</v>
      </c>
    </row>
    <row r="2612" spans="1:13">
      <c r="A2612" s="3" t="s">
        <v>552</v>
      </c>
      <c r="B2612" s="3" t="s">
        <v>1188</v>
      </c>
      <c r="C2612" s="4" t="s">
        <v>15</v>
      </c>
      <c r="D2612" s="4" t="s">
        <v>98</v>
      </c>
      <c r="E2612" s="5">
        <v>0</v>
      </c>
      <c r="F2612" s="5">
        <v>0</v>
      </c>
      <c r="G2612" s="6" t="s">
        <v>98</v>
      </c>
      <c r="H2612" s="6">
        <v>0</v>
      </c>
      <c r="I2612" s="4">
        <v>0</v>
      </c>
      <c r="J2612" s="4" t="s">
        <v>98</v>
      </c>
      <c r="K2612" s="4" t="s">
        <v>98</v>
      </c>
      <c r="L2612" s="7" t="s">
        <v>16</v>
      </c>
      <c r="M2612" s="7" t="s">
        <v>17</v>
      </c>
    </row>
    <row r="2613" spans="1:13">
      <c r="A2613" s="3" t="s">
        <v>359</v>
      </c>
      <c r="B2613" s="3" t="s">
        <v>443</v>
      </c>
      <c r="C2613" s="4" t="s">
        <v>15</v>
      </c>
      <c r="D2613" s="4" t="s">
        <v>98</v>
      </c>
      <c r="E2613" s="5">
        <v>0</v>
      </c>
      <c r="F2613" s="5">
        <v>0</v>
      </c>
      <c r="G2613" s="6" t="s">
        <v>98</v>
      </c>
      <c r="H2613" s="6">
        <v>0</v>
      </c>
      <c r="I2613" s="4">
        <v>0</v>
      </c>
      <c r="J2613" s="4" t="s">
        <v>98</v>
      </c>
      <c r="K2613" s="4" t="s">
        <v>98</v>
      </c>
      <c r="L2613" s="7" t="s">
        <v>16</v>
      </c>
      <c r="M2613" s="7" t="s">
        <v>17</v>
      </c>
    </row>
    <row r="2614" spans="1:13">
      <c r="A2614" s="3" t="s">
        <v>542</v>
      </c>
      <c r="B2614" s="3" t="s">
        <v>631</v>
      </c>
      <c r="C2614" s="4" t="s">
        <v>15</v>
      </c>
      <c r="D2614" s="4" t="s">
        <v>98</v>
      </c>
      <c r="E2614" s="5">
        <v>0</v>
      </c>
      <c r="F2614" s="5">
        <v>0</v>
      </c>
      <c r="G2614" s="6" t="s">
        <v>98</v>
      </c>
      <c r="H2614" s="6">
        <v>0</v>
      </c>
      <c r="I2614" s="4">
        <v>0</v>
      </c>
      <c r="J2614" s="4" t="s">
        <v>98</v>
      </c>
      <c r="K2614" s="4" t="s">
        <v>98</v>
      </c>
      <c r="L2614" s="7" t="s">
        <v>16</v>
      </c>
      <c r="M2614" s="7" t="s">
        <v>17</v>
      </c>
    </row>
    <row r="2615" spans="1:13">
      <c r="A2615" s="3" t="s">
        <v>187</v>
      </c>
      <c r="B2615" s="3" t="s">
        <v>191</v>
      </c>
      <c r="C2615" s="4" t="s">
        <v>15</v>
      </c>
      <c r="D2615" s="4" t="s">
        <v>98</v>
      </c>
      <c r="E2615" s="5">
        <v>0</v>
      </c>
      <c r="F2615" s="5">
        <v>0</v>
      </c>
      <c r="G2615" s="6" t="s">
        <v>98</v>
      </c>
      <c r="H2615" s="6">
        <v>0</v>
      </c>
      <c r="I2615" s="4">
        <v>0</v>
      </c>
      <c r="J2615" s="4" t="s">
        <v>98</v>
      </c>
      <c r="K2615" s="4" t="s">
        <v>98</v>
      </c>
      <c r="L2615" s="7" t="s">
        <v>16</v>
      </c>
      <c r="M2615" s="7" t="s">
        <v>17</v>
      </c>
    </row>
    <row r="2616" spans="1:13">
      <c r="A2616" s="3" t="s">
        <v>773</v>
      </c>
      <c r="B2616" s="3" t="s">
        <v>980</v>
      </c>
      <c r="C2616" s="4" t="s">
        <v>15</v>
      </c>
      <c r="D2616" s="4" t="s">
        <v>98</v>
      </c>
      <c r="E2616" s="5">
        <v>0</v>
      </c>
      <c r="F2616" s="5">
        <v>0</v>
      </c>
      <c r="G2616" s="6" t="s">
        <v>98</v>
      </c>
      <c r="H2616" s="6">
        <v>0</v>
      </c>
      <c r="I2616" s="4">
        <v>0</v>
      </c>
      <c r="J2616" s="4" t="s">
        <v>98</v>
      </c>
      <c r="K2616" s="4" t="s">
        <v>98</v>
      </c>
      <c r="L2616" s="7" t="s">
        <v>16</v>
      </c>
      <c r="M2616" s="7" t="s">
        <v>17</v>
      </c>
    </row>
    <row r="2617" spans="1:13">
      <c r="A2617" s="3" t="s">
        <v>491</v>
      </c>
      <c r="B2617" s="3" t="s">
        <v>1123</v>
      </c>
      <c r="C2617" s="4" t="s">
        <v>15</v>
      </c>
      <c r="D2617" s="4" t="s">
        <v>98</v>
      </c>
      <c r="E2617" s="5">
        <v>0</v>
      </c>
      <c r="F2617" s="5">
        <v>0</v>
      </c>
      <c r="G2617" s="6" t="s">
        <v>98</v>
      </c>
      <c r="H2617" s="6">
        <v>0</v>
      </c>
      <c r="I2617" s="4">
        <v>0</v>
      </c>
      <c r="J2617" s="4" t="s">
        <v>98</v>
      </c>
      <c r="K2617" s="4" t="s">
        <v>98</v>
      </c>
      <c r="L2617" s="7" t="s">
        <v>16</v>
      </c>
      <c r="M2617" s="7" t="s">
        <v>17</v>
      </c>
    </row>
    <row r="2618" spans="1:13">
      <c r="A2618" s="3" t="s">
        <v>413</v>
      </c>
      <c r="B2618" s="3" t="s">
        <v>414</v>
      </c>
      <c r="C2618" s="4" t="s">
        <v>15</v>
      </c>
      <c r="D2618" s="4" t="s">
        <v>98</v>
      </c>
      <c r="E2618" s="5">
        <v>0</v>
      </c>
      <c r="F2618" s="5">
        <v>0</v>
      </c>
      <c r="G2618" s="6" t="s">
        <v>98</v>
      </c>
      <c r="H2618" s="6">
        <v>0</v>
      </c>
      <c r="I2618" s="4">
        <v>0</v>
      </c>
      <c r="J2618" s="4" t="s">
        <v>98</v>
      </c>
      <c r="K2618" s="4" t="s">
        <v>98</v>
      </c>
      <c r="L2618" s="7" t="s">
        <v>16</v>
      </c>
      <c r="M2618" s="7" t="s">
        <v>17</v>
      </c>
    </row>
    <row r="2619" spans="1:13">
      <c r="A2619" s="3" t="s">
        <v>486</v>
      </c>
      <c r="B2619" s="3" t="s">
        <v>727</v>
      </c>
      <c r="C2619" s="4" t="s">
        <v>15</v>
      </c>
      <c r="D2619" s="4" t="s">
        <v>98</v>
      </c>
      <c r="E2619" s="5">
        <v>0</v>
      </c>
      <c r="F2619" s="5">
        <v>0</v>
      </c>
      <c r="G2619" s="6" t="s">
        <v>98</v>
      </c>
      <c r="H2619" s="6">
        <v>0</v>
      </c>
      <c r="I2619" s="4">
        <v>0</v>
      </c>
      <c r="J2619" s="4" t="s">
        <v>98</v>
      </c>
      <c r="K2619" s="4" t="s">
        <v>98</v>
      </c>
      <c r="L2619" s="7" t="s">
        <v>16</v>
      </c>
      <c r="M2619" s="7" t="s">
        <v>17</v>
      </c>
    </row>
    <row r="2620" spans="1:13">
      <c r="A2620" s="3" t="s">
        <v>394</v>
      </c>
      <c r="B2620" s="3" t="s">
        <v>1837</v>
      </c>
      <c r="C2620" s="4" t="s">
        <v>15</v>
      </c>
      <c r="D2620" s="4" t="s">
        <v>98</v>
      </c>
      <c r="E2620" s="5">
        <v>0</v>
      </c>
      <c r="F2620" s="5">
        <v>0</v>
      </c>
      <c r="G2620" s="6" t="s">
        <v>98</v>
      </c>
      <c r="H2620" s="6">
        <v>0</v>
      </c>
      <c r="I2620" s="4">
        <v>0</v>
      </c>
      <c r="J2620" s="4" t="s">
        <v>98</v>
      </c>
      <c r="K2620" s="4" t="s">
        <v>98</v>
      </c>
      <c r="L2620" s="7" t="s">
        <v>16</v>
      </c>
      <c r="M2620" s="7" t="s">
        <v>17</v>
      </c>
    </row>
    <row r="2621" spans="1:13">
      <c r="A2621" s="3" t="s">
        <v>377</v>
      </c>
      <c r="B2621" s="3" t="s">
        <v>378</v>
      </c>
      <c r="C2621" s="4" t="s">
        <v>15</v>
      </c>
      <c r="D2621" s="4" t="s">
        <v>98</v>
      </c>
      <c r="E2621" s="5">
        <v>0</v>
      </c>
      <c r="F2621" s="5">
        <v>0</v>
      </c>
      <c r="G2621" s="6" t="s">
        <v>98</v>
      </c>
      <c r="H2621" s="6">
        <v>0</v>
      </c>
      <c r="I2621" s="4">
        <v>0</v>
      </c>
      <c r="J2621" s="4" t="s">
        <v>98</v>
      </c>
      <c r="K2621" s="4" t="s">
        <v>98</v>
      </c>
      <c r="L2621" s="7" t="s">
        <v>16</v>
      </c>
      <c r="M2621" s="7" t="s">
        <v>17</v>
      </c>
    </row>
    <row r="2622" spans="1:13">
      <c r="A2622" s="3" t="s">
        <v>357</v>
      </c>
      <c r="B2622" s="3" t="s">
        <v>1838</v>
      </c>
      <c r="C2622" s="4" t="s">
        <v>15</v>
      </c>
      <c r="D2622" s="4" t="s">
        <v>98</v>
      </c>
      <c r="E2622" s="5">
        <v>0</v>
      </c>
      <c r="F2622" s="5">
        <v>0</v>
      </c>
      <c r="G2622" s="6" t="s">
        <v>98</v>
      </c>
      <c r="H2622" s="6">
        <v>0</v>
      </c>
      <c r="I2622" s="4">
        <v>0</v>
      </c>
      <c r="J2622" s="4" t="s">
        <v>98</v>
      </c>
      <c r="K2622" s="4" t="s">
        <v>98</v>
      </c>
      <c r="L2622" s="7" t="s">
        <v>16</v>
      </c>
      <c r="M2622" s="7" t="s">
        <v>17</v>
      </c>
    </row>
    <row r="2623" spans="1:13">
      <c r="A2623" s="3" t="s">
        <v>400</v>
      </c>
      <c r="B2623" s="3" t="s">
        <v>1703</v>
      </c>
      <c r="C2623" s="4" t="s">
        <v>15</v>
      </c>
      <c r="D2623" s="4" t="s">
        <v>98</v>
      </c>
      <c r="E2623" s="5">
        <v>0</v>
      </c>
      <c r="F2623" s="5">
        <v>0</v>
      </c>
      <c r="G2623" s="6" t="s">
        <v>98</v>
      </c>
      <c r="H2623" s="6">
        <v>0</v>
      </c>
      <c r="I2623" s="4">
        <v>0</v>
      </c>
      <c r="J2623" s="4" t="s">
        <v>98</v>
      </c>
      <c r="K2623" s="4" t="s">
        <v>98</v>
      </c>
      <c r="L2623" s="7" t="s">
        <v>16</v>
      </c>
      <c r="M2623" s="7" t="s">
        <v>17</v>
      </c>
    </row>
    <row r="2624" spans="1:13">
      <c r="A2624" s="3" t="s">
        <v>351</v>
      </c>
      <c r="B2624" s="3" t="s">
        <v>1088</v>
      </c>
      <c r="C2624" s="4" t="s">
        <v>15</v>
      </c>
      <c r="D2624" s="4" t="s">
        <v>98</v>
      </c>
      <c r="E2624" s="5">
        <v>0</v>
      </c>
      <c r="F2624" s="5">
        <v>0</v>
      </c>
      <c r="G2624" s="6" t="s">
        <v>98</v>
      </c>
      <c r="H2624" s="6">
        <v>0</v>
      </c>
      <c r="I2624" s="4">
        <v>0</v>
      </c>
      <c r="J2624" s="4" t="s">
        <v>98</v>
      </c>
      <c r="K2624" s="4" t="s">
        <v>98</v>
      </c>
      <c r="L2624" s="7" t="s">
        <v>16</v>
      </c>
      <c r="M2624" s="7" t="s">
        <v>17</v>
      </c>
    </row>
    <row r="2625" spans="1:13">
      <c r="A2625" s="3" t="s">
        <v>514</v>
      </c>
      <c r="B2625" s="3" t="s">
        <v>947</v>
      </c>
      <c r="C2625" s="4" t="s">
        <v>15</v>
      </c>
      <c r="D2625" s="4" t="s">
        <v>98</v>
      </c>
      <c r="E2625" s="5">
        <v>0</v>
      </c>
      <c r="F2625" s="5">
        <v>0</v>
      </c>
      <c r="G2625" s="6" t="s">
        <v>98</v>
      </c>
      <c r="H2625" s="6">
        <v>0</v>
      </c>
      <c r="I2625" s="4">
        <v>0</v>
      </c>
      <c r="J2625" s="4" t="s">
        <v>98</v>
      </c>
      <c r="K2625" s="4" t="s">
        <v>98</v>
      </c>
      <c r="L2625" s="7" t="s">
        <v>16</v>
      </c>
      <c r="M2625" s="7" t="s">
        <v>17</v>
      </c>
    </row>
    <row r="2626" spans="1:13">
      <c r="A2626" s="3" t="s">
        <v>187</v>
      </c>
      <c r="B2626" s="3" t="s">
        <v>231</v>
      </c>
      <c r="C2626" s="4" t="s">
        <v>15</v>
      </c>
      <c r="D2626" s="4" t="s">
        <v>98</v>
      </c>
      <c r="E2626" s="5">
        <v>0</v>
      </c>
      <c r="F2626" s="5">
        <v>0</v>
      </c>
      <c r="G2626" s="6" t="s">
        <v>98</v>
      </c>
      <c r="H2626" s="6">
        <v>0</v>
      </c>
      <c r="I2626" s="4">
        <v>0</v>
      </c>
      <c r="J2626" s="4" t="s">
        <v>98</v>
      </c>
      <c r="K2626" s="4" t="s">
        <v>98</v>
      </c>
      <c r="L2626" s="7" t="s">
        <v>16</v>
      </c>
      <c r="M2626" s="7" t="s">
        <v>17</v>
      </c>
    </row>
    <row r="2627" spans="1:13">
      <c r="A2627" s="3" t="s">
        <v>1697</v>
      </c>
      <c r="B2627" s="3" t="s">
        <v>1839</v>
      </c>
      <c r="C2627" s="4" t="s">
        <v>15</v>
      </c>
      <c r="D2627" s="4" t="s">
        <v>98</v>
      </c>
      <c r="E2627" s="5">
        <v>0</v>
      </c>
      <c r="F2627" s="5">
        <v>0</v>
      </c>
      <c r="G2627" s="6" t="s">
        <v>98</v>
      </c>
      <c r="H2627" s="6">
        <v>0</v>
      </c>
      <c r="I2627" s="4">
        <v>0</v>
      </c>
      <c r="J2627" s="4" t="s">
        <v>98</v>
      </c>
      <c r="K2627" s="4" t="s">
        <v>98</v>
      </c>
      <c r="L2627" s="7" t="s">
        <v>16</v>
      </c>
      <c r="M2627" s="7" t="s">
        <v>17</v>
      </c>
    </row>
    <row r="2628" spans="1:13">
      <c r="A2628" s="3" t="s">
        <v>692</v>
      </c>
      <c r="B2628" s="3" t="s">
        <v>1811</v>
      </c>
      <c r="C2628" s="4" t="s">
        <v>15</v>
      </c>
      <c r="D2628" s="4" t="s">
        <v>98</v>
      </c>
      <c r="E2628" s="5">
        <v>0</v>
      </c>
      <c r="F2628" s="5">
        <v>0</v>
      </c>
      <c r="G2628" s="6" t="s">
        <v>98</v>
      </c>
      <c r="H2628" s="6">
        <v>0</v>
      </c>
      <c r="I2628" s="4">
        <v>0</v>
      </c>
      <c r="J2628" s="4" t="s">
        <v>98</v>
      </c>
      <c r="K2628" s="4" t="s">
        <v>98</v>
      </c>
      <c r="L2628" s="7" t="s">
        <v>16</v>
      </c>
      <c r="M2628" s="7" t="s">
        <v>17</v>
      </c>
    </row>
    <row r="2629" spans="1:13">
      <c r="A2629" s="3" t="s">
        <v>379</v>
      </c>
      <c r="B2629" s="3" t="s">
        <v>1840</v>
      </c>
      <c r="C2629" s="4" t="s">
        <v>15</v>
      </c>
      <c r="D2629" s="4" t="s">
        <v>98</v>
      </c>
      <c r="E2629" s="5">
        <v>0</v>
      </c>
      <c r="F2629" s="5">
        <v>0</v>
      </c>
      <c r="G2629" s="6" t="s">
        <v>98</v>
      </c>
      <c r="H2629" s="6">
        <v>0</v>
      </c>
      <c r="I2629" s="4">
        <v>0</v>
      </c>
      <c r="J2629" s="4" t="s">
        <v>98</v>
      </c>
      <c r="K2629" s="4" t="s">
        <v>98</v>
      </c>
      <c r="L2629" s="7" t="s">
        <v>16</v>
      </c>
      <c r="M2629" s="7" t="s">
        <v>17</v>
      </c>
    </row>
    <row r="2630" spans="1:13">
      <c r="A2630" s="3" t="s">
        <v>437</v>
      </c>
      <c r="B2630" s="3" t="s">
        <v>735</v>
      </c>
      <c r="C2630" s="4" t="s">
        <v>15</v>
      </c>
      <c r="D2630" s="4" t="s">
        <v>98</v>
      </c>
      <c r="E2630" s="5">
        <v>0</v>
      </c>
      <c r="F2630" s="5">
        <v>0</v>
      </c>
      <c r="G2630" s="6" t="s">
        <v>98</v>
      </c>
      <c r="H2630" s="6">
        <v>0</v>
      </c>
      <c r="I2630" s="4">
        <v>0</v>
      </c>
      <c r="J2630" s="4" t="s">
        <v>98</v>
      </c>
      <c r="K2630" s="4" t="s">
        <v>98</v>
      </c>
      <c r="L2630" s="7" t="s">
        <v>16</v>
      </c>
      <c r="M2630" s="7" t="s">
        <v>17</v>
      </c>
    </row>
    <row r="2631" spans="1:13">
      <c r="A2631" s="3" t="s">
        <v>995</v>
      </c>
      <c r="B2631" s="3" t="s">
        <v>1841</v>
      </c>
      <c r="C2631" s="4" t="s">
        <v>15</v>
      </c>
      <c r="D2631" s="4" t="s">
        <v>98</v>
      </c>
      <c r="E2631" s="5">
        <v>0</v>
      </c>
      <c r="F2631" s="5">
        <v>0</v>
      </c>
      <c r="G2631" s="6" t="s">
        <v>98</v>
      </c>
      <c r="H2631" s="6">
        <v>0</v>
      </c>
      <c r="I2631" s="4">
        <v>0</v>
      </c>
      <c r="J2631" s="4" t="s">
        <v>98</v>
      </c>
      <c r="K2631" s="4" t="s">
        <v>98</v>
      </c>
      <c r="L2631" s="7" t="s">
        <v>16</v>
      </c>
      <c r="M2631" s="7" t="s">
        <v>17</v>
      </c>
    </row>
    <row r="2632" spans="1:13">
      <c r="A2632" s="3" t="s">
        <v>312</v>
      </c>
      <c r="B2632" s="3" t="s">
        <v>583</v>
      </c>
      <c r="C2632" s="4" t="s">
        <v>15</v>
      </c>
      <c r="D2632" s="4" t="s">
        <v>98</v>
      </c>
      <c r="E2632" s="5">
        <v>0</v>
      </c>
      <c r="F2632" s="5">
        <v>0</v>
      </c>
      <c r="G2632" s="6" t="s">
        <v>98</v>
      </c>
      <c r="H2632" s="6">
        <v>0</v>
      </c>
      <c r="I2632" s="4">
        <v>0</v>
      </c>
      <c r="J2632" s="4" t="s">
        <v>98</v>
      </c>
      <c r="K2632" s="4" t="s">
        <v>98</v>
      </c>
      <c r="L2632" s="7" t="s">
        <v>16</v>
      </c>
      <c r="M2632" s="7" t="s">
        <v>17</v>
      </c>
    </row>
    <row r="2633" spans="1:13">
      <c r="A2633" s="3" t="s">
        <v>112</v>
      </c>
      <c r="B2633" s="3" t="s">
        <v>1779</v>
      </c>
      <c r="C2633" s="4" t="s">
        <v>15</v>
      </c>
      <c r="D2633" s="4" t="s">
        <v>98</v>
      </c>
      <c r="E2633" s="5">
        <v>0</v>
      </c>
      <c r="F2633" s="5">
        <v>0</v>
      </c>
      <c r="G2633" s="6" t="s">
        <v>98</v>
      </c>
      <c r="H2633" s="6">
        <v>0</v>
      </c>
      <c r="I2633" s="4">
        <v>0</v>
      </c>
      <c r="J2633" s="4" t="s">
        <v>98</v>
      </c>
      <c r="K2633" s="4" t="s">
        <v>98</v>
      </c>
      <c r="L2633" s="7" t="s">
        <v>16</v>
      </c>
      <c r="M2633" s="7" t="s">
        <v>17</v>
      </c>
    </row>
    <row r="2634" spans="1:13">
      <c r="A2634" s="3" t="s">
        <v>379</v>
      </c>
      <c r="B2634" s="3" t="s">
        <v>739</v>
      </c>
      <c r="C2634" s="4" t="s">
        <v>15</v>
      </c>
      <c r="D2634" s="4" t="s">
        <v>98</v>
      </c>
      <c r="E2634" s="5">
        <v>0</v>
      </c>
      <c r="F2634" s="5">
        <v>0</v>
      </c>
      <c r="G2634" s="6" t="s">
        <v>98</v>
      </c>
      <c r="H2634" s="6">
        <v>0</v>
      </c>
      <c r="I2634" s="4">
        <v>0</v>
      </c>
      <c r="J2634" s="4" t="s">
        <v>98</v>
      </c>
      <c r="K2634" s="4" t="s">
        <v>98</v>
      </c>
      <c r="L2634" s="7" t="s">
        <v>16</v>
      </c>
      <c r="M2634" s="7" t="s">
        <v>17</v>
      </c>
    </row>
    <row r="2635" spans="1:13">
      <c r="A2635" s="3" t="s">
        <v>787</v>
      </c>
      <c r="B2635" s="3" t="s">
        <v>844</v>
      </c>
      <c r="C2635" s="4" t="s">
        <v>15</v>
      </c>
      <c r="D2635" s="4" t="s">
        <v>98</v>
      </c>
      <c r="E2635" s="5">
        <v>0</v>
      </c>
      <c r="F2635" s="5">
        <v>0</v>
      </c>
      <c r="G2635" s="6" t="s">
        <v>98</v>
      </c>
      <c r="H2635" s="6">
        <v>0</v>
      </c>
      <c r="I2635" s="4">
        <v>0</v>
      </c>
      <c r="J2635" s="4" t="s">
        <v>98</v>
      </c>
      <c r="K2635" s="4" t="s">
        <v>98</v>
      </c>
      <c r="L2635" s="7" t="s">
        <v>16</v>
      </c>
      <c r="M2635" s="7" t="s">
        <v>17</v>
      </c>
    </row>
    <row r="2636" spans="1:13">
      <c r="A2636" s="3" t="s">
        <v>491</v>
      </c>
      <c r="B2636" s="3" t="s">
        <v>1842</v>
      </c>
      <c r="C2636" s="4" t="s">
        <v>15</v>
      </c>
      <c r="D2636" s="4" t="s">
        <v>98</v>
      </c>
      <c r="E2636" s="5">
        <v>0</v>
      </c>
      <c r="F2636" s="5">
        <v>0</v>
      </c>
      <c r="G2636" s="6" t="s">
        <v>98</v>
      </c>
      <c r="H2636" s="6">
        <v>0</v>
      </c>
      <c r="I2636" s="4">
        <v>0</v>
      </c>
      <c r="J2636" s="4" t="s">
        <v>98</v>
      </c>
      <c r="K2636" s="4" t="s">
        <v>98</v>
      </c>
      <c r="L2636" s="7" t="s">
        <v>16</v>
      </c>
      <c r="M2636" s="7" t="s">
        <v>17</v>
      </c>
    </row>
    <row r="2637" spans="1:13">
      <c r="A2637" s="3" t="s">
        <v>1230</v>
      </c>
      <c r="B2637" s="3" t="s">
        <v>1379</v>
      </c>
      <c r="C2637" s="4" t="s">
        <v>15</v>
      </c>
      <c r="D2637" s="4" t="s">
        <v>98</v>
      </c>
      <c r="E2637" s="5">
        <v>0</v>
      </c>
      <c r="F2637" s="5">
        <v>0</v>
      </c>
      <c r="G2637" s="6" t="s">
        <v>98</v>
      </c>
      <c r="H2637" s="6">
        <v>0</v>
      </c>
      <c r="I2637" s="4">
        <v>0</v>
      </c>
      <c r="J2637" s="4" t="s">
        <v>98</v>
      </c>
      <c r="K2637" s="4" t="s">
        <v>98</v>
      </c>
      <c r="L2637" s="7" t="s">
        <v>16</v>
      </c>
      <c r="M2637" s="7" t="s">
        <v>17</v>
      </c>
    </row>
    <row r="2638" spans="1:13">
      <c r="A2638" s="3" t="s">
        <v>1843</v>
      </c>
      <c r="B2638" s="3" t="s">
        <v>1844</v>
      </c>
      <c r="C2638" s="4" t="s">
        <v>15</v>
      </c>
      <c r="D2638" s="4" t="s">
        <v>98</v>
      </c>
      <c r="E2638" s="5">
        <v>0</v>
      </c>
      <c r="F2638" s="5">
        <v>0</v>
      </c>
      <c r="G2638" s="6" t="s">
        <v>98</v>
      </c>
      <c r="H2638" s="6">
        <v>0</v>
      </c>
      <c r="I2638" s="4">
        <v>0</v>
      </c>
      <c r="J2638" s="4" t="s">
        <v>98</v>
      </c>
      <c r="K2638" s="4" t="s">
        <v>98</v>
      </c>
      <c r="L2638" s="7" t="s">
        <v>16</v>
      </c>
      <c r="M2638" s="7" t="s">
        <v>17</v>
      </c>
    </row>
    <row r="2639" spans="1:13">
      <c r="A2639" s="3" t="s">
        <v>484</v>
      </c>
      <c r="B2639" s="3" t="s">
        <v>1845</v>
      </c>
      <c r="C2639" s="4" t="s">
        <v>15</v>
      </c>
      <c r="D2639" s="4" t="s">
        <v>98</v>
      </c>
      <c r="E2639" s="5">
        <v>0</v>
      </c>
      <c r="F2639" s="5">
        <v>0</v>
      </c>
      <c r="G2639" s="6" t="s">
        <v>98</v>
      </c>
      <c r="H2639" s="6">
        <v>0</v>
      </c>
      <c r="I2639" s="4">
        <v>0</v>
      </c>
      <c r="J2639" s="4" t="s">
        <v>98</v>
      </c>
      <c r="K2639" s="4" t="s">
        <v>98</v>
      </c>
      <c r="L2639" s="7" t="s">
        <v>16</v>
      </c>
      <c r="M2639" s="7" t="s">
        <v>17</v>
      </c>
    </row>
    <row r="2640" spans="1:13">
      <c r="A2640" s="3" t="s">
        <v>1103</v>
      </c>
      <c r="B2640" s="3" t="s">
        <v>1846</v>
      </c>
      <c r="C2640" s="4" t="s">
        <v>15</v>
      </c>
      <c r="D2640" s="4" t="s">
        <v>98</v>
      </c>
      <c r="E2640" s="5">
        <v>0</v>
      </c>
      <c r="F2640" s="5">
        <v>0</v>
      </c>
      <c r="G2640" s="6" t="s">
        <v>98</v>
      </c>
      <c r="H2640" s="6">
        <v>0</v>
      </c>
      <c r="I2640" s="4">
        <v>0</v>
      </c>
      <c r="J2640" s="4" t="s">
        <v>98</v>
      </c>
      <c r="K2640" s="4" t="s">
        <v>98</v>
      </c>
      <c r="L2640" s="7" t="s">
        <v>16</v>
      </c>
      <c r="M2640" s="7" t="s">
        <v>17</v>
      </c>
    </row>
    <row r="2641" spans="1:13">
      <c r="A2641" s="3" t="s">
        <v>13</v>
      </c>
      <c r="B2641" s="3" t="s">
        <v>1785</v>
      </c>
      <c r="C2641" s="4" t="s">
        <v>15</v>
      </c>
      <c r="D2641" s="4" t="s">
        <v>98</v>
      </c>
      <c r="E2641" s="5">
        <v>0</v>
      </c>
      <c r="F2641" s="5">
        <v>0</v>
      </c>
      <c r="G2641" s="6" t="s">
        <v>98</v>
      </c>
      <c r="H2641" s="6">
        <v>0</v>
      </c>
      <c r="I2641" s="4">
        <v>0</v>
      </c>
      <c r="J2641" s="4" t="s">
        <v>98</v>
      </c>
      <c r="K2641" s="4" t="s">
        <v>98</v>
      </c>
      <c r="L2641" s="7" t="s">
        <v>16</v>
      </c>
      <c r="M2641" s="7" t="s">
        <v>17</v>
      </c>
    </row>
    <row r="2642" spans="1:13">
      <c r="A2642" s="3" t="s">
        <v>456</v>
      </c>
      <c r="B2642" s="3" t="s">
        <v>710</v>
      </c>
      <c r="C2642" s="4" t="s">
        <v>15</v>
      </c>
      <c r="D2642" s="4" t="s">
        <v>98</v>
      </c>
      <c r="E2642" s="5">
        <v>0</v>
      </c>
      <c r="F2642" s="5">
        <v>0</v>
      </c>
      <c r="G2642" s="6" t="s">
        <v>98</v>
      </c>
      <c r="H2642" s="6">
        <v>0</v>
      </c>
      <c r="I2642" s="4">
        <v>0</v>
      </c>
      <c r="J2642" s="4" t="s">
        <v>98</v>
      </c>
      <c r="K2642" s="4" t="s">
        <v>98</v>
      </c>
      <c r="L2642" s="7" t="s">
        <v>16</v>
      </c>
      <c r="M2642" s="7" t="s">
        <v>17</v>
      </c>
    </row>
    <row r="2643" spans="1:13">
      <c r="A2643" s="3" t="s">
        <v>577</v>
      </c>
      <c r="B2643" s="3" t="s">
        <v>1289</v>
      </c>
      <c r="C2643" s="4" t="s">
        <v>15</v>
      </c>
      <c r="D2643" s="4" t="s">
        <v>98</v>
      </c>
      <c r="E2643" s="5">
        <v>0</v>
      </c>
      <c r="F2643" s="5">
        <v>0</v>
      </c>
      <c r="G2643" s="6" t="s">
        <v>98</v>
      </c>
      <c r="H2643" s="6">
        <v>0</v>
      </c>
      <c r="I2643" s="4">
        <v>0</v>
      </c>
      <c r="J2643" s="4" t="s">
        <v>98</v>
      </c>
      <c r="K2643" s="4" t="s">
        <v>98</v>
      </c>
      <c r="L2643" s="7" t="s">
        <v>16</v>
      </c>
      <c r="M2643" s="7" t="s">
        <v>17</v>
      </c>
    </row>
    <row r="2644" spans="1:13">
      <c r="A2644" s="3" t="s">
        <v>296</v>
      </c>
      <c r="B2644" s="3" t="s">
        <v>1847</v>
      </c>
      <c r="C2644" s="4" t="s">
        <v>15</v>
      </c>
      <c r="D2644" s="4" t="s">
        <v>98</v>
      </c>
      <c r="E2644" s="5">
        <v>0</v>
      </c>
      <c r="F2644" s="5">
        <v>0</v>
      </c>
      <c r="G2644" s="6" t="s">
        <v>98</v>
      </c>
      <c r="H2644" s="6">
        <v>0</v>
      </c>
      <c r="I2644" s="4">
        <v>0</v>
      </c>
      <c r="J2644" s="4" t="s">
        <v>98</v>
      </c>
      <c r="K2644" s="4" t="s">
        <v>98</v>
      </c>
      <c r="L2644" s="7" t="s">
        <v>16</v>
      </c>
      <c r="M2644" s="7" t="s">
        <v>17</v>
      </c>
    </row>
    <row r="2645" spans="1:13">
      <c r="A2645" s="3" t="s">
        <v>944</v>
      </c>
      <c r="B2645" s="3" t="s">
        <v>970</v>
      </c>
      <c r="C2645" s="4" t="s">
        <v>15</v>
      </c>
      <c r="D2645" s="4" t="s">
        <v>98</v>
      </c>
      <c r="E2645" s="5">
        <v>0</v>
      </c>
      <c r="F2645" s="5">
        <v>0</v>
      </c>
      <c r="G2645" s="6" t="s">
        <v>98</v>
      </c>
      <c r="H2645" s="6">
        <v>0</v>
      </c>
      <c r="I2645" s="4">
        <v>0</v>
      </c>
      <c r="J2645" s="4" t="s">
        <v>98</v>
      </c>
      <c r="K2645" s="4" t="s">
        <v>98</v>
      </c>
      <c r="L2645" s="7" t="s">
        <v>16</v>
      </c>
      <c r="M2645" s="7" t="s">
        <v>17</v>
      </c>
    </row>
    <row r="2646" spans="1:13">
      <c r="A2646" s="3" t="s">
        <v>1230</v>
      </c>
      <c r="B2646" s="3" t="s">
        <v>1206</v>
      </c>
      <c r="C2646" s="4" t="s">
        <v>15</v>
      </c>
      <c r="D2646" s="4" t="s">
        <v>98</v>
      </c>
      <c r="E2646" s="5">
        <v>0</v>
      </c>
      <c r="F2646" s="5">
        <v>0</v>
      </c>
      <c r="G2646" s="6" t="s">
        <v>98</v>
      </c>
      <c r="H2646" s="6">
        <v>0</v>
      </c>
      <c r="I2646" s="4">
        <v>0</v>
      </c>
      <c r="J2646" s="4" t="s">
        <v>98</v>
      </c>
      <c r="K2646" s="4" t="s">
        <v>98</v>
      </c>
      <c r="L2646" s="7" t="s">
        <v>16</v>
      </c>
      <c r="M2646" s="7" t="s">
        <v>17</v>
      </c>
    </row>
    <row r="2647" spans="1:13">
      <c r="A2647" s="3" t="s">
        <v>424</v>
      </c>
      <c r="B2647" s="3" t="s">
        <v>425</v>
      </c>
      <c r="C2647" s="4" t="s">
        <v>15</v>
      </c>
      <c r="D2647" s="4" t="s">
        <v>98</v>
      </c>
      <c r="E2647" s="5">
        <v>0</v>
      </c>
      <c r="F2647" s="5">
        <v>0</v>
      </c>
      <c r="G2647" s="6" t="s">
        <v>98</v>
      </c>
      <c r="H2647" s="6">
        <v>0</v>
      </c>
      <c r="I2647" s="4">
        <v>0</v>
      </c>
      <c r="J2647" s="4" t="s">
        <v>98</v>
      </c>
      <c r="K2647" s="4" t="s">
        <v>98</v>
      </c>
      <c r="L2647" s="7" t="s">
        <v>16</v>
      </c>
      <c r="M2647" s="7" t="s">
        <v>17</v>
      </c>
    </row>
    <row r="2648" spans="1:13">
      <c r="A2648" s="3" t="s">
        <v>1848</v>
      </c>
      <c r="B2648" s="3" t="s">
        <v>1849</v>
      </c>
      <c r="C2648" s="4" t="s">
        <v>15</v>
      </c>
      <c r="D2648" s="4" t="s">
        <v>98</v>
      </c>
      <c r="E2648" s="5">
        <v>0</v>
      </c>
      <c r="F2648" s="5">
        <v>0</v>
      </c>
      <c r="G2648" s="6" t="s">
        <v>98</v>
      </c>
      <c r="H2648" s="6">
        <v>0</v>
      </c>
      <c r="I2648" s="4">
        <v>0</v>
      </c>
      <c r="J2648" s="4" t="s">
        <v>98</v>
      </c>
      <c r="K2648" s="4" t="s">
        <v>98</v>
      </c>
      <c r="L2648" s="7" t="s">
        <v>16</v>
      </c>
      <c r="M2648" s="7" t="s">
        <v>17</v>
      </c>
    </row>
    <row r="2649" spans="1:13">
      <c r="A2649" s="3" t="s">
        <v>706</v>
      </c>
      <c r="B2649" s="3" t="s">
        <v>1850</v>
      </c>
      <c r="C2649" s="4" t="s">
        <v>15</v>
      </c>
      <c r="D2649" s="4" t="s">
        <v>98</v>
      </c>
      <c r="E2649" s="5">
        <v>0</v>
      </c>
      <c r="F2649" s="5">
        <v>0</v>
      </c>
      <c r="G2649" s="6" t="s">
        <v>98</v>
      </c>
      <c r="H2649" s="6">
        <v>0</v>
      </c>
      <c r="I2649" s="4">
        <v>0</v>
      </c>
      <c r="J2649" s="4" t="s">
        <v>98</v>
      </c>
      <c r="K2649" s="4" t="s">
        <v>98</v>
      </c>
      <c r="L2649" s="7" t="s">
        <v>16</v>
      </c>
      <c r="M2649" s="7" t="s">
        <v>17</v>
      </c>
    </row>
    <row r="2650" spans="1:13">
      <c r="A2650" s="3" t="s">
        <v>463</v>
      </c>
      <c r="B2650" s="3" t="s">
        <v>1721</v>
      </c>
      <c r="C2650" s="4" t="s">
        <v>15</v>
      </c>
      <c r="D2650" s="4" t="s">
        <v>98</v>
      </c>
      <c r="E2650" s="5">
        <v>0</v>
      </c>
      <c r="F2650" s="5">
        <v>0</v>
      </c>
      <c r="G2650" s="6" t="s">
        <v>98</v>
      </c>
      <c r="H2650" s="6">
        <v>0</v>
      </c>
      <c r="I2650" s="4">
        <v>0</v>
      </c>
      <c r="J2650" s="4" t="s">
        <v>98</v>
      </c>
      <c r="K2650" s="4" t="s">
        <v>98</v>
      </c>
      <c r="L2650" s="7" t="s">
        <v>16</v>
      </c>
      <c r="M2650" s="7" t="s">
        <v>17</v>
      </c>
    </row>
    <row r="2651" spans="1:13">
      <c r="A2651" s="3" t="s">
        <v>572</v>
      </c>
      <c r="B2651" s="3" t="s">
        <v>1851</v>
      </c>
      <c r="C2651" s="4" t="s">
        <v>15</v>
      </c>
      <c r="D2651" s="4" t="s">
        <v>98</v>
      </c>
      <c r="E2651" s="5">
        <v>0</v>
      </c>
      <c r="F2651" s="5">
        <v>0</v>
      </c>
      <c r="G2651" s="6" t="s">
        <v>98</v>
      </c>
      <c r="H2651" s="6">
        <v>0</v>
      </c>
      <c r="I2651" s="4">
        <v>0</v>
      </c>
      <c r="J2651" s="4" t="s">
        <v>98</v>
      </c>
      <c r="K2651" s="4" t="s">
        <v>98</v>
      </c>
      <c r="L2651" s="7" t="s">
        <v>16</v>
      </c>
      <c r="M2651" s="7" t="s">
        <v>17</v>
      </c>
    </row>
    <row r="2652" spans="1:13">
      <c r="A2652" s="3" t="s">
        <v>1124</v>
      </c>
      <c r="B2652" s="3" t="s">
        <v>273</v>
      </c>
      <c r="C2652" s="4" t="s">
        <v>15</v>
      </c>
      <c r="D2652" s="4" t="s">
        <v>98</v>
      </c>
      <c r="E2652" s="5">
        <v>0</v>
      </c>
      <c r="F2652" s="5">
        <v>0</v>
      </c>
      <c r="G2652" s="6" t="s">
        <v>98</v>
      </c>
      <c r="H2652" s="6">
        <v>0</v>
      </c>
      <c r="I2652" s="4">
        <v>0</v>
      </c>
      <c r="J2652" s="4" t="s">
        <v>98</v>
      </c>
      <c r="K2652" s="4" t="s">
        <v>98</v>
      </c>
      <c r="L2652" s="7" t="s">
        <v>16</v>
      </c>
      <c r="M2652" s="7" t="s">
        <v>17</v>
      </c>
    </row>
    <row r="2653" spans="1:13">
      <c r="A2653" s="3" t="s">
        <v>437</v>
      </c>
      <c r="B2653" s="3" t="s">
        <v>342</v>
      </c>
      <c r="C2653" s="4" t="s">
        <v>15</v>
      </c>
      <c r="D2653" s="4" t="s">
        <v>98</v>
      </c>
      <c r="E2653" s="5">
        <v>0</v>
      </c>
      <c r="F2653" s="5">
        <v>0</v>
      </c>
      <c r="G2653" s="6" t="s">
        <v>98</v>
      </c>
      <c r="H2653" s="6">
        <v>0</v>
      </c>
      <c r="I2653" s="4">
        <v>0</v>
      </c>
      <c r="J2653" s="4" t="s">
        <v>98</v>
      </c>
      <c r="K2653" s="4" t="s">
        <v>98</v>
      </c>
      <c r="L2653" s="7" t="s">
        <v>16</v>
      </c>
      <c r="M2653" s="7" t="s">
        <v>17</v>
      </c>
    </row>
    <row r="2654" spans="1:13">
      <c r="A2654" s="3" t="s">
        <v>321</v>
      </c>
      <c r="B2654" s="3" t="s">
        <v>1852</v>
      </c>
      <c r="C2654" s="4" t="s">
        <v>15</v>
      </c>
      <c r="D2654" s="4" t="s">
        <v>98</v>
      </c>
      <c r="E2654" s="5">
        <v>0</v>
      </c>
      <c r="F2654" s="5">
        <v>0</v>
      </c>
      <c r="G2654" s="6" t="s">
        <v>98</v>
      </c>
      <c r="H2654" s="6">
        <v>0</v>
      </c>
      <c r="I2654" s="4">
        <v>0</v>
      </c>
      <c r="J2654" s="4" t="s">
        <v>98</v>
      </c>
      <c r="K2654" s="4" t="s">
        <v>98</v>
      </c>
      <c r="L2654" s="7" t="s">
        <v>16</v>
      </c>
      <c r="M2654" s="7" t="s">
        <v>17</v>
      </c>
    </row>
    <row r="2655" spans="1:13">
      <c r="A2655" s="3" t="s">
        <v>750</v>
      </c>
      <c r="B2655" s="3" t="s">
        <v>949</v>
      </c>
      <c r="C2655" s="4" t="s">
        <v>15</v>
      </c>
      <c r="D2655" s="4" t="s">
        <v>98</v>
      </c>
      <c r="E2655" s="5">
        <v>0</v>
      </c>
      <c r="F2655" s="5">
        <v>0</v>
      </c>
      <c r="G2655" s="6" t="s">
        <v>98</v>
      </c>
      <c r="H2655" s="6">
        <v>0</v>
      </c>
      <c r="I2655" s="4">
        <v>0</v>
      </c>
      <c r="J2655" s="4" t="s">
        <v>98</v>
      </c>
      <c r="K2655" s="4" t="s">
        <v>98</v>
      </c>
      <c r="L2655" s="7" t="s">
        <v>16</v>
      </c>
      <c r="M2655" s="7" t="s">
        <v>17</v>
      </c>
    </row>
    <row r="2656" spans="1:13">
      <c r="A2656" s="3" t="s">
        <v>511</v>
      </c>
      <c r="B2656" s="3" t="s">
        <v>977</v>
      </c>
      <c r="C2656" s="4" t="s">
        <v>15</v>
      </c>
      <c r="D2656" s="4" t="s">
        <v>98</v>
      </c>
      <c r="E2656" s="5">
        <v>0</v>
      </c>
      <c r="F2656" s="5">
        <v>0</v>
      </c>
      <c r="G2656" s="6" t="s">
        <v>98</v>
      </c>
      <c r="H2656" s="6">
        <v>0</v>
      </c>
      <c r="I2656" s="4">
        <v>0</v>
      </c>
      <c r="J2656" s="4" t="s">
        <v>98</v>
      </c>
      <c r="K2656" s="4" t="s">
        <v>98</v>
      </c>
      <c r="L2656" s="7" t="s">
        <v>16</v>
      </c>
      <c r="M2656" s="7" t="s">
        <v>17</v>
      </c>
    </row>
    <row r="2657" spans="1:13">
      <c r="A2657" s="3" t="s">
        <v>106</v>
      </c>
      <c r="B2657" s="3" t="s">
        <v>223</v>
      </c>
      <c r="C2657" s="4" t="s">
        <v>15</v>
      </c>
      <c r="D2657" s="4" t="s">
        <v>98</v>
      </c>
      <c r="E2657" s="5">
        <v>0</v>
      </c>
      <c r="F2657" s="5">
        <v>0</v>
      </c>
      <c r="G2657" s="6" t="s">
        <v>98</v>
      </c>
      <c r="H2657" s="6">
        <v>0</v>
      </c>
      <c r="I2657" s="4">
        <v>0</v>
      </c>
      <c r="J2657" s="4" t="s">
        <v>98</v>
      </c>
      <c r="K2657" s="4" t="s">
        <v>98</v>
      </c>
      <c r="L2657" s="7" t="s">
        <v>16</v>
      </c>
      <c r="M2657" s="7" t="s">
        <v>17</v>
      </c>
    </row>
    <row r="2658" spans="1:13">
      <c r="A2658" s="3" t="s">
        <v>635</v>
      </c>
      <c r="B2658" s="3" t="s">
        <v>1853</v>
      </c>
      <c r="C2658" s="4" t="s">
        <v>15</v>
      </c>
      <c r="D2658" s="4" t="s">
        <v>98</v>
      </c>
      <c r="E2658" s="5">
        <v>0</v>
      </c>
      <c r="F2658" s="5">
        <v>0</v>
      </c>
      <c r="G2658" s="6" t="s">
        <v>98</v>
      </c>
      <c r="H2658" s="6">
        <v>0</v>
      </c>
      <c r="I2658" s="4">
        <v>0</v>
      </c>
      <c r="J2658" s="4" t="s">
        <v>98</v>
      </c>
      <c r="K2658" s="4" t="s">
        <v>98</v>
      </c>
      <c r="L2658" s="7" t="s">
        <v>16</v>
      </c>
      <c r="M2658" s="7" t="s">
        <v>17</v>
      </c>
    </row>
    <row r="2659" spans="1:13">
      <c r="A2659" s="3" t="s">
        <v>112</v>
      </c>
      <c r="B2659" s="3" t="s">
        <v>268</v>
      </c>
      <c r="C2659" s="4" t="s">
        <v>15</v>
      </c>
      <c r="D2659" s="4" t="s">
        <v>98</v>
      </c>
      <c r="E2659" s="5">
        <v>0</v>
      </c>
      <c r="F2659" s="5">
        <v>0</v>
      </c>
      <c r="G2659" s="6" t="s">
        <v>98</v>
      </c>
      <c r="H2659" s="6">
        <v>0</v>
      </c>
      <c r="I2659" s="4">
        <v>0</v>
      </c>
      <c r="J2659" s="4" t="s">
        <v>98</v>
      </c>
      <c r="K2659" s="4" t="s">
        <v>98</v>
      </c>
      <c r="L2659" s="7" t="s">
        <v>16</v>
      </c>
      <c r="M2659" s="7" t="s">
        <v>17</v>
      </c>
    </row>
    <row r="2660" spans="1:13">
      <c r="A2660" s="3" t="s">
        <v>533</v>
      </c>
      <c r="B2660" s="3" t="s">
        <v>1447</v>
      </c>
      <c r="C2660" s="4" t="s">
        <v>15</v>
      </c>
      <c r="D2660" s="4" t="s">
        <v>98</v>
      </c>
      <c r="E2660" s="5">
        <v>0</v>
      </c>
      <c r="F2660" s="5">
        <v>0</v>
      </c>
      <c r="G2660" s="6" t="s">
        <v>98</v>
      </c>
      <c r="H2660" s="6">
        <v>0</v>
      </c>
      <c r="I2660" s="4">
        <v>0</v>
      </c>
      <c r="J2660" s="4" t="s">
        <v>98</v>
      </c>
      <c r="K2660" s="4" t="s">
        <v>98</v>
      </c>
      <c r="L2660" s="7" t="s">
        <v>16</v>
      </c>
      <c r="M2660" s="7" t="s">
        <v>17</v>
      </c>
    </row>
    <row r="2661" spans="1:13">
      <c r="A2661" s="3" t="s">
        <v>688</v>
      </c>
      <c r="B2661" s="3" t="s">
        <v>1854</v>
      </c>
      <c r="C2661" s="4" t="s">
        <v>15</v>
      </c>
      <c r="D2661" s="4" t="s">
        <v>98</v>
      </c>
      <c r="E2661" s="5">
        <v>0</v>
      </c>
      <c r="F2661" s="5">
        <v>0</v>
      </c>
      <c r="G2661" s="6" t="s">
        <v>98</v>
      </c>
      <c r="H2661" s="6">
        <v>0</v>
      </c>
      <c r="I2661" s="4">
        <v>0</v>
      </c>
      <c r="J2661" s="4" t="s">
        <v>98</v>
      </c>
      <c r="K2661" s="4" t="s">
        <v>98</v>
      </c>
      <c r="L2661" s="7" t="s">
        <v>16</v>
      </c>
      <c r="M2661" s="7" t="s">
        <v>17</v>
      </c>
    </row>
    <row r="2662" spans="1:13">
      <c r="A2662" s="3" t="s">
        <v>351</v>
      </c>
      <c r="B2662" s="3" t="s">
        <v>1642</v>
      </c>
      <c r="C2662" s="4" t="s">
        <v>15</v>
      </c>
      <c r="D2662" s="4" t="s">
        <v>98</v>
      </c>
      <c r="E2662" s="5">
        <v>0</v>
      </c>
      <c r="F2662" s="5">
        <v>0</v>
      </c>
      <c r="G2662" s="6" t="s">
        <v>98</v>
      </c>
      <c r="H2662" s="6">
        <v>0</v>
      </c>
      <c r="I2662" s="4">
        <v>0</v>
      </c>
      <c r="J2662" s="4" t="s">
        <v>98</v>
      </c>
      <c r="K2662" s="4" t="s">
        <v>98</v>
      </c>
      <c r="L2662" s="7" t="s">
        <v>16</v>
      </c>
      <c r="M2662" s="7" t="s">
        <v>17</v>
      </c>
    </row>
    <row r="2663" spans="1:13">
      <c r="A2663" s="3" t="s">
        <v>530</v>
      </c>
      <c r="B2663" s="3" t="s">
        <v>646</v>
      </c>
      <c r="C2663" s="4" t="s">
        <v>15</v>
      </c>
      <c r="D2663" s="4" t="s">
        <v>98</v>
      </c>
      <c r="E2663" s="5">
        <v>0</v>
      </c>
      <c r="F2663" s="5">
        <v>0</v>
      </c>
      <c r="G2663" s="6" t="s">
        <v>98</v>
      </c>
      <c r="H2663" s="6">
        <v>0</v>
      </c>
      <c r="I2663" s="4">
        <v>0</v>
      </c>
      <c r="J2663" s="4" t="s">
        <v>98</v>
      </c>
      <c r="K2663" s="4" t="s">
        <v>98</v>
      </c>
      <c r="L2663" s="7" t="s">
        <v>16</v>
      </c>
      <c r="M2663" s="7" t="s">
        <v>17</v>
      </c>
    </row>
    <row r="2664" spans="1:13">
      <c r="A2664" s="3" t="s">
        <v>488</v>
      </c>
      <c r="B2664" s="3" t="s">
        <v>1855</v>
      </c>
      <c r="C2664" s="4" t="s">
        <v>15</v>
      </c>
      <c r="D2664" s="4" t="s">
        <v>98</v>
      </c>
      <c r="E2664" s="5">
        <v>0</v>
      </c>
      <c r="F2664" s="5">
        <v>0</v>
      </c>
      <c r="G2664" s="6" t="s">
        <v>98</v>
      </c>
      <c r="H2664" s="6">
        <v>0</v>
      </c>
      <c r="I2664" s="4">
        <v>0</v>
      </c>
      <c r="J2664" s="4" t="s">
        <v>98</v>
      </c>
      <c r="K2664" s="4" t="s">
        <v>98</v>
      </c>
      <c r="L2664" s="7" t="s">
        <v>16</v>
      </c>
      <c r="M2664" s="7" t="s">
        <v>17</v>
      </c>
    </row>
    <row r="2665" spans="1:13">
      <c r="A2665" s="3" t="s">
        <v>444</v>
      </c>
      <c r="B2665" s="3" t="s">
        <v>1856</v>
      </c>
      <c r="C2665" s="4" t="s">
        <v>15</v>
      </c>
      <c r="D2665" s="4" t="s">
        <v>98</v>
      </c>
      <c r="E2665" s="5">
        <v>0</v>
      </c>
      <c r="F2665" s="5">
        <v>0</v>
      </c>
      <c r="G2665" s="6" t="s">
        <v>98</v>
      </c>
      <c r="H2665" s="6">
        <v>0</v>
      </c>
      <c r="I2665" s="4">
        <v>0</v>
      </c>
      <c r="J2665" s="4" t="s">
        <v>98</v>
      </c>
      <c r="K2665" s="4" t="s">
        <v>98</v>
      </c>
      <c r="L2665" s="7" t="s">
        <v>16</v>
      </c>
      <c r="M2665" s="7" t="s">
        <v>17</v>
      </c>
    </row>
    <row r="2666" spans="1:13">
      <c r="A2666" s="3" t="s">
        <v>625</v>
      </c>
      <c r="B2666" s="3" t="s">
        <v>1856</v>
      </c>
      <c r="C2666" s="4" t="s">
        <v>15</v>
      </c>
      <c r="D2666" s="4" t="s">
        <v>98</v>
      </c>
      <c r="E2666" s="5">
        <v>0</v>
      </c>
      <c r="F2666" s="5">
        <v>0</v>
      </c>
      <c r="G2666" s="6" t="s">
        <v>98</v>
      </c>
      <c r="H2666" s="6">
        <v>0</v>
      </c>
      <c r="I2666" s="4">
        <v>0</v>
      </c>
      <c r="J2666" s="4" t="s">
        <v>98</v>
      </c>
      <c r="K2666" s="4" t="s">
        <v>98</v>
      </c>
      <c r="L2666" s="7" t="s">
        <v>16</v>
      </c>
      <c r="M2666" s="7" t="s">
        <v>17</v>
      </c>
    </row>
    <row r="2667" spans="1:13">
      <c r="A2667" s="3" t="s">
        <v>363</v>
      </c>
      <c r="B2667" s="3" t="s">
        <v>1155</v>
      </c>
      <c r="C2667" s="4" t="s">
        <v>15</v>
      </c>
      <c r="D2667" s="4" t="s">
        <v>98</v>
      </c>
      <c r="E2667" s="5">
        <v>0</v>
      </c>
      <c r="F2667" s="5">
        <v>0</v>
      </c>
      <c r="G2667" s="6" t="s">
        <v>98</v>
      </c>
      <c r="H2667" s="6">
        <v>0</v>
      </c>
      <c r="I2667" s="4">
        <v>0</v>
      </c>
      <c r="J2667" s="4" t="s">
        <v>98</v>
      </c>
      <c r="K2667" s="4" t="s">
        <v>98</v>
      </c>
      <c r="L2667" s="7" t="s">
        <v>16</v>
      </c>
      <c r="M2667" s="7" t="s">
        <v>17</v>
      </c>
    </row>
    <row r="2668" spans="1:13">
      <c r="A2668" s="3" t="s">
        <v>456</v>
      </c>
      <c r="B2668" s="3" t="s">
        <v>1414</v>
      </c>
      <c r="C2668" s="4" t="s">
        <v>15</v>
      </c>
      <c r="D2668" s="4" t="s">
        <v>98</v>
      </c>
      <c r="E2668" s="5">
        <v>0</v>
      </c>
      <c r="F2668" s="5">
        <v>0</v>
      </c>
      <c r="G2668" s="6" t="s">
        <v>98</v>
      </c>
      <c r="H2668" s="6">
        <v>0</v>
      </c>
      <c r="I2668" s="4">
        <v>0</v>
      </c>
      <c r="J2668" s="4" t="s">
        <v>98</v>
      </c>
      <c r="K2668" s="4" t="s">
        <v>98</v>
      </c>
      <c r="L2668" s="7" t="s">
        <v>16</v>
      </c>
      <c r="M2668" s="7" t="s">
        <v>17</v>
      </c>
    </row>
    <row r="2669" spans="1:13">
      <c r="A2669" s="3" t="s">
        <v>787</v>
      </c>
      <c r="B2669" s="3" t="s">
        <v>872</v>
      </c>
      <c r="C2669" s="4" t="s">
        <v>15</v>
      </c>
      <c r="D2669" s="4" t="s">
        <v>98</v>
      </c>
      <c r="E2669" s="5">
        <v>0</v>
      </c>
      <c r="F2669" s="5">
        <v>0</v>
      </c>
      <c r="G2669" s="6" t="s">
        <v>98</v>
      </c>
      <c r="H2669" s="6">
        <v>0</v>
      </c>
      <c r="I2669" s="4">
        <v>0</v>
      </c>
      <c r="J2669" s="4" t="s">
        <v>98</v>
      </c>
      <c r="K2669" s="4" t="s">
        <v>98</v>
      </c>
      <c r="L2669" s="7" t="s">
        <v>16</v>
      </c>
      <c r="M2669" s="7" t="s">
        <v>17</v>
      </c>
    </row>
    <row r="2670" spans="1:13">
      <c r="A2670" s="3" t="s">
        <v>800</v>
      </c>
      <c r="B2670" s="3" t="s">
        <v>1074</v>
      </c>
      <c r="C2670" s="4" t="s">
        <v>15</v>
      </c>
      <c r="D2670" s="4" t="s">
        <v>98</v>
      </c>
      <c r="E2670" s="5">
        <v>0</v>
      </c>
      <c r="F2670" s="5">
        <v>0</v>
      </c>
      <c r="G2670" s="6" t="s">
        <v>98</v>
      </c>
      <c r="H2670" s="6">
        <v>0</v>
      </c>
      <c r="I2670" s="4">
        <v>0</v>
      </c>
      <c r="J2670" s="4" t="s">
        <v>98</v>
      </c>
      <c r="K2670" s="4" t="s">
        <v>98</v>
      </c>
      <c r="L2670" s="7" t="s">
        <v>16</v>
      </c>
      <c r="M2670" s="7" t="s">
        <v>17</v>
      </c>
    </row>
    <row r="2671" spans="1:13">
      <c r="A2671" s="3" t="s">
        <v>1707</v>
      </c>
      <c r="B2671" s="3" t="s">
        <v>1857</v>
      </c>
      <c r="C2671" s="4" t="s">
        <v>15</v>
      </c>
      <c r="D2671" s="4" t="s">
        <v>98</v>
      </c>
      <c r="E2671" s="5">
        <v>0</v>
      </c>
      <c r="F2671" s="5">
        <v>0</v>
      </c>
      <c r="G2671" s="6" t="s">
        <v>98</v>
      </c>
      <c r="H2671" s="6">
        <v>0</v>
      </c>
      <c r="I2671" s="4">
        <v>0</v>
      </c>
      <c r="J2671" s="4" t="s">
        <v>98</v>
      </c>
      <c r="K2671" s="4" t="s">
        <v>98</v>
      </c>
      <c r="L2671" s="7" t="s">
        <v>16</v>
      </c>
      <c r="M2671" s="7" t="s">
        <v>17</v>
      </c>
    </row>
    <row r="2672" spans="1:13">
      <c r="A2672" s="3" t="s">
        <v>728</v>
      </c>
      <c r="B2672" s="3" t="s">
        <v>1858</v>
      </c>
      <c r="C2672" s="4" t="s">
        <v>15</v>
      </c>
      <c r="D2672" s="4" t="s">
        <v>98</v>
      </c>
      <c r="E2672" s="5">
        <v>0</v>
      </c>
      <c r="F2672" s="5">
        <v>0</v>
      </c>
      <c r="G2672" s="6" t="s">
        <v>98</v>
      </c>
      <c r="H2672" s="6">
        <v>0</v>
      </c>
      <c r="I2672" s="4">
        <v>0</v>
      </c>
      <c r="J2672" s="4" t="s">
        <v>98</v>
      </c>
      <c r="K2672" s="4" t="s">
        <v>98</v>
      </c>
      <c r="L2672" s="7" t="s">
        <v>16</v>
      </c>
      <c r="M2672" s="7" t="s">
        <v>17</v>
      </c>
    </row>
    <row r="2673" spans="1:13">
      <c r="A2673" s="3" t="s">
        <v>1859</v>
      </c>
      <c r="B2673" s="3" t="s">
        <v>1860</v>
      </c>
      <c r="C2673" s="4" t="s">
        <v>15</v>
      </c>
      <c r="D2673" s="4" t="s">
        <v>98</v>
      </c>
      <c r="E2673" s="5">
        <v>0</v>
      </c>
      <c r="F2673" s="5">
        <v>0</v>
      </c>
      <c r="G2673" s="6" t="s">
        <v>98</v>
      </c>
      <c r="H2673" s="6">
        <v>0</v>
      </c>
      <c r="I2673" s="4">
        <v>0</v>
      </c>
      <c r="J2673" s="4" t="s">
        <v>98</v>
      </c>
      <c r="K2673" s="4" t="s">
        <v>98</v>
      </c>
      <c r="L2673" s="7" t="s">
        <v>16</v>
      </c>
      <c r="M2673" s="7" t="s">
        <v>17</v>
      </c>
    </row>
    <row r="2674" spans="1:13">
      <c r="A2674" s="3" t="s">
        <v>351</v>
      </c>
      <c r="B2674" s="3" t="s">
        <v>837</v>
      </c>
      <c r="C2674" s="4" t="s">
        <v>15</v>
      </c>
      <c r="D2674" s="4" t="s">
        <v>98</v>
      </c>
      <c r="E2674" s="5">
        <v>0</v>
      </c>
      <c r="F2674" s="5">
        <v>0</v>
      </c>
      <c r="G2674" s="6" t="s">
        <v>98</v>
      </c>
      <c r="H2674" s="6">
        <v>0</v>
      </c>
      <c r="I2674" s="4">
        <v>0</v>
      </c>
      <c r="J2674" s="4" t="s">
        <v>98</v>
      </c>
      <c r="K2674" s="4" t="s">
        <v>98</v>
      </c>
      <c r="L2674" s="7" t="s">
        <v>16</v>
      </c>
      <c r="M2674" s="7" t="s">
        <v>17</v>
      </c>
    </row>
    <row r="2675" spans="1:13">
      <c r="A2675" s="3" t="s">
        <v>1258</v>
      </c>
      <c r="B2675" s="3" t="s">
        <v>1704</v>
      </c>
      <c r="C2675" s="4" t="s">
        <v>15</v>
      </c>
      <c r="D2675" s="4" t="s">
        <v>98</v>
      </c>
      <c r="E2675" s="5">
        <v>0</v>
      </c>
      <c r="F2675" s="5">
        <v>0</v>
      </c>
      <c r="G2675" s="6" t="s">
        <v>98</v>
      </c>
      <c r="H2675" s="6">
        <v>0</v>
      </c>
      <c r="I2675" s="4">
        <v>0</v>
      </c>
      <c r="J2675" s="4" t="s">
        <v>98</v>
      </c>
      <c r="K2675" s="4" t="s">
        <v>98</v>
      </c>
      <c r="L2675" s="7" t="s">
        <v>16</v>
      </c>
      <c r="M2675" s="7" t="s">
        <v>17</v>
      </c>
    </row>
    <row r="2676" spans="1:13">
      <c r="A2676" s="3" t="s">
        <v>106</v>
      </c>
      <c r="B2676" s="3" t="s">
        <v>223</v>
      </c>
      <c r="C2676" s="4" t="s">
        <v>15</v>
      </c>
      <c r="D2676" s="4" t="s">
        <v>98</v>
      </c>
      <c r="E2676" s="5">
        <v>0</v>
      </c>
      <c r="F2676" s="5">
        <v>0</v>
      </c>
      <c r="G2676" s="6" t="s">
        <v>98</v>
      </c>
      <c r="H2676" s="6">
        <v>0</v>
      </c>
      <c r="I2676" s="4">
        <v>0</v>
      </c>
      <c r="J2676" s="4" t="s">
        <v>98</v>
      </c>
      <c r="K2676" s="4" t="s">
        <v>98</v>
      </c>
      <c r="L2676" s="7" t="s">
        <v>16</v>
      </c>
      <c r="M2676" s="7" t="s">
        <v>17</v>
      </c>
    </row>
    <row r="2677" spans="1:13">
      <c r="A2677" s="3" t="s">
        <v>463</v>
      </c>
      <c r="B2677" s="3" t="s">
        <v>1280</v>
      </c>
      <c r="C2677" s="4" t="s">
        <v>15</v>
      </c>
      <c r="D2677" s="4" t="s">
        <v>98</v>
      </c>
      <c r="E2677" s="5">
        <v>0</v>
      </c>
      <c r="F2677" s="5">
        <v>0</v>
      </c>
      <c r="G2677" s="6" t="s">
        <v>98</v>
      </c>
      <c r="H2677" s="6">
        <v>0</v>
      </c>
      <c r="I2677" s="4">
        <v>0</v>
      </c>
      <c r="J2677" s="4" t="s">
        <v>98</v>
      </c>
      <c r="K2677" s="4" t="s">
        <v>98</v>
      </c>
      <c r="L2677" s="7" t="s">
        <v>16</v>
      </c>
      <c r="M2677" s="7" t="s">
        <v>17</v>
      </c>
    </row>
    <row r="2678" spans="1:13">
      <c r="A2678" s="3" t="s">
        <v>321</v>
      </c>
      <c r="B2678" s="3" t="s">
        <v>671</v>
      </c>
      <c r="C2678" s="4" t="s">
        <v>15</v>
      </c>
      <c r="D2678" s="4" t="s">
        <v>98</v>
      </c>
      <c r="E2678" s="5">
        <v>0</v>
      </c>
      <c r="F2678" s="5">
        <v>0</v>
      </c>
      <c r="G2678" s="6" t="s">
        <v>98</v>
      </c>
      <c r="H2678" s="6">
        <v>0</v>
      </c>
      <c r="I2678" s="4">
        <v>0</v>
      </c>
      <c r="J2678" s="4" t="s">
        <v>98</v>
      </c>
      <c r="K2678" s="4" t="s">
        <v>98</v>
      </c>
      <c r="L2678" s="7" t="s">
        <v>16</v>
      </c>
      <c r="M2678" s="7" t="s">
        <v>17</v>
      </c>
    </row>
    <row r="2679" spans="1:13">
      <c r="A2679" s="3" t="s">
        <v>246</v>
      </c>
      <c r="B2679" s="3" t="s">
        <v>1861</v>
      </c>
      <c r="C2679" s="4" t="s">
        <v>15</v>
      </c>
      <c r="D2679" s="4" t="s">
        <v>98</v>
      </c>
      <c r="E2679" s="5">
        <v>0</v>
      </c>
      <c r="F2679" s="5">
        <v>0</v>
      </c>
      <c r="G2679" s="6" t="s">
        <v>98</v>
      </c>
      <c r="H2679" s="6">
        <v>0</v>
      </c>
      <c r="I2679" s="4">
        <v>0</v>
      </c>
      <c r="J2679" s="4" t="s">
        <v>98</v>
      </c>
      <c r="K2679" s="4" t="s">
        <v>98</v>
      </c>
      <c r="L2679" s="7" t="s">
        <v>16</v>
      </c>
      <c r="M2679" s="7" t="s">
        <v>17</v>
      </c>
    </row>
    <row r="2680" spans="1:13">
      <c r="A2680" s="3" t="s">
        <v>77</v>
      </c>
      <c r="B2680" s="3" t="s">
        <v>836</v>
      </c>
      <c r="C2680" s="4" t="s">
        <v>15</v>
      </c>
      <c r="D2680" s="4" t="s">
        <v>98</v>
      </c>
      <c r="E2680" s="5">
        <v>0</v>
      </c>
      <c r="F2680" s="5">
        <v>0</v>
      </c>
      <c r="G2680" s="6" t="s">
        <v>98</v>
      </c>
      <c r="H2680" s="6">
        <v>0</v>
      </c>
      <c r="I2680" s="4">
        <v>0</v>
      </c>
      <c r="J2680" s="4" t="s">
        <v>98</v>
      </c>
      <c r="K2680" s="4" t="s">
        <v>98</v>
      </c>
      <c r="L2680" s="7" t="s">
        <v>16</v>
      </c>
      <c r="M2680" s="7" t="s">
        <v>17</v>
      </c>
    </row>
    <row r="2681" spans="1:13">
      <c r="A2681" s="3" t="s">
        <v>112</v>
      </c>
      <c r="B2681" s="3" t="s">
        <v>268</v>
      </c>
      <c r="C2681" s="4" t="s">
        <v>15</v>
      </c>
      <c r="D2681" s="4" t="s">
        <v>98</v>
      </c>
      <c r="E2681" s="5">
        <v>0</v>
      </c>
      <c r="F2681" s="5">
        <v>0</v>
      </c>
      <c r="G2681" s="6" t="s">
        <v>98</v>
      </c>
      <c r="H2681" s="6">
        <v>0</v>
      </c>
      <c r="I2681" s="4">
        <v>0</v>
      </c>
      <c r="J2681" s="4" t="s">
        <v>98</v>
      </c>
      <c r="K2681" s="4" t="s">
        <v>98</v>
      </c>
      <c r="L2681" s="7" t="s">
        <v>16</v>
      </c>
      <c r="M2681" s="7" t="s">
        <v>17</v>
      </c>
    </row>
    <row r="2682" spans="1:13">
      <c r="A2682" s="3" t="s">
        <v>736</v>
      </c>
      <c r="B2682" s="3" t="s">
        <v>1862</v>
      </c>
      <c r="C2682" s="4" t="s">
        <v>422</v>
      </c>
      <c r="D2682" s="4" t="s">
        <v>98</v>
      </c>
      <c r="E2682" s="5">
        <v>0</v>
      </c>
      <c r="F2682" s="5">
        <v>0</v>
      </c>
      <c r="G2682" s="6" t="s">
        <v>98</v>
      </c>
      <c r="H2682" s="6">
        <v>0</v>
      </c>
      <c r="I2682" s="4">
        <v>0</v>
      </c>
      <c r="J2682" s="4" t="s">
        <v>98</v>
      </c>
      <c r="K2682" s="4" t="s">
        <v>98</v>
      </c>
      <c r="L2682" s="7" t="s">
        <v>16</v>
      </c>
      <c r="M2682" s="7" t="s">
        <v>17</v>
      </c>
    </row>
    <row r="2683" spans="1:13">
      <c r="A2683" s="3" t="s">
        <v>187</v>
      </c>
      <c r="B2683" s="3" t="s">
        <v>189</v>
      </c>
      <c r="C2683" s="4" t="s">
        <v>15</v>
      </c>
      <c r="D2683" s="4" t="s">
        <v>98</v>
      </c>
      <c r="E2683" s="5">
        <v>0</v>
      </c>
      <c r="F2683" s="5">
        <v>0</v>
      </c>
      <c r="G2683" s="6" t="s">
        <v>98</v>
      </c>
      <c r="H2683" s="6">
        <v>0</v>
      </c>
      <c r="I2683" s="4">
        <v>0</v>
      </c>
      <c r="J2683" s="4" t="s">
        <v>98</v>
      </c>
      <c r="K2683" s="4" t="s">
        <v>98</v>
      </c>
      <c r="L2683" s="7" t="s">
        <v>16</v>
      </c>
      <c r="M2683" s="7" t="s">
        <v>17</v>
      </c>
    </row>
    <row r="2684" spans="1:13">
      <c r="A2684" s="3" t="s">
        <v>1049</v>
      </c>
      <c r="B2684" s="3" t="s">
        <v>475</v>
      </c>
      <c r="C2684" s="4" t="s">
        <v>15</v>
      </c>
      <c r="D2684" s="4" t="s">
        <v>98</v>
      </c>
      <c r="E2684" s="5">
        <v>0</v>
      </c>
      <c r="F2684" s="5">
        <v>0</v>
      </c>
      <c r="G2684" s="6" t="s">
        <v>98</v>
      </c>
      <c r="H2684" s="6">
        <v>0</v>
      </c>
      <c r="I2684" s="4">
        <v>0</v>
      </c>
      <c r="J2684" s="4" t="s">
        <v>98</v>
      </c>
      <c r="K2684" s="4" t="s">
        <v>98</v>
      </c>
      <c r="L2684" s="7" t="s">
        <v>16</v>
      </c>
      <c r="M2684" s="7" t="s">
        <v>17</v>
      </c>
    </row>
    <row r="2685" spans="1:13">
      <c r="A2685" s="3" t="s">
        <v>500</v>
      </c>
      <c r="B2685" s="3" t="s">
        <v>1863</v>
      </c>
      <c r="C2685" s="4" t="s">
        <v>15</v>
      </c>
      <c r="D2685" s="4" t="s">
        <v>98</v>
      </c>
      <c r="E2685" s="5">
        <v>0</v>
      </c>
      <c r="F2685" s="5">
        <v>0</v>
      </c>
      <c r="G2685" s="6" t="s">
        <v>98</v>
      </c>
      <c r="H2685" s="6">
        <v>0</v>
      </c>
      <c r="I2685" s="4">
        <v>0</v>
      </c>
      <c r="J2685" s="4" t="s">
        <v>98</v>
      </c>
      <c r="K2685" s="4" t="s">
        <v>98</v>
      </c>
      <c r="L2685" s="7" t="s">
        <v>16</v>
      </c>
      <c r="M2685" s="7" t="s">
        <v>17</v>
      </c>
    </row>
    <row r="2686" spans="1:13">
      <c r="A2686" s="3" t="s">
        <v>935</v>
      </c>
      <c r="B2686" s="3" t="s">
        <v>1864</v>
      </c>
      <c r="C2686" s="4" t="s">
        <v>15</v>
      </c>
      <c r="D2686" s="4" t="s">
        <v>98</v>
      </c>
      <c r="E2686" s="5">
        <v>0</v>
      </c>
      <c r="F2686" s="5">
        <v>0</v>
      </c>
      <c r="G2686" s="6" t="s">
        <v>98</v>
      </c>
      <c r="H2686" s="6">
        <v>0</v>
      </c>
      <c r="I2686" s="4">
        <v>0</v>
      </c>
      <c r="J2686" s="4" t="s">
        <v>98</v>
      </c>
      <c r="K2686" s="4" t="s">
        <v>98</v>
      </c>
      <c r="L2686" s="7" t="s">
        <v>16</v>
      </c>
      <c r="M2686" s="7" t="s">
        <v>17</v>
      </c>
    </row>
    <row r="2687" spans="1:13">
      <c r="A2687" s="3" t="s">
        <v>691</v>
      </c>
      <c r="B2687" s="3" t="s">
        <v>1865</v>
      </c>
      <c r="C2687" s="4" t="s">
        <v>15</v>
      </c>
      <c r="D2687" s="4" t="s">
        <v>98</v>
      </c>
      <c r="E2687" s="5">
        <v>0</v>
      </c>
      <c r="F2687" s="5">
        <v>0</v>
      </c>
      <c r="G2687" s="6" t="s">
        <v>98</v>
      </c>
      <c r="H2687" s="6">
        <v>0</v>
      </c>
      <c r="I2687" s="4">
        <v>0</v>
      </c>
      <c r="J2687" s="4" t="s">
        <v>98</v>
      </c>
      <c r="K2687" s="4" t="s">
        <v>98</v>
      </c>
      <c r="L2687" s="7" t="s">
        <v>16</v>
      </c>
      <c r="M2687" s="7" t="s">
        <v>17</v>
      </c>
    </row>
    <row r="2688" spans="1:13">
      <c r="A2688" s="3" t="s">
        <v>413</v>
      </c>
      <c r="B2688" s="3" t="s">
        <v>1026</v>
      </c>
      <c r="C2688" s="4" t="s">
        <v>15</v>
      </c>
      <c r="D2688" s="4" t="s">
        <v>98</v>
      </c>
      <c r="E2688" s="5">
        <v>0</v>
      </c>
      <c r="F2688" s="5">
        <v>0</v>
      </c>
      <c r="G2688" s="6" t="s">
        <v>98</v>
      </c>
      <c r="H2688" s="6">
        <v>0</v>
      </c>
      <c r="I2688" s="4">
        <v>0</v>
      </c>
      <c r="J2688" s="4" t="s">
        <v>98</v>
      </c>
      <c r="K2688" s="4" t="s">
        <v>98</v>
      </c>
      <c r="L2688" s="7" t="s">
        <v>16</v>
      </c>
      <c r="M2688" s="7" t="s">
        <v>17</v>
      </c>
    </row>
    <row r="2689" spans="1:13">
      <c r="A2689" s="3" t="s">
        <v>1866</v>
      </c>
      <c r="B2689" s="3" t="s">
        <v>1867</v>
      </c>
      <c r="C2689" s="4" t="s">
        <v>15</v>
      </c>
      <c r="D2689" s="4" t="s">
        <v>98</v>
      </c>
      <c r="E2689" s="5">
        <v>0</v>
      </c>
      <c r="F2689" s="5">
        <v>0</v>
      </c>
      <c r="G2689" s="6" t="s">
        <v>98</v>
      </c>
      <c r="H2689" s="6">
        <v>0</v>
      </c>
      <c r="I2689" s="4">
        <v>0</v>
      </c>
      <c r="J2689" s="4" t="s">
        <v>98</v>
      </c>
      <c r="K2689" s="4" t="s">
        <v>98</v>
      </c>
      <c r="L2689" s="7" t="s">
        <v>16</v>
      </c>
      <c r="M2689" s="7" t="s">
        <v>17</v>
      </c>
    </row>
    <row r="2690" spans="1:13">
      <c r="A2690" s="3" t="s">
        <v>1868</v>
      </c>
      <c r="B2690" s="3" t="s">
        <v>1869</v>
      </c>
      <c r="C2690" s="4" t="s">
        <v>15</v>
      </c>
      <c r="D2690" s="4" t="s">
        <v>98</v>
      </c>
      <c r="E2690" s="5">
        <v>0</v>
      </c>
      <c r="F2690" s="5">
        <v>0</v>
      </c>
      <c r="G2690" s="6" t="s">
        <v>98</v>
      </c>
      <c r="H2690" s="6">
        <v>0</v>
      </c>
      <c r="I2690" s="4">
        <v>0</v>
      </c>
      <c r="J2690" s="4" t="s">
        <v>98</v>
      </c>
      <c r="K2690" s="4" t="s">
        <v>98</v>
      </c>
      <c r="L2690" s="7" t="s">
        <v>16</v>
      </c>
      <c r="M2690" s="7" t="s">
        <v>17</v>
      </c>
    </row>
    <row r="2691" spans="1:13">
      <c r="A2691" s="3" t="s">
        <v>688</v>
      </c>
      <c r="B2691" s="3" t="s">
        <v>689</v>
      </c>
      <c r="C2691" s="4" t="s">
        <v>15</v>
      </c>
      <c r="D2691" s="4" t="s">
        <v>98</v>
      </c>
      <c r="E2691" s="5">
        <v>0</v>
      </c>
      <c r="F2691" s="5">
        <v>0</v>
      </c>
      <c r="G2691" s="6" t="s">
        <v>98</v>
      </c>
      <c r="H2691" s="6">
        <v>0</v>
      </c>
      <c r="I2691" s="4">
        <v>0</v>
      </c>
      <c r="J2691" s="4" t="s">
        <v>98</v>
      </c>
      <c r="K2691" s="4" t="s">
        <v>98</v>
      </c>
      <c r="L2691" s="7" t="s">
        <v>16</v>
      </c>
      <c r="M2691" s="7" t="s">
        <v>17</v>
      </c>
    </row>
    <row r="2692" spans="1:13">
      <c r="A2692" s="3" t="s">
        <v>41</v>
      </c>
      <c r="B2692" s="3" t="s">
        <v>96</v>
      </c>
      <c r="C2692" s="4" t="s">
        <v>15</v>
      </c>
      <c r="D2692" s="4" t="s">
        <v>98</v>
      </c>
      <c r="E2692" s="5">
        <v>0</v>
      </c>
      <c r="F2692" s="5">
        <v>0</v>
      </c>
      <c r="G2692" s="6" t="s">
        <v>98</v>
      </c>
      <c r="H2692" s="6">
        <v>0</v>
      </c>
      <c r="I2692" s="4">
        <v>0</v>
      </c>
      <c r="J2692" s="4" t="s">
        <v>98</v>
      </c>
      <c r="K2692" s="4" t="s">
        <v>98</v>
      </c>
      <c r="L2692" s="7" t="s">
        <v>16</v>
      </c>
      <c r="M2692" s="7" t="s">
        <v>17</v>
      </c>
    </row>
    <row r="2693" spans="1:13">
      <c r="A2693" s="3" t="s">
        <v>77</v>
      </c>
      <c r="B2693" s="3" t="s">
        <v>412</v>
      </c>
      <c r="C2693" s="4" t="s">
        <v>15</v>
      </c>
      <c r="D2693" s="4" t="s">
        <v>98</v>
      </c>
      <c r="E2693" s="5">
        <v>0</v>
      </c>
      <c r="F2693" s="5">
        <v>0</v>
      </c>
      <c r="G2693" s="6" t="s">
        <v>98</v>
      </c>
      <c r="H2693" s="6">
        <v>0</v>
      </c>
      <c r="I2693" s="4">
        <v>0</v>
      </c>
      <c r="J2693" s="4" t="s">
        <v>98</v>
      </c>
      <c r="K2693" s="4" t="s">
        <v>98</v>
      </c>
      <c r="L2693" s="7" t="s">
        <v>16</v>
      </c>
      <c r="M2693" s="7" t="s">
        <v>17</v>
      </c>
    </row>
    <row r="2694" spans="1:13">
      <c r="A2694" s="3" t="s">
        <v>305</v>
      </c>
      <c r="B2694" s="3" t="s">
        <v>1870</v>
      </c>
      <c r="C2694" s="4" t="s">
        <v>15</v>
      </c>
      <c r="D2694" s="4" t="s">
        <v>98</v>
      </c>
      <c r="E2694" s="5">
        <v>0</v>
      </c>
      <c r="F2694" s="5">
        <v>0</v>
      </c>
      <c r="G2694" s="6" t="s">
        <v>98</v>
      </c>
      <c r="H2694" s="6">
        <v>0</v>
      </c>
      <c r="I2694" s="4">
        <v>0</v>
      </c>
      <c r="J2694" s="4" t="s">
        <v>98</v>
      </c>
      <c r="K2694" s="4" t="s">
        <v>98</v>
      </c>
      <c r="L2694" s="7" t="s">
        <v>16</v>
      </c>
      <c r="M2694" s="7" t="s">
        <v>17</v>
      </c>
    </row>
    <row r="2695" spans="1:13">
      <c r="A2695" s="3" t="s">
        <v>523</v>
      </c>
      <c r="B2695" s="3" t="s">
        <v>1871</v>
      </c>
      <c r="C2695" s="4" t="s">
        <v>15</v>
      </c>
      <c r="D2695" s="4" t="s">
        <v>98</v>
      </c>
      <c r="E2695" s="5">
        <v>0</v>
      </c>
      <c r="F2695" s="5">
        <v>0</v>
      </c>
      <c r="G2695" s="6" t="s">
        <v>98</v>
      </c>
      <c r="H2695" s="6">
        <v>0</v>
      </c>
      <c r="I2695" s="4">
        <v>0</v>
      </c>
      <c r="J2695" s="4" t="s">
        <v>98</v>
      </c>
      <c r="K2695" s="4" t="s">
        <v>98</v>
      </c>
      <c r="L2695" s="7" t="s">
        <v>16</v>
      </c>
      <c r="M2695" s="7" t="s">
        <v>17</v>
      </c>
    </row>
    <row r="2696" spans="1:13">
      <c r="A2696" s="3" t="s">
        <v>437</v>
      </c>
      <c r="B2696" s="3" t="s">
        <v>646</v>
      </c>
      <c r="C2696" s="4" t="s">
        <v>15</v>
      </c>
      <c r="D2696" s="4" t="s">
        <v>98</v>
      </c>
      <c r="E2696" s="5">
        <v>0</v>
      </c>
      <c r="F2696" s="5">
        <v>0</v>
      </c>
      <c r="G2696" s="6" t="s">
        <v>98</v>
      </c>
      <c r="H2696" s="6">
        <v>0</v>
      </c>
      <c r="I2696" s="4">
        <v>0</v>
      </c>
      <c r="J2696" s="4" t="s">
        <v>98</v>
      </c>
      <c r="K2696" s="4" t="s">
        <v>98</v>
      </c>
      <c r="L2696" s="7" t="s">
        <v>16</v>
      </c>
      <c r="M2696" s="7" t="s">
        <v>17</v>
      </c>
    </row>
    <row r="2697" spans="1:13">
      <c r="A2697" s="3" t="s">
        <v>486</v>
      </c>
      <c r="B2697" s="3" t="s">
        <v>1003</v>
      </c>
      <c r="C2697" s="4" t="s">
        <v>15</v>
      </c>
      <c r="D2697" s="4" t="s">
        <v>98</v>
      </c>
      <c r="E2697" s="5">
        <v>0</v>
      </c>
      <c r="F2697" s="5">
        <v>0</v>
      </c>
      <c r="G2697" s="6" t="s">
        <v>98</v>
      </c>
      <c r="H2697" s="6">
        <v>0</v>
      </c>
      <c r="I2697" s="4">
        <v>0</v>
      </c>
      <c r="J2697" s="4" t="s">
        <v>98</v>
      </c>
      <c r="K2697" s="4" t="s">
        <v>98</v>
      </c>
      <c r="L2697" s="7" t="s">
        <v>16</v>
      </c>
      <c r="M2697" s="7" t="s">
        <v>17</v>
      </c>
    </row>
    <row r="2698" spans="1:13">
      <c r="A2698" s="3" t="s">
        <v>426</v>
      </c>
      <c r="B2698" s="3" t="s">
        <v>914</v>
      </c>
      <c r="C2698" s="4" t="s">
        <v>15</v>
      </c>
      <c r="D2698" s="4" t="s">
        <v>98</v>
      </c>
      <c r="E2698" s="5">
        <v>0</v>
      </c>
      <c r="F2698" s="5">
        <v>0</v>
      </c>
      <c r="G2698" s="6" t="s">
        <v>98</v>
      </c>
      <c r="H2698" s="6">
        <v>0</v>
      </c>
      <c r="I2698" s="4">
        <v>0</v>
      </c>
      <c r="J2698" s="4" t="s">
        <v>98</v>
      </c>
      <c r="K2698" s="4" t="s">
        <v>98</v>
      </c>
      <c r="L2698" s="7" t="s">
        <v>16</v>
      </c>
      <c r="M2698" s="7" t="s">
        <v>17</v>
      </c>
    </row>
    <row r="2699" spans="1:13">
      <c r="A2699" s="3" t="s">
        <v>488</v>
      </c>
      <c r="B2699" s="3" t="s">
        <v>1163</v>
      </c>
      <c r="C2699" s="4" t="s">
        <v>15</v>
      </c>
      <c r="D2699" s="4" t="s">
        <v>98</v>
      </c>
      <c r="E2699" s="5">
        <v>0</v>
      </c>
      <c r="F2699" s="5">
        <v>0</v>
      </c>
      <c r="G2699" s="6" t="s">
        <v>98</v>
      </c>
      <c r="H2699" s="6">
        <v>0</v>
      </c>
      <c r="I2699" s="4">
        <v>0</v>
      </c>
      <c r="J2699" s="4" t="s">
        <v>98</v>
      </c>
      <c r="K2699" s="4" t="s">
        <v>98</v>
      </c>
      <c r="L2699" s="7" t="s">
        <v>16</v>
      </c>
      <c r="M2699" s="7" t="s">
        <v>17</v>
      </c>
    </row>
    <row r="2700" spans="1:13">
      <c r="A2700" s="3" t="s">
        <v>964</v>
      </c>
      <c r="B2700" s="3" t="s">
        <v>1872</v>
      </c>
      <c r="C2700" s="4" t="s">
        <v>15</v>
      </c>
      <c r="D2700" s="4" t="s">
        <v>98</v>
      </c>
      <c r="E2700" s="5">
        <v>0</v>
      </c>
      <c r="F2700" s="5">
        <v>0</v>
      </c>
      <c r="G2700" s="6" t="s">
        <v>98</v>
      </c>
      <c r="H2700" s="6">
        <v>0</v>
      </c>
      <c r="I2700" s="4">
        <v>0</v>
      </c>
      <c r="J2700" s="4" t="s">
        <v>98</v>
      </c>
      <c r="K2700" s="4" t="s">
        <v>98</v>
      </c>
      <c r="L2700" s="7" t="s">
        <v>16</v>
      </c>
      <c r="M2700" s="7" t="s">
        <v>17</v>
      </c>
    </row>
    <row r="2701" spans="1:13">
      <c r="A2701" s="3" t="s">
        <v>548</v>
      </c>
      <c r="B2701" s="3" t="s">
        <v>1873</v>
      </c>
      <c r="C2701" s="4" t="s">
        <v>15</v>
      </c>
      <c r="D2701" s="4" t="s">
        <v>98</v>
      </c>
      <c r="E2701" s="5">
        <v>0</v>
      </c>
      <c r="F2701" s="5">
        <v>0</v>
      </c>
      <c r="G2701" s="6" t="s">
        <v>98</v>
      </c>
      <c r="H2701" s="6">
        <v>0</v>
      </c>
      <c r="I2701" s="4">
        <v>0</v>
      </c>
      <c r="J2701" s="4" t="s">
        <v>98</v>
      </c>
      <c r="K2701" s="4" t="s">
        <v>98</v>
      </c>
      <c r="L2701" s="7" t="s">
        <v>16</v>
      </c>
      <c r="M2701" s="7" t="s">
        <v>17</v>
      </c>
    </row>
    <row r="2702" spans="1:13">
      <c r="A2702" s="3" t="s">
        <v>1673</v>
      </c>
      <c r="B2702" s="3" t="s">
        <v>1612</v>
      </c>
      <c r="C2702" s="4" t="s">
        <v>15</v>
      </c>
      <c r="D2702" s="4" t="s">
        <v>98</v>
      </c>
      <c r="E2702" s="5">
        <v>0</v>
      </c>
      <c r="F2702" s="5">
        <v>0</v>
      </c>
      <c r="G2702" s="6" t="s">
        <v>98</v>
      </c>
      <c r="H2702" s="6">
        <v>0</v>
      </c>
      <c r="I2702" s="4">
        <v>0</v>
      </c>
      <c r="J2702" s="4" t="s">
        <v>98</v>
      </c>
      <c r="K2702" s="4" t="s">
        <v>98</v>
      </c>
      <c r="L2702" s="7" t="s">
        <v>16</v>
      </c>
      <c r="M2702" s="7" t="s">
        <v>17</v>
      </c>
    </row>
    <row r="2703" spans="1:13">
      <c r="A2703" s="3" t="s">
        <v>486</v>
      </c>
      <c r="B2703" s="3" t="s">
        <v>570</v>
      </c>
      <c r="C2703" s="4" t="s">
        <v>15</v>
      </c>
      <c r="D2703" s="4" t="s">
        <v>98</v>
      </c>
      <c r="E2703" s="5">
        <v>0</v>
      </c>
      <c r="F2703" s="5">
        <v>0</v>
      </c>
      <c r="G2703" s="6" t="s">
        <v>98</v>
      </c>
      <c r="H2703" s="6">
        <v>0</v>
      </c>
      <c r="I2703" s="4">
        <v>0</v>
      </c>
      <c r="J2703" s="4" t="s">
        <v>98</v>
      </c>
      <c r="K2703" s="4" t="s">
        <v>98</v>
      </c>
      <c r="L2703" s="7" t="s">
        <v>16</v>
      </c>
      <c r="M2703" s="7" t="s">
        <v>17</v>
      </c>
    </row>
    <row r="2704" spans="1:13">
      <c r="A2704" s="3" t="s">
        <v>1874</v>
      </c>
      <c r="B2704" s="3" t="s">
        <v>1172</v>
      </c>
      <c r="C2704" s="4" t="s">
        <v>15</v>
      </c>
      <c r="D2704" s="4" t="s">
        <v>98</v>
      </c>
      <c r="E2704" s="5">
        <v>0</v>
      </c>
      <c r="F2704" s="5">
        <v>0</v>
      </c>
      <c r="G2704" s="6" t="s">
        <v>98</v>
      </c>
      <c r="H2704" s="6">
        <v>0</v>
      </c>
      <c r="I2704" s="4">
        <v>0</v>
      </c>
      <c r="J2704" s="4" t="s">
        <v>98</v>
      </c>
      <c r="K2704" s="4" t="s">
        <v>98</v>
      </c>
      <c r="L2704" s="7" t="s">
        <v>16</v>
      </c>
      <c r="M2704" s="7" t="s">
        <v>17</v>
      </c>
    </row>
    <row r="2705" spans="1:13">
      <c r="A2705" s="3" t="s">
        <v>325</v>
      </c>
      <c r="B2705" s="3" t="s">
        <v>1076</v>
      </c>
      <c r="C2705" s="4" t="s">
        <v>15</v>
      </c>
      <c r="D2705" s="4" t="s">
        <v>98</v>
      </c>
      <c r="E2705" s="5">
        <v>0</v>
      </c>
      <c r="F2705" s="5">
        <v>0</v>
      </c>
      <c r="G2705" s="6" t="s">
        <v>98</v>
      </c>
      <c r="H2705" s="6">
        <v>0</v>
      </c>
      <c r="I2705" s="4">
        <v>0</v>
      </c>
      <c r="J2705" s="4" t="s">
        <v>98</v>
      </c>
      <c r="K2705" s="4" t="s">
        <v>98</v>
      </c>
      <c r="L2705" s="7" t="s">
        <v>16</v>
      </c>
      <c r="M2705" s="7" t="s">
        <v>17</v>
      </c>
    </row>
    <row r="2706" spans="1:13">
      <c r="A2706" s="3" t="s">
        <v>502</v>
      </c>
      <c r="B2706" s="3" t="s">
        <v>1073</v>
      </c>
      <c r="C2706" s="4" t="s">
        <v>15</v>
      </c>
      <c r="D2706" s="4" t="s">
        <v>98</v>
      </c>
      <c r="E2706" s="5">
        <v>0</v>
      </c>
      <c r="F2706" s="5">
        <v>0</v>
      </c>
      <c r="G2706" s="6" t="s">
        <v>98</v>
      </c>
      <c r="H2706" s="6">
        <v>0</v>
      </c>
      <c r="I2706" s="4">
        <v>0</v>
      </c>
      <c r="J2706" s="4" t="s">
        <v>98</v>
      </c>
      <c r="K2706" s="4" t="s">
        <v>98</v>
      </c>
      <c r="L2706" s="7" t="s">
        <v>16</v>
      </c>
      <c r="M2706" s="7" t="s">
        <v>17</v>
      </c>
    </row>
    <row r="2707" spans="1:13">
      <c r="A2707" s="3" t="s">
        <v>417</v>
      </c>
      <c r="B2707" s="3" t="s">
        <v>620</v>
      </c>
      <c r="C2707" s="4" t="s">
        <v>15</v>
      </c>
      <c r="D2707" s="4" t="s">
        <v>98</v>
      </c>
      <c r="E2707" s="5">
        <v>0</v>
      </c>
      <c r="F2707" s="5">
        <v>0</v>
      </c>
      <c r="G2707" s="6" t="s">
        <v>98</v>
      </c>
      <c r="H2707" s="6">
        <v>0</v>
      </c>
      <c r="I2707" s="4">
        <v>0</v>
      </c>
      <c r="J2707" s="4" t="s">
        <v>98</v>
      </c>
      <c r="K2707" s="4" t="s">
        <v>98</v>
      </c>
      <c r="L2707" s="7" t="s">
        <v>16</v>
      </c>
      <c r="M2707" s="7" t="s">
        <v>17</v>
      </c>
    </row>
    <row r="2708" spans="1:13">
      <c r="A2708" s="3" t="s">
        <v>859</v>
      </c>
      <c r="B2708" s="3" t="s">
        <v>1875</v>
      </c>
      <c r="C2708" s="4" t="s">
        <v>15</v>
      </c>
      <c r="D2708" s="4" t="s">
        <v>98</v>
      </c>
      <c r="E2708" s="5">
        <v>0</v>
      </c>
      <c r="F2708" s="5">
        <v>0</v>
      </c>
      <c r="G2708" s="6" t="s">
        <v>98</v>
      </c>
      <c r="H2708" s="6">
        <v>0</v>
      </c>
      <c r="I2708" s="4">
        <v>0</v>
      </c>
      <c r="J2708" s="4" t="s">
        <v>98</v>
      </c>
      <c r="K2708" s="4" t="s">
        <v>98</v>
      </c>
      <c r="L2708" s="7" t="s">
        <v>16</v>
      </c>
      <c r="M2708" s="7" t="s">
        <v>17</v>
      </c>
    </row>
    <row r="2709" spans="1:13">
      <c r="A2709" s="3" t="s">
        <v>49</v>
      </c>
      <c r="B2709" s="3" t="s">
        <v>700</v>
      </c>
      <c r="C2709" s="4" t="s">
        <v>15</v>
      </c>
      <c r="D2709" s="4" t="s">
        <v>98</v>
      </c>
      <c r="E2709" s="5">
        <v>0</v>
      </c>
      <c r="F2709" s="5">
        <v>0</v>
      </c>
      <c r="G2709" s="6" t="s">
        <v>98</v>
      </c>
      <c r="H2709" s="6">
        <v>0</v>
      </c>
      <c r="I2709" s="4">
        <v>0</v>
      </c>
      <c r="J2709" s="4" t="s">
        <v>98</v>
      </c>
      <c r="K2709" s="4" t="s">
        <v>98</v>
      </c>
      <c r="L2709" s="7" t="s">
        <v>16</v>
      </c>
      <c r="M2709" s="7" t="s">
        <v>17</v>
      </c>
    </row>
    <row r="2710" spans="1:13">
      <c r="A2710" s="3" t="s">
        <v>514</v>
      </c>
      <c r="B2710" s="3" t="s">
        <v>1356</v>
      </c>
      <c r="C2710" s="4" t="s">
        <v>15</v>
      </c>
      <c r="D2710" s="4" t="s">
        <v>98</v>
      </c>
      <c r="E2710" s="5">
        <v>0</v>
      </c>
      <c r="F2710" s="5">
        <v>0</v>
      </c>
      <c r="G2710" s="6" t="s">
        <v>98</v>
      </c>
      <c r="H2710" s="6">
        <v>0</v>
      </c>
      <c r="I2710" s="4">
        <v>0</v>
      </c>
      <c r="J2710" s="4" t="s">
        <v>98</v>
      </c>
      <c r="K2710" s="4" t="s">
        <v>98</v>
      </c>
      <c r="L2710" s="7" t="s">
        <v>16</v>
      </c>
      <c r="M2710" s="7" t="s">
        <v>17</v>
      </c>
    </row>
    <row r="2711" spans="1:13">
      <c r="A2711" s="3" t="s">
        <v>555</v>
      </c>
      <c r="B2711" s="3" t="s">
        <v>930</v>
      </c>
      <c r="C2711" s="4" t="s">
        <v>15</v>
      </c>
      <c r="D2711" s="4" t="s">
        <v>98</v>
      </c>
      <c r="E2711" s="5">
        <v>0</v>
      </c>
      <c r="F2711" s="5">
        <v>0</v>
      </c>
      <c r="G2711" s="6" t="s">
        <v>98</v>
      </c>
      <c r="H2711" s="6">
        <v>0</v>
      </c>
      <c r="I2711" s="4">
        <v>0</v>
      </c>
      <c r="J2711" s="4" t="s">
        <v>98</v>
      </c>
      <c r="K2711" s="4" t="s">
        <v>98</v>
      </c>
      <c r="L2711" s="7" t="s">
        <v>16</v>
      </c>
      <c r="M2711" s="7" t="s">
        <v>17</v>
      </c>
    </row>
    <row r="2712" spans="1:13">
      <c r="A2712" s="3" t="s">
        <v>500</v>
      </c>
      <c r="B2712" s="3" t="s">
        <v>1071</v>
      </c>
      <c r="C2712" s="4" t="s">
        <v>15</v>
      </c>
      <c r="D2712" s="4" t="s">
        <v>98</v>
      </c>
      <c r="E2712" s="5">
        <v>0</v>
      </c>
      <c r="F2712" s="5">
        <v>0</v>
      </c>
      <c r="G2712" s="6" t="s">
        <v>98</v>
      </c>
      <c r="H2712" s="6">
        <v>0</v>
      </c>
      <c r="I2712" s="4">
        <v>0</v>
      </c>
      <c r="J2712" s="4" t="s">
        <v>98</v>
      </c>
      <c r="K2712" s="4" t="s">
        <v>98</v>
      </c>
      <c r="L2712" s="7" t="s">
        <v>16</v>
      </c>
      <c r="M2712" s="7" t="s">
        <v>17</v>
      </c>
    </row>
    <row r="2713" spans="1:13">
      <c r="A2713" s="3" t="s">
        <v>644</v>
      </c>
      <c r="B2713" s="3" t="s">
        <v>946</v>
      </c>
      <c r="C2713" s="4" t="s">
        <v>15</v>
      </c>
      <c r="D2713" s="4" t="s">
        <v>98</v>
      </c>
      <c r="E2713" s="5">
        <v>0</v>
      </c>
      <c r="F2713" s="5">
        <v>0</v>
      </c>
      <c r="G2713" s="6" t="s">
        <v>98</v>
      </c>
      <c r="H2713" s="6">
        <v>0</v>
      </c>
      <c r="I2713" s="4">
        <v>0</v>
      </c>
      <c r="J2713" s="4" t="s">
        <v>98</v>
      </c>
      <c r="K2713" s="4" t="s">
        <v>98</v>
      </c>
      <c r="L2713" s="7" t="s">
        <v>16</v>
      </c>
      <c r="M2713" s="7" t="s">
        <v>17</v>
      </c>
    </row>
    <row r="2714" spans="1:13">
      <c r="A2714" s="3" t="s">
        <v>79</v>
      </c>
      <c r="B2714" s="3" t="s">
        <v>1876</v>
      </c>
      <c r="C2714" s="4" t="s">
        <v>15</v>
      </c>
      <c r="D2714" s="4" t="s">
        <v>98</v>
      </c>
      <c r="E2714" s="5">
        <v>0</v>
      </c>
      <c r="F2714" s="5">
        <v>0</v>
      </c>
      <c r="G2714" s="6" t="s">
        <v>98</v>
      </c>
      <c r="H2714" s="6">
        <v>0</v>
      </c>
      <c r="I2714" s="4">
        <v>0</v>
      </c>
      <c r="J2714" s="4" t="s">
        <v>98</v>
      </c>
      <c r="K2714" s="4" t="s">
        <v>98</v>
      </c>
      <c r="L2714" s="7" t="s">
        <v>16</v>
      </c>
      <c r="M2714" s="7" t="s">
        <v>17</v>
      </c>
    </row>
    <row r="2715" spans="1:13">
      <c r="A2715" s="3" t="s">
        <v>488</v>
      </c>
      <c r="B2715" s="3" t="s">
        <v>489</v>
      </c>
      <c r="C2715" s="4" t="s">
        <v>15</v>
      </c>
      <c r="D2715" s="4" t="s">
        <v>98</v>
      </c>
      <c r="E2715" s="5">
        <v>0</v>
      </c>
      <c r="F2715" s="5">
        <v>0</v>
      </c>
      <c r="G2715" s="6" t="s">
        <v>98</v>
      </c>
      <c r="H2715" s="6">
        <v>0</v>
      </c>
      <c r="I2715" s="4">
        <v>0</v>
      </c>
      <c r="J2715" s="4" t="s">
        <v>98</v>
      </c>
      <c r="K2715" s="4" t="s">
        <v>98</v>
      </c>
      <c r="L2715" s="7" t="s">
        <v>16</v>
      </c>
      <c r="M2715" s="7" t="s">
        <v>17</v>
      </c>
    </row>
    <row r="2716" spans="1:13">
      <c r="A2716" s="3" t="s">
        <v>426</v>
      </c>
      <c r="B2716" s="3" t="s">
        <v>914</v>
      </c>
      <c r="C2716" s="4" t="s">
        <v>15</v>
      </c>
      <c r="D2716" s="4" t="s">
        <v>98</v>
      </c>
      <c r="E2716" s="5">
        <v>0</v>
      </c>
      <c r="F2716" s="5">
        <v>0</v>
      </c>
      <c r="G2716" s="6" t="s">
        <v>98</v>
      </c>
      <c r="H2716" s="6">
        <v>0</v>
      </c>
      <c r="I2716" s="4">
        <v>0</v>
      </c>
      <c r="J2716" s="4" t="s">
        <v>98</v>
      </c>
      <c r="K2716" s="4" t="s">
        <v>98</v>
      </c>
      <c r="L2716" s="7" t="s">
        <v>16</v>
      </c>
      <c r="M2716" s="7" t="s">
        <v>17</v>
      </c>
    </row>
    <row r="2717" spans="1:13">
      <c r="A2717" s="3" t="s">
        <v>533</v>
      </c>
      <c r="B2717" s="3" t="s">
        <v>418</v>
      </c>
      <c r="C2717" s="4" t="s">
        <v>15</v>
      </c>
      <c r="D2717" s="4" t="s">
        <v>98</v>
      </c>
      <c r="E2717" s="5">
        <v>0</v>
      </c>
      <c r="F2717" s="5">
        <v>0</v>
      </c>
      <c r="G2717" s="6" t="s">
        <v>98</v>
      </c>
      <c r="H2717" s="6">
        <v>0</v>
      </c>
      <c r="I2717" s="4">
        <v>0</v>
      </c>
      <c r="J2717" s="4" t="s">
        <v>98</v>
      </c>
      <c r="K2717" s="4" t="s">
        <v>98</v>
      </c>
      <c r="L2717" s="7" t="s">
        <v>16</v>
      </c>
      <c r="M2717" s="7" t="s">
        <v>17</v>
      </c>
    </row>
    <row r="2718" spans="1:13">
      <c r="A2718" s="3" t="s">
        <v>811</v>
      </c>
      <c r="B2718" s="3" t="s">
        <v>1048</v>
      </c>
      <c r="C2718" s="4" t="s">
        <v>15</v>
      </c>
      <c r="D2718" s="4" t="s">
        <v>98</v>
      </c>
      <c r="E2718" s="5">
        <v>0</v>
      </c>
      <c r="F2718" s="5">
        <v>0</v>
      </c>
      <c r="G2718" s="6" t="s">
        <v>98</v>
      </c>
      <c r="H2718" s="6">
        <v>0</v>
      </c>
      <c r="I2718" s="4">
        <v>0</v>
      </c>
      <c r="J2718" s="4" t="s">
        <v>98</v>
      </c>
      <c r="K2718" s="4" t="s">
        <v>98</v>
      </c>
      <c r="L2718" s="7" t="s">
        <v>16</v>
      </c>
      <c r="M2718" s="7" t="s">
        <v>17</v>
      </c>
    </row>
    <row r="2719" spans="1:13">
      <c r="A2719" s="3" t="s">
        <v>1078</v>
      </c>
      <c r="B2719" s="3" t="s">
        <v>1299</v>
      </c>
      <c r="C2719" s="4" t="s">
        <v>15</v>
      </c>
      <c r="D2719" s="4" t="s">
        <v>98</v>
      </c>
      <c r="E2719" s="5">
        <v>0</v>
      </c>
      <c r="F2719" s="5">
        <v>0</v>
      </c>
      <c r="G2719" s="6" t="s">
        <v>98</v>
      </c>
      <c r="H2719" s="6">
        <v>0</v>
      </c>
      <c r="I2719" s="4">
        <v>0</v>
      </c>
      <c r="J2719" s="4" t="s">
        <v>98</v>
      </c>
      <c r="K2719" s="4" t="s">
        <v>98</v>
      </c>
      <c r="L2719" s="7" t="s">
        <v>16</v>
      </c>
      <c r="M2719" s="7" t="s">
        <v>17</v>
      </c>
    </row>
    <row r="2720" spans="1:13">
      <c r="A2720" s="3" t="s">
        <v>938</v>
      </c>
      <c r="B2720" s="3" t="s">
        <v>1877</v>
      </c>
      <c r="C2720" s="4" t="s">
        <v>15</v>
      </c>
      <c r="D2720" s="4" t="s">
        <v>98</v>
      </c>
      <c r="E2720" s="5">
        <v>0</v>
      </c>
      <c r="F2720" s="5">
        <v>0</v>
      </c>
      <c r="G2720" s="6" t="s">
        <v>98</v>
      </c>
      <c r="H2720" s="6">
        <v>0</v>
      </c>
      <c r="I2720" s="4">
        <v>0</v>
      </c>
      <c r="J2720" s="4" t="s">
        <v>98</v>
      </c>
      <c r="K2720" s="4" t="s">
        <v>98</v>
      </c>
      <c r="L2720" s="7" t="s">
        <v>16</v>
      </c>
      <c r="M2720" s="7" t="s">
        <v>17</v>
      </c>
    </row>
    <row r="2721" spans="1:13">
      <c r="A2721" s="3" t="s">
        <v>730</v>
      </c>
      <c r="B2721" s="3" t="s">
        <v>1878</v>
      </c>
      <c r="C2721" s="4" t="s">
        <v>15</v>
      </c>
      <c r="D2721" s="4" t="s">
        <v>98</v>
      </c>
      <c r="E2721" s="5">
        <v>0</v>
      </c>
      <c r="F2721" s="5">
        <v>0</v>
      </c>
      <c r="G2721" s="6" t="s">
        <v>98</v>
      </c>
      <c r="H2721" s="6">
        <v>0</v>
      </c>
      <c r="I2721" s="4">
        <v>0</v>
      </c>
      <c r="J2721" s="4" t="s">
        <v>98</v>
      </c>
      <c r="K2721" s="4" t="s">
        <v>98</v>
      </c>
      <c r="L2721" s="7" t="s">
        <v>16</v>
      </c>
      <c r="M2721"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Finance</vt:lpstr>
      <vt:lpstr>CRM</vt:lpstr>
      <vt:lpstr>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Asif</dc:creator>
  <cp:lastModifiedBy>Fatima Asif</cp:lastModifiedBy>
  <dcterms:created xsi:type="dcterms:W3CDTF">2023-12-08T06:11:45Z</dcterms:created>
  <dcterms:modified xsi:type="dcterms:W3CDTF">2023-12-08T06:13:33Z</dcterms:modified>
</cp:coreProperties>
</file>