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iteExcelParser\ExcelParser\"/>
    </mc:Choice>
  </mc:AlternateContent>
  <xr:revisionPtr revIDLastSave="0" documentId="8_{C15B2E04-9920-402A-BACE-BB4C7BED8190}" xr6:coauthVersionLast="43" xr6:coauthVersionMax="43" xr10:uidLastSave="{00000000-0000-0000-0000-000000000000}"/>
  <bookViews>
    <workbookView xWindow="25080" yWindow="-120" windowWidth="25440" windowHeight="15390" xr2:uid="{4FBDCB41-3C43-4891-BC33-A269517E1338}"/>
  </bookViews>
  <sheets>
    <sheet name="Jan 2018" sheetId="1" r:id="rId1"/>
    <sheet name="Feb 2018" sheetId="2" r:id="rId2"/>
    <sheet name="Expect Data" sheetId="3" r:id="rId3"/>
    <sheet name="Descrip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D26" i="2"/>
  <c r="C26" i="2"/>
  <c r="B26" i="2"/>
  <c r="J25" i="2"/>
  <c r="J24" i="2"/>
  <c r="J23" i="2"/>
  <c r="J22" i="2"/>
  <c r="J21" i="2"/>
  <c r="J20" i="2"/>
  <c r="J19" i="2"/>
  <c r="J18" i="2"/>
  <c r="J17" i="2"/>
  <c r="J26" i="2" s="1"/>
  <c r="I11" i="2"/>
  <c r="H11" i="2"/>
  <c r="G11" i="2"/>
  <c r="J15" i="2" s="1"/>
  <c r="F11" i="2"/>
  <c r="E11" i="2"/>
  <c r="D11" i="2"/>
  <c r="D28" i="2" s="1"/>
  <c r="C11" i="2"/>
  <c r="C28" i="2" s="1"/>
  <c r="B11" i="2"/>
  <c r="J10" i="2"/>
  <c r="J9" i="2"/>
  <c r="J8" i="2"/>
  <c r="J7" i="2"/>
  <c r="J6" i="2"/>
  <c r="J5" i="2"/>
  <c r="J4" i="2"/>
  <c r="J3" i="2"/>
  <c r="J2" i="2"/>
  <c r="D28" i="1"/>
  <c r="C28" i="1"/>
  <c r="D26" i="1"/>
  <c r="C26" i="1"/>
  <c r="B26" i="1"/>
  <c r="J25" i="1"/>
  <c r="J24" i="1"/>
  <c r="J23" i="1"/>
  <c r="J22" i="1"/>
  <c r="J21" i="1"/>
  <c r="J20" i="1"/>
  <c r="J19" i="1"/>
  <c r="J18" i="1"/>
  <c r="J17" i="1"/>
  <c r="J26" i="1" s="1"/>
  <c r="I11" i="1"/>
  <c r="H11" i="1"/>
  <c r="G11" i="1"/>
  <c r="F11" i="1"/>
  <c r="J15" i="1" s="1"/>
  <c r="E11" i="1"/>
  <c r="D11" i="1"/>
  <c r="C11" i="1"/>
  <c r="B11" i="1"/>
  <c r="B28" i="1" s="1"/>
  <c r="J10" i="1"/>
  <c r="J9" i="1"/>
  <c r="J8" i="1"/>
  <c r="J7" i="1"/>
  <c r="J6" i="1"/>
  <c r="J5" i="1"/>
  <c r="J4" i="1"/>
  <c r="J3" i="1"/>
  <c r="K10" i="2" l="1"/>
  <c r="K2" i="2"/>
  <c r="K3" i="2"/>
  <c r="K4" i="2"/>
  <c r="K5" i="2"/>
  <c r="H12" i="2"/>
  <c r="K6" i="2"/>
  <c r="I12" i="2"/>
  <c r="G12" i="2"/>
  <c r="J14" i="2"/>
  <c r="J11" i="2"/>
  <c r="K9" i="2" s="1"/>
  <c r="B28" i="2"/>
  <c r="J11" i="1"/>
  <c r="J14" i="1"/>
  <c r="K7" i="2" l="1"/>
  <c r="D12" i="2"/>
  <c r="F12" i="2"/>
  <c r="E12" i="2"/>
  <c r="B12" i="2"/>
  <c r="K8" i="2"/>
  <c r="I12" i="1"/>
  <c r="H12" i="1"/>
  <c r="G12" i="1"/>
  <c r="F12" i="1"/>
  <c r="E12" i="1"/>
  <c r="D12" i="1"/>
  <c r="B12" i="1"/>
  <c r="K2" i="1"/>
  <c r="K8" i="1"/>
  <c r="K7" i="1"/>
  <c r="K6" i="1"/>
  <c r="K4" i="1"/>
  <c r="K3" i="1"/>
  <c r="K10" i="1"/>
  <c r="K5" i="1"/>
  <c r="K9" i="1"/>
</calcChain>
</file>

<file path=xl/sharedStrings.xml><?xml version="1.0" encoding="utf-8"?>
<sst xmlns="http://schemas.openxmlformats.org/spreadsheetml/2006/main" count="117" uniqueCount="37">
  <si>
    <t>Enkel</t>
  </si>
  <si>
    <t>Flex</t>
  </si>
  <si>
    <t>Dag</t>
  </si>
  <si>
    <t>Enkel/Period</t>
  </si>
  <si>
    <t>Dag/Period</t>
  </si>
  <si>
    <t>Period</t>
  </si>
  <si>
    <t>Summa</t>
  </si>
  <si>
    <t>Andel</t>
  </si>
  <si>
    <t>App</t>
  </si>
  <si>
    <t>Webb</t>
  </si>
  <si>
    <t>Ombord</t>
  </si>
  <si>
    <t>Enkelbiljetter</t>
  </si>
  <si>
    <t>Periodbiljetter</t>
  </si>
  <si>
    <t>Totalt</t>
  </si>
  <si>
    <t>Ticket type</t>
  </si>
  <si>
    <t>Ticket machine</t>
  </si>
  <si>
    <t>Customer service stores</t>
  </si>
  <si>
    <t>Sum</t>
  </si>
  <si>
    <t>Representative</t>
  </si>
  <si>
    <t>Dealer</t>
  </si>
  <si>
    <t>Partners</t>
  </si>
  <si>
    <t>Industry partners</t>
  </si>
  <si>
    <t>Travel cash for sale</t>
  </si>
  <si>
    <t>Revenue per ticket/charge</t>
  </si>
  <si>
    <t>Travel cash use</t>
  </si>
  <si>
    <t>YearMonth</t>
  </si>
  <si>
    <t>TicketType</t>
  </si>
  <si>
    <t>SalesChannel</t>
  </si>
  <si>
    <t>TicketCount</t>
  </si>
  <si>
    <t>SaleTotal</t>
  </si>
  <si>
    <t>…</t>
  </si>
  <si>
    <t>SheetName</t>
  </si>
  <si>
    <t>SaleChannel</t>
  </si>
  <si>
    <t>row 17 - 25 per each Ticket Type and SaleChannel</t>
  </si>
  <si>
    <t>Description</t>
  </si>
  <si>
    <t>App
Ticket machine
Webb
Customer service stores
Ombord
Industry partners
Partners
Dealer
Representative</t>
  </si>
  <si>
    <t>Enkel
Travel cash use
Travel cash for sale
Flex
Dag
Enkel/Period
Dag/Period
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</si>
</sst>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kr-41D]_-;\-* #,##0\ [$kr-41D]_-;_-* &quot;-&quot;??\ [$kr-41D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17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left" vertical="center" indent="1"/>
    </xf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164" fontId="0" fillId="3" borderId="0" xfId="0" applyNumberFormat="1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164" fontId="0" fillId="5" borderId="0" xfId="0" applyNumberFormat="1" applyFill="1"/>
    <xf numFmtId="0" fontId="0" fillId="6" borderId="0" xfId="0" applyFill="1"/>
    <xf numFmtId="0" fontId="0" fillId="6" borderId="4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43D1-AD87-4E56-99D9-D321C1F98207}">
  <dimension ref="A1:K29"/>
  <sheetViews>
    <sheetView tabSelected="1" workbookViewId="0">
      <selection activeCell="B2" sqref="B2"/>
    </sheetView>
  </sheetViews>
  <sheetFormatPr defaultColWidth="8.7109375" defaultRowHeight="15" x14ac:dyDescent="0.25"/>
  <cols>
    <col min="1" max="1" width="23.85546875" customWidth="1"/>
    <col min="2" max="3" width="14.7109375" customWidth="1"/>
    <col min="4" max="4" width="22.28515625" customWidth="1"/>
    <col min="5" max="10" width="14.7109375" customWidth="1"/>
    <col min="11" max="11" width="9.42578125" customWidth="1"/>
  </cols>
  <sheetData>
    <row r="1" spans="1:11" ht="16.5" x14ac:dyDescent="0.25">
      <c r="A1" s="15" t="s">
        <v>14</v>
      </c>
      <c r="B1" s="14" t="s">
        <v>0</v>
      </c>
      <c r="C1" s="14" t="s">
        <v>24</v>
      </c>
      <c r="D1" s="14" t="s">
        <v>22</v>
      </c>
      <c r="E1" s="14" t="s">
        <v>1</v>
      </c>
      <c r="F1" s="14" t="s">
        <v>2</v>
      </c>
      <c r="G1" s="14" t="s">
        <v>3</v>
      </c>
      <c r="H1" s="14" t="s">
        <v>4</v>
      </c>
      <c r="I1" s="14" t="s">
        <v>5</v>
      </c>
      <c r="J1" t="s">
        <v>6</v>
      </c>
      <c r="K1" t="s">
        <v>7</v>
      </c>
    </row>
    <row r="2" spans="1:11" x14ac:dyDescent="0.25">
      <c r="A2" s="14" t="s">
        <v>8</v>
      </c>
      <c r="B2" s="21">
        <v>2071551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1">
        <f>SUM(D2:I2)+B2</f>
        <v>2071551</v>
      </c>
      <c r="K2" s="2">
        <f>J2/$J$11</f>
        <v>5.6719421229177482E-2</v>
      </c>
    </row>
    <row r="3" spans="1:11" x14ac:dyDescent="0.25">
      <c r="A3" s="17" t="s">
        <v>15</v>
      </c>
      <c r="B3" s="25">
        <v>1589537</v>
      </c>
      <c r="C3" s="25">
        <v>4186939</v>
      </c>
      <c r="D3" s="25">
        <v>2919100</v>
      </c>
      <c r="E3" s="25">
        <v>0</v>
      </c>
      <c r="F3" s="25">
        <v>0</v>
      </c>
      <c r="G3" s="25">
        <v>1465</v>
      </c>
      <c r="H3" s="25">
        <v>10840</v>
      </c>
      <c r="I3" s="25">
        <v>628555</v>
      </c>
      <c r="J3" s="1">
        <f t="shared" ref="J3:J10" si="0">SUM(D3:I3)+B3</f>
        <v>5149497</v>
      </c>
      <c r="K3" s="2">
        <f t="shared" ref="K3:K10" si="1">J3/$J$11</f>
        <v>0.14099410995017056</v>
      </c>
    </row>
    <row r="4" spans="1:11" x14ac:dyDescent="0.25">
      <c r="A4" s="14" t="s">
        <v>9</v>
      </c>
      <c r="B4" s="16">
        <v>0</v>
      </c>
      <c r="C4" s="16">
        <v>0</v>
      </c>
      <c r="D4" s="16">
        <v>610203</v>
      </c>
      <c r="E4" s="16">
        <v>220410</v>
      </c>
      <c r="F4" s="16">
        <v>0</v>
      </c>
      <c r="G4" s="16">
        <v>0</v>
      </c>
      <c r="H4" s="16">
        <v>21000</v>
      </c>
      <c r="I4" s="16">
        <v>1806240</v>
      </c>
      <c r="J4" s="1">
        <f t="shared" si="0"/>
        <v>2657853</v>
      </c>
      <c r="K4" s="2">
        <f t="shared" si="1"/>
        <v>7.2772470420584892E-2</v>
      </c>
    </row>
    <row r="5" spans="1:11" x14ac:dyDescent="0.25">
      <c r="A5" s="14" t="s">
        <v>16</v>
      </c>
      <c r="B5" s="16">
        <v>359512</v>
      </c>
      <c r="C5" s="16">
        <v>26801</v>
      </c>
      <c r="D5" s="16">
        <v>1526780</v>
      </c>
      <c r="E5" s="16">
        <v>0</v>
      </c>
      <c r="F5" s="16">
        <v>1440</v>
      </c>
      <c r="G5" s="16">
        <v>156895</v>
      </c>
      <c r="H5" s="16">
        <v>109560</v>
      </c>
      <c r="I5" s="16">
        <v>4782785</v>
      </c>
      <c r="J5" s="1">
        <f t="shared" si="0"/>
        <v>6936972</v>
      </c>
      <c r="K5" s="2">
        <f t="shared" si="1"/>
        <v>0.18993548163815893</v>
      </c>
    </row>
    <row r="6" spans="1:11" x14ac:dyDescent="0.25">
      <c r="A6" s="14" t="s">
        <v>10</v>
      </c>
      <c r="B6" s="16">
        <v>955699</v>
      </c>
      <c r="C6" s="16">
        <v>2450855</v>
      </c>
      <c r="D6" s="16">
        <v>1352120</v>
      </c>
      <c r="E6" s="16">
        <v>0</v>
      </c>
      <c r="F6" s="16">
        <v>912</v>
      </c>
      <c r="G6" s="16">
        <v>158395</v>
      </c>
      <c r="H6" s="16">
        <v>18340</v>
      </c>
      <c r="I6" s="16">
        <v>1468320</v>
      </c>
      <c r="J6" s="1">
        <f t="shared" si="0"/>
        <v>3953786</v>
      </c>
      <c r="K6" s="2">
        <f t="shared" si="1"/>
        <v>0.10825533794921038</v>
      </c>
    </row>
    <row r="7" spans="1:11" x14ac:dyDescent="0.25">
      <c r="A7" s="14" t="s">
        <v>21</v>
      </c>
      <c r="B7" s="16">
        <v>8031219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">
        <f t="shared" si="0"/>
        <v>8031219</v>
      </c>
      <c r="K7" s="2">
        <f t="shared" si="1"/>
        <v>0.21989615193870368</v>
      </c>
    </row>
    <row r="8" spans="1:11" x14ac:dyDescent="0.25">
      <c r="A8" s="14" t="s">
        <v>20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">
        <f t="shared" si="0"/>
        <v>0</v>
      </c>
      <c r="K8" s="2">
        <f t="shared" si="1"/>
        <v>0</v>
      </c>
    </row>
    <row r="9" spans="1:11" x14ac:dyDescent="0.25">
      <c r="A9" s="14" t="s">
        <v>19</v>
      </c>
      <c r="B9" s="16">
        <v>927873</v>
      </c>
      <c r="C9" s="16">
        <v>65607</v>
      </c>
      <c r="D9" s="16">
        <v>2618857</v>
      </c>
      <c r="E9" s="16">
        <v>0</v>
      </c>
      <c r="F9" s="16">
        <v>144</v>
      </c>
      <c r="G9" s="16">
        <v>39055</v>
      </c>
      <c r="H9" s="16">
        <v>61681</v>
      </c>
      <c r="I9" s="16">
        <v>4056055</v>
      </c>
      <c r="J9" s="1">
        <f>SUM(D9:I9)+B9</f>
        <v>7703665</v>
      </c>
      <c r="K9" s="2">
        <f t="shared" si="1"/>
        <v>0.21092766730989077</v>
      </c>
    </row>
    <row r="10" spans="1:11" x14ac:dyDescent="0.25">
      <c r="A10" s="14" t="s">
        <v>18</v>
      </c>
      <c r="B10" s="16">
        <v>0</v>
      </c>
      <c r="C10" s="16">
        <v>0</v>
      </c>
      <c r="D10" s="16">
        <v>18238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">
        <f t="shared" si="0"/>
        <v>18238</v>
      </c>
      <c r="K10" s="2">
        <f t="shared" si="1"/>
        <v>4.9935956410329218E-4</v>
      </c>
    </row>
    <row r="11" spans="1:11" x14ac:dyDescent="0.25">
      <c r="A11" t="s">
        <v>17</v>
      </c>
      <c r="B11" s="1">
        <f t="shared" ref="B11:J11" si="2">SUM(B2:B10)</f>
        <v>13935391</v>
      </c>
      <c r="C11" s="1">
        <f t="shared" si="2"/>
        <v>6730202</v>
      </c>
      <c r="D11" s="1">
        <f t="shared" si="2"/>
        <v>9045298</v>
      </c>
      <c r="E11" s="1">
        <f t="shared" si="2"/>
        <v>220410</v>
      </c>
      <c r="F11" s="1">
        <f t="shared" si="2"/>
        <v>2496</v>
      </c>
      <c r="G11" s="1">
        <f t="shared" si="2"/>
        <v>355810</v>
      </c>
      <c r="H11" s="1">
        <f t="shared" si="2"/>
        <v>221421</v>
      </c>
      <c r="I11" s="1">
        <f t="shared" si="2"/>
        <v>12741955</v>
      </c>
      <c r="J11" s="1">
        <f t="shared" si="2"/>
        <v>36522781</v>
      </c>
      <c r="K11" s="2"/>
    </row>
    <row r="12" spans="1:11" x14ac:dyDescent="0.25">
      <c r="A12" t="s">
        <v>7</v>
      </c>
      <c r="B12" s="2">
        <f>B11/$J$11</f>
        <v>0.38155339266196625</v>
      </c>
      <c r="C12" s="2"/>
      <c r="D12" s="2">
        <f t="shared" ref="D12:I12" si="3">D11/$J$11</f>
        <v>0.24766180866676063</v>
      </c>
      <c r="E12" s="2">
        <f t="shared" si="3"/>
        <v>6.0348635554340726E-3</v>
      </c>
      <c r="F12" s="2">
        <f t="shared" si="3"/>
        <v>6.8340907555752663E-5</v>
      </c>
      <c r="G12" s="2">
        <f t="shared" si="3"/>
        <v>9.7421387489632846E-3</v>
      </c>
      <c r="H12" s="2">
        <f t="shared" si="3"/>
        <v>6.0625449086147082E-3</v>
      </c>
      <c r="I12" s="2">
        <f t="shared" si="3"/>
        <v>0.3488769105507053</v>
      </c>
      <c r="J12" s="2"/>
    </row>
    <row r="13" spans="1:11" x14ac:dyDescent="0.25">
      <c r="D13" s="1"/>
    </row>
    <row r="14" spans="1:11" x14ac:dyDescent="0.25">
      <c r="A14" t="s">
        <v>11</v>
      </c>
      <c r="J14" s="1">
        <f>SUM(B11+C11+E11)</f>
        <v>20886003</v>
      </c>
    </row>
    <row r="15" spans="1:11" x14ac:dyDescent="0.25">
      <c r="A15" t="s">
        <v>12</v>
      </c>
      <c r="J15" s="1">
        <f>SUM(F11:I11)</f>
        <v>13321682</v>
      </c>
    </row>
    <row r="16" spans="1:11" x14ac:dyDescent="0.25">
      <c r="J16" s="1"/>
    </row>
    <row r="17" spans="1:10" x14ac:dyDescent="0.25">
      <c r="A17" s="14" t="s">
        <v>8</v>
      </c>
      <c r="B17" s="22">
        <v>44531</v>
      </c>
      <c r="C17" s="22"/>
      <c r="D17" s="22"/>
      <c r="E17" s="22"/>
      <c r="F17" s="22"/>
      <c r="G17" s="23"/>
      <c r="H17" s="24"/>
      <c r="I17" s="24"/>
      <c r="J17" s="5">
        <f>SUM(G17:I17)</f>
        <v>0</v>
      </c>
    </row>
    <row r="18" spans="1:10" x14ac:dyDescent="0.25">
      <c r="A18" s="17" t="s">
        <v>15</v>
      </c>
      <c r="B18" s="26">
        <v>9634</v>
      </c>
      <c r="C18" s="26">
        <v>26296</v>
      </c>
      <c r="D18" s="26">
        <v>8677</v>
      </c>
      <c r="E18" s="26"/>
      <c r="F18" s="26"/>
      <c r="G18" s="27">
        <v>3</v>
      </c>
      <c r="H18" s="26">
        <v>7</v>
      </c>
      <c r="I18" s="26">
        <v>374</v>
      </c>
      <c r="J18" s="7">
        <f>SUM(G18:I18)</f>
        <v>384</v>
      </c>
    </row>
    <row r="19" spans="1:10" x14ac:dyDescent="0.25">
      <c r="A19" s="14" t="s">
        <v>9</v>
      </c>
      <c r="B19" s="14"/>
      <c r="C19" s="14"/>
      <c r="D19" s="14">
        <v>2245</v>
      </c>
      <c r="E19" s="14"/>
      <c r="F19" s="14"/>
      <c r="G19" s="18">
        <v>41</v>
      </c>
      <c r="H19" s="14">
        <v>20</v>
      </c>
      <c r="I19" s="14">
        <v>866</v>
      </c>
      <c r="J19" s="7">
        <f t="shared" ref="J19:J24" si="4">SUM(G19:I19)</f>
        <v>927</v>
      </c>
    </row>
    <row r="20" spans="1:10" x14ac:dyDescent="0.25">
      <c r="A20" s="14" t="s">
        <v>16</v>
      </c>
      <c r="B20" s="14">
        <v>1777</v>
      </c>
      <c r="C20" s="14">
        <v>204</v>
      </c>
      <c r="D20" s="14">
        <v>5106</v>
      </c>
      <c r="E20" s="14"/>
      <c r="F20" s="14">
        <v>30</v>
      </c>
      <c r="G20" s="18">
        <v>303</v>
      </c>
      <c r="H20" s="14">
        <v>93</v>
      </c>
      <c r="I20" s="14">
        <v>3236</v>
      </c>
      <c r="J20" s="7">
        <f t="shared" si="4"/>
        <v>3632</v>
      </c>
    </row>
    <row r="21" spans="1:10" x14ac:dyDescent="0.25">
      <c r="A21" s="14" t="s">
        <v>10</v>
      </c>
      <c r="B21" s="14">
        <v>32133</v>
      </c>
      <c r="C21" s="14">
        <v>103789</v>
      </c>
      <c r="D21" s="14">
        <v>7801</v>
      </c>
      <c r="E21" s="14"/>
      <c r="F21" s="14">
        <v>19</v>
      </c>
      <c r="G21" s="18">
        <v>326</v>
      </c>
      <c r="H21" s="14">
        <v>22</v>
      </c>
      <c r="I21" s="14">
        <v>2386</v>
      </c>
      <c r="J21" s="7">
        <f t="shared" si="4"/>
        <v>2734</v>
      </c>
    </row>
    <row r="22" spans="1:10" x14ac:dyDescent="0.25">
      <c r="A22" s="14" t="s">
        <v>21</v>
      </c>
      <c r="B22" s="14">
        <v>56052</v>
      </c>
      <c r="C22" s="14"/>
      <c r="D22" s="14"/>
      <c r="E22" s="14"/>
      <c r="F22" s="14"/>
      <c r="G22" s="18"/>
      <c r="H22" s="14"/>
      <c r="I22" s="14"/>
      <c r="J22" s="7">
        <f t="shared" si="4"/>
        <v>0</v>
      </c>
    </row>
    <row r="23" spans="1:10" x14ac:dyDescent="0.25">
      <c r="A23" s="14" t="s">
        <v>20</v>
      </c>
      <c r="B23" s="14"/>
      <c r="C23" s="14"/>
      <c r="D23" s="14"/>
      <c r="E23" s="14"/>
      <c r="F23" s="14"/>
      <c r="G23" s="18"/>
      <c r="H23" s="14"/>
      <c r="I23" s="14"/>
      <c r="J23" s="7">
        <f t="shared" si="4"/>
        <v>0</v>
      </c>
    </row>
    <row r="24" spans="1:10" x14ac:dyDescent="0.25">
      <c r="A24" s="14" t="s">
        <v>19</v>
      </c>
      <c r="B24" s="14">
        <v>4990</v>
      </c>
      <c r="C24" s="14">
        <v>756</v>
      </c>
      <c r="D24" s="14">
        <v>9896</v>
      </c>
      <c r="E24" s="14"/>
      <c r="F24" s="14">
        <v>3</v>
      </c>
      <c r="G24" s="18">
        <v>83</v>
      </c>
      <c r="H24" s="14">
        <v>49</v>
      </c>
      <c r="I24" s="14">
        <v>2814</v>
      </c>
      <c r="J24" s="7">
        <f t="shared" si="4"/>
        <v>2946</v>
      </c>
    </row>
    <row r="25" spans="1:10" x14ac:dyDescent="0.25">
      <c r="A25" s="14" t="s">
        <v>18</v>
      </c>
      <c r="B25" s="14"/>
      <c r="C25" s="14"/>
      <c r="D25" s="14">
        <v>90</v>
      </c>
      <c r="E25" s="14"/>
      <c r="F25" s="14"/>
      <c r="G25" s="19"/>
      <c r="H25" s="20"/>
      <c r="I25" s="20"/>
      <c r="J25" s="10">
        <f>SUM(G25:I25)</f>
        <v>0</v>
      </c>
    </row>
    <row r="26" spans="1:10" x14ac:dyDescent="0.25">
      <c r="A26" s="4" t="s">
        <v>13</v>
      </c>
      <c r="B26">
        <f>SUM(B17:B25)</f>
        <v>149117</v>
      </c>
      <c r="C26">
        <f>SUM(C17:C25)</f>
        <v>131045</v>
      </c>
      <c r="D26">
        <f>SUM(D17:D25)</f>
        <v>33815</v>
      </c>
      <c r="J26">
        <f>SUM(J17:J25)</f>
        <v>10623</v>
      </c>
    </row>
    <row r="28" spans="1:10" x14ac:dyDescent="0.25">
      <c r="A28" t="s">
        <v>23</v>
      </c>
      <c r="B28" s="1">
        <f>SUM(B11/B26)</f>
        <v>93.452731747553941</v>
      </c>
      <c r="C28" s="1">
        <f>SUM(C11/C26)</f>
        <v>51.357945743828459</v>
      </c>
      <c r="D28" s="1">
        <f>SUM(D11/D26)</f>
        <v>267.49365666124498</v>
      </c>
    </row>
    <row r="29" spans="1:10" x14ac:dyDescent="0.25">
      <c r="D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DDF2-1BDD-4B95-93F7-E6CEB03EF27B}">
  <dimension ref="A1:K29"/>
  <sheetViews>
    <sheetView workbookViewId="0">
      <selection activeCell="A2" sqref="A2:A10"/>
    </sheetView>
  </sheetViews>
  <sheetFormatPr defaultColWidth="8.7109375" defaultRowHeight="15" x14ac:dyDescent="0.25"/>
  <cols>
    <col min="1" max="1" width="23.85546875" customWidth="1"/>
    <col min="2" max="3" width="14.7109375" customWidth="1"/>
    <col min="4" max="4" width="22.28515625" customWidth="1"/>
    <col min="5" max="10" width="14.7109375" customWidth="1"/>
    <col min="11" max="11" width="9.42578125" customWidth="1"/>
  </cols>
  <sheetData>
    <row r="1" spans="1:11" ht="16.5" x14ac:dyDescent="0.25">
      <c r="A1" s="11" t="s">
        <v>14</v>
      </c>
      <c r="B1" t="s">
        <v>0</v>
      </c>
      <c r="C1" t="s">
        <v>24</v>
      </c>
      <c r="D1" t="s">
        <v>22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t="s">
        <v>8</v>
      </c>
      <c r="B2" s="1">
        <v>2071551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f>SUM(D2:I2)+B2</f>
        <v>2071551</v>
      </c>
      <c r="K2" s="2">
        <f>J2/$J$11</f>
        <v>5.6719421229177482E-2</v>
      </c>
    </row>
    <row r="3" spans="1:11" x14ac:dyDescent="0.25">
      <c r="A3" s="12" t="s">
        <v>15</v>
      </c>
      <c r="B3" s="1">
        <v>1589537</v>
      </c>
      <c r="C3" s="1">
        <v>4186939</v>
      </c>
      <c r="D3" s="1">
        <v>2919100</v>
      </c>
      <c r="E3" s="1">
        <v>0</v>
      </c>
      <c r="F3" s="1">
        <v>0</v>
      </c>
      <c r="G3" s="1">
        <v>1465</v>
      </c>
      <c r="H3" s="1">
        <v>10840</v>
      </c>
      <c r="I3" s="1">
        <v>628555</v>
      </c>
      <c r="J3" s="1">
        <f t="shared" ref="J3:J10" si="0">SUM(D3:I3)+B3</f>
        <v>5149497</v>
      </c>
      <c r="K3" s="2">
        <f t="shared" ref="K3:K10" si="1">J3/$J$11</f>
        <v>0.14099410995017056</v>
      </c>
    </row>
    <row r="4" spans="1:11" x14ac:dyDescent="0.25">
      <c r="A4" t="s">
        <v>9</v>
      </c>
      <c r="B4" s="1">
        <v>0</v>
      </c>
      <c r="C4" s="1">
        <v>0</v>
      </c>
      <c r="D4" s="1">
        <v>610203</v>
      </c>
      <c r="E4" s="1">
        <v>220410</v>
      </c>
      <c r="F4" s="1">
        <v>0</v>
      </c>
      <c r="G4" s="1">
        <v>0</v>
      </c>
      <c r="H4" s="1">
        <v>21000</v>
      </c>
      <c r="I4" s="1">
        <v>1806240</v>
      </c>
      <c r="J4" s="1">
        <f t="shared" si="0"/>
        <v>2657853</v>
      </c>
      <c r="K4" s="2">
        <f t="shared" si="1"/>
        <v>7.2772470420584892E-2</v>
      </c>
    </row>
    <row r="5" spans="1:11" x14ac:dyDescent="0.25">
      <c r="A5" t="s">
        <v>16</v>
      </c>
      <c r="B5" s="1">
        <v>359512</v>
      </c>
      <c r="C5" s="1">
        <v>26801</v>
      </c>
      <c r="D5" s="1">
        <v>1526780</v>
      </c>
      <c r="E5" s="1">
        <v>0</v>
      </c>
      <c r="F5" s="1">
        <v>1440</v>
      </c>
      <c r="G5" s="1">
        <v>156895</v>
      </c>
      <c r="H5" s="1">
        <v>109560</v>
      </c>
      <c r="I5" s="1">
        <v>4782785</v>
      </c>
      <c r="J5" s="1">
        <f t="shared" si="0"/>
        <v>6936972</v>
      </c>
      <c r="K5" s="2">
        <f t="shared" si="1"/>
        <v>0.18993548163815893</v>
      </c>
    </row>
    <row r="6" spans="1:11" x14ac:dyDescent="0.25">
      <c r="A6" t="s">
        <v>10</v>
      </c>
      <c r="B6" s="1">
        <v>955699</v>
      </c>
      <c r="C6" s="1">
        <v>2450855</v>
      </c>
      <c r="D6" s="1">
        <v>1352120</v>
      </c>
      <c r="E6" s="1">
        <v>0</v>
      </c>
      <c r="F6" s="1">
        <v>912</v>
      </c>
      <c r="G6" s="1">
        <v>158395</v>
      </c>
      <c r="H6" s="1">
        <v>18340</v>
      </c>
      <c r="I6" s="1">
        <v>1468320</v>
      </c>
      <c r="J6" s="1">
        <f t="shared" si="0"/>
        <v>3953786</v>
      </c>
      <c r="K6" s="2">
        <f t="shared" si="1"/>
        <v>0.10825533794921038</v>
      </c>
    </row>
    <row r="7" spans="1:11" x14ac:dyDescent="0.25">
      <c r="A7" t="s">
        <v>21</v>
      </c>
      <c r="B7" s="1">
        <v>8031219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 t="shared" si="0"/>
        <v>8031219</v>
      </c>
      <c r="K7" s="2">
        <f t="shared" si="1"/>
        <v>0.21989615193870368</v>
      </c>
    </row>
    <row r="8" spans="1:11" x14ac:dyDescent="0.25">
      <c r="A8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</v>
      </c>
      <c r="K8" s="2">
        <f t="shared" si="1"/>
        <v>0</v>
      </c>
    </row>
    <row r="9" spans="1:11" x14ac:dyDescent="0.25">
      <c r="A9" t="s">
        <v>19</v>
      </c>
      <c r="B9" s="1">
        <v>927873</v>
      </c>
      <c r="C9" s="1">
        <v>65607</v>
      </c>
      <c r="D9" s="1">
        <v>2618857</v>
      </c>
      <c r="E9" s="1">
        <v>0</v>
      </c>
      <c r="F9" s="1">
        <v>144</v>
      </c>
      <c r="G9" s="1">
        <v>39055</v>
      </c>
      <c r="H9" s="1">
        <v>61681</v>
      </c>
      <c r="I9" s="1">
        <v>4056055</v>
      </c>
      <c r="J9" s="1">
        <f>SUM(D9:I9)+B9</f>
        <v>7703665</v>
      </c>
      <c r="K9" s="2">
        <f t="shared" si="1"/>
        <v>0.21092766730989077</v>
      </c>
    </row>
    <row r="10" spans="1:11" x14ac:dyDescent="0.25">
      <c r="A10" t="s">
        <v>18</v>
      </c>
      <c r="B10" s="1">
        <v>0</v>
      </c>
      <c r="C10" s="1">
        <v>0</v>
      </c>
      <c r="D10" s="1">
        <v>18238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18238</v>
      </c>
      <c r="K10" s="2">
        <f t="shared" si="1"/>
        <v>4.9935956410329218E-4</v>
      </c>
    </row>
    <row r="11" spans="1:11" x14ac:dyDescent="0.25">
      <c r="A11" t="s">
        <v>17</v>
      </c>
      <c r="B11" s="1">
        <f t="shared" ref="B11:J11" si="2">SUM(B2:B10)</f>
        <v>13935391</v>
      </c>
      <c r="C11" s="1">
        <f t="shared" si="2"/>
        <v>6730202</v>
      </c>
      <c r="D11" s="1">
        <f t="shared" si="2"/>
        <v>9045298</v>
      </c>
      <c r="E11" s="1">
        <f t="shared" si="2"/>
        <v>220410</v>
      </c>
      <c r="F11" s="1">
        <f t="shared" si="2"/>
        <v>2496</v>
      </c>
      <c r="G11" s="1">
        <f t="shared" si="2"/>
        <v>355810</v>
      </c>
      <c r="H11" s="1">
        <f t="shared" si="2"/>
        <v>221421</v>
      </c>
      <c r="I11" s="1">
        <f t="shared" si="2"/>
        <v>12741955</v>
      </c>
      <c r="J11" s="1">
        <f t="shared" si="2"/>
        <v>36522781</v>
      </c>
      <c r="K11" s="2"/>
    </row>
    <row r="12" spans="1:11" x14ac:dyDescent="0.25">
      <c r="A12" t="s">
        <v>7</v>
      </c>
      <c r="B12" s="2">
        <f>B11/$J$11</f>
        <v>0.38155339266196625</v>
      </c>
      <c r="C12" s="2"/>
      <c r="D12" s="2">
        <f t="shared" ref="D12:I12" si="3">D11/$J$11</f>
        <v>0.24766180866676063</v>
      </c>
      <c r="E12" s="2">
        <f t="shared" si="3"/>
        <v>6.0348635554340726E-3</v>
      </c>
      <c r="F12" s="2">
        <f t="shared" si="3"/>
        <v>6.8340907555752663E-5</v>
      </c>
      <c r="G12" s="2">
        <f t="shared" si="3"/>
        <v>9.7421387489632846E-3</v>
      </c>
      <c r="H12" s="2">
        <f t="shared" si="3"/>
        <v>6.0625449086147082E-3</v>
      </c>
      <c r="I12" s="2">
        <f t="shared" si="3"/>
        <v>0.3488769105507053</v>
      </c>
      <c r="J12" s="2"/>
    </row>
    <row r="13" spans="1:11" x14ac:dyDescent="0.25">
      <c r="D13" s="1"/>
    </row>
    <row r="14" spans="1:11" x14ac:dyDescent="0.25">
      <c r="A14" t="s">
        <v>11</v>
      </c>
      <c r="J14" s="1">
        <f>SUM(B11+C11+E11)</f>
        <v>20886003</v>
      </c>
    </row>
    <row r="15" spans="1:11" x14ac:dyDescent="0.25">
      <c r="A15" t="s">
        <v>12</v>
      </c>
      <c r="J15" s="1">
        <f>SUM(F11:I11)</f>
        <v>13321682</v>
      </c>
    </row>
    <row r="16" spans="1:11" x14ac:dyDescent="0.25">
      <c r="J16" s="1"/>
    </row>
    <row r="17" spans="1:10" x14ac:dyDescent="0.25">
      <c r="A17" t="s">
        <v>8</v>
      </c>
      <c r="B17">
        <v>44531</v>
      </c>
      <c r="G17" s="3"/>
      <c r="H17" s="4"/>
      <c r="I17" s="4"/>
      <c r="J17" s="5">
        <f>SUM(G17:I17)</f>
        <v>0</v>
      </c>
    </row>
    <row r="18" spans="1:10" x14ac:dyDescent="0.25">
      <c r="A18" s="12" t="s">
        <v>15</v>
      </c>
      <c r="B18">
        <v>9634</v>
      </c>
      <c r="C18">
        <v>26296</v>
      </c>
      <c r="D18">
        <v>8677</v>
      </c>
      <c r="G18" s="6">
        <v>3</v>
      </c>
      <c r="H18">
        <v>7</v>
      </c>
      <c r="I18">
        <v>374</v>
      </c>
      <c r="J18" s="7">
        <f>SUM(G18:I18)</f>
        <v>384</v>
      </c>
    </row>
    <row r="19" spans="1:10" x14ac:dyDescent="0.25">
      <c r="A19" t="s">
        <v>9</v>
      </c>
      <c r="D19">
        <v>2245</v>
      </c>
      <c r="G19" s="6">
        <v>41</v>
      </c>
      <c r="H19">
        <v>20</v>
      </c>
      <c r="I19">
        <v>866</v>
      </c>
      <c r="J19" s="7">
        <f t="shared" ref="J19:J24" si="4">SUM(G19:I19)</f>
        <v>927</v>
      </c>
    </row>
    <row r="20" spans="1:10" x14ac:dyDescent="0.25">
      <c r="A20" t="s">
        <v>16</v>
      </c>
      <c r="B20">
        <v>1777</v>
      </c>
      <c r="C20">
        <v>204</v>
      </c>
      <c r="D20">
        <v>5106</v>
      </c>
      <c r="F20">
        <v>30</v>
      </c>
      <c r="G20" s="6">
        <v>303</v>
      </c>
      <c r="H20">
        <v>93</v>
      </c>
      <c r="I20">
        <v>3236</v>
      </c>
      <c r="J20" s="7">
        <f t="shared" si="4"/>
        <v>3632</v>
      </c>
    </row>
    <row r="21" spans="1:10" x14ac:dyDescent="0.25">
      <c r="A21" t="s">
        <v>10</v>
      </c>
      <c r="B21">
        <v>32133</v>
      </c>
      <c r="C21">
        <v>103789</v>
      </c>
      <c r="D21">
        <v>7801</v>
      </c>
      <c r="F21">
        <v>19</v>
      </c>
      <c r="G21" s="6">
        <v>326</v>
      </c>
      <c r="H21">
        <v>22</v>
      </c>
      <c r="I21">
        <v>2386</v>
      </c>
      <c r="J21" s="7">
        <f t="shared" si="4"/>
        <v>2734</v>
      </c>
    </row>
    <row r="22" spans="1:10" x14ac:dyDescent="0.25">
      <c r="A22" t="s">
        <v>21</v>
      </c>
      <c r="B22">
        <v>56052</v>
      </c>
      <c r="G22" s="6"/>
      <c r="J22" s="7">
        <f t="shared" si="4"/>
        <v>0</v>
      </c>
    </row>
    <row r="23" spans="1:10" x14ac:dyDescent="0.25">
      <c r="A23" t="s">
        <v>20</v>
      </c>
      <c r="G23" s="6"/>
      <c r="J23" s="7">
        <f t="shared" si="4"/>
        <v>0</v>
      </c>
    </row>
    <row r="24" spans="1:10" x14ac:dyDescent="0.25">
      <c r="A24" t="s">
        <v>19</v>
      </c>
      <c r="B24">
        <v>4990</v>
      </c>
      <c r="C24">
        <v>756</v>
      </c>
      <c r="D24">
        <v>9896</v>
      </c>
      <c r="F24">
        <v>3</v>
      </c>
      <c r="G24" s="6">
        <v>83</v>
      </c>
      <c r="H24">
        <v>49</v>
      </c>
      <c r="I24">
        <v>2814</v>
      </c>
      <c r="J24" s="7">
        <f t="shared" si="4"/>
        <v>2946</v>
      </c>
    </row>
    <row r="25" spans="1:10" x14ac:dyDescent="0.25">
      <c r="A25" t="s">
        <v>18</v>
      </c>
      <c r="D25">
        <v>90</v>
      </c>
      <c r="G25" s="8"/>
      <c r="H25" s="9"/>
      <c r="I25" s="9"/>
      <c r="J25" s="10">
        <f>SUM(G25:I25)</f>
        <v>0</v>
      </c>
    </row>
    <row r="26" spans="1:10" x14ac:dyDescent="0.25">
      <c r="A26" s="4" t="s">
        <v>13</v>
      </c>
      <c r="B26">
        <f>SUM(B17:B25)</f>
        <v>149117</v>
      </c>
      <c r="C26">
        <f>SUM(C17:C25)</f>
        <v>131045</v>
      </c>
      <c r="D26">
        <f>SUM(D17:D25)</f>
        <v>33815</v>
      </c>
      <c r="J26">
        <f>SUM(J17:J25)</f>
        <v>10623</v>
      </c>
    </row>
    <row r="28" spans="1:10" x14ac:dyDescent="0.25">
      <c r="A28" t="s">
        <v>23</v>
      </c>
      <c r="B28" s="1">
        <f>SUM(B11/B26)</f>
        <v>93.452731747553941</v>
      </c>
      <c r="C28" s="1">
        <f>SUM(C11/C26)</f>
        <v>51.357945743828459</v>
      </c>
      <c r="D28" s="1">
        <f>SUM(D11/D26)</f>
        <v>267.49365666124498</v>
      </c>
    </row>
    <row r="29" spans="1:10" x14ac:dyDescent="0.25">
      <c r="D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882B-BE70-4B4C-BEDA-EAF15160FDA0}">
  <dimension ref="A1:E18"/>
  <sheetViews>
    <sheetView workbookViewId="0">
      <selection activeCell="D2" sqref="D2:D9"/>
    </sheetView>
  </sheetViews>
  <sheetFormatPr defaultRowHeight="15" x14ac:dyDescent="0.25"/>
  <cols>
    <col min="1" max="1" width="12.140625" customWidth="1"/>
    <col min="2" max="2" width="16.140625" customWidth="1"/>
    <col min="3" max="3" width="22.7109375" customWidth="1"/>
    <col min="4" max="4" width="20.28515625" customWidth="1"/>
    <col min="5" max="5" width="18.7109375" customWidth="1"/>
    <col min="9" max="9" width="14.85546875" customWidth="1"/>
    <col min="10" max="10" width="43.85546875" bestFit="1" customWidth="1"/>
  </cols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s="13">
        <v>43101</v>
      </c>
      <c r="B2" t="s">
        <v>8</v>
      </c>
      <c r="C2" t="s">
        <v>0</v>
      </c>
      <c r="D2" s="22">
        <v>44531</v>
      </c>
      <c r="E2" s="21">
        <v>2071551</v>
      </c>
    </row>
    <row r="3" spans="1:5" x14ac:dyDescent="0.25">
      <c r="A3" s="13">
        <v>43101</v>
      </c>
      <c r="B3" t="s">
        <v>8</v>
      </c>
      <c r="C3" t="s">
        <v>24</v>
      </c>
      <c r="D3" s="22"/>
      <c r="E3" s="21">
        <v>0</v>
      </c>
    </row>
    <row r="4" spans="1:5" x14ac:dyDescent="0.25">
      <c r="A4" s="13">
        <v>43101</v>
      </c>
      <c r="B4" t="s">
        <v>8</v>
      </c>
      <c r="C4" t="s">
        <v>22</v>
      </c>
      <c r="D4" s="22"/>
      <c r="E4" s="21">
        <v>0</v>
      </c>
    </row>
    <row r="5" spans="1:5" x14ac:dyDescent="0.25">
      <c r="A5" s="13">
        <v>43101</v>
      </c>
      <c r="B5" t="s">
        <v>8</v>
      </c>
      <c r="C5" t="s">
        <v>1</v>
      </c>
      <c r="D5" s="22"/>
      <c r="E5" s="21">
        <v>0</v>
      </c>
    </row>
    <row r="6" spans="1:5" x14ac:dyDescent="0.25">
      <c r="A6" s="13">
        <v>43101</v>
      </c>
      <c r="B6" t="s">
        <v>8</v>
      </c>
      <c r="C6" t="s">
        <v>2</v>
      </c>
      <c r="D6" s="22"/>
      <c r="E6" s="21">
        <v>0</v>
      </c>
    </row>
    <row r="7" spans="1:5" x14ac:dyDescent="0.25">
      <c r="A7" s="13">
        <v>43101</v>
      </c>
      <c r="B7" t="s">
        <v>8</v>
      </c>
      <c r="C7" t="s">
        <v>3</v>
      </c>
      <c r="D7" s="22"/>
      <c r="E7" s="21">
        <v>0</v>
      </c>
    </row>
    <row r="8" spans="1:5" x14ac:dyDescent="0.25">
      <c r="A8" s="13">
        <v>43101</v>
      </c>
      <c r="B8" t="s">
        <v>8</v>
      </c>
      <c r="C8" t="s">
        <v>4</v>
      </c>
      <c r="D8" s="22"/>
      <c r="E8" s="21">
        <v>0</v>
      </c>
    </row>
    <row r="9" spans="1:5" x14ac:dyDescent="0.25">
      <c r="A9" s="13">
        <v>43101</v>
      </c>
      <c r="B9" t="s">
        <v>8</v>
      </c>
      <c r="C9" t="s">
        <v>5</v>
      </c>
      <c r="D9" s="22"/>
      <c r="E9" s="21">
        <v>0</v>
      </c>
    </row>
    <row r="10" spans="1:5" x14ac:dyDescent="0.25">
      <c r="A10" s="13">
        <v>43101</v>
      </c>
      <c r="B10" s="12" t="s">
        <v>15</v>
      </c>
      <c r="C10" t="s">
        <v>0</v>
      </c>
      <c r="D10" s="26">
        <v>9634</v>
      </c>
      <c r="E10" s="25">
        <v>1589537</v>
      </c>
    </row>
    <row r="11" spans="1:5" x14ac:dyDescent="0.25">
      <c r="A11" s="13">
        <v>43101</v>
      </c>
      <c r="B11" s="12" t="s">
        <v>15</v>
      </c>
      <c r="C11" t="s">
        <v>24</v>
      </c>
      <c r="D11" s="26">
        <v>26296</v>
      </c>
      <c r="E11" s="25">
        <v>4186939</v>
      </c>
    </row>
    <row r="12" spans="1:5" x14ac:dyDescent="0.25">
      <c r="A12" s="13">
        <v>43101</v>
      </c>
      <c r="B12" s="12" t="s">
        <v>15</v>
      </c>
      <c r="C12" t="s">
        <v>22</v>
      </c>
      <c r="D12" s="26">
        <v>8677</v>
      </c>
      <c r="E12" s="25">
        <v>2919100</v>
      </c>
    </row>
    <row r="13" spans="1:5" x14ac:dyDescent="0.25">
      <c r="A13" s="13">
        <v>43101</v>
      </c>
      <c r="B13" s="12" t="s">
        <v>15</v>
      </c>
      <c r="C13" t="s">
        <v>1</v>
      </c>
      <c r="D13" s="26"/>
      <c r="E13" s="25">
        <v>0</v>
      </c>
    </row>
    <row r="14" spans="1:5" x14ac:dyDescent="0.25">
      <c r="A14" s="13">
        <v>43101</v>
      </c>
      <c r="B14" s="12" t="s">
        <v>15</v>
      </c>
      <c r="C14" t="s">
        <v>2</v>
      </c>
      <c r="D14" s="26"/>
      <c r="E14" s="25">
        <v>0</v>
      </c>
    </row>
    <row r="15" spans="1:5" x14ac:dyDescent="0.25">
      <c r="A15" s="13">
        <v>43101</v>
      </c>
      <c r="B15" s="12" t="s">
        <v>15</v>
      </c>
      <c r="C15" t="s">
        <v>3</v>
      </c>
      <c r="D15" s="27">
        <v>3</v>
      </c>
      <c r="E15" s="25">
        <v>1465</v>
      </c>
    </row>
    <row r="16" spans="1:5" x14ac:dyDescent="0.25">
      <c r="A16" s="13">
        <v>43101</v>
      </c>
      <c r="B16" s="12" t="s">
        <v>15</v>
      </c>
      <c r="C16" t="s">
        <v>4</v>
      </c>
      <c r="D16" s="26">
        <v>7</v>
      </c>
      <c r="E16" s="25">
        <v>10840</v>
      </c>
    </row>
    <row r="17" spans="1:5" x14ac:dyDescent="0.25">
      <c r="A17" s="13">
        <v>43101</v>
      </c>
      <c r="B17" s="12" t="s">
        <v>15</v>
      </c>
      <c r="C17" t="s">
        <v>5</v>
      </c>
      <c r="D17" s="26">
        <v>374</v>
      </c>
      <c r="E17" s="25">
        <v>628555</v>
      </c>
    </row>
    <row r="18" spans="1:5" x14ac:dyDescent="0.25">
      <c r="A18" s="13"/>
      <c r="B18" s="12" t="s">
        <v>30</v>
      </c>
      <c r="E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9821-3479-4224-A2CD-51F1D66897EC}">
  <dimension ref="A1:B5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43.85546875" bestFit="1" customWidth="1"/>
  </cols>
  <sheetData>
    <row r="1" spans="1:2" x14ac:dyDescent="0.25">
      <c r="A1" s="30" t="s">
        <v>34</v>
      </c>
      <c r="B1" s="30"/>
    </row>
    <row r="2" spans="1:2" x14ac:dyDescent="0.25">
      <c r="A2" s="28" t="s">
        <v>25</v>
      </c>
      <c r="B2" s="28" t="s">
        <v>31</v>
      </c>
    </row>
    <row r="3" spans="1:2" ht="130.9" customHeight="1" x14ac:dyDescent="0.25">
      <c r="A3" s="28" t="s">
        <v>26</v>
      </c>
      <c r="B3" s="29" t="s">
        <v>35</v>
      </c>
    </row>
    <row r="4" spans="1:2" ht="113.45" customHeight="1" x14ac:dyDescent="0.25">
      <c r="A4" s="28" t="s">
        <v>32</v>
      </c>
      <c r="B4" s="29" t="s">
        <v>36</v>
      </c>
    </row>
    <row r="5" spans="1:2" x14ac:dyDescent="0.25">
      <c r="A5" s="28" t="s">
        <v>28</v>
      </c>
      <c r="B5" s="28" t="s">
        <v>33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2018</vt:lpstr>
      <vt:lpstr>Feb 2018</vt:lpstr>
      <vt:lpstr>Expect 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Nguyen Thi Thu</dc:creator>
  <cp:lastModifiedBy>Nha Doan</cp:lastModifiedBy>
  <dcterms:created xsi:type="dcterms:W3CDTF">2021-09-01T15:50:30Z</dcterms:created>
  <dcterms:modified xsi:type="dcterms:W3CDTF">2021-09-01T19:21:59Z</dcterms:modified>
</cp:coreProperties>
</file>