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pmoriart\Documents\Planning\2019\"/>
    </mc:Choice>
  </mc:AlternateContent>
  <xr:revisionPtr revIDLastSave="0" documentId="13_ncr:1_{6FBB1BA4-9D04-4CD4-85D5-35CBF7447A80}" xr6:coauthVersionLast="43" xr6:coauthVersionMax="43" xr10:uidLastSave="{00000000-0000-0000-0000-000000000000}"/>
  <bookViews>
    <workbookView xWindow="-120" yWindow="-120" windowWidth="29040" windowHeight="17640" xr2:uid="{1DF2A8CF-5EBE-4467-9511-353FAC9DAACD}"/>
  </bookViews>
  <sheets>
    <sheet name="WakeDyn" sheetId="1" r:id="rId1"/>
    <sheet name="ACOU"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3" i="2" l="1"/>
  <c r="D23" i="2"/>
  <c r="D24" i="2" s="1"/>
  <c r="E19" i="2"/>
  <c r="E20" i="2" s="1"/>
  <c r="D19" i="2"/>
  <c r="D20" i="2" s="1"/>
  <c r="E14" i="2"/>
  <c r="E15" i="2" s="1"/>
  <c r="D14" i="2"/>
  <c r="D15" i="2" s="1"/>
  <c r="E24" i="2"/>
  <c r="E28" i="1"/>
  <c r="F28" i="1"/>
  <c r="G28" i="1"/>
  <c r="H28" i="1"/>
  <c r="I28" i="1"/>
  <c r="J28" i="1"/>
  <c r="D28" i="1"/>
  <c r="E24" i="1"/>
  <c r="F24" i="1"/>
  <c r="G24" i="1"/>
  <c r="H24" i="1"/>
  <c r="I24" i="1"/>
  <c r="J24" i="1"/>
  <c r="D24" i="1"/>
  <c r="F55" i="1"/>
  <c r="G55" i="1"/>
  <c r="H55" i="1"/>
  <c r="I55" i="1"/>
  <c r="E55" i="1"/>
  <c r="E47" i="1"/>
  <c r="F47" i="1"/>
  <c r="G47" i="1"/>
  <c r="H47" i="1"/>
  <c r="I47" i="1"/>
  <c r="J47" i="1"/>
  <c r="D47" i="1"/>
  <c r="E38" i="1"/>
  <c r="F38" i="1"/>
  <c r="G38" i="1"/>
  <c r="H38" i="1"/>
  <c r="I38" i="1"/>
  <c r="D38" i="1"/>
  <c r="H56" i="1" l="1"/>
  <c r="G56" i="1"/>
  <c r="J56" i="1"/>
  <c r="F56" i="1"/>
  <c r="D56" i="1"/>
  <c r="I56" i="1"/>
  <c r="E56" i="1"/>
  <c r="D25" i="2"/>
  <c r="E25" i="2"/>
</calcChain>
</file>

<file path=xl/sharedStrings.xml><?xml version="1.0" encoding="utf-8"?>
<sst xmlns="http://schemas.openxmlformats.org/spreadsheetml/2006/main" count="169" uniqueCount="103">
  <si>
    <t>Wake Dynamics</t>
  </si>
  <si>
    <t>Objectives</t>
  </si>
  <si>
    <t xml:space="preserve">Significantly improve the physics-based understanding of wake flow dynamics and turbine interaction to enable the simulation and design of optimized wind plant </t>
  </si>
  <si>
    <t xml:space="preserve">Acquiring high-quality, high-resolution wind plant wake datasets suitable for the validation of wind turbine and wind plant high fidelity modeling tools </t>
  </si>
  <si>
    <t>Demonstrating V&amp;V of computational modeling tools developed under the A2e initiative</t>
  </si>
  <si>
    <t>Developing new measurement instrumentation and methods as needed to support validation data requirements</t>
  </si>
  <si>
    <t>Impacts</t>
  </si>
  <si>
    <t>Enhanced understanding of the wake development process within wind plants and its impact on the wind plant energy output, control, and reliability</t>
  </si>
  <si>
    <t>Validated, high-fidelity and engineering wind plant models disseminated for industrial use in wind plant design, optimization, and wake control</t>
  </si>
  <si>
    <t xml:space="preserve">Leveraging formal V&amp;V principles from NNSA/NASA, use building block approach to improve fundamental understanding of turbine-to-turbine and array flow physics at different scales: </t>
  </si>
  <si>
    <t>1) Intermediate Field Scale - leverage SWiFT facility with 2 or more 300kW turbines</t>
  </si>
  <si>
    <t>2) Full Scale Field - turbines in utility scale wind plants</t>
  </si>
  <si>
    <t>Tasks</t>
  </si>
  <si>
    <t>2018 Carryover</t>
  </si>
  <si>
    <t>FY19
(BA &amp; CO)</t>
  </si>
  <si>
    <t>FY20</t>
  </si>
  <si>
    <t>FY21</t>
  </si>
  <si>
    <t>FY22</t>
  </si>
  <si>
    <t>FY23</t>
  </si>
  <si>
    <t>FY24</t>
  </si>
  <si>
    <t>FY25</t>
  </si>
  <si>
    <t>NRT rotor set A: comissioning, characterization, and performance testing</t>
  </si>
  <si>
    <t>NRT rotor set B: manufacture, calibrate, commission, flight testing</t>
  </si>
  <si>
    <t>Near-rotor Wake Dynamics Experimental Planning, Logistics and Safety</t>
  </si>
  <si>
    <t>NRT rotor set C: Aero-instrumented blade set manufacture (2 aero-instrumented + 2 balanced structural instrumented), commissiong and flight testing</t>
  </si>
  <si>
    <t>Near-Rotor Experiment Phase I: calibration</t>
  </si>
  <si>
    <t>Near-Rotor Experiment Phase II: Validation data set</t>
  </si>
  <si>
    <t>Near-Rotor Data Processing and archive</t>
  </si>
  <si>
    <t>NREL:</t>
  </si>
  <si>
    <t>SNL:</t>
  </si>
  <si>
    <t>Task: 1.0</t>
  </si>
  <si>
    <t xml:space="preserve">Peetz Table Wake Testing: Complete wake steering and measurement campaign at Peetz Table wind farm </t>
  </si>
  <si>
    <t>AWAKEN planning: Finalize the science goals and select site for AWAKEN observation exepriment. Develop partnerships to increase international participation and create agreements for data sharing and site access. Encourage external funding in AWAKEN working with non-DOE funding agencies and writing proposals</t>
  </si>
  <si>
    <t>AWAKEN Experiement Preparation: Identify critical instrumentation for AWAKEN to address science goals. Acquire instruments for testing. Simulate the test site and instrumentation and define optimal sensor placements.</t>
  </si>
  <si>
    <t>AWAKEN execution: Install instrumentation at site and calibrate prior to testing for long term and high fidelity testing. Execute field observations with long-term measurement systems. Execute field observations with high fidelity measurement systems.</t>
  </si>
  <si>
    <t>Data archival and distribution</t>
  </si>
  <si>
    <t>LLNL:</t>
  </si>
  <si>
    <t>PNNL:</t>
  </si>
  <si>
    <t>Task: 2.0</t>
  </si>
  <si>
    <t>SWiFT validation studies: Wake steering, NRT, and Near-wake planning</t>
  </si>
  <si>
    <t>SWiFT validation studies: Near-wake, blade loads and wake benchmark (IEA Task 29/31)</t>
  </si>
  <si>
    <t>Peetz Table Valdiation Study: Using data gatherd from Peetz Table conduct multi-fidelity valdation study</t>
  </si>
  <si>
    <t>International Datasets valdiation studies: valdiation using data obtained through interational partnerships and IEA task 31 e.g. Lillgrund, Rodsand II</t>
  </si>
  <si>
    <t>AWAKEN valdiation studies (iterative with testing) and IEA Task 31 benchmarks</t>
  </si>
  <si>
    <t>Task: 3.0</t>
  </si>
  <si>
    <t>Advanced Instrumenation development (proposed in AWAKEN MRP)</t>
  </si>
  <si>
    <t>Develop a roadmap for advanced microscale instrumenation development with external expert guidance.</t>
  </si>
  <si>
    <t>Execute instrumentation development roadmap - simulate and test prototypes</t>
  </si>
  <si>
    <t>Task: 4.0</t>
  </si>
  <si>
    <t>Total Amount:</t>
  </si>
  <si>
    <t>Milestones &amp; Deliverables</t>
  </si>
  <si>
    <t>FY19</t>
  </si>
  <si>
    <t>Baseline performance characterization of NRT rotor completed</t>
  </si>
  <si>
    <t>Q2</t>
  </si>
  <si>
    <t>NRT aero-instrumented rotor manufactured</t>
  </si>
  <si>
    <t>Near-rotor experiment instrumentation plan completed</t>
  </si>
  <si>
    <t>Q3</t>
  </si>
  <si>
    <t>NRT experimental aero-dynamic measurements compared to modeled predictions</t>
  </si>
  <si>
    <t>Near-rotor validation field experiment completed</t>
  </si>
  <si>
    <t>Q4</t>
  </si>
  <si>
    <t>Near-rotor validation data set QA/QC and archived for V&amp;V application</t>
  </si>
  <si>
    <t>Detailed AWAKEN Project Plan Completed</t>
  </si>
  <si>
    <t>Q1</t>
  </si>
  <si>
    <t>AWAKEN site selection and contractual agreements commenced</t>
  </si>
  <si>
    <t>External AWAKEN funding proposals submitted</t>
  </si>
  <si>
    <t>Initial AWAKEN campaign design simulations and site layout complete</t>
  </si>
  <si>
    <t>AWAKEN Data sharing and land lease agreements complete</t>
  </si>
  <si>
    <t>AWAKEN field observation campaign commence</t>
  </si>
  <si>
    <t>Short term high resolution AWAKEN field campaign commence</t>
  </si>
  <si>
    <t>AWAKEN field campaign completion</t>
  </si>
  <si>
    <t>All AWAKEN project data and simulations results verified and uploaded to DAP</t>
  </si>
  <si>
    <t>Final AWAKEN Project Report and Journal Publications</t>
  </si>
  <si>
    <t>SWiFT wake steering benchmark final report</t>
  </si>
  <si>
    <t>Peetz Table validation study journal publication</t>
  </si>
  <si>
    <t>AWAKEN validation study journal publication and technical report</t>
  </si>
  <si>
    <t>Publish Instrumentation development roadmap</t>
  </si>
  <si>
    <t>Release RFP for advanced microscale instrumentation</t>
  </si>
  <si>
    <t>Expert elicitation meeting on instrumentation development</t>
  </si>
  <si>
    <t>Demonstration of advanced microscale instrumentation capabilities</t>
  </si>
  <si>
    <t>Aeroacoustics</t>
  </si>
  <si>
    <t xml:space="preserve">Understand whether the implementation of active wind farm control adversely impacts wind plant aeroacoustic emissions and limits the viability and deployment of active control and increased AEP.  </t>
  </si>
  <si>
    <t>If active wind plant control is determined to have significant aeroacoustic emissions impacting public acceptance and potential deployment, develop an R&amp;D strategy to assess the underlying physics driving emissions and alternative mitigation strategies.</t>
  </si>
  <si>
    <t>Understanding of whether acoustics emissions are incresased due to wind farm control strategies an resarch plan to address potential neagative impacts</t>
  </si>
  <si>
    <t>More efficiently operated plants without noise increases</t>
  </si>
  <si>
    <t>Experimental Assessment of Turbine Level Noise and Propagation from Active Plant Control</t>
  </si>
  <si>
    <t>Experimental plan and instrumentation procurement</t>
  </si>
  <si>
    <t>Experimental execution</t>
  </si>
  <si>
    <t>Assessing Plant Level Noise and Propagation from Active Plant Control</t>
  </si>
  <si>
    <t>Modeling of noise emissions and comparison to experiemental observations</t>
  </si>
  <si>
    <t>Experimental Assessment of Acoustic Emission Measurement Technologies</t>
  </si>
  <si>
    <t>Asses adequacy of current noise measurement technology and cost plan for future development</t>
  </si>
  <si>
    <t>Initial testing plan for acoustic testing in conjunction with the wake steerting test</t>
  </si>
  <si>
    <t>Summary of acotuic test and summary of wake steering noise analysis</t>
  </si>
  <si>
    <t>Modeling summary fo wake steerign test and comparison to initial observations</t>
  </si>
  <si>
    <t>Summary of acoustic technology assesment and future development plan</t>
  </si>
  <si>
    <t>NRT Rotor Testing at SWiFT Facility</t>
  </si>
  <si>
    <t>Peetz Table Wind Farm measurement campaign complete</t>
  </si>
  <si>
    <t>Peetz Table Wind Farm data analysis complete and summary report</t>
  </si>
  <si>
    <t>AWAKEN  Field Campaign</t>
  </si>
  <si>
    <t>Task: 5.0</t>
  </si>
  <si>
    <t>Complete noise model additions to OpenFAST</t>
  </si>
  <si>
    <t>Peetz Table Field Campaign</t>
  </si>
  <si>
    <t xml:space="preserve">Flow Field, Load &amp; Controls Validation Studies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</si>
</sst>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quot;$&quot;#,##0"/>
    <numFmt numFmtId="167" formatCode="&quot;$&quot;#,##0;[Red]&quot;$&quot;#,##0"/>
    <numFmt numFmtId="168" formatCode="_-&quot;$&quot;* #,##0.00_-;\-&quot;$&quot;* #,##0.00_-;_-&quot;$&quot;* &quot;-&quot;??_-;_-@_-"/>
    <numFmt numFmtId="169" formatCode="#0.00"/>
  </numFmts>
  <fonts count="12">
    <font>
      <sz val="11"/>
      <color theme="1"/>
      <name val="Calibri"/>
      <family val="2"/>
      <scheme val="minor"/>
    </font>
    <font>
      <sz val="11"/>
      <color theme="1"/>
      <name val="Calibri"/>
      <family val="2"/>
      <scheme val="minor"/>
    </font>
    <font>
      <b/>
      <sz val="14"/>
      <color theme="0"/>
      <name val="Calibi"/>
    </font>
    <font>
      <sz val="14"/>
      <color theme="0"/>
      <name val="Calibi"/>
    </font>
    <font>
      <b/>
      <sz val="12"/>
      <color theme="1"/>
      <name val="Calibi"/>
    </font>
    <font>
      <sz val="11"/>
      <color theme="1"/>
      <name val="Calibri"/>
      <family val="2"/>
    </font>
    <font>
      <sz val="12"/>
      <color theme="1"/>
      <name val="Calibri"/>
      <family val="2"/>
      <scheme val="minor"/>
    </font>
    <font>
      <sz val="11"/>
      <color rgb="FF000000"/>
      <name val="Calibri"/>
      <family val="2"/>
    </font>
    <font>
      <b/>
      <sz val="12"/>
      <color rgb="FF000000"/>
      <name val="Calibi"/>
    </font>
    <font>
      <b/>
      <sz val="12"/>
      <color theme="1"/>
      <name val="Calibri"/>
      <family val="2"/>
    </font>
    <font>
      <sz val="11"/>
      <color rgb="FF000000"/>
      <name val="Calibri"/>
      <family val="2"/>
      <scheme val="minor"/>
    </font>
    <font>
      <b/>
      <sz val="12"/>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3">
    <xf numFmtId="0" fontId="0" fillId="0" borderId="0"/>
    <xf numFmtId="0" fontId="6" fillId="0" borderId="0"/>
    <xf numFmtId="168" fontId="1" fillId="0" borderId="0" applyFont="0" applyFill="0" applyBorder="0" applyAlignment="0" applyProtection="0"/>
  </cellStyleXfs>
  <cellXfs count="54">
    <xf numFmtId="0" fontId="0" fillId="0" borderId="0" xfId="0"/>
    <xf numFmtId="164" fontId="2" fillId="2" borderId="0" xfId="0" applyNumberFormat="1" applyFont="1" applyFill="1" applyAlignment="1">
      <alignment vertical="center"/>
    </xf>
    <xf numFmtId="0" fontId="2" fillId="2" borderId="0" xfId="0" applyFont="1" applyFill="1" applyAlignment="1">
      <alignment vertical="center"/>
    </xf>
    <xf numFmtId="0" fontId="3" fillId="2" borderId="0" xfId="0" applyFont="1" applyFill="1" applyAlignment="1">
      <alignment horizontal="left" vertical="center"/>
    </xf>
    <xf numFmtId="0" fontId="3" fillId="2" borderId="0" xfId="0" applyFont="1" applyFill="1" applyAlignment="1">
      <alignment vertical="center"/>
    </xf>
    <xf numFmtId="0" fontId="3" fillId="2" borderId="0" xfId="0" applyFont="1" applyFill="1" applyAlignment="1">
      <alignment horizontal="center" vertical="center"/>
    </xf>
    <xf numFmtId="0" fontId="3" fillId="2" borderId="0" xfId="0" applyFont="1" applyFill="1"/>
    <xf numFmtId="164" fontId="4" fillId="0" borderId="0" xfId="0" applyNumberFormat="1" applyFont="1" applyAlignment="1">
      <alignment vertical="center"/>
    </xf>
    <xf numFmtId="0" fontId="4" fillId="0" borderId="0" xfId="0" applyFont="1" applyAlignment="1">
      <alignment vertical="center" wrapText="1"/>
    </xf>
    <xf numFmtId="0" fontId="4" fillId="0" borderId="0" xfId="0" applyFont="1" applyAlignment="1">
      <alignment horizontal="left" vertical="center"/>
    </xf>
    <xf numFmtId="0" fontId="4" fillId="0" borderId="0" xfId="0" applyFont="1" applyAlignment="1">
      <alignment vertical="center"/>
    </xf>
    <xf numFmtId="0" fontId="4" fillId="0" borderId="0" xfId="0" applyFont="1" applyAlignment="1">
      <alignment horizontal="center" vertical="center"/>
    </xf>
    <xf numFmtId="165" fontId="5" fillId="0" borderId="0" xfId="0" applyNumberFormat="1" applyFont="1" applyAlignment="1">
      <alignment horizontal="center" vertical="center"/>
    </xf>
    <xf numFmtId="0" fontId="5" fillId="0" borderId="0" xfId="0" applyFont="1" applyAlignment="1">
      <alignment vertical="center" wrapText="1"/>
    </xf>
    <xf numFmtId="166" fontId="5" fillId="0" borderId="0" xfId="0" applyNumberFormat="1" applyFont="1" applyAlignment="1">
      <alignment vertical="center"/>
    </xf>
    <xf numFmtId="166" fontId="5" fillId="0" borderId="0" xfId="0" applyNumberFormat="1" applyFont="1" applyAlignment="1">
      <alignment horizontal="left" vertical="center"/>
    </xf>
    <xf numFmtId="166" fontId="5" fillId="0" borderId="0" xfId="0" applyNumberFormat="1" applyFont="1" applyAlignment="1">
      <alignment horizontal="center" vertical="center"/>
    </xf>
    <xf numFmtId="0" fontId="5" fillId="0" borderId="0" xfId="0" applyFont="1" applyAlignment="1">
      <alignment vertical="center"/>
    </xf>
    <xf numFmtId="0" fontId="5" fillId="0" borderId="0" xfId="1" applyFont="1" applyAlignment="1">
      <alignment horizontal="left" vertical="center" wrapText="1"/>
    </xf>
    <xf numFmtId="0" fontId="5" fillId="0" borderId="0" xfId="1" applyFont="1" applyAlignment="1">
      <alignment vertical="center" wrapText="1"/>
    </xf>
    <xf numFmtId="0" fontId="7" fillId="0" borderId="0" xfId="0" applyFont="1" applyAlignment="1">
      <alignment vertical="center"/>
    </xf>
    <xf numFmtId="165" fontId="5" fillId="0" borderId="0" xfId="0" applyNumberFormat="1" applyFont="1" applyAlignment="1">
      <alignment vertical="center"/>
    </xf>
    <xf numFmtId="0" fontId="8" fillId="0" borderId="0" xfId="0" applyFont="1" applyAlignment="1">
      <alignment horizontal="center" vertical="center" wrapText="1"/>
    </xf>
    <xf numFmtId="0" fontId="5" fillId="0" borderId="0" xfId="0" applyFont="1" applyAlignment="1">
      <alignment horizontal="left" vertical="center" wrapText="1"/>
    </xf>
    <xf numFmtId="167" fontId="5" fillId="0" borderId="0" xfId="0" applyNumberFormat="1" applyFont="1" applyAlignment="1">
      <alignment vertical="center"/>
    </xf>
    <xf numFmtId="0" fontId="7" fillId="0" borderId="0" xfId="0" applyFont="1" applyAlignment="1">
      <alignment horizontal="right" vertical="center"/>
    </xf>
    <xf numFmtId="166" fontId="5" fillId="0" borderId="0" xfId="2" applyNumberFormat="1" applyFont="1" applyAlignment="1">
      <alignment vertical="center"/>
    </xf>
    <xf numFmtId="0" fontId="7" fillId="0" borderId="0" xfId="0" applyFont="1" applyAlignment="1">
      <alignment horizontal="left" vertical="center"/>
    </xf>
    <xf numFmtId="165" fontId="9" fillId="0" borderId="0" xfId="0" applyNumberFormat="1" applyFont="1" applyAlignment="1">
      <alignment horizontal="center" vertical="center"/>
    </xf>
    <xf numFmtId="0" fontId="9" fillId="0" borderId="0" xfId="0" applyFont="1" applyAlignment="1">
      <alignment horizontal="right" vertical="center" wrapText="1"/>
    </xf>
    <xf numFmtId="166" fontId="9" fillId="0" borderId="0" xfId="0" applyNumberFormat="1" applyFont="1" applyAlignment="1">
      <alignment horizontal="center" vertical="center"/>
    </xf>
    <xf numFmtId="0" fontId="9" fillId="0" borderId="0" xfId="0" applyFont="1" applyAlignment="1">
      <alignment vertical="center"/>
    </xf>
    <xf numFmtId="0" fontId="4" fillId="0" borderId="0" xfId="0" applyFont="1" applyAlignment="1">
      <alignment horizontal="center" vertical="center" wrapText="1"/>
    </xf>
    <xf numFmtId="164" fontId="0" fillId="0" borderId="0" xfId="0" applyNumberFormat="1"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165" fontId="0" fillId="0" borderId="0" xfId="0" applyNumberFormat="1" applyFont="1" applyAlignment="1">
      <alignment horizontal="center" vertical="center"/>
    </xf>
    <xf numFmtId="0" fontId="0" fillId="0" borderId="0" xfId="0" applyFont="1" applyAlignment="1">
      <alignment horizontal="left" vertical="center" wrapText="1"/>
    </xf>
    <xf numFmtId="166" fontId="0" fillId="0" borderId="0" xfId="0" applyNumberFormat="1" applyFont="1" applyAlignment="1">
      <alignment horizontal="left" vertical="center"/>
    </xf>
    <xf numFmtId="166" fontId="0" fillId="0" borderId="0" xfId="0" applyNumberFormat="1" applyFont="1" applyAlignment="1">
      <alignment vertical="center"/>
    </xf>
    <xf numFmtId="0" fontId="0" fillId="0" borderId="0" xfId="0" applyFont="1" applyAlignment="1">
      <alignment vertical="center"/>
    </xf>
    <xf numFmtId="165" fontId="0" fillId="0" borderId="0" xfId="0" applyNumberFormat="1" applyFont="1" applyAlignment="1">
      <alignment vertical="center"/>
    </xf>
    <xf numFmtId="166" fontId="0" fillId="0" borderId="0" xfId="0" applyNumberFormat="1" applyFont="1" applyAlignment="1">
      <alignment horizontal="center" vertical="center"/>
    </xf>
    <xf numFmtId="167" fontId="0" fillId="0" borderId="0" xfId="0" applyNumberFormat="1" applyFont="1" applyAlignment="1">
      <alignment vertical="center"/>
    </xf>
    <xf numFmtId="0" fontId="10" fillId="0" borderId="0" xfId="0" applyFont="1" applyAlignment="1">
      <alignment vertical="center"/>
    </xf>
    <xf numFmtId="165" fontId="11" fillId="0" borderId="0" xfId="0" applyNumberFormat="1" applyFont="1" applyAlignment="1">
      <alignment horizontal="center" vertical="center"/>
    </xf>
    <xf numFmtId="0" fontId="11" fillId="0" borderId="0" xfId="0" applyFont="1" applyAlignment="1">
      <alignment horizontal="right" vertical="center" wrapText="1"/>
    </xf>
    <xf numFmtId="166" fontId="11" fillId="0" borderId="0" xfId="0" applyNumberFormat="1" applyFont="1" applyAlignment="1">
      <alignment horizontal="center" vertical="center"/>
    </xf>
    <xf numFmtId="166" fontId="11" fillId="0" borderId="0" xfId="0" applyNumberFormat="1" applyFont="1" applyAlignment="1">
      <alignment vertical="center"/>
    </xf>
    <xf numFmtId="0" fontId="11" fillId="0" borderId="0" xfId="0" applyFont="1" applyAlignment="1">
      <alignment vertical="center"/>
    </xf>
    <xf numFmtId="0" fontId="0" fillId="0" borderId="0" xfId="0" applyFont="1" applyAlignment="1">
      <alignment horizontal="right" vertical="center" wrapText="1"/>
    </xf>
    <xf numFmtId="0" fontId="7" fillId="0" borderId="0" xfId="0" applyFont="1" applyAlignment="1">
      <alignment horizontal="left" vertical="center" wrapText="1"/>
    </xf>
    <xf numFmtId="169" fontId="5" fillId="0" borderId="0" xfId="0" applyNumberFormat="1" applyFont="1" applyAlignment="1">
      <alignment horizontal="center" vertical="center"/>
    </xf>
  </cellXfs>
  <cellStyles count="3">
    <cellStyle name="Currency 5" xfId="2" xr:uid="{4605F615-50EE-49A4-B17E-CE3576FAA8E3}"/>
    <cellStyle name="Normal" xfId="0" builtinId="0"/>
    <cellStyle name="Normal 2 5" xfId="1" xr:uid="{A1CD89D4-E68C-4AEA-9256-38A734F751C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F5D8E-75A3-4F1E-BB8C-1011C63D4C28}">
  <sheetPr codeName="Sheet5">
    <tabColor theme="3"/>
  </sheetPr>
  <dimension ref="A1:Q82"/>
  <sheetViews>
    <sheetView tabSelected="1" topLeftCell="A31" zoomScale="117" zoomScaleNormal="117" zoomScalePageLayoutView="120" workbookViewId="0">
      <selection activeCell="B39" sqref="B39"/>
    </sheetView>
  </sheetViews>
  <sheetFormatPr defaultColWidth="8.7109375" defaultRowHeight="15"/>
  <cols>
    <col min="1" max="1" width="4.7109375" style="33" customWidth="1"/>
    <col min="2" max="2" width="80.7109375" style="34" customWidth="1"/>
    <col min="3" max="9" width="13.28515625" style="35" customWidth="1"/>
    <col min="10" max="10" width="13.28515625" style="36" customWidth="1"/>
    <col min="11" max="12" width="11.28515625" style="35" bestFit="1" customWidth="1"/>
    <col min="13" max="13" width="9.140625" style="35" bestFit="1" customWidth="1"/>
    <col min="14" max="16" width="11.28515625" style="35" bestFit="1" customWidth="1"/>
    <col min="17" max="17" width="12.7109375" style="35" bestFit="1" customWidth="1"/>
    <col min="18" max="16384" width="8.7109375" style="35"/>
  </cols>
  <sheetData>
    <row r="1" spans="1:17" s="6" customFormat="1" ht="24" customHeight="1">
      <c r="A1" s="1" t="s">
        <v>0</v>
      </c>
      <c r="B1" s="2"/>
      <c r="C1" s="3"/>
      <c r="D1" s="3"/>
      <c r="E1" s="2"/>
      <c r="F1" s="3"/>
      <c r="G1" s="4"/>
      <c r="H1" s="4"/>
      <c r="I1" s="4"/>
      <c r="J1" s="5"/>
    </row>
    <row r="2" spans="1:17" s="10" customFormat="1" ht="19.899999999999999" customHeight="1">
      <c r="A2" s="7" t="s">
        <v>1</v>
      </c>
      <c r="B2" s="8"/>
      <c r="C2" s="9"/>
      <c r="D2" s="9"/>
      <c r="E2" s="9"/>
      <c r="F2" s="9"/>
      <c r="J2" s="11"/>
    </row>
    <row r="3" spans="1:17" s="17" customFormat="1" ht="30">
      <c r="A3" s="12">
        <v>1</v>
      </c>
      <c r="B3" s="13" t="s">
        <v>2</v>
      </c>
      <c r="C3" s="14"/>
      <c r="D3" s="14"/>
      <c r="E3" s="14"/>
      <c r="F3" s="14"/>
      <c r="G3" s="15"/>
      <c r="H3" s="14"/>
      <c r="I3" s="14"/>
      <c r="J3" s="16"/>
    </row>
    <row r="4" spans="1:17" s="17" customFormat="1" ht="30">
      <c r="A4" s="12">
        <v>2</v>
      </c>
      <c r="B4" s="13" t="s">
        <v>3</v>
      </c>
      <c r="C4" s="14"/>
      <c r="D4" s="14"/>
      <c r="E4" s="14"/>
      <c r="F4" s="14"/>
      <c r="G4" s="15"/>
      <c r="H4" s="14"/>
      <c r="I4" s="14"/>
      <c r="J4" s="16"/>
    </row>
    <row r="5" spans="1:17" s="17" customFormat="1" ht="30">
      <c r="A5" s="12">
        <v>3</v>
      </c>
      <c r="B5" s="13" t="s">
        <v>4</v>
      </c>
      <c r="C5" s="15"/>
      <c r="D5" s="15"/>
      <c r="E5" s="15"/>
      <c r="F5" s="15"/>
      <c r="G5" s="15"/>
      <c r="H5" s="14"/>
      <c r="I5" s="14"/>
      <c r="J5" s="16"/>
    </row>
    <row r="6" spans="1:17" s="17" customFormat="1" ht="30">
      <c r="A6" s="12">
        <v>4</v>
      </c>
      <c r="B6" s="13" t="s">
        <v>5</v>
      </c>
      <c r="C6" s="15"/>
      <c r="D6" s="15"/>
      <c r="E6" s="15"/>
      <c r="F6" s="15"/>
      <c r="G6" s="15"/>
      <c r="H6" s="14"/>
      <c r="I6" s="14"/>
      <c r="J6" s="16"/>
    </row>
    <row r="7" spans="1:17" s="10" customFormat="1" ht="19.899999999999999" customHeight="1">
      <c r="A7" s="7" t="s">
        <v>6</v>
      </c>
      <c r="B7" s="8"/>
      <c r="C7" s="9"/>
      <c r="D7" s="9"/>
      <c r="E7" s="9"/>
      <c r="F7" s="9"/>
      <c r="J7" s="11"/>
    </row>
    <row r="8" spans="1:17" s="17" customFormat="1" ht="30">
      <c r="A8" s="12">
        <v>1</v>
      </c>
      <c r="B8" s="18" t="s">
        <v>7</v>
      </c>
      <c r="C8" s="15"/>
      <c r="D8" s="15"/>
      <c r="E8" s="15"/>
      <c r="F8" s="15"/>
      <c r="G8" s="15"/>
      <c r="H8" s="14"/>
      <c r="I8" s="14"/>
      <c r="J8" s="16"/>
    </row>
    <row r="9" spans="1:17" s="17" customFormat="1" ht="30">
      <c r="A9" s="12">
        <v>2</v>
      </c>
      <c r="B9" s="19" t="s">
        <v>8</v>
      </c>
      <c r="C9" s="15"/>
      <c r="D9" s="15"/>
      <c r="E9" s="15"/>
      <c r="F9" s="15"/>
      <c r="G9" s="15"/>
      <c r="H9" s="14"/>
      <c r="I9" s="14"/>
      <c r="J9" s="16"/>
    </row>
    <row r="10" spans="1:17" s="17" customFormat="1" ht="45">
      <c r="A10" s="12">
        <v>3</v>
      </c>
      <c r="B10" s="13" t="s">
        <v>9</v>
      </c>
      <c r="C10" s="15"/>
      <c r="D10" s="15"/>
      <c r="E10" s="15"/>
      <c r="F10" s="15"/>
      <c r="G10" s="15"/>
      <c r="H10" s="14"/>
      <c r="I10" s="14"/>
      <c r="J10" s="16"/>
    </row>
    <row r="11" spans="1:17" s="17" customFormat="1">
      <c r="A11" s="12"/>
      <c r="B11" s="20" t="s">
        <v>10</v>
      </c>
      <c r="C11" s="15"/>
      <c r="D11" s="15"/>
      <c r="E11" s="15"/>
      <c r="F11" s="15"/>
      <c r="G11" s="15"/>
      <c r="H11" s="14"/>
      <c r="I11" s="14"/>
      <c r="J11" s="16"/>
    </row>
    <row r="12" spans="1:17" s="17" customFormat="1">
      <c r="A12" s="21"/>
      <c r="B12" s="20" t="s">
        <v>11</v>
      </c>
      <c r="C12" s="14"/>
      <c r="D12" s="14"/>
      <c r="E12" s="14"/>
      <c r="F12" s="14"/>
      <c r="G12" s="14"/>
      <c r="H12" s="14"/>
      <c r="I12" s="14"/>
      <c r="J12" s="16"/>
    </row>
    <row r="13" spans="1:17" s="10" customFormat="1" ht="34.15" customHeight="1">
      <c r="A13" s="7" t="s">
        <v>12</v>
      </c>
      <c r="C13" s="22" t="s">
        <v>13</v>
      </c>
      <c r="D13" s="22" t="s">
        <v>14</v>
      </c>
      <c r="E13" s="11" t="s">
        <v>15</v>
      </c>
      <c r="F13" s="11" t="s">
        <v>16</v>
      </c>
      <c r="G13" s="11" t="s">
        <v>17</v>
      </c>
      <c r="H13" s="11" t="s">
        <v>18</v>
      </c>
      <c r="I13" s="11" t="s">
        <v>19</v>
      </c>
      <c r="J13" s="11" t="s">
        <v>20</v>
      </c>
    </row>
    <row r="14" spans="1:17" s="17" customFormat="1">
      <c r="A14" s="12">
        <v>1</v>
      </c>
      <c r="B14" s="23" t="s">
        <v>95</v>
      </c>
      <c r="C14" s="16"/>
      <c r="D14" s="16"/>
      <c r="E14" s="16"/>
      <c r="F14" s="16"/>
      <c r="G14" s="16"/>
      <c r="H14" s="14"/>
      <c r="I14" s="14"/>
      <c r="J14" s="16"/>
      <c r="K14" s="24"/>
      <c r="L14" s="24"/>
      <c r="M14" s="24"/>
      <c r="N14" s="24"/>
      <c r="O14" s="24"/>
      <c r="P14" s="24"/>
      <c r="Q14" s="24"/>
    </row>
    <row r="15" spans="1:17" s="17" customFormat="1">
      <c r="A15" s="12">
        <v>1.1000000000000001</v>
      </c>
      <c r="B15" s="23" t="s">
        <v>21</v>
      </c>
      <c r="C15" s="16"/>
      <c r="D15" s="16">
        <v>1269000</v>
      </c>
      <c r="E15" s="16">
        <v>400000</v>
      </c>
      <c r="F15" s="16"/>
      <c r="G15" s="16"/>
      <c r="H15" s="16"/>
      <c r="I15" s="14"/>
      <c r="J15" s="16"/>
      <c r="K15" s="24"/>
      <c r="L15" s="24"/>
      <c r="M15" s="24"/>
      <c r="N15" s="24"/>
      <c r="O15" s="24"/>
      <c r="P15" s="24"/>
      <c r="Q15" s="24"/>
    </row>
    <row r="16" spans="1:17" s="17" customFormat="1">
      <c r="A16" s="12">
        <v>1.2</v>
      </c>
      <c r="B16" s="23" t="s">
        <v>22</v>
      </c>
      <c r="C16" s="16"/>
      <c r="D16" s="16"/>
      <c r="E16" s="16">
        <v>200000</v>
      </c>
      <c r="F16" s="16">
        <v>150000</v>
      </c>
      <c r="G16" s="16"/>
      <c r="H16" s="16"/>
      <c r="I16" s="14"/>
      <c r="J16" s="16"/>
      <c r="K16" s="24"/>
      <c r="L16" s="24"/>
      <c r="M16" s="24"/>
      <c r="N16" s="24"/>
      <c r="O16" s="24"/>
      <c r="P16" s="24"/>
      <c r="Q16" s="24"/>
    </row>
    <row r="17" spans="1:17" s="17" customFormat="1">
      <c r="A17" s="12">
        <v>1.3</v>
      </c>
      <c r="B17" s="23" t="s">
        <v>23</v>
      </c>
      <c r="C17" s="16"/>
      <c r="D17" s="16"/>
      <c r="E17" s="16">
        <v>900000</v>
      </c>
      <c r="F17" s="16">
        <v>100000</v>
      </c>
      <c r="G17" s="16"/>
      <c r="H17" s="16"/>
      <c r="I17" s="14"/>
      <c r="J17" s="16"/>
      <c r="K17" s="24"/>
      <c r="L17" s="24"/>
      <c r="M17" s="24"/>
      <c r="N17" s="24"/>
      <c r="O17" s="24"/>
      <c r="P17" s="24"/>
      <c r="Q17" s="24"/>
    </row>
    <row r="18" spans="1:17" s="17" customFormat="1" ht="30">
      <c r="A18" s="12">
        <v>1.4</v>
      </c>
      <c r="B18" s="23" t="s">
        <v>24</v>
      </c>
      <c r="C18" s="16"/>
      <c r="D18" s="16"/>
      <c r="E18" s="16">
        <v>600000</v>
      </c>
      <c r="F18" s="16">
        <v>200000</v>
      </c>
      <c r="G18" s="16"/>
      <c r="H18" s="16"/>
      <c r="I18" s="14"/>
      <c r="J18" s="16"/>
      <c r="K18" s="24"/>
      <c r="L18" s="24"/>
      <c r="M18" s="24"/>
      <c r="N18" s="24"/>
      <c r="O18" s="24"/>
      <c r="P18" s="24"/>
      <c r="Q18" s="24"/>
    </row>
    <row r="19" spans="1:17" s="17" customFormat="1">
      <c r="A19" s="12">
        <v>1.5</v>
      </c>
      <c r="B19" s="23" t="s">
        <v>25</v>
      </c>
      <c r="C19" s="16"/>
      <c r="D19" s="16"/>
      <c r="E19" s="16"/>
      <c r="F19" s="16">
        <v>400000</v>
      </c>
      <c r="G19" s="16">
        <v>1700000</v>
      </c>
      <c r="H19" s="16">
        <v>200000</v>
      </c>
      <c r="I19" s="16"/>
      <c r="J19" s="16"/>
      <c r="K19" s="24"/>
      <c r="L19" s="24"/>
      <c r="M19" s="24"/>
      <c r="N19" s="24"/>
      <c r="O19" s="24"/>
      <c r="P19" s="24"/>
      <c r="Q19" s="24"/>
    </row>
    <row r="20" spans="1:17" s="17" customFormat="1">
      <c r="A20" s="12">
        <v>1.6</v>
      </c>
      <c r="B20" s="23" t="s">
        <v>26</v>
      </c>
      <c r="C20" s="16"/>
      <c r="D20" s="16"/>
      <c r="E20" s="16"/>
      <c r="F20" s="14"/>
      <c r="G20" s="16">
        <v>200000</v>
      </c>
      <c r="H20" s="16">
        <v>1330000</v>
      </c>
      <c r="I20" s="16">
        <v>800000</v>
      </c>
      <c r="J20" s="16"/>
      <c r="K20" s="24"/>
      <c r="L20" s="24"/>
      <c r="M20" s="24"/>
      <c r="N20" s="24"/>
      <c r="O20" s="24"/>
      <c r="P20" s="24"/>
      <c r="Q20" s="24"/>
    </row>
    <row r="21" spans="1:17" s="17" customFormat="1">
      <c r="A21" s="12">
        <v>1.7</v>
      </c>
      <c r="B21" s="23" t="s">
        <v>27</v>
      </c>
      <c r="C21" s="16"/>
      <c r="D21" s="16"/>
      <c r="E21" s="16"/>
      <c r="F21" s="14"/>
      <c r="G21" s="16"/>
      <c r="H21" s="16">
        <v>300000</v>
      </c>
      <c r="I21" s="16">
        <v>900000</v>
      </c>
      <c r="J21" s="16">
        <v>900000</v>
      </c>
      <c r="K21" s="24"/>
      <c r="L21" s="24"/>
      <c r="M21" s="24"/>
      <c r="N21" s="24"/>
      <c r="O21" s="24"/>
      <c r="P21" s="24"/>
      <c r="Q21" s="24"/>
    </row>
    <row r="22" spans="1:17" s="17" customFormat="1">
      <c r="A22" s="12"/>
      <c r="B22" s="25" t="s">
        <v>28</v>
      </c>
      <c r="C22" s="16"/>
      <c r="D22" s="16">
        <v>106000</v>
      </c>
      <c r="E22" s="16">
        <v>100000</v>
      </c>
      <c r="F22" s="16">
        <v>100000</v>
      </c>
      <c r="G22" s="16">
        <v>100000</v>
      </c>
      <c r="H22" s="16">
        <v>100000</v>
      </c>
      <c r="I22" s="16">
        <v>100000</v>
      </c>
      <c r="J22" s="16">
        <v>100000</v>
      </c>
      <c r="K22" s="24"/>
      <c r="L22" s="24"/>
      <c r="M22" s="24"/>
      <c r="N22" s="24"/>
      <c r="O22" s="24"/>
      <c r="P22" s="24"/>
      <c r="Q22" s="24"/>
    </row>
    <row r="23" spans="1:17" s="17" customFormat="1">
      <c r="A23" s="12"/>
      <c r="B23" s="25" t="s">
        <v>29</v>
      </c>
      <c r="C23" s="16"/>
      <c r="D23" s="16">
        <v>1163000</v>
      </c>
      <c r="E23" s="16">
        <v>2000000</v>
      </c>
      <c r="F23" s="16">
        <v>750000</v>
      </c>
      <c r="G23" s="16">
        <v>1800000</v>
      </c>
      <c r="H23" s="16">
        <v>1730000</v>
      </c>
      <c r="I23" s="16">
        <v>1600000</v>
      </c>
      <c r="J23" s="16">
        <v>800000</v>
      </c>
      <c r="K23" s="24"/>
      <c r="L23" s="24"/>
      <c r="M23" s="24"/>
      <c r="N23" s="24"/>
      <c r="O23" s="24"/>
      <c r="P23" s="24"/>
      <c r="Q23" s="24"/>
    </row>
    <row r="24" spans="1:17" s="17" customFormat="1">
      <c r="A24" s="12"/>
      <c r="B24" s="25" t="s">
        <v>30</v>
      </c>
      <c r="C24" s="16"/>
      <c r="D24" s="16">
        <f>+SUM(D22:D23)</f>
        <v>1269000</v>
      </c>
      <c r="E24" s="16">
        <f t="shared" ref="E24:J24" si="0">+SUM(E22:E23)</f>
        <v>2100000</v>
      </c>
      <c r="F24" s="16">
        <f t="shared" si="0"/>
        <v>850000</v>
      </c>
      <c r="G24" s="16">
        <f t="shared" si="0"/>
        <v>1900000</v>
      </c>
      <c r="H24" s="16">
        <f t="shared" si="0"/>
        <v>1830000</v>
      </c>
      <c r="I24" s="16">
        <f t="shared" si="0"/>
        <v>1700000</v>
      </c>
      <c r="J24" s="16">
        <f t="shared" si="0"/>
        <v>900000</v>
      </c>
      <c r="K24" s="24"/>
      <c r="L24" s="24"/>
      <c r="M24" s="24"/>
      <c r="N24" s="24"/>
      <c r="O24" s="24"/>
      <c r="P24" s="24"/>
      <c r="Q24" s="24"/>
    </row>
    <row r="25" spans="1:17" s="17" customFormat="1">
      <c r="A25" s="12">
        <v>2</v>
      </c>
      <c r="B25" s="23" t="s">
        <v>101</v>
      </c>
      <c r="C25" s="16"/>
      <c r="D25" s="16"/>
      <c r="E25" s="16"/>
      <c r="F25" s="16"/>
      <c r="G25" s="16"/>
      <c r="H25" s="14"/>
      <c r="I25" s="14"/>
      <c r="J25" s="16"/>
      <c r="K25" s="24"/>
      <c r="L25" s="24"/>
      <c r="M25" s="24"/>
      <c r="N25" s="24"/>
      <c r="O25" s="24"/>
      <c r="P25" s="24"/>
      <c r="Q25" s="24"/>
    </row>
    <row r="26" spans="1:17" s="17" customFormat="1" ht="30">
      <c r="A26" s="12">
        <v>2.1</v>
      </c>
      <c r="B26" s="23" t="s">
        <v>31</v>
      </c>
      <c r="C26" s="16"/>
      <c r="D26" s="16">
        <v>1311000</v>
      </c>
      <c r="E26" s="16">
        <v>1200000</v>
      </c>
      <c r="F26" s="16">
        <v>400000</v>
      </c>
      <c r="G26" s="16"/>
      <c r="H26" s="14"/>
      <c r="I26" s="14"/>
      <c r="J26" s="16"/>
      <c r="K26" s="24"/>
      <c r="L26" s="24"/>
      <c r="M26" s="24"/>
      <c r="N26" s="24"/>
      <c r="O26" s="24"/>
      <c r="P26" s="24"/>
      <c r="Q26" s="24"/>
    </row>
    <row r="27" spans="1:17" s="17" customFormat="1">
      <c r="A27" s="12"/>
      <c r="B27" s="25" t="s">
        <v>28</v>
      </c>
      <c r="C27" s="16"/>
      <c r="D27" s="16">
        <v>1311000</v>
      </c>
      <c r="E27" s="16">
        <v>1200000</v>
      </c>
      <c r="F27" s="16">
        <v>400000</v>
      </c>
      <c r="G27" s="16"/>
      <c r="H27" s="16"/>
      <c r="I27" s="16"/>
      <c r="J27" s="16"/>
      <c r="K27" s="24"/>
      <c r="L27" s="24"/>
      <c r="M27" s="24"/>
      <c r="N27" s="24"/>
      <c r="O27" s="24"/>
      <c r="P27" s="24"/>
      <c r="Q27" s="24"/>
    </row>
    <row r="28" spans="1:17" s="17" customFormat="1">
      <c r="A28" s="12"/>
      <c r="B28" s="25" t="s">
        <v>38</v>
      </c>
      <c r="C28" s="16"/>
      <c r="D28" s="16">
        <f t="shared" ref="D28:J28" si="1">SUM(D27:D27)</f>
        <v>1311000</v>
      </c>
      <c r="E28" s="16">
        <f t="shared" si="1"/>
        <v>1200000</v>
      </c>
      <c r="F28" s="16">
        <f t="shared" si="1"/>
        <v>400000</v>
      </c>
      <c r="G28" s="16">
        <f t="shared" si="1"/>
        <v>0</v>
      </c>
      <c r="H28" s="16">
        <f t="shared" si="1"/>
        <v>0</v>
      </c>
      <c r="I28" s="16">
        <f t="shared" si="1"/>
        <v>0</v>
      </c>
      <c r="J28" s="16">
        <f t="shared" si="1"/>
        <v>0</v>
      </c>
      <c r="K28" s="24"/>
      <c r="L28" s="24"/>
      <c r="M28" s="24"/>
      <c r="N28" s="24"/>
      <c r="O28" s="24"/>
      <c r="P28" s="24"/>
      <c r="Q28" s="24"/>
    </row>
    <row r="29" spans="1:17" s="17" customFormat="1">
      <c r="A29" s="12">
        <v>3</v>
      </c>
      <c r="B29" s="23" t="s">
        <v>98</v>
      </c>
      <c r="C29" s="16"/>
      <c r="D29" s="16"/>
      <c r="E29" s="16"/>
      <c r="F29" s="16"/>
      <c r="G29" s="16"/>
      <c r="H29" s="14"/>
      <c r="I29" s="14"/>
      <c r="J29" s="16"/>
      <c r="K29" s="24"/>
      <c r="L29" s="24"/>
      <c r="M29" s="24"/>
      <c r="N29" s="24"/>
      <c r="O29" s="24"/>
      <c r="P29" s="24"/>
      <c r="Q29" s="24"/>
    </row>
    <row r="30" spans="1:17" s="17" customFormat="1" ht="60">
      <c r="A30" s="12">
        <v>3.1</v>
      </c>
      <c r="B30" s="23" t="s">
        <v>32</v>
      </c>
      <c r="C30" s="16"/>
      <c r="D30" s="16">
        <v>180000</v>
      </c>
      <c r="E30" s="16">
        <v>400000</v>
      </c>
      <c r="F30" s="16">
        <v>550000</v>
      </c>
      <c r="G30" s="16">
        <v>500000</v>
      </c>
      <c r="H30" s="14"/>
      <c r="I30" s="26"/>
      <c r="J30" s="16"/>
      <c r="K30" s="24"/>
      <c r="L30" s="24"/>
      <c r="M30" s="24"/>
      <c r="N30" s="24"/>
      <c r="O30" s="24"/>
      <c r="P30" s="24"/>
      <c r="Q30" s="24"/>
    </row>
    <row r="31" spans="1:17" s="17" customFormat="1" ht="45">
      <c r="A31" s="12">
        <v>3.2</v>
      </c>
      <c r="B31" s="23" t="s">
        <v>33</v>
      </c>
      <c r="C31" s="16"/>
      <c r="D31" s="16"/>
      <c r="E31" s="16">
        <v>400000</v>
      </c>
      <c r="F31" s="16">
        <v>1300000</v>
      </c>
      <c r="G31" s="16">
        <v>1800000</v>
      </c>
      <c r="H31" s="14">
        <v>2500000</v>
      </c>
      <c r="I31" s="26"/>
      <c r="J31" s="16"/>
      <c r="K31" s="24"/>
      <c r="L31" s="24"/>
      <c r="M31" s="24"/>
      <c r="N31" s="24"/>
      <c r="O31" s="24"/>
      <c r="P31" s="24"/>
      <c r="Q31" s="24"/>
    </row>
    <row r="32" spans="1:17" s="17" customFormat="1" ht="45">
      <c r="A32" s="12">
        <v>3.3</v>
      </c>
      <c r="B32" s="23" t="s">
        <v>34</v>
      </c>
      <c r="C32" s="16"/>
      <c r="D32" s="16"/>
      <c r="E32" s="16"/>
      <c r="F32" s="16"/>
      <c r="G32" s="16">
        <v>2000000</v>
      </c>
      <c r="H32" s="14">
        <v>3900000</v>
      </c>
      <c r="I32" s="26">
        <v>2900000</v>
      </c>
      <c r="J32" s="16"/>
      <c r="K32" s="24"/>
      <c r="L32" s="24"/>
      <c r="M32" s="24"/>
      <c r="N32" s="24"/>
      <c r="O32" s="24"/>
      <c r="P32" s="24"/>
      <c r="Q32" s="24"/>
    </row>
    <row r="33" spans="1:17" s="17" customFormat="1">
      <c r="A33" s="12">
        <v>3.4</v>
      </c>
      <c r="B33" s="23" t="s">
        <v>35</v>
      </c>
      <c r="C33" s="16"/>
      <c r="D33" s="16"/>
      <c r="E33" s="16"/>
      <c r="F33" s="16"/>
      <c r="G33" s="16">
        <v>200000</v>
      </c>
      <c r="H33" s="14">
        <v>200000</v>
      </c>
      <c r="I33" s="26">
        <v>200000</v>
      </c>
      <c r="J33" s="16"/>
      <c r="K33" s="24"/>
      <c r="L33" s="24"/>
      <c r="M33" s="24"/>
      <c r="N33" s="24"/>
      <c r="O33" s="24"/>
      <c r="P33" s="24"/>
      <c r="Q33" s="24"/>
    </row>
    <row r="34" spans="1:17" s="17" customFormat="1">
      <c r="A34" s="12"/>
      <c r="B34" s="25" t="s">
        <v>28</v>
      </c>
      <c r="C34" s="16"/>
      <c r="D34" s="16">
        <v>100000</v>
      </c>
      <c r="E34" s="16">
        <v>400000</v>
      </c>
      <c r="F34" s="16">
        <v>950000</v>
      </c>
      <c r="G34" s="16">
        <v>2400000</v>
      </c>
      <c r="H34" s="14">
        <v>4000000</v>
      </c>
      <c r="I34" s="26">
        <v>1700000</v>
      </c>
      <c r="J34" s="16"/>
      <c r="K34" s="24"/>
      <c r="L34" s="24"/>
      <c r="M34" s="24"/>
      <c r="N34" s="24"/>
      <c r="O34" s="24"/>
      <c r="P34" s="24"/>
      <c r="Q34" s="24"/>
    </row>
    <row r="35" spans="1:17" s="17" customFormat="1">
      <c r="A35" s="12"/>
      <c r="B35" s="25" t="s">
        <v>29</v>
      </c>
      <c r="C35" s="16"/>
      <c r="D35" s="16">
        <v>80000</v>
      </c>
      <c r="E35" s="16">
        <v>200000</v>
      </c>
      <c r="F35" s="16">
        <v>500000</v>
      </c>
      <c r="G35" s="16">
        <v>1500000</v>
      </c>
      <c r="H35" s="14">
        <v>2000000</v>
      </c>
      <c r="I35" s="26">
        <v>1000000</v>
      </c>
      <c r="J35" s="16"/>
      <c r="K35" s="24"/>
      <c r="L35" s="24"/>
      <c r="M35" s="24"/>
      <c r="N35" s="24"/>
      <c r="O35" s="24"/>
      <c r="P35" s="24"/>
      <c r="Q35" s="24"/>
    </row>
    <row r="36" spans="1:17" s="17" customFormat="1">
      <c r="A36" s="12"/>
      <c r="B36" s="25" t="s">
        <v>36</v>
      </c>
      <c r="C36" s="16"/>
      <c r="D36" s="16"/>
      <c r="E36" s="16">
        <v>100000</v>
      </c>
      <c r="F36" s="16">
        <v>200000</v>
      </c>
      <c r="G36" s="16">
        <v>300000</v>
      </c>
      <c r="H36" s="14">
        <v>300000</v>
      </c>
      <c r="I36" s="26">
        <v>200000</v>
      </c>
      <c r="J36" s="16"/>
      <c r="K36" s="24"/>
      <c r="L36" s="24"/>
      <c r="M36" s="24"/>
      <c r="N36" s="24"/>
      <c r="O36" s="24"/>
      <c r="P36" s="24"/>
      <c r="Q36" s="24"/>
    </row>
    <row r="37" spans="1:17" s="17" customFormat="1">
      <c r="A37" s="12"/>
      <c r="B37" s="25" t="s">
        <v>37</v>
      </c>
      <c r="C37" s="16"/>
      <c r="D37" s="16"/>
      <c r="E37" s="16">
        <v>100000</v>
      </c>
      <c r="F37" s="16">
        <v>200000</v>
      </c>
      <c r="G37" s="16">
        <v>300000</v>
      </c>
      <c r="H37" s="14">
        <v>300000</v>
      </c>
      <c r="I37" s="26">
        <v>200000</v>
      </c>
      <c r="J37" s="16"/>
      <c r="K37" s="24"/>
      <c r="L37" s="24"/>
      <c r="M37" s="24"/>
      <c r="N37" s="24"/>
      <c r="O37" s="24"/>
      <c r="P37" s="24"/>
      <c r="Q37" s="24"/>
    </row>
    <row r="38" spans="1:17" s="17" customFormat="1">
      <c r="A38" s="12"/>
      <c r="B38" s="25" t="s">
        <v>44</v>
      </c>
      <c r="C38" s="16"/>
      <c r="D38" s="16">
        <f>SUM(D34:D37)</f>
        <v>180000</v>
      </c>
      <c r="E38" s="16">
        <f t="shared" ref="E38:I38" si="2">SUM(E34:E37)</f>
        <v>800000</v>
      </c>
      <c r="F38" s="16">
        <f t="shared" si="2"/>
        <v>1850000</v>
      </c>
      <c r="G38" s="16">
        <f t="shared" si="2"/>
        <v>4500000</v>
      </c>
      <c r="H38" s="16">
        <f t="shared" si="2"/>
        <v>6600000</v>
      </c>
      <c r="I38" s="16">
        <f t="shared" si="2"/>
        <v>3100000</v>
      </c>
      <c r="J38" s="16"/>
      <c r="K38" s="24"/>
      <c r="L38" s="24"/>
      <c r="M38" s="24"/>
      <c r="N38" s="24"/>
      <c r="O38" s="24"/>
      <c r="P38" s="24"/>
      <c r="Q38" s="24"/>
    </row>
    <row r="39" spans="1:17" s="17" customFormat="1">
      <c r="A39" s="12">
        <v>4</v>
      </c>
      <c r="B39" s="23" t="s">
        <v>102</v>
      </c>
      <c r="C39" s="16"/>
      <c r="D39" s="16"/>
      <c r="E39" s="16"/>
      <c r="F39" s="16"/>
      <c r="G39" s="16"/>
      <c r="H39" s="14"/>
      <c r="I39" s="14"/>
      <c r="J39" s="16"/>
      <c r="K39" s="24"/>
      <c r="L39" s="24"/>
      <c r="M39" s="24"/>
      <c r="N39" s="24"/>
      <c r="O39" s="24"/>
      <c r="P39" s="24"/>
      <c r="Q39" s="24"/>
    </row>
    <row r="40" spans="1:17" s="17" customFormat="1">
      <c r="A40" s="12">
        <v>4.0999999999999996</v>
      </c>
      <c r="B40" s="13" t="s">
        <v>39</v>
      </c>
      <c r="C40" s="16"/>
      <c r="D40" s="16">
        <v>1328000</v>
      </c>
      <c r="E40" s="16">
        <v>1200000</v>
      </c>
      <c r="F40" s="16">
        <v>1200000</v>
      </c>
      <c r="G40" s="16"/>
      <c r="H40" s="14"/>
      <c r="I40" s="14"/>
      <c r="J40" s="16"/>
      <c r="K40" s="24"/>
      <c r="L40" s="24"/>
      <c r="M40" s="24"/>
      <c r="N40" s="24"/>
      <c r="O40" s="24"/>
      <c r="P40" s="24"/>
      <c r="Q40" s="24"/>
    </row>
    <row r="41" spans="1:17" s="17" customFormat="1">
      <c r="A41" s="12">
        <v>4.2</v>
      </c>
      <c r="B41" s="13" t="s">
        <v>40</v>
      </c>
      <c r="C41" s="16"/>
      <c r="D41" s="16"/>
      <c r="E41" s="16"/>
      <c r="F41" s="16"/>
      <c r="G41" s="16">
        <v>800000</v>
      </c>
      <c r="H41" s="16">
        <v>1200000</v>
      </c>
      <c r="I41" s="16">
        <v>1000000</v>
      </c>
      <c r="J41" s="16">
        <v>900000</v>
      </c>
      <c r="K41" s="24"/>
      <c r="L41" s="24"/>
      <c r="M41" s="24"/>
      <c r="N41" s="24"/>
      <c r="O41" s="24"/>
      <c r="P41" s="24"/>
      <c r="Q41" s="24"/>
    </row>
    <row r="42" spans="1:17" s="17" customFormat="1" ht="30">
      <c r="A42" s="12">
        <v>4.3</v>
      </c>
      <c r="B42" s="23" t="s">
        <v>41</v>
      </c>
      <c r="C42" s="16"/>
      <c r="D42" s="16"/>
      <c r="E42" s="16">
        <v>1200000</v>
      </c>
      <c r="F42" s="16">
        <v>600000</v>
      </c>
      <c r="G42" s="16"/>
      <c r="H42" s="14"/>
      <c r="I42" s="14"/>
      <c r="J42" s="16"/>
      <c r="K42" s="24"/>
      <c r="L42" s="24"/>
      <c r="M42" s="24"/>
      <c r="N42" s="24"/>
      <c r="O42" s="24"/>
      <c r="P42" s="24"/>
      <c r="Q42" s="24"/>
    </row>
    <row r="43" spans="1:17" s="17" customFormat="1" ht="30">
      <c r="A43" s="12">
        <v>4.4000000000000004</v>
      </c>
      <c r="B43" s="23" t="s">
        <v>42</v>
      </c>
      <c r="C43" s="16"/>
      <c r="D43" s="16">
        <v>684000</v>
      </c>
      <c r="E43" s="16">
        <v>600000</v>
      </c>
      <c r="F43" s="16">
        <v>600000</v>
      </c>
      <c r="G43" s="16">
        <v>400000</v>
      </c>
      <c r="H43" s="14">
        <v>400000</v>
      </c>
      <c r="I43" s="14">
        <v>400000</v>
      </c>
      <c r="J43" s="16">
        <v>400000</v>
      </c>
      <c r="K43" s="24"/>
      <c r="L43" s="24"/>
      <c r="M43" s="24"/>
      <c r="N43" s="24"/>
      <c r="O43" s="24"/>
      <c r="P43" s="24"/>
      <c r="Q43" s="24"/>
    </row>
    <row r="44" spans="1:17" s="17" customFormat="1">
      <c r="A44" s="12">
        <v>4.5</v>
      </c>
      <c r="B44" s="23" t="s">
        <v>43</v>
      </c>
      <c r="C44" s="16"/>
      <c r="D44" s="16"/>
      <c r="E44" s="16"/>
      <c r="F44" s="16">
        <v>800000</v>
      </c>
      <c r="G44" s="16">
        <v>800000</v>
      </c>
      <c r="H44" s="14">
        <v>1600000</v>
      </c>
      <c r="I44" s="26">
        <v>1000000</v>
      </c>
      <c r="J44" s="16">
        <v>400000</v>
      </c>
      <c r="K44" s="24"/>
      <c r="L44" s="24"/>
      <c r="M44" s="24"/>
      <c r="N44" s="24"/>
      <c r="O44" s="24"/>
      <c r="P44" s="24"/>
      <c r="Q44" s="24"/>
    </row>
    <row r="45" spans="1:17" s="17" customFormat="1">
      <c r="A45" s="12"/>
      <c r="B45" s="25" t="s">
        <v>28</v>
      </c>
      <c r="C45" s="16"/>
      <c r="D45" s="16">
        <v>864000</v>
      </c>
      <c r="E45" s="16">
        <v>1400000</v>
      </c>
      <c r="F45" s="16">
        <v>1600000</v>
      </c>
      <c r="G45" s="16">
        <v>1000000</v>
      </c>
      <c r="H45" s="14">
        <v>1600000</v>
      </c>
      <c r="I45" s="26">
        <v>1200000</v>
      </c>
      <c r="J45" s="16">
        <v>900000</v>
      </c>
      <c r="K45" s="24"/>
      <c r="L45" s="24"/>
      <c r="M45" s="24"/>
      <c r="N45" s="24"/>
      <c r="O45" s="24"/>
      <c r="P45" s="24"/>
      <c r="Q45" s="24"/>
    </row>
    <row r="46" spans="1:17" s="17" customFormat="1">
      <c r="A46" s="12"/>
      <c r="B46" s="25" t="s">
        <v>29</v>
      </c>
      <c r="C46" s="16"/>
      <c r="D46" s="16">
        <v>1148000</v>
      </c>
      <c r="E46" s="16">
        <v>1600000</v>
      </c>
      <c r="F46" s="16">
        <v>1600000</v>
      </c>
      <c r="G46" s="16">
        <v>1000000</v>
      </c>
      <c r="H46" s="14">
        <v>1600000</v>
      </c>
      <c r="I46" s="26">
        <v>1200000</v>
      </c>
      <c r="J46" s="16">
        <v>800000</v>
      </c>
      <c r="K46" s="24"/>
      <c r="L46" s="24"/>
      <c r="M46" s="24"/>
      <c r="N46" s="24"/>
      <c r="O46" s="24"/>
      <c r="P46" s="24"/>
      <c r="Q46" s="24"/>
    </row>
    <row r="47" spans="1:17" s="17" customFormat="1">
      <c r="A47" s="12"/>
      <c r="B47" s="25" t="s">
        <v>48</v>
      </c>
      <c r="C47" s="16"/>
      <c r="D47" s="16">
        <f>SUM(D45:D46)</f>
        <v>2012000</v>
      </c>
      <c r="E47" s="16">
        <f t="shared" ref="E47:J47" si="3">SUM(E45:E46)</f>
        <v>3000000</v>
      </c>
      <c r="F47" s="16">
        <f t="shared" si="3"/>
        <v>3200000</v>
      </c>
      <c r="G47" s="16">
        <f t="shared" si="3"/>
        <v>2000000</v>
      </c>
      <c r="H47" s="16">
        <f t="shared" si="3"/>
        <v>3200000</v>
      </c>
      <c r="I47" s="16">
        <f t="shared" si="3"/>
        <v>2400000</v>
      </c>
      <c r="J47" s="16">
        <f t="shared" si="3"/>
        <v>1700000</v>
      </c>
      <c r="K47" s="24"/>
      <c r="L47" s="24"/>
      <c r="M47" s="24"/>
      <c r="N47" s="24"/>
      <c r="O47" s="24"/>
      <c r="P47" s="24"/>
      <c r="Q47" s="24"/>
    </row>
    <row r="48" spans="1:17" s="17" customFormat="1">
      <c r="A48" s="12">
        <v>5</v>
      </c>
      <c r="B48" s="27" t="s">
        <v>45</v>
      </c>
      <c r="C48" s="16"/>
      <c r="D48" s="16"/>
      <c r="E48" s="16"/>
      <c r="F48" s="16"/>
      <c r="G48" s="16"/>
      <c r="H48" s="14"/>
      <c r="I48" s="14"/>
      <c r="J48" s="16"/>
      <c r="K48" s="24"/>
      <c r="L48" s="24"/>
      <c r="M48" s="24"/>
      <c r="N48" s="24"/>
      <c r="O48" s="24"/>
      <c r="P48" s="24"/>
      <c r="Q48" s="24"/>
    </row>
    <row r="49" spans="1:17" s="17" customFormat="1" ht="30">
      <c r="A49" s="12">
        <v>5.0999999999999996</v>
      </c>
      <c r="B49" s="52" t="s">
        <v>46</v>
      </c>
      <c r="C49" s="16"/>
      <c r="E49" s="16">
        <v>200000</v>
      </c>
      <c r="F49" s="16">
        <v>100000</v>
      </c>
      <c r="G49" s="16"/>
      <c r="H49" s="16"/>
      <c r="I49" s="14"/>
      <c r="J49" s="14"/>
      <c r="K49" s="24"/>
      <c r="L49" s="24"/>
      <c r="M49" s="24"/>
      <c r="N49" s="24"/>
      <c r="O49" s="24"/>
      <c r="P49" s="24"/>
      <c r="Q49" s="24"/>
    </row>
    <row r="50" spans="1:17" s="17" customFormat="1">
      <c r="A50" s="12">
        <v>5.2</v>
      </c>
      <c r="B50" s="27" t="s">
        <v>47</v>
      </c>
      <c r="C50" s="16"/>
      <c r="E50" s="16"/>
      <c r="F50" s="16">
        <v>300000</v>
      </c>
      <c r="G50" s="16">
        <v>800000</v>
      </c>
      <c r="H50" s="14">
        <v>1000000</v>
      </c>
      <c r="I50" s="26">
        <v>1000000</v>
      </c>
      <c r="K50" s="24"/>
      <c r="L50" s="24"/>
      <c r="M50" s="24"/>
      <c r="N50" s="24"/>
      <c r="O50" s="24"/>
      <c r="P50" s="24"/>
      <c r="Q50" s="24"/>
    </row>
    <row r="51" spans="1:17" s="17" customFormat="1">
      <c r="A51" s="12"/>
      <c r="B51" s="25" t="s">
        <v>28</v>
      </c>
      <c r="C51" s="16"/>
      <c r="E51" s="16">
        <v>50000</v>
      </c>
      <c r="F51" s="16">
        <v>100000</v>
      </c>
      <c r="G51" s="16">
        <v>300000</v>
      </c>
      <c r="H51" s="16">
        <v>300000</v>
      </c>
      <c r="I51" s="16">
        <v>300000</v>
      </c>
      <c r="K51" s="24"/>
      <c r="L51" s="24"/>
      <c r="M51" s="24"/>
      <c r="N51" s="24"/>
      <c r="O51" s="24"/>
      <c r="P51" s="24"/>
      <c r="Q51" s="24"/>
    </row>
    <row r="52" spans="1:17" s="17" customFormat="1">
      <c r="A52" s="12"/>
      <c r="B52" s="25" t="s">
        <v>29</v>
      </c>
      <c r="C52" s="16"/>
      <c r="E52" s="16">
        <v>50000</v>
      </c>
      <c r="F52" s="16">
        <v>100000</v>
      </c>
      <c r="G52" s="16">
        <v>300000</v>
      </c>
      <c r="H52" s="16">
        <v>300000</v>
      </c>
      <c r="I52" s="16">
        <v>300000</v>
      </c>
      <c r="K52" s="24"/>
      <c r="L52" s="24"/>
      <c r="M52" s="24"/>
      <c r="N52" s="24"/>
      <c r="O52" s="24"/>
      <c r="P52" s="24"/>
      <c r="Q52" s="24"/>
    </row>
    <row r="53" spans="1:17" s="17" customFormat="1">
      <c r="A53" s="12"/>
      <c r="B53" s="25" t="s">
        <v>36</v>
      </c>
      <c r="C53" s="16"/>
      <c r="E53" s="16">
        <v>50000</v>
      </c>
      <c r="F53" s="16">
        <v>100000</v>
      </c>
      <c r="G53" s="16">
        <v>100000</v>
      </c>
      <c r="H53" s="16">
        <v>200000</v>
      </c>
      <c r="I53" s="16">
        <v>200000</v>
      </c>
      <c r="K53" s="24"/>
      <c r="L53" s="24"/>
      <c r="M53" s="24"/>
      <c r="N53" s="24"/>
      <c r="O53" s="24"/>
      <c r="P53" s="24"/>
      <c r="Q53" s="24"/>
    </row>
    <row r="54" spans="1:17" s="17" customFormat="1">
      <c r="A54" s="12"/>
      <c r="B54" s="25" t="s">
        <v>37</v>
      </c>
      <c r="C54" s="16"/>
      <c r="E54" s="16">
        <v>50000</v>
      </c>
      <c r="F54" s="16">
        <v>100000</v>
      </c>
      <c r="G54" s="16">
        <v>100000</v>
      </c>
      <c r="H54" s="16">
        <v>200000</v>
      </c>
      <c r="I54" s="16">
        <v>200000</v>
      </c>
      <c r="K54" s="24"/>
      <c r="L54" s="24"/>
      <c r="M54" s="24"/>
      <c r="N54" s="24"/>
      <c r="O54" s="24"/>
      <c r="P54" s="24"/>
      <c r="Q54" s="24"/>
    </row>
    <row r="55" spans="1:17" s="17" customFormat="1">
      <c r="A55" s="12"/>
      <c r="B55" s="25" t="s">
        <v>99</v>
      </c>
      <c r="C55" s="16"/>
      <c r="E55" s="16">
        <f>SUM(E51:E54)</f>
        <v>200000</v>
      </c>
      <c r="F55" s="16">
        <f>SUM(F51:F54)</f>
        <v>400000</v>
      </c>
      <c r="G55" s="16">
        <f>SUM(G51:G54)</f>
        <v>800000</v>
      </c>
      <c r="H55" s="16">
        <f>SUM(H51:H54)</f>
        <v>1000000</v>
      </c>
      <c r="I55" s="16">
        <f>SUM(I51:I54)</f>
        <v>1000000</v>
      </c>
      <c r="K55" s="24"/>
      <c r="L55" s="24"/>
      <c r="M55" s="24"/>
      <c r="N55" s="24"/>
      <c r="O55" s="24"/>
      <c r="P55" s="24"/>
      <c r="Q55" s="24"/>
    </row>
    <row r="56" spans="1:17" s="31" customFormat="1" ht="15.75">
      <c r="A56" s="28"/>
      <c r="B56" s="29" t="s">
        <v>49</v>
      </c>
      <c r="C56" s="30"/>
      <c r="D56" s="30">
        <f t="shared" ref="D56:J56" si="4">D24+D28+D38+D47+D55</f>
        <v>4772000</v>
      </c>
      <c r="E56" s="30">
        <f t="shared" si="4"/>
        <v>7300000</v>
      </c>
      <c r="F56" s="30">
        <f t="shared" si="4"/>
        <v>6700000</v>
      </c>
      <c r="G56" s="30">
        <f t="shared" si="4"/>
        <v>9200000</v>
      </c>
      <c r="H56" s="30">
        <f t="shared" si="4"/>
        <v>12630000</v>
      </c>
      <c r="I56" s="30">
        <f t="shared" si="4"/>
        <v>8200000</v>
      </c>
      <c r="J56" s="30">
        <f t="shared" si="4"/>
        <v>2600000</v>
      </c>
    </row>
    <row r="57" spans="1:17" s="10" customFormat="1" ht="19.899999999999999" customHeight="1">
      <c r="A57" s="7" t="s">
        <v>50</v>
      </c>
      <c r="D57" s="32" t="s">
        <v>51</v>
      </c>
      <c r="E57" s="11" t="s">
        <v>15</v>
      </c>
      <c r="F57" s="11" t="s">
        <v>16</v>
      </c>
      <c r="G57" s="11" t="s">
        <v>17</v>
      </c>
      <c r="H57" s="11" t="s">
        <v>18</v>
      </c>
      <c r="I57" s="11" t="s">
        <v>19</v>
      </c>
      <c r="J57" s="11" t="s">
        <v>20</v>
      </c>
    </row>
    <row r="58" spans="1:17" s="17" customFormat="1">
      <c r="A58" s="12">
        <v>1.1000000000000001</v>
      </c>
      <c r="B58" s="20" t="s">
        <v>52</v>
      </c>
      <c r="C58" s="14"/>
      <c r="D58" s="14"/>
      <c r="E58" s="16" t="s">
        <v>53</v>
      </c>
      <c r="F58" s="16"/>
      <c r="G58" s="16"/>
      <c r="H58" s="14"/>
      <c r="I58" s="14"/>
      <c r="J58" s="16"/>
    </row>
    <row r="59" spans="1:17" s="17" customFormat="1">
      <c r="A59" s="12">
        <v>1.2</v>
      </c>
      <c r="B59" s="20" t="s">
        <v>54</v>
      </c>
      <c r="C59" s="14"/>
      <c r="D59" s="14"/>
      <c r="E59" s="16"/>
      <c r="F59" s="16" t="s">
        <v>53</v>
      </c>
      <c r="G59" s="16"/>
      <c r="H59" s="14"/>
      <c r="I59" s="14"/>
      <c r="J59" s="16"/>
    </row>
    <row r="60" spans="1:17" s="17" customFormat="1">
      <c r="A60" s="12">
        <v>1.3</v>
      </c>
      <c r="B60" s="20" t="s">
        <v>55</v>
      </c>
      <c r="C60" s="14"/>
      <c r="D60" s="14"/>
      <c r="E60" s="14"/>
      <c r="F60" s="16" t="s">
        <v>56</v>
      </c>
      <c r="G60" s="16"/>
      <c r="H60" s="14"/>
      <c r="I60" s="14"/>
      <c r="J60" s="16"/>
    </row>
    <row r="61" spans="1:17" s="17" customFormat="1">
      <c r="A61" s="12">
        <v>1.4</v>
      </c>
      <c r="B61" s="20" t="s">
        <v>57</v>
      </c>
      <c r="C61" s="14"/>
      <c r="D61" s="14"/>
      <c r="E61" s="14"/>
      <c r="F61" s="14"/>
      <c r="G61" s="16" t="s">
        <v>56</v>
      </c>
      <c r="H61" s="14"/>
      <c r="I61" s="14"/>
      <c r="J61" s="16"/>
    </row>
    <row r="62" spans="1:17" s="17" customFormat="1">
      <c r="A62" s="12">
        <v>1.5</v>
      </c>
      <c r="B62" s="20" t="s">
        <v>58</v>
      </c>
      <c r="C62" s="14"/>
      <c r="D62" s="14"/>
      <c r="E62" s="14"/>
      <c r="F62" s="14"/>
      <c r="G62" s="16"/>
      <c r="H62" s="14"/>
      <c r="I62" s="14" t="s">
        <v>59</v>
      </c>
      <c r="J62" s="16"/>
    </row>
    <row r="63" spans="1:17" s="17" customFormat="1">
      <c r="A63" s="12">
        <v>1.6</v>
      </c>
      <c r="B63" s="20" t="s">
        <v>60</v>
      </c>
      <c r="C63" s="14"/>
      <c r="D63" s="14"/>
      <c r="E63" s="14"/>
      <c r="F63" s="14"/>
      <c r="G63" s="16"/>
      <c r="H63" s="14"/>
      <c r="I63" s="14"/>
      <c r="J63" s="16" t="s">
        <v>53</v>
      </c>
    </row>
    <row r="64" spans="1:17" s="17" customFormat="1">
      <c r="A64" s="12">
        <v>2.1</v>
      </c>
      <c r="B64" s="20" t="s">
        <v>96</v>
      </c>
      <c r="C64" s="14"/>
      <c r="D64" s="14"/>
      <c r="E64" s="16" t="s">
        <v>53</v>
      </c>
      <c r="F64" s="14"/>
      <c r="G64" s="16"/>
      <c r="H64" s="14"/>
      <c r="I64" s="14"/>
      <c r="J64" s="16"/>
    </row>
    <row r="65" spans="1:10" s="17" customFormat="1">
      <c r="A65" s="12">
        <v>2.2000000000000002</v>
      </c>
      <c r="B65" s="20" t="s">
        <v>97</v>
      </c>
      <c r="C65" s="14"/>
      <c r="D65" s="14"/>
      <c r="E65" s="14"/>
      <c r="F65" s="16" t="s">
        <v>53</v>
      </c>
      <c r="G65" s="16"/>
      <c r="H65" s="14"/>
      <c r="I65" s="14"/>
      <c r="J65" s="16"/>
    </row>
    <row r="66" spans="1:10" s="17" customFormat="1">
      <c r="A66" s="12">
        <v>3.1</v>
      </c>
      <c r="B66" s="13" t="s">
        <v>61</v>
      </c>
      <c r="C66" s="14"/>
      <c r="D66" s="14"/>
      <c r="E66" s="16" t="s">
        <v>62</v>
      </c>
      <c r="F66" s="16"/>
      <c r="G66" s="16"/>
      <c r="H66" s="16"/>
      <c r="I66" s="16"/>
      <c r="J66" s="16"/>
    </row>
    <row r="67" spans="1:10" s="17" customFormat="1">
      <c r="A67" s="12">
        <v>3.2</v>
      </c>
      <c r="B67" s="13" t="s">
        <v>63</v>
      </c>
      <c r="C67" s="14"/>
      <c r="D67" s="14"/>
      <c r="E67" s="16" t="s">
        <v>59</v>
      </c>
      <c r="F67" s="16"/>
      <c r="G67" s="16"/>
      <c r="H67" s="16"/>
      <c r="I67" s="16"/>
      <c r="J67" s="16"/>
    </row>
    <row r="68" spans="1:10" s="17" customFormat="1">
      <c r="A68" s="12">
        <v>3.3</v>
      </c>
      <c r="B68" s="13" t="s">
        <v>64</v>
      </c>
      <c r="C68" s="14"/>
      <c r="D68" s="14"/>
      <c r="E68" s="16"/>
      <c r="F68" s="16" t="s">
        <v>53</v>
      </c>
      <c r="G68" s="16"/>
      <c r="H68" s="16"/>
      <c r="I68" s="16"/>
      <c r="J68" s="16"/>
    </row>
    <row r="69" spans="1:10" s="17" customFormat="1">
      <c r="A69" s="12">
        <v>3.4</v>
      </c>
      <c r="B69" s="13" t="s">
        <v>65</v>
      </c>
      <c r="C69" s="14"/>
      <c r="D69" s="14"/>
      <c r="E69" s="16"/>
      <c r="F69" s="16" t="s">
        <v>56</v>
      </c>
      <c r="G69" s="16"/>
      <c r="H69" s="16"/>
      <c r="I69" s="16"/>
      <c r="J69" s="16"/>
    </row>
    <row r="70" spans="1:10" s="17" customFormat="1">
      <c r="A70" s="12">
        <v>3.5</v>
      </c>
      <c r="B70" s="13" t="s">
        <v>66</v>
      </c>
      <c r="C70" s="14"/>
      <c r="D70" s="14"/>
      <c r="E70" s="16"/>
      <c r="F70" s="16" t="s">
        <v>59</v>
      </c>
      <c r="G70" s="16"/>
      <c r="H70" s="16"/>
      <c r="I70" s="16"/>
      <c r="J70" s="16"/>
    </row>
    <row r="71" spans="1:10" s="17" customFormat="1">
      <c r="A71" s="12">
        <v>3.6</v>
      </c>
      <c r="B71" s="13" t="s">
        <v>67</v>
      </c>
      <c r="C71" s="14"/>
      <c r="D71" s="14"/>
      <c r="E71" s="16"/>
      <c r="F71" s="16"/>
      <c r="G71" s="16" t="s">
        <v>53</v>
      </c>
      <c r="H71" s="16"/>
      <c r="I71" s="16"/>
      <c r="J71" s="16"/>
    </row>
    <row r="72" spans="1:10" s="17" customFormat="1">
      <c r="A72" s="12">
        <v>3.7</v>
      </c>
      <c r="B72" s="13" t="s">
        <v>68</v>
      </c>
      <c r="C72" s="14"/>
      <c r="D72" s="14"/>
      <c r="E72" s="16"/>
      <c r="F72" s="16"/>
      <c r="G72" s="16"/>
      <c r="H72" s="16" t="s">
        <v>53</v>
      </c>
      <c r="I72" s="16"/>
      <c r="J72" s="16"/>
    </row>
    <row r="73" spans="1:10" s="17" customFormat="1">
      <c r="A73" s="12">
        <v>3.8</v>
      </c>
      <c r="B73" s="13" t="s">
        <v>69</v>
      </c>
      <c r="C73" s="14"/>
      <c r="D73" s="14"/>
      <c r="E73" s="16"/>
      <c r="F73" s="16"/>
      <c r="G73" s="16"/>
      <c r="H73" s="16" t="s">
        <v>59</v>
      </c>
      <c r="I73" s="16"/>
      <c r="J73" s="16"/>
    </row>
    <row r="74" spans="1:10" s="17" customFormat="1">
      <c r="A74" s="12">
        <v>3.9</v>
      </c>
      <c r="B74" s="13" t="s">
        <v>70</v>
      </c>
      <c r="C74" s="14"/>
      <c r="D74" s="14"/>
      <c r="E74" s="16"/>
      <c r="F74" s="16"/>
      <c r="G74" s="16"/>
      <c r="H74" s="16"/>
      <c r="I74" s="16" t="s">
        <v>53</v>
      </c>
      <c r="J74" s="16"/>
    </row>
    <row r="75" spans="1:10" s="17" customFormat="1">
      <c r="A75" s="53">
        <v>3.1</v>
      </c>
      <c r="B75" s="13" t="s">
        <v>71</v>
      </c>
      <c r="C75" s="14"/>
      <c r="D75" s="14"/>
      <c r="E75" s="16"/>
      <c r="F75" s="16"/>
      <c r="G75" s="16"/>
      <c r="H75" s="16"/>
      <c r="I75" s="16" t="s">
        <v>59</v>
      </c>
      <c r="J75" s="16"/>
    </row>
    <row r="76" spans="1:10" s="17" customFormat="1">
      <c r="A76" s="12">
        <v>4.0999999999999996</v>
      </c>
      <c r="B76" s="13" t="s">
        <v>72</v>
      </c>
      <c r="C76" s="14"/>
      <c r="D76" s="14"/>
      <c r="E76" s="16" t="s">
        <v>59</v>
      </c>
      <c r="F76" s="16"/>
      <c r="G76" s="16"/>
      <c r="H76" s="16"/>
      <c r="I76" s="16"/>
      <c r="J76" s="16"/>
    </row>
    <row r="77" spans="1:10" s="17" customFormat="1">
      <c r="A77" s="12">
        <v>4.2</v>
      </c>
      <c r="B77" s="13" t="s">
        <v>73</v>
      </c>
      <c r="C77" s="14"/>
      <c r="D77" s="14"/>
      <c r="E77" s="16"/>
      <c r="F77" s="16" t="s">
        <v>56</v>
      </c>
      <c r="G77" s="16"/>
      <c r="H77" s="16"/>
      <c r="I77" s="16"/>
      <c r="J77" s="16"/>
    </row>
    <row r="78" spans="1:10" s="17" customFormat="1">
      <c r="A78" s="12">
        <v>4.3</v>
      </c>
      <c r="B78" s="13" t="s">
        <v>74</v>
      </c>
      <c r="C78" s="14"/>
      <c r="D78" s="14"/>
      <c r="E78" s="16"/>
      <c r="F78" s="16"/>
      <c r="G78" s="16"/>
      <c r="H78" s="16"/>
      <c r="I78" s="16" t="s">
        <v>56</v>
      </c>
      <c r="J78" s="16"/>
    </row>
    <row r="79" spans="1:10" s="17" customFormat="1">
      <c r="A79" s="12">
        <v>5.0999999999999996</v>
      </c>
      <c r="B79" s="13" t="s">
        <v>75</v>
      </c>
      <c r="C79" s="14"/>
      <c r="D79" s="14"/>
      <c r="E79" s="16" t="s">
        <v>53</v>
      </c>
      <c r="F79" s="16"/>
      <c r="G79" s="16"/>
      <c r="H79" s="16"/>
      <c r="I79" s="16"/>
      <c r="J79" s="16"/>
    </row>
    <row r="80" spans="1:10" s="17" customFormat="1">
      <c r="A80" s="12">
        <v>5.2</v>
      </c>
      <c r="B80" s="20" t="s">
        <v>76</v>
      </c>
      <c r="C80" s="14"/>
      <c r="D80" s="14"/>
      <c r="E80" s="14"/>
      <c r="F80" s="16" t="s">
        <v>53</v>
      </c>
      <c r="G80" s="16"/>
      <c r="H80" s="14"/>
      <c r="I80" s="14"/>
      <c r="J80" s="16"/>
    </row>
    <row r="81" spans="1:10" s="17" customFormat="1">
      <c r="A81" s="12">
        <v>5.3</v>
      </c>
      <c r="B81" s="13" t="s">
        <v>77</v>
      </c>
      <c r="C81" s="14"/>
      <c r="D81" s="14"/>
      <c r="E81" s="16"/>
      <c r="F81" s="16" t="s">
        <v>62</v>
      </c>
      <c r="G81" s="16"/>
      <c r="H81" s="16"/>
      <c r="I81" s="16"/>
      <c r="J81" s="16"/>
    </row>
    <row r="82" spans="1:10" s="17" customFormat="1">
      <c r="A82" s="12">
        <v>5.4</v>
      </c>
      <c r="B82" s="13" t="s">
        <v>78</v>
      </c>
      <c r="C82" s="14"/>
      <c r="D82" s="14"/>
      <c r="E82" s="16"/>
      <c r="F82" s="16"/>
      <c r="G82" s="16" t="s">
        <v>56</v>
      </c>
      <c r="H82" s="16"/>
      <c r="I82" s="16"/>
      <c r="J82"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B67F8-3166-42C8-B76D-C383B7A3FB50}">
  <sheetPr codeName="Sheet15">
    <tabColor theme="3"/>
  </sheetPr>
  <dimension ref="A1:Q31"/>
  <sheetViews>
    <sheetView zoomScale="117" zoomScaleNormal="117" zoomScalePageLayoutView="120" workbookViewId="0">
      <selection activeCell="D18" sqref="D18"/>
    </sheetView>
  </sheetViews>
  <sheetFormatPr defaultColWidth="8.7109375" defaultRowHeight="15"/>
  <cols>
    <col min="1" max="1" width="4.7109375" style="36" customWidth="1"/>
    <col min="2" max="2" width="80.7109375" style="34" customWidth="1"/>
    <col min="3" max="10" width="13.28515625" style="35" customWidth="1"/>
    <col min="11" max="12" width="11.28515625" style="35" bestFit="1" customWidth="1"/>
    <col min="13" max="13" width="9.140625" style="35" bestFit="1" customWidth="1"/>
    <col min="14" max="16" width="11.28515625" style="35" bestFit="1" customWidth="1"/>
    <col min="17" max="17" width="12.7109375" style="35" bestFit="1" customWidth="1"/>
    <col min="18" max="16384" width="8.7109375" style="35"/>
  </cols>
  <sheetData>
    <row r="1" spans="1:17" s="6" customFormat="1" ht="24" customHeight="1">
      <c r="A1" s="2" t="s">
        <v>79</v>
      </c>
      <c r="B1" s="2"/>
      <c r="C1" s="3"/>
      <c r="D1" s="3"/>
      <c r="E1" s="2"/>
      <c r="F1" s="3"/>
      <c r="G1" s="4"/>
      <c r="H1" s="4"/>
      <c r="I1" s="4"/>
      <c r="J1" s="4"/>
    </row>
    <row r="2" spans="1:17" s="10" customFormat="1" ht="19.899999999999999" customHeight="1">
      <c r="A2" s="10" t="s">
        <v>1</v>
      </c>
      <c r="B2" s="8"/>
      <c r="C2" s="9"/>
      <c r="D2" s="9"/>
      <c r="E2" s="9"/>
      <c r="F2" s="9"/>
    </row>
    <row r="3" spans="1:17" s="41" customFormat="1" ht="45">
      <c r="A3" s="37">
        <v>1</v>
      </c>
      <c r="B3" s="38" t="s">
        <v>80</v>
      </c>
      <c r="C3" s="39"/>
      <c r="D3" s="39"/>
      <c r="E3" s="39"/>
      <c r="F3" s="39"/>
      <c r="G3" s="39"/>
      <c r="H3" s="40"/>
      <c r="I3" s="40"/>
      <c r="J3" s="40"/>
    </row>
    <row r="4" spans="1:17" s="41" customFormat="1" ht="45">
      <c r="A4" s="37">
        <v>2</v>
      </c>
      <c r="B4" s="38" t="s">
        <v>81</v>
      </c>
      <c r="C4" s="39"/>
      <c r="D4" s="39"/>
      <c r="E4" s="39"/>
      <c r="F4" s="39"/>
      <c r="G4" s="39"/>
      <c r="H4" s="40"/>
      <c r="I4" s="40"/>
      <c r="J4" s="40"/>
    </row>
    <row r="5" spans="1:17" s="41" customFormat="1">
      <c r="A5" s="37"/>
      <c r="B5" s="38"/>
      <c r="C5" s="39"/>
      <c r="D5" s="39"/>
      <c r="E5" s="39"/>
      <c r="F5" s="39"/>
      <c r="G5" s="39"/>
      <c r="H5" s="40"/>
      <c r="I5" s="40"/>
      <c r="J5" s="40"/>
    </row>
    <row r="6" spans="1:17" s="10" customFormat="1" ht="19.899999999999999" customHeight="1">
      <c r="A6" s="10" t="s">
        <v>6</v>
      </c>
      <c r="B6" s="8"/>
    </row>
    <row r="7" spans="1:17" s="41" customFormat="1" ht="30">
      <c r="A7" s="37">
        <v>1</v>
      </c>
      <c r="B7" s="38" t="s">
        <v>82</v>
      </c>
      <c r="C7" s="39"/>
      <c r="D7" s="39"/>
      <c r="E7" s="39"/>
      <c r="F7" s="39"/>
      <c r="G7" s="39"/>
      <c r="H7" s="40"/>
      <c r="I7" s="40"/>
      <c r="J7" s="40"/>
    </row>
    <row r="8" spans="1:17" s="41" customFormat="1">
      <c r="A8" s="37">
        <v>2</v>
      </c>
      <c r="B8" s="41" t="s">
        <v>83</v>
      </c>
      <c r="C8" s="39"/>
      <c r="D8" s="39"/>
      <c r="E8" s="39"/>
      <c r="F8" s="39"/>
      <c r="G8" s="39"/>
      <c r="H8" s="40"/>
      <c r="I8" s="40"/>
      <c r="J8" s="40"/>
    </row>
    <row r="9" spans="1:17" s="41" customFormat="1">
      <c r="A9" s="42"/>
      <c r="C9" s="40"/>
      <c r="D9" s="40"/>
      <c r="E9" s="40"/>
      <c r="F9" s="40"/>
      <c r="G9" s="40"/>
      <c r="H9" s="40"/>
      <c r="I9" s="40"/>
      <c r="J9" s="40"/>
    </row>
    <row r="10" spans="1:17" s="10" customFormat="1" ht="34.15" customHeight="1">
      <c r="A10" s="10" t="s">
        <v>12</v>
      </c>
      <c r="C10" s="22" t="s">
        <v>13</v>
      </c>
      <c r="D10" s="22" t="s">
        <v>14</v>
      </c>
      <c r="E10" s="11" t="s">
        <v>15</v>
      </c>
      <c r="F10" s="11" t="s">
        <v>16</v>
      </c>
      <c r="G10" s="11" t="s">
        <v>17</v>
      </c>
      <c r="H10" s="11" t="s">
        <v>18</v>
      </c>
      <c r="I10" s="11" t="s">
        <v>19</v>
      </c>
      <c r="J10" s="11" t="s">
        <v>20</v>
      </c>
    </row>
    <row r="11" spans="1:17" s="41" customFormat="1" ht="30">
      <c r="A11" s="37">
        <v>1</v>
      </c>
      <c r="B11" s="38" t="s">
        <v>84</v>
      </c>
      <c r="C11" s="43"/>
      <c r="D11" s="43"/>
      <c r="E11" s="43"/>
      <c r="F11" s="43"/>
      <c r="G11" s="43"/>
      <c r="H11" s="40"/>
      <c r="I11" s="40"/>
      <c r="J11" s="40"/>
      <c r="K11" s="44"/>
      <c r="L11" s="44"/>
      <c r="M11" s="44"/>
      <c r="N11" s="44"/>
      <c r="O11" s="44"/>
      <c r="P11" s="44"/>
      <c r="Q11" s="44"/>
    </row>
    <row r="12" spans="1:17" s="41" customFormat="1">
      <c r="A12" s="37">
        <v>1.1000000000000001</v>
      </c>
      <c r="B12" s="38" t="s">
        <v>85</v>
      </c>
      <c r="C12" s="43"/>
      <c r="D12" s="43">
        <v>250000</v>
      </c>
      <c r="E12" s="43"/>
      <c r="F12" s="43"/>
      <c r="G12" s="43"/>
      <c r="H12" s="40"/>
      <c r="I12" s="40"/>
      <c r="J12" s="40"/>
      <c r="K12" s="44"/>
      <c r="L12" s="44"/>
      <c r="M12" s="44"/>
      <c r="N12" s="44"/>
      <c r="O12" s="44"/>
      <c r="P12" s="44"/>
      <c r="Q12" s="44"/>
    </row>
    <row r="13" spans="1:17" s="41" customFormat="1">
      <c r="A13" s="37">
        <v>1.2</v>
      </c>
      <c r="B13" s="45" t="s">
        <v>86</v>
      </c>
      <c r="C13" s="43"/>
      <c r="D13" s="43"/>
      <c r="E13" s="43">
        <v>300000</v>
      </c>
      <c r="F13" s="43"/>
      <c r="G13" s="43"/>
      <c r="H13" s="40"/>
      <c r="I13" s="40"/>
      <c r="J13" s="40"/>
      <c r="K13" s="44"/>
      <c r="L13" s="44"/>
      <c r="M13" s="44"/>
      <c r="N13" s="44"/>
      <c r="O13" s="44"/>
      <c r="P13" s="44"/>
      <c r="Q13" s="44"/>
    </row>
    <row r="14" spans="1:17" s="41" customFormat="1">
      <c r="A14" s="37"/>
      <c r="B14" s="25" t="s">
        <v>28</v>
      </c>
      <c r="C14" s="43"/>
      <c r="D14" s="43">
        <f>SUM(D12:D13)</f>
        <v>250000</v>
      </c>
      <c r="E14" s="43">
        <f>SUM(E12:E13)</f>
        <v>300000</v>
      </c>
      <c r="F14" s="43"/>
      <c r="G14" s="43"/>
      <c r="H14" s="40"/>
      <c r="I14" s="40"/>
      <c r="J14" s="40"/>
      <c r="K14" s="44"/>
      <c r="L14" s="44"/>
      <c r="M14" s="44"/>
      <c r="N14" s="44"/>
      <c r="O14" s="44"/>
      <c r="P14" s="44"/>
      <c r="Q14" s="44"/>
    </row>
    <row r="15" spans="1:17" s="41" customFormat="1">
      <c r="A15" s="37"/>
      <c r="B15" s="25" t="s">
        <v>30</v>
      </c>
      <c r="C15" s="43"/>
      <c r="D15" s="43">
        <f>D14</f>
        <v>250000</v>
      </c>
      <c r="E15" s="43">
        <f>E14</f>
        <v>300000</v>
      </c>
      <c r="F15" s="43"/>
      <c r="G15" s="43"/>
      <c r="H15" s="40"/>
      <c r="I15" s="40"/>
      <c r="J15" s="40"/>
      <c r="K15" s="44"/>
      <c r="L15" s="44"/>
      <c r="M15" s="44"/>
      <c r="N15" s="44"/>
      <c r="O15" s="44"/>
      <c r="P15" s="44"/>
      <c r="Q15" s="44"/>
    </row>
    <row r="16" spans="1:17" s="41" customFormat="1">
      <c r="A16" s="37">
        <v>2</v>
      </c>
      <c r="B16" s="38" t="s">
        <v>87</v>
      </c>
      <c r="C16" s="43"/>
      <c r="D16" s="43"/>
      <c r="E16" s="43"/>
      <c r="F16" s="43"/>
      <c r="G16" s="43"/>
      <c r="H16" s="40"/>
      <c r="I16" s="40"/>
      <c r="J16" s="40"/>
      <c r="K16" s="44"/>
      <c r="L16" s="44"/>
      <c r="M16" s="44"/>
      <c r="N16" s="44"/>
      <c r="O16" s="44"/>
      <c r="P16" s="44"/>
      <c r="Q16" s="44"/>
    </row>
    <row r="17" spans="1:17" s="41" customFormat="1">
      <c r="A17" s="37">
        <v>2.1</v>
      </c>
      <c r="B17" s="38" t="s">
        <v>100</v>
      </c>
      <c r="C17" s="43"/>
      <c r="D17" s="43">
        <v>100000</v>
      </c>
      <c r="E17" s="43"/>
      <c r="F17" s="43"/>
      <c r="G17" s="43"/>
      <c r="H17" s="40"/>
      <c r="I17" s="40"/>
      <c r="J17" s="40"/>
      <c r="K17" s="44"/>
      <c r="L17" s="44"/>
      <c r="M17" s="44"/>
      <c r="N17" s="44"/>
      <c r="O17" s="44"/>
      <c r="P17" s="44"/>
      <c r="Q17" s="44"/>
    </row>
    <row r="18" spans="1:17" s="41" customFormat="1">
      <c r="A18" s="37">
        <v>2.2000000000000002</v>
      </c>
      <c r="B18" s="38" t="s">
        <v>88</v>
      </c>
      <c r="C18" s="43"/>
      <c r="D18" s="43">
        <v>50000</v>
      </c>
      <c r="E18" s="43">
        <v>150000</v>
      </c>
      <c r="F18" s="43"/>
      <c r="G18" s="43"/>
      <c r="H18" s="40"/>
      <c r="I18" s="40"/>
      <c r="J18" s="40"/>
      <c r="K18" s="44"/>
      <c r="L18" s="44"/>
      <c r="M18" s="44"/>
      <c r="N18" s="44"/>
      <c r="O18" s="44"/>
      <c r="P18" s="44"/>
      <c r="Q18" s="44"/>
    </row>
    <row r="19" spans="1:17" s="41" customFormat="1">
      <c r="A19" s="37"/>
      <c r="B19" s="25" t="s">
        <v>28</v>
      </c>
      <c r="C19" s="43"/>
      <c r="D19" s="43">
        <f>SUM(D17:D18)</f>
        <v>150000</v>
      </c>
      <c r="E19" s="43">
        <f>SUM(E17:E18)</f>
        <v>150000</v>
      </c>
      <c r="F19" s="43"/>
      <c r="G19" s="43"/>
      <c r="H19" s="40"/>
      <c r="I19" s="40"/>
      <c r="J19" s="40"/>
      <c r="K19" s="44"/>
      <c r="L19" s="44"/>
      <c r="M19" s="44"/>
      <c r="N19" s="44"/>
      <c r="O19" s="44"/>
      <c r="P19" s="44"/>
      <c r="Q19" s="44"/>
    </row>
    <row r="20" spans="1:17" s="41" customFormat="1">
      <c r="A20" s="37"/>
      <c r="B20" s="25" t="s">
        <v>38</v>
      </c>
      <c r="C20" s="43"/>
      <c r="D20" s="43">
        <f>D19</f>
        <v>150000</v>
      </c>
      <c r="E20" s="43">
        <f>E19</f>
        <v>150000</v>
      </c>
      <c r="F20" s="43"/>
      <c r="G20" s="43"/>
      <c r="H20" s="40"/>
      <c r="I20" s="40"/>
      <c r="J20" s="40"/>
      <c r="K20" s="44"/>
      <c r="L20" s="44"/>
      <c r="M20" s="44"/>
      <c r="N20" s="44"/>
      <c r="O20" s="44"/>
      <c r="P20" s="44"/>
      <c r="Q20" s="44"/>
    </row>
    <row r="21" spans="1:17" s="41" customFormat="1">
      <c r="A21" s="37">
        <v>3</v>
      </c>
      <c r="B21" s="38" t="s">
        <v>89</v>
      </c>
      <c r="C21" s="43"/>
      <c r="D21" s="43"/>
      <c r="E21" s="43"/>
      <c r="F21" s="43"/>
      <c r="G21" s="43"/>
      <c r="H21" s="40"/>
      <c r="I21" s="40"/>
      <c r="J21" s="40"/>
      <c r="K21" s="44"/>
      <c r="L21" s="44"/>
      <c r="M21" s="44"/>
      <c r="N21" s="44"/>
      <c r="O21" s="44"/>
      <c r="P21" s="44"/>
      <c r="Q21" s="44"/>
    </row>
    <row r="22" spans="1:17" s="41" customFormat="1" ht="30">
      <c r="A22" s="37">
        <v>3.1</v>
      </c>
      <c r="B22" s="38" t="s">
        <v>90</v>
      </c>
      <c r="C22" s="43"/>
      <c r="D22" s="43">
        <v>100000</v>
      </c>
      <c r="E22" s="43">
        <v>50000</v>
      </c>
      <c r="F22" s="43"/>
      <c r="G22" s="43"/>
      <c r="H22" s="40"/>
      <c r="I22" s="40"/>
      <c r="J22" s="40"/>
      <c r="K22" s="44"/>
      <c r="L22" s="44"/>
      <c r="M22" s="44"/>
      <c r="N22" s="44"/>
      <c r="O22" s="44"/>
      <c r="P22" s="44"/>
      <c r="Q22" s="44"/>
    </row>
    <row r="23" spans="1:17" s="41" customFormat="1">
      <c r="A23" s="37"/>
      <c r="B23" s="25" t="s">
        <v>28</v>
      </c>
      <c r="C23" s="43"/>
      <c r="D23" s="43">
        <f>SUM(D22)</f>
        <v>100000</v>
      </c>
      <c r="E23" s="43">
        <f>SUM(E22)</f>
        <v>50000</v>
      </c>
      <c r="F23" s="43"/>
      <c r="G23" s="43"/>
      <c r="H23" s="40"/>
      <c r="I23" s="40"/>
      <c r="J23" s="40"/>
      <c r="K23" s="44"/>
      <c r="L23" s="44"/>
      <c r="M23" s="44"/>
      <c r="N23" s="44"/>
      <c r="O23" s="44"/>
      <c r="P23" s="44"/>
      <c r="Q23" s="44"/>
    </row>
    <row r="24" spans="1:17" s="41" customFormat="1">
      <c r="A24" s="37"/>
      <c r="B24" s="25" t="s">
        <v>44</v>
      </c>
      <c r="C24" s="43"/>
      <c r="D24" s="43">
        <f>D23</f>
        <v>100000</v>
      </c>
      <c r="E24" s="43">
        <f>E23</f>
        <v>50000</v>
      </c>
      <c r="F24" s="43"/>
      <c r="G24" s="43"/>
      <c r="H24" s="40"/>
      <c r="I24" s="40"/>
      <c r="J24" s="40"/>
      <c r="K24" s="44"/>
      <c r="L24" s="44"/>
      <c r="M24" s="44"/>
      <c r="N24" s="44"/>
      <c r="O24" s="44"/>
      <c r="P24" s="44"/>
      <c r="Q24" s="44"/>
    </row>
    <row r="25" spans="1:17" s="50" customFormat="1" ht="15.75">
      <c r="A25" s="46"/>
      <c r="B25" s="47" t="s">
        <v>49</v>
      </c>
      <c r="C25" s="48"/>
      <c r="D25" s="48">
        <f>SUM(D15,D20,D24)</f>
        <v>500000</v>
      </c>
      <c r="E25" s="48">
        <f>SUM(E15,E20,E24)</f>
        <v>500000</v>
      </c>
      <c r="F25" s="48"/>
      <c r="G25" s="48"/>
      <c r="H25" s="49"/>
      <c r="I25" s="49"/>
      <c r="J25" s="49"/>
    </row>
    <row r="26" spans="1:17" s="41" customFormat="1">
      <c r="A26" s="37"/>
      <c r="B26" s="51"/>
      <c r="C26" s="43"/>
      <c r="D26" s="43"/>
      <c r="E26" s="43"/>
      <c r="F26" s="43"/>
      <c r="G26" s="43"/>
      <c r="H26" s="40"/>
      <c r="I26" s="40"/>
      <c r="J26" s="40"/>
    </row>
    <row r="27" spans="1:17" s="10" customFormat="1" ht="19.899999999999999" customHeight="1">
      <c r="A27" s="10" t="s">
        <v>50</v>
      </c>
      <c r="D27" s="32" t="s">
        <v>51</v>
      </c>
      <c r="E27" s="11" t="s">
        <v>15</v>
      </c>
      <c r="F27" s="11" t="s">
        <v>16</v>
      </c>
      <c r="G27" s="11" t="s">
        <v>17</v>
      </c>
      <c r="H27" s="11" t="s">
        <v>18</v>
      </c>
      <c r="I27" s="11" t="s">
        <v>19</v>
      </c>
      <c r="J27" s="11" t="s">
        <v>20</v>
      </c>
    </row>
    <row r="28" spans="1:17" s="41" customFormat="1">
      <c r="A28" s="37">
        <v>1.1000000000000001</v>
      </c>
      <c r="B28" s="38" t="s">
        <v>91</v>
      </c>
      <c r="C28" s="40"/>
      <c r="D28" s="43" t="s">
        <v>59</v>
      </c>
      <c r="E28" s="43"/>
      <c r="F28" s="43"/>
      <c r="G28" s="43"/>
      <c r="H28" s="40"/>
      <c r="I28" s="40"/>
      <c r="J28" s="40"/>
    </row>
    <row r="29" spans="1:17" s="41" customFormat="1">
      <c r="A29" s="37">
        <v>1.2</v>
      </c>
      <c r="B29" s="38" t="s">
        <v>92</v>
      </c>
      <c r="C29" s="40"/>
      <c r="D29" s="43"/>
      <c r="E29" s="43" t="s">
        <v>59</v>
      </c>
      <c r="F29" s="43"/>
      <c r="G29" s="43"/>
      <c r="H29" s="40"/>
      <c r="I29" s="40"/>
      <c r="J29" s="40"/>
    </row>
    <row r="30" spans="1:17" s="41" customFormat="1">
      <c r="A30" s="37">
        <v>2.1</v>
      </c>
      <c r="B30" s="38" t="s">
        <v>93</v>
      </c>
      <c r="C30" s="40"/>
      <c r="D30" s="43"/>
      <c r="E30" s="43" t="s">
        <v>53</v>
      </c>
      <c r="F30" s="43"/>
      <c r="G30" s="43"/>
      <c r="H30" s="40"/>
      <c r="I30" s="40"/>
      <c r="J30" s="40"/>
    </row>
    <row r="31" spans="1:17" s="41" customFormat="1">
      <c r="A31" s="37">
        <v>3.1</v>
      </c>
      <c r="B31" s="38" t="s">
        <v>94</v>
      </c>
      <c r="C31" s="40"/>
      <c r="D31" s="43"/>
      <c r="E31" s="43" t="s">
        <v>62</v>
      </c>
      <c r="F31" s="40"/>
      <c r="G31" s="43"/>
      <c r="H31" s="40"/>
      <c r="I31" s="40"/>
      <c r="J31" s="4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WakeDyn</vt:lpstr>
      <vt:lpstr>ACOU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NREL</dc:creator>
  <cp:lastModifiedBy>Moriarty, Patrick</cp:lastModifiedBy>
  <dcterms:created xsi:type="dcterms:W3CDTF">2019-04-12T15:58:56Z</dcterms:created>
  <dcterms:modified xsi:type="dcterms:W3CDTF">2019-04-24T21:47:48Z</dcterms:modified>
</cp:coreProperties>
</file>