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3e85fcb401959a/2. School/1. UIUC/1. Classes/2. Spring 2025/3. AE 598 - Planetary Entry/Group Project/"/>
    </mc:Choice>
  </mc:AlternateContent>
  <xr:revisionPtr revIDLastSave="2" documentId="8_{3E38EC78-B366-4A24-8B79-B83A9E02FAFE}" xr6:coauthVersionLast="47" xr6:coauthVersionMax="47" xr10:uidLastSave="{CDBD26EF-BC36-4455-A20F-3ED72184C3FC}"/>
  <bookViews>
    <workbookView xWindow="-110" yWindow="-110" windowWidth="23260" windowHeight="14860" xr2:uid="{9144AA5D-0F9B-48FE-9EB8-37C26F6CE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3" i="1" s="1"/>
  <c r="B6" i="1"/>
  <c r="B12" i="1" s="1"/>
  <c r="B5" i="1"/>
  <c r="B11" i="1" s="1"/>
  <c r="B4" i="1"/>
  <c r="G19" i="1" s="1"/>
  <c r="J19" i="1" l="1"/>
  <c r="I17" i="1"/>
  <c r="F18" i="1"/>
  <c r="I18" i="1" s="1"/>
  <c r="G18" i="1"/>
  <c r="J18" i="1" s="1"/>
  <c r="E19" i="1"/>
  <c r="H19" i="1" s="1"/>
  <c r="H18" i="1"/>
  <c r="F19" i="1"/>
  <c r="I19" i="1" s="1"/>
  <c r="G17" i="1"/>
  <c r="J17" i="1" s="1"/>
  <c r="E17" i="1"/>
  <c r="H17" i="1" s="1"/>
</calcChain>
</file>

<file path=xl/sharedStrings.xml><?xml version="1.0" encoding="utf-8"?>
<sst xmlns="http://schemas.openxmlformats.org/spreadsheetml/2006/main" count="39" uniqueCount="28">
  <si>
    <t>Parameter</t>
  </si>
  <si>
    <t>Value</t>
  </si>
  <si>
    <t>Units</t>
  </si>
  <si>
    <t>density_gas</t>
  </si>
  <si>
    <t>kg/m^3</t>
  </si>
  <si>
    <t>volume</t>
  </si>
  <si>
    <t>m^3</t>
  </si>
  <si>
    <t>mass_gas</t>
  </si>
  <si>
    <t>molecular weight (O2)</t>
  </si>
  <si>
    <t>molecular weight (N2)</t>
  </si>
  <si>
    <t>molecular weight (Ar)</t>
  </si>
  <si>
    <t>kg</t>
  </si>
  <si>
    <t>molecular mass (O2)</t>
  </si>
  <si>
    <t>g/mol</t>
  </si>
  <si>
    <t>Avogadro's #</t>
  </si>
  <si>
    <t>molecular mass (N2)</t>
  </si>
  <si>
    <t>molecular mass (Ar)</t>
  </si>
  <si>
    <t>mol^-1</t>
  </si>
  <si>
    <t>Reaction</t>
  </si>
  <si>
    <t>O2</t>
  </si>
  <si>
    <t>N2</t>
  </si>
  <si>
    <t>Ar</t>
  </si>
  <si>
    <t>Molecular Percentage (%)</t>
  </si>
  <si>
    <t>Molecular Mass (kg)</t>
  </si>
  <si>
    <t>Number of Particles (n)</t>
  </si>
  <si>
    <t>O2 (oxidation)</t>
  </si>
  <si>
    <t>N2 (nitridation)</t>
  </si>
  <si>
    <t>Air (both)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</si>
</sst>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  <xf numFmtId="11" fontId="0" fillId="0" borderId="6" xfId="0" applyNumberFormat="1" applyBorder="1"/>
    <xf numFmtId="0" fontId="0" fillId="0" borderId="8" xfId="0" applyBorder="1"/>
    <xf numFmtId="11" fontId="0" fillId="0" borderId="9" xfId="0" applyNumberFormat="1" applyBorder="1"/>
    <xf numFmtId="11" fontId="0" fillId="0" borderId="12" xfId="0" applyNumberFormat="1" applyBorder="1"/>
    <xf numFmtId="0" fontId="0" fillId="0" borderId="12" xfId="0" applyBorder="1"/>
    <xf numFmtId="11" fontId="0" fillId="0" borderId="13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1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EFCB-D5CD-49F4-9BB2-86B4D45433A9}">
  <dimension ref="A1:J19"/>
  <sheetViews>
    <sheetView tabSelected="1" workbookViewId="0">
      <selection activeCell="E4" sqref="E4"/>
    </sheetView>
  </sheetViews>
  <sheetFormatPr defaultRowHeight="14.5" x14ac:dyDescent="0.35"/>
  <cols>
    <col min="1" max="1" width="18.7265625" bestFit="1" customWidth="1"/>
    <col min="2" max="2" width="8.36328125" bestFit="1" customWidth="1"/>
    <col min="3" max="3" width="6.81640625" bestFit="1" customWidth="1"/>
    <col min="4" max="4" width="6" customWidth="1"/>
    <col min="5" max="7" width="8" bestFit="1" customWidth="1"/>
    <col min="8" max="10" width="8.36328125" bestFit="1" customWidth="1"/>
  </cols>
  <sheetData>
    <row r="1" spans="1:10" ht="15" thickBot="1" x14ac:dyDescent="0.4">
      <c r="A1" s="27" t="s">
        <v>0</v>
      </c>
      <c r="B1" s="28" t="s">
        <v>1</v>
      </c>
      <c r="C1" s="29" t="s">
        <v>2</v>
      </c>
    </row>
    <row r="2" spans="1:10" x14ac:dyDescent="0.35">
      <c r="A2" s="1" t="s">
        <v>3</v>
      </c>
      <c r="B2" s="11">
        <v>1.0269999999999999E-3</v>
      </c>
      <c r="C2" s="30" t="s">
        <v>4</v>
      </c>
    </row>
    <row r="3" spans="1:10" x14ac:dyDescent="0.35">
      <c r="A3" s="1" t="s">
        <v>5</v>
      </c>
      <c r="B3" s="38">
        <v>1.0000000000000001E-18</v>
      </c>
      <c r="C3" s="30" t="s">
        <v>6</v>
      </c>
    </row>
    <row r="4" spans="1:10" x14ac:dyDescent="0.35">
      <c r="A4" s="1" t="s">
        <v>7</v>
      </c>
      <c r="B4" s="11">
        <f>B2*B3</f>
        <v>1.0269999999999999E-21</v>
      </c>
      <c r="C4" s="30" t="s">
        <v>11</v>
      </c>
    </row>
    <row r="5" spans="1:10" x14ac:dyDescent="0.35">
      <c r="A5" s="1" t="s">
        <v>12</v>
      </c>
      <c r="B5" s="12">
        <f>2*16</f>
        <v>32</v>
      </c>
      <c r="C5" s="30" t="s">
        <v>13</v>
      </c>
    </row>
    <row r="6" spans="1:10" x14ac:dyDescent="0.35">
      <c r="A6" s="1" t="s">
        <v>15</v>
      </c>
      <c r="B6" s="12">
        <f>2*14</f>
        <v>28</v>
      </c>
      <c r="C6" s="30" t="s">
        <v>13</v>
      </c>
    </row>
    <row r="7" spans="1:10" x14ac:dyDescent="0.35">
      <c r="A7" s="1" t="s">
        <v>16</v>
      </c>
      <c r="B7" s="12">
        <f>39.95</f>
        <v>39.950000000000003</v>
      </c>
      <c r="C7" s="30" t="s">
        <v>13</v>
      </c>
    </row>
    <row r="8" spans="1:10" x14ac:dyDescent="0.35">
      <c r="A8" s="1"/>
      <c r="B8" s="12"/>
      <c r="C8" s="30"/>
    </row>
    <row r="9" spans="1:10" x14ac:dyDescent="0.35">
      <c r="A9" s="1" t="s">
        <v>14</v>
      </c>
      <c r="B9" s="11">
        <v>6.0220000000000003E+23</v>
      </c>
      <c r="C9" s="30" t="s">
        <v>17</v>
      </c>
    </row>
    <row r="10" spans="1:10" x14ac:dyDescent="0.35">
      <c r="A10" s="1"/>
      <c r="B10" s="12"/>
      <c r="C10" s="30"/>
    </row>
    <row r="11" spans="1:10" x14ac:dyDescent="0.35">
      <c r="A11" s="1" t="s">
        <v>8</v>
      </c>
      <c r="B11" s="11">
        <f>B5/(B9*1000)</f>
        <v>5.3138492195283953E-26</v>
      </c>
      <c r="C11" s="30" t="s">
        <v>11</v>
      </c>
    </row>
    <row r="12" spans="1:10" x14ac:dyDescent="0.35">
      <c r="A12" s="1" t="s">
        <v>9</v>
      </c>
      <c r="B12" s="11">
        <f>B6/(B9*1000)</f>
        <v>4.6496180670873462E-26</v>
      </c>
      <c r="C12" s="30" t="s">
        <v>11</v>
      </c>
    </row>
    <row r="13" spans="1:10" ht="15" thickBot="1" x14ac:dyDescent="0.4">
      <c r="A13" s="5" t="s">
        <v>10</v>
      </c>
      <c r="B13" s="13">
        <f>B7/(B9*1000)</f>
        <v>6.6340086350049821E-26</v>
      </c>
      <c r="C13" s="31" t="s">
        <v>11</v>
      </c>
    </row>
    <row r="14" spans="1:10" ht="15" thickBot="1" x14ac:dyDescent="0.4"/>
    <row r="15" spans="1:10" x14ac:dyDescent="0.35">
      <c r="A15" s="18" t="s">
        <v>18</v>
      </c>
      <c r="B15" s="18" t="s">
        <v>22</v>
      </c>
      <c r="C15" s="19"/>
      <c r="D15" s="20"/>
      <c r="E15" s="19" t="s">
        <v>23</v>
      </c>
      <c r="F15" s="19"/>
      <c r="G15" s="19"/>
      <c r="H15" s="35" t="s">
        <v>24</v>
      </c>
      <c r="I15" s="36"/>
      <c r="J15" s="37"/>
    </row>
    <row r="16" spans="1:10" ht="15" thickBot="1" x14ac:dyDescent="0.4">
      <c r="A16" s="32"/>
      <c r="B16" s="21" t="s">
        <v>19</v>
      </c>
      <c r="C16" s="22" t="s">
        <v>20</v>
      </c>
      <c r="D16" s="23" t="s">
        <v>21</v>
      </c>
      <c r="E16" s="24" t="s">
        <v>19</v>
      </c>
      <c r="F16" s="24" t="s">
        <v>20</v>
      </c>
      <c r="G16" s="24" t="s">
        <v>21</v>
      </c>
      <c r="H16" s="25" t="s">
        <v>19</v>
      </c>
      <c r="I16" s="24" t="s">
        <v>20</v>
      </c>
      <c r="J16" s="26" t="s">
        <v>21</v>
      </c>
    </row>
    <row r="17" spans="1:10" x14ac:dyDescent="0.35">
      <c r="A17" s="33" t="s">
        <v>25</v>
      </c>
      <c r="B17" s="1">
        <v>0.21</v>
      </c>
      <c r="C17" s="4">
        <v>0</v>
      </c>
      <c r="D17" s="3">
        <v>0.79</v>
      </c>
      <c r="E17" s="2">
        <f>B17*$B4</f>
        <v>2.1566999999999996E-22</v>
      </c>
      <c r="F17" s="16">
        <v>0</v>
      </c>
      <c r="G17" s="2">
        <f>D17*$B4</f>
        <v>8.1132999999999997E-22</v>
      </c>
      <c r="H17" s="14">
        <f>E17/$B11</f>
        <v>4058.6398124999996</v>
      </c>
      <c r="I17" s="16">
        <f>F17/$B12</f>
        <v>0</v>
      </c>
      <c r="J17" s="8">
        <f>G17/$B13</f>
        <v>12229.860475594493</v>
      </c>
    </row>
    <row r="18" spans="1:10" x14ac:dyDescent="0.35">
      <c r="A18" s="33" t="s">
        <v>26</v>
      </c>
      <c r="B18" s="1">
        <v>0</v>
      </c>
      <c r="C18" s="4">
        <v>0.78</v>
      </c>
      <c r="D18" s="3">
        <v>0.22</v>
      </c>
      <c r="E18" s="16">
        <v>0</v>
      </c>
      <c r="F18" s="2">
        <f>C18*$B4</f>
        <v>8.0105999999999994E-22</v>
      </c>
      <c r="G18" s="2">
        <f>D18*$B4</f>
        <v>2.2593999999999999E-22</v>
      </c>
      <c r="H18" s="17">
        <f>E18/$B11</f>
        <v>0</v>
      </c>
      <c r="I18" s="2">
        <f>F18/$B12</f>
        <v>17228.511857142857</v>
      </c>
      <c r="J18" s="8">
        <f>G18/$B13</f>
        <v>3405.7839299123902</v>
      </c>
    </row>
    <row r="19" spans="1:10" ht="15" thickBot="1" x14ac:dyDescent="0.4">
      <c r="A19" s="34" t="s">
        <v>27</v>
      </c>
      <c r="B19" s="5">
        <v>0.21</v>
      </c>
      <c r="C19" s="9">
        <v>0.78</v>
      </c>
      <c r="D19" s="7">
        <v>0.01</v>
      </c>
      <c r="E19" s="6">
        <f>B19*$B4</f>
        <v>2.1566999999999996E-22</v>
      </c>
      <c r="F19" s="6">
        <f>C19*$B4</f>
        <v>8.0105999999999994E-22</v>
      </c>
      <c r="G19" s="6">
        <f>D19*$B4</f>
        <v>1.027E-23</v>
      </c>
      <c r="H19" s="15">
        <f>E19/$B11</f>
        <v>4058.6398124999996</v>
      </c>
      <c r="I19" s="6">
        <f>F19/$B12</f>
        <v>17228.511857142857</v>
      </c>
      <c r="J19" s="10">
        <f>G19/$B13</f>
        <v>154.80836045056319</v>
      </c>
    </row>
  </sheetData>
  <mergeCells count="4">
    <mergeCell ref="B15:D15"/>
    <mergeCell ref="E15:G15"/>
    <mergeCell ref="H15:J15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Jones</dc:creator>
  <cp:lastModifiedBy>Brendan Jones</cp:lastModifiedBy>
  <dcterms:created xsi:type="dcterms:W3CDTF">2025-04-17T20:04:37Z</dcterms:created>
  <dcterms:modified xsi:type="dcterms:W3CDTF">2025-04-17T21:27:44Z</dcterms:modified>
</cp:coreProperties>
</file>