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lengocthanhnhan/Desktop/NMB/MCOVID/mcovid-docs/"/>
    </mc:Choice>
  </mc:AlternateContent>
  <xr:revisionPtr revIDLastSave="0" documentId="13_ncr:1_{C6C99B6E-D355-0545-98AB-E3045F8001AE}" xr6:coauthVersionLast="45" xr6:coauthVersionMax="45" xr10:uidLastSave="{00000000-0000-0000-0000-000000000000}"/>
  <bookViews>
    <workbookView xWindow="1640" yWindow="460" windowWidth="31960" windowHeight="20540" activeTab="1" xr2:uid="{00000000-000D-0000-FFFF-FFFF00000000}"/>
  </bookViews>
  <sheets>
    <sheet name="Summary" sheetId="1" state="hidden" r:id="rId1"/>
    <sheet name="Plan" sheetId="2" r:id="rId2"/>
    <sheet name="Holiday" sheetId="3" state="hidden" r:id="rId3"/>
    <sheet name="Resources" sheetId="4" state="hidden" r:id="rId4"/>
  </sheet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H15" i="2"/>
  <c r="A14" i="2"/>
  <c r="H14" i="2"/>
  <c r="A11" i="2"/>
  <c r="H11" i="2"/>
  <c r="A12" i="2"/>
  <c r="H12" i="2"/>
  <c r="A13" i="2"/>
  <c r="H13" i="2"/>
  <c r="A3" i="2"/>
  <c r="H3" i="2"/>
  <c r="A2" i="2"/>
  <c r="C2" i="2" s="1"/>
  <c r="B2" i="2"/>
  <c r="B3" i="2" s="1"/>
  <c r="A40" i="2"/>
  <c r="H40" i="2"/>
  <c r="A29" i="2"/>
  <c r="H29" i="2"/>
  <c r="A20" i="2"/>
  <c r="H20" i="2"/>
  <c r="C3" i="2" l="1"/>
  <c r="A45" i="2"/>
  <c r="H45" i="2"/>
  <c r="A44" i="2"/>
  <c r="A35" i="2"/>
  <c r="H35" i="2"/>
  <c r="A19" i="2"/>
  <c r="H19" i="2"/>
  <c r="A18" i="2"/>
  <c r="H18" i="2"/>
  <c r="H5" i="2" l="1"/>
  <c r="H6" i="2"/>
  <c r="H7" i="2"/>
  <c r="H8" i="2"/>
  <c r="H10" i="2"/>
  <c r="H17" i="2"/>
  <c r="H22" i="2"/>
  <c r="H23" i="2"/>
  <c r="H24" i="2"/>
  <c r="H25" i="2"/>
  <c r="H26" i="2"/>
  <c r="H27" i="2"/>
  <c r="H28" i="2"/>
  <c r="H31" i="2"/>
  <c r="H32" i="2"/>
  <c r="H33" i="2"/>
  <c r="H37" i="2"/>
  <c r="H38" i="2"/>
  <c r="H39" i="2"/>
  <c r="H42" i="2"/>
  <c r="H43" i="2"/>
  <c r="H46" i="2"/>
  <c r="A46" i="2" l="1"/>
  <c r="A10" i="2" l="1"/>
  <c r="A2" i="4" l="1"/>
  <c r="B4" i="2" l="1"/>
  <c r="B5" i="2" s="1"/>
  <c r="B6" i="2" s="1"/>
  <c r="B7" i="2" s="1"/>
  <c r="B8" i="2" s="1"/>
  <c r="B9" i="2"/>
  <c r="B21" i="2"/>
  <c r="B22" i="2" s="1"/>
  <c r="B23" i="2" s="1"/>
  <c r="B24" i="2" s="1"/>
  <c r="B25" i="2" s="1"/>
  <c r="B26" i="2" s="1"/>
  <c r="B27" i="2" s="1"/>
  <c r="B28" i="2" s="1"/>
  <c r="B29" i="2" s="1"/>
  <c r="C29" i="2" s="1"/>
  <c r="B30" i="2"/>
  <c r="B31" i="2" s="1"/>
  <c r="B32" i="2" s="1"/>
  <c r="B33" i="2" s="1"/>
  <c r="B34" i="2" s="1"/>
  <c r="B35" i="2" s="1"/>
  <c r="C35" i="2" s="1"/>
  <c r="B36" i="2"/>
  <c r="B37" i="2" s="1"/>
  <c r="B38" i="2" s="1"/>
  <c r="B39" i="2" s="1"/>
  <c r="B40" i="2" s="1"/>
  <c r="C40" i="2" s="1"/>
  <c r="B41" i="2"/>
  <c r="B42" i="2" s="1"/>
  <c r="B43" i="2" s="1"/>
  <c r="A4" i="2"/>
  <c r="A5" i="2"/>
  <c r="A6" i="2"/>
  <c r="A7" i="2"/>
  <c r="A8" i="2"/>
  <c r="A9" i="2"/>
  <c r="A16" i="2"/>
  <c r="A17" i="2"/>
  <c r="A21" i="2"/>
  <c r="A22" i="2"/>
  <c r="A23" i="2"/>
  <c r="A24" i="2"/>
  <c r="A25" i="2"/>
  <c r="A26" i="2"/>
  <c r="A27" i="2"/>
  <c r="A28" i="2"/>
  <c r="A30" i="2"/>
  <c r="A31" i="2"/>
  <c r="A32" i="2"/>
  <c r="A33" i="2"/>
  <c r="A34" i="2"/>
  <c r="A36" i="2"/>
  <c r="A37" i="2"/>
  <c r="A38" i="2"/>
  <c r="A39" i="2"/>
  <c r="A41" i="2"/>
  <c r="A42" i="2"/>
  <c r="A43" i="2"/>
  <c r="H2" i="2" l="1"/>
  <c r="H44" i="2"/>
  <c r="H41" i="2"/>
  <c r="H36" i="2"/>
  <c r="H16" i="2"/>
  <c r="H21" i="2"/>
  <c r="H9" i="2"/>
  <c r="B10" i="2"/>
  <c r="B11" i="2" s="1"/>
  <c r="C11" i="2" s="1"/>
  <c r="C34" i="2"/>
  <c r="C33" i="2"/>
  <c r="C21" i="2"/>
  <c r="C4" i="2"/>
  <c r="C36" i="2"/>
  <c r="C30" i="2"/>
  <c r="C41" i="2"/>
  <c r="C32" i="2"/>
  <c r="C9" i="2"/>
  <c r="C31" i="2"/>
  <c r="C38" i="2"/>
  <c r="C37" i="2"/>
  <c r="C43" i="2"/>
  <c r="C28" i="2"/>
  <c r="C25" i="2"/>
  <c r="C8" i="2"/>
  <c r="C42" i="2"/>
  <c r="C23" i="2"/>
  <c r="C6" i="2"/>
  <c r="C26" i="2"/>
  <c r="C22" i="2"/>
  <c r="C5" i="2"/>
  <c r="C39" i="2"/>
  <c r="C7" i="2"/>
  <c r="C24" i="2"/>
  <c r="C27" i="2"/>
  <c r="B12" i="2" l="1"/>
  <c r="C12" i="2" s="1"/>
  <c r="B44" i="2"/>
  <c r="C10" i="2"/>
  <c r="B13" i="2" l="1"/>
  <c r="C44" i="2"/>
  <c r="B45" i="2"/>
  <c r="C45" i="2" s="1"/>
  <c r="A3" i="4"/>
  <c r="C13" i="2" l="1"/>
  <c r="B14" i="2"/>
  <c r="B46" i="2"/>
  <c r="C46" i="2" s="1"/>
  <c r="B16" i="2"/>
  <c r="C14" i="2" l="1"/>
  <c r="B15" i="2"/>
  <c r="C15" i="2" s="1"/>
  <c r="B17" i="2"/>
  <c r="C16" i="2"/>
  <c r="C17" i="2" l="1"/>
  <c r="H4" i="2"/>
  <c r="B5" i="1"/>
  <c r="H34" i="2"/>
  <c r="H30" i="2" s="1"/>
  <c r="B18" i="2" l="1"/>
  <c r="H47" i="2"/>
  <c r="B6" i="1"/>
  <c r="C18" i="2" l="1"/>
  <c r="B19" i="2" l="1"/>
  <c r="C19" i="2" l="1"/>
  <c r="B20" i="2"/>
  <c r="C20" i="2" l="1"/>
</calcChain>
</file>

<file path=xl/sharedStrings.xml><?xml version="1.0" encoding="utf-8"?>
<sst xmlns="http://schemas.openxmlformats.org/spreadsheetml/2006/main" count="128" uniqueCount="79">
  <si>
    <t>Project</t>
  </si>
  <si>
    <t>Technical</t>
  </si>
  <si>
    <t>Efforts(mds)</t>
  </si>
  <si>
    <t>Lv1.</t>
  </si>
  <si>
    <t>Lv2.</t>
  </si>
  <si>
    <t>No.</t>
  </si>
  <si>
    <t>Task</t>
  </si>
  <si>
    <t>Detail</t>
  </si>
  <si>
    <t>Start</t>
  </si>
  <si>
    <t>Finish</t>
  </si>
  <si>
    <t>Date</t>
  </si>
  <si>
    <t>Description</t>
  </si>
  <si>
    <t>Account</t>
  </si>
  <si>
    <t>Fullname</t>
  </si>
  <si>
    <t>Thiết kế cấu trúc site</t>
  </si>
  <si>
    <t>Quản trị</t>
  </si>
  <si>
    <t>Danh mục dùng chung</t>
  </si>
  <si>
    <t xml:space="preserve"> Dự kiến chương trình công tác năm</t>
  </si>
  <si>
    <t>Dự án luật</t>
  </si>
  <si>
    <t>Pháp lệnh</t>
  </si>
  <si>
    <t>Các vấn đề quan trọng Quốc gia</t>
  </si>
  <si>
    <t>Hoạt động giám sát tối cao của Quốc hội</t>
  </si>
  <si>
    <t>Xây dựng dự kiến nội dung kỳ họp</t>
  </si>
  <si>
    <t>Xây dựng dự kiến chương trình họp chi tiết</t>
  </si>
  <si>
    <t>Xây dựng chương trình ngày làm việc của Quốc hội</t>
  </si>
  <si>
    <t>Quản lý phân công lãnh đạo quốc hội</t>
  </si>
  <si>
    <t>Biểu mẫu</t>
  </si>
  <si>
    <t>Báo cáo</t>
  </si>
  <si>
    <t>Tài liệu</t>
  </si>
  <si>
    <t>LNTNHAN</t>
  </si>
  <si>
    <t>Lê Ngọc Thanh Nhân</t>
  </si>
  <si>
    <t>Comment</t>
  </si>
  <si>
    <t>Grand Total</t>
  </si>
  <si>
    <t>Edoc Mobile</t>
  </si>
  <si>
    <t>React Native</t>
  </si>
  <si>
    <t>%Complete</t>
  </si>
  <si>
    <t>Resource</t>
  </si>
  <si>
    <t>Post</t>
  </si>
  <si>
    <t>My Learning</t>
  </si>
  <si>
    <t>Knowledge Library</t>
  </si>
  <si>
    <t>Notification</t>
  </si>
  <si>
    <t>Login</t>
  </si>
  <si>
    <t>Display List Module</t>
  </si>
  <si>
    <t>Detail Module</t>
  </si>
  <si>
    <t>List Knowledge Module</t>
  </si>
  <si>
    <t>Detail Knowledge</t>
  </si>
  <si>
    <t>Nguyễn Đình Thắng</t>
  </si>
  <si>
    <t>New feed</t>
  </si>
  <si>
    <t>Display newfeed</t>
  </si>
  <si>
    <t>Post Text</t>
  </si>
  <si>
    <t>Post Image</t>
  </si>
  <si>
    <t>Like</t>
  </si>
  <si>
    <t>Share</t>
  </si>
  <si>
    <t>NDTHANG</t>
  </si>
  <si>
    <t>Enrol module</t>
  </si>
  <si>
    <t>Display Recommendation</t>
  </si>
  <si>
    <t>Display Learning history</t>
  </si>
  <si>
    <t>Favarite</t>
  </si>
  <si>
    <t>Dowload</t>
  </si>
  <si>
    <t>My Network</t>
  </si>
  <si>
    <t>My Post</t>
  </si>
  <si>
    <t>My Friend</t>
  </si>
  <si>
    <t>My Forums</t>
  </si>
  <si>
    <t>Pofile</t>
  </si>
  <si>
    <t>Update profile</t>
  </si>
  <si>
    <t>Update password</t>
  </si>
  <si>
    <t>My Dashboard</t>
  </si>
  <si>
    <t>Download</t>
  </si>
  <si>
    <t>List notification</t>
  </si>
  <si>
    <t>Authenticate</t>
  </si>
  <si>
    <t>Intro</t>
  </si>
  <si>
    <t>Display intro screen</t>
  </si>
  <si>
    <t>Register</t>
  </si>
  <si>
    <t>Login by Linkedin</t>
  </si>
  <si>
    <t>Login by Twitter</t>
  </si>
  <si>
    <t>Display users like</t>
  </si>
  <si>
    <t>Post video</t>
  </si>
  <si>
    <t>Post link</t>
  </si>
  <si>
    <t>Detaile newfeed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</si>
</sst>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yy"/>
    <numFmt numFmtId="165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/>
      <diagonal/>
    </border>
    <border>
      <left style="thin">
        <color theme="4" tint="0.39994506668294322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 hidden="1"/>
    </xf>
    <xf numFmtId="0" fontId="0" fillId="0" borderId="2" xfId="0" applyBorder="1" applyProtection="1">
      <protection locked="0" hidden="1"/>
    </xf>
    <xf numFmtId="0" fontId="0" fillId="0" borderId="2" xfId="0" applyBorder="1" applyAlignment="1" applyProtection="1">
      <alignment horizontal="right"/>
      <protection locked="0" hidden="1"/>
    </xf>
    <xf numFmtId="164" fontId="0" fillId="0" borderId="2" xfId="0" applyNumberFormat="1" applyBorder="1" applyProtection="1">
      <protection locked="0"/>
    </xf>
    <xf numFmtId="164" fontId="0" fillId="0" borderId="2" xfId="0" applyNumberFormat="1" applyBorder="1" applyProtection="1">
      <protection locked="0" hidden="1"/>
    </xf>
    <xf numFmtId="0" fontId="0" fillId="0" borderId="2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right"/>
      <protection locked="0"/>
    </xf>
    <xf numFmtId="0" fontId="0" fillId="0" borderId="2" xfId="0" applyBorder="1" applyAlignment="1">
      <alignment horizontal="center"/>
    </xf>
    <xf numFmtId="3" fontId="0" fillId="0" borderId="0" xfId="0" applyNumberFormat="1"/>
    <xf numFmtId="0" fontId="0" fillId="0" borderId="0" xfId="0" pivotButton="1"/>
    <xf numFmtId="0" fontId="0" fillId="0" borderId="1" xfId="0" applyNumberFormat="1" applyBorder="1" applyProtection="1">
      <protection locked="0" hidden="1"/>
    </xf>
    <xf numFmtId="0" fontId="0" fillId="0" borderId="2" xfId="0" applyNumberFormat="1" applyBorder="1" applyProtection="1">
      <protection locked="0" hidden="1"/>
    </xf>
    <xf numFmtId="0" fontId="0" fillId="0" borderId="2" xfId="0" applyNumberFormat="1" applyBorder="1" applyAlignment="1" applyProtection="1">
      <alignment horizontal="right"/>
      <protection locked="0" hidden="1"/>
    </xf>
    <xf numFmtId="0" fontId="0" fillId="0" borderId="3" xfId="0" applyBorder="1" applyAlignment="1" applyProtection="1">
      <alignment wrapText="1"/>
      <protection locked="0"/>
    </xf>
    <xf numFmtId="165" fontId="0" fillId="0" borderId="0" xfId="0" applyNumberFormat="1" applyProtection="1">
      <protection locked="0"/>
    </xf>
    <xf numFmtId="9" fontId="0" fillId="0" borderId="3" xfId="0" applyNumberFormat="1" applyBorder="1" applyAlignment="1" applyProtection="1">
      <alignment horizontal="center"/>
      <protection locked="0"/>
    </xf>
  </cellXfs>
  <cellStyles count="1">
    <cellStyle name="Normal" xfId="0" builtinId="0"/>
  </cellStyles>
  <dxfs count="40">
    <dxf>
      <border diagonalUp="0" diagonalDown="0" outline="0">
        <left style="thin">
          <color theme="4" tint="0.39994506668294322"/>
        </left>
        <right/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numFmt numFmtId="164" formatCode="ddd\ dd/mm/yyyy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alignment horizontal="right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  <protection locked="0" hidden="0"/>
    </dxf>
    <dxf>
      <border diagonalUp="0" diagonalDown="0" outline="0">
        <left/>
        <right style="thin">
          <color theme="4" tint="0.39994506668294322"/>
        </right>
        <top/>
        <bottom/>
      </border>
      <protection locked="0" hidden="0"/>
    </dxf>
    <dxf>
      <font>
        <b/>
        <i val="0"/>
      </font>
    </dxf>
    <dxf>
      <font>
        <color rgb="FFFF0000"/>
      </font>
    </dxf>
    <dxf>
      <font>
        <b/>
        <i val="0"/>
      </font>
    </dxf>
    <dxf>
      <alignment horizontal="general" vertical="bottom" textRotation="0" wrapText="1" indent="0" justifyLastLine="0" shrinkToFit="0" readingOrder="0"/>
      <border diagonalUp="0" diagonalDown="0">
        <left style="thin">
          <color theme="4" tint="0.39994506668294322"/>
        </left>
        <right/>
        <top/>
        <bottom/>
        <vertical style="thin">
          <color theme="4" tint="0.39994506668294322"/>
        </vertical>
        <horizontal/>
      </border>
      <protection locked="0" hidden="0"/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/>
        <top/>
        <bottom/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numFmt numFmtId="164" formatCode="ddd\ dd/mm/yyyy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numFmt numFmtId="164" formatCode="ddd\ dd/mm/yyyy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numFmt numFmtId="0" formatCode="General"/>
      <alignment horizontal="right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numFmt numFmtId="0" formatCode="General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numFmt numFmtId="0" formatCode="General"/>
      <border diagonalUp="0" diagonalDown="0">
        <left/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1"/>
    </dxf>
    <dxf>
      <font>
        <color rgb="FFFF0000"/>
      </font>
    </dxf>
    <dxf>
      <border diagonalUp="0" diagonalDown="0">
        <left style="thin">
          <color theme="4" tint="0.39994506668294322"/>
        </left>
        <right/>
        <top/>
        <bottom/>
        <vertical style="thin">
          <color theme="4" tint="0.39994506668294322"/>
        </vertical>
        <horizontal/>
      </border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border diagonalUp="0" diagonalDown="0">
        <left/>
        <right/>
        <top/>
        <bottom/>
      </border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</dxf>
    <dxf>
      <border diagonalUp="0" diagonalDown="0">
        <left style="thin">
          <color theme="4" tint="0.39994506668294322"/>
        </left>
        <right/>
        <top/>
        <bottom/>
        <vertical/>
        <horizontal/>
      </border>
    </dxf>
    <dxf>
      <numFmt numFmtId="164" formatCode="ddd\ dd/mm/yyyy"/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/>
        <bottom/>
        <vertical/>
        <horizontal/>
      </border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border diagonalUp="0" diagonalDown="0">
        <left/>
        <right/>
        <top/>
        <bottom/>
      </border>
    </dxf>
    <dxf>
      <protection locked="0" hidden="0"/>
    </dxf>
    <dxf>
      <border diagonalUp="0" diagonalDown="0">
        <left style="thin">
          <color theme="4" tint="0.39994506668294322"/>
        </left>
        <right style="thin">
          <color theme="4" tint="0.39994506668294322"/>
        </right>
        <top/>
        <bottom/>
        <vertical style="thin">
          <color theme="4" tint="0.39994506668294322"/>
        </vertical>
        <horizontal/>
      </border>
      <protection locked="0" hidden="0"/>
    </dxf>
    <dxf>
      <numFmt numFmtId="164" formatCode="ddd\ 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Chi Cong" refreshedDate="42893.646974305557" createdVersion="6" refreshedVersion="6" minRefreshableVersion="3" recordCount="74" xr:uid="{00000000-000A-0000-FFFF-FFFF00000000}">
  <cacheSource type="worksheet">
    <worksheetSource name="tblPlan"/>
  </cacheSource>
  <cacheFields count="10">
    <cacheField name="Lv1." numFmtId="0">
      <sharedItems containsSemiMixedTypes="0" containsString="0" containsNumber="1" containsInteger="1" minValue="1" maxValue="15"/>
    </cacheField>
    <cacheField name="Lv2." numFmtId="0">
      <sharedItems containsSemiMixedTypes="0" containsString="0" containsNumber="1" containsInteger="1" minValue="0" maxValue="9"/>
    </cacheField>
    <cacheField name="No." numFmtId="0">
      <sharedItems containsMixedTypes="1" containsNumber="1" containsInteger="1" minValue="1" maxValue="15" count="74">
        <n v="1"/>
        <s v="1.1"/>
        <s v="1.2"/>
        <s v="1.3"/>
        <s v="1.4"/>
        <n v="2"/>
        <s v="2.1"/>
        <s v="2.2"/>
        <s v="2.3"/>
        <s v="2.4"/>
        <s v="2.5"/>
        <s v="2.6"/>
        <n v="3"/>
        <s v="3.1"/>
        <s v="3.2"/>
        <s v="3.3"/>
        <s v="3.4"/>
        <s v="3.5"/>
        <s v="3.6"/>
        <s v="3.7"/>
        <s v="3.8"/>
        <s v="3.9"/>
        <n v="4"/>
        <s v="4.1"/>
        <s v="4.2"/>
        <n v="5"/>
        <s v="5.1"/>
        <s v="5.2"/>
        <s v="5.3"/>
        <n v="6"/>
        <s v="6.1"/>
        <s v="6.2"/>
        <n v="7"/>
        <s v="7.1"/>
        <s v="7.2"/>
        <s v="7.3"/>
        <n v="8"/>
        <s v="8.1"/>
        <s v="8.2"/>
        <n v="9"/>
        <s v="9.1"/>
        <s v="9.2"/>
        <s v="9.3"/>
        <s v="9.4"/>
        <s v="9.5"/>
        <n v="10"/>
        <s v="10.1"/>
        <s v="10.2"/>
        <n v="11"/>
        <s v="11.1"/>
        <s v="11.2"/>
        <s v="11.3"/>
        <n v="12"/>
        <s v="12.1"/>
        <n v="13"/>
        <s v="13.1"/>
        <s v="13.2"/>
        <s v="13.3"/>
        <s v="13.4"/>
        <s v="13.5"/>
        <s v="13.6"/>
        <s v="13.7"/>
        <s v="13.8"/>
        <s v="13.9"/>
        <n v="14"/>
        <s v="14.1"/>
        <s v="14.2"/>
        <s v="14.3"/>
        <n v="15"/>
        <s v="15.1"/>
        <s v="15.2"/>
        <s v="15.3"/>
        <s v="15.4"/>
        <s v="15.5"/>
      </sharedItems>
    </cacheField>
    <cacheField name="Task" numFmtId="0">
      <sharedItems containsBlank="1" count="16">
        <s v="Thiết kế cấu trúc site"/>
        <m/>
        <s v="Quản trị"/>
        <s v="Danh mục dùng chung"/>
        <s v=" Dự kiến chương trình công tác năm"/>
        <s v="Dự án luật"/>
        <s v="Pháp lệnh"/>
        <s v="Các vấn đề quan trọng Quốc gia"/>
        <s v="Hoạt động giám sát tối cao của Quốc hội"/>
        <s v="Xây dựng dự kiến nội dung kỳ họp"/>
        <s v="Xây dựng dự kiến chương trình họp chi tiết"/>
        <s v="Xây dựng chương trình ngày làm việc của Quốc hội"/>
        <s v="Quản lý phân công lãnh đạo quốc hội"/>
        <s v="Biểu mẫu"/>
        <s v="Báo cáo"/>
        <s v="Tài liệu"/>
      </sharedItems>
    </cacheField>
    <cacheField name="Detail" numFmtId="0">
      <sharedItems containsBlank="1"/>
    </cacheField>
    <cacheField name="Efforts(mds)" numFmtId="0">
      <sharedItems containsString="0" containsBlank="1" containsNumber="1" containsInteger="1" minValue="1" maxValue="20"/>
    </cacheField>
    <cacheField name="Start" numFmtId="164">
      <sharedItems containsNonDate="0" containsDate="1" containsString="0" containsBlank="1" minDate="2017-06-08T00:00:00" maxDate="2017-07-21T00:00:00"/>
    </cacheField>
    <cacheField name="Finish" numFmtId="164">
      <sharedItems containsDate="1" containsMixedTypes="1" minDate="2017-06-12T00:00:00" maxDate="2017-07-25T00:00:00" count="17">
        <d v="2017-07-05T00:00:00"/>
        <d v="2017-06-15T00:00:00"/>
        <d v="2017-06-29T00:00:00"/>
        <d v="2017-06-22T00:00:00"/>
        <d v="2017-06-23T00:00:00"/>
        <d v="2017-06-27T00:00:00"/>
        <s v=""/>
        <d v="2017-06-16T00:00:00"/>
        <d v="2017-06-12T00:00:00"/>
        <d v="2017-06-13T00:00:00"/>
        <d v="2017-06-14T00:00:00"/>
        <d v="2017-06-30T00:00:00"/>
        <d v="2017-07-07T00:00:00"/>
        <d v="2017-07-14T00:00:00"/>
        <d v="2017-07-11T00:00:00"/>
        <d v="2017-07-19T00:00:00"/>
        <d v="2017-07-24T00:00:00"/>
      </sharedItems>
    </cacheField>
    <cacheField name="Resource Names" numFmtId="0">
      <sharedItems containsBlank="1"/>
    </cacheField>
    <cacheField name="Comm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">
  <r>
    <n v="1"/>
    <n v="0"/>
    <x v="0"/>
    <x v="0"/>
    <m/>
    <m/>
    <m/>
    <x v="0"/>
    <m/>
    <m/>
  </r>
  <r>
    <n v="1"/>
    <n v="1"/>
    <x v="1"/>
    <x v="1"/>
    <s v="Định nghĩa danh sách site columns"/>
    <n v="6"/>
    <d v="2017-06-08T00:00:00"/>
    <x v="1"/>
    <s v="NCCONG"/>
    <m/>
  </r>
  <r>
    <n v="1"/>
    <n v="2"/>
    <x v="2"/>
    <x v="1"/>
    <s v="Định nghĩa danh sách site content types"/>
    <n v="6"/>
    <d v="2017-06-08T00:00:00"/>
    <x v="1"/>
    <s v="NCCONG"/>
    <m/>
  </r>
  <r>
    <n v="1"/>
    <n v="3"/>
    <x v="3"/>
    <x v="1"/>
    <s v="Định nghĩa danh sách SPList"/>
    <n v="6"/>
    <d v="2017-06-08T00:00:00"/>
    <x v="1"/>
    <s v="NCCONG"/>
    <m/>
  </r>
  <r>
    <n v="1"/>
    <n v="4"/>
    <x v="4"/>
    <x v="1"/>
    <s v="Định nghĩa Site Definition"/>
    <n v="20"/>
    <d v="2017-06-08T00:00:00"/>
    <x v="0"/>
    <s v="NCCONG"/>
    <m/>
  </r>
  <r>
    <n v="2"/>
    <n v="0"/>
    <x v="5"/>
    <x v="2"/>
    <m/>
    <m/>
    <m/>
    <x v="2"/>
    <m/>
    <m/>
  </r>
  <r>
    <n v="2"/>
    <n v="1"/>
    <x v="6"/>
    <x v="1"/>
    <s v="Đơn vị"/>
    <n v="5"/>
    <d v="2017-06-16T00:00:00"/>
    <x v="3"/>
    <s v="NCCONG"/>
    <m/>
  </r>
  <r>
    <n v="2"/>
    <n v="2"/>
    <x v="7"/>
    <x v="1"/>
    <s v="Vai trò"/>
    <n v="5"/>
    <d v="2017-06-19T00:00:00"/>
    <x v="4"/>
    <m/>
    <m/>
  </r>
  <r>
    <n v="2"/>
    <n v="3"/>
    <x v="8"/>
    <x v="1"/>
    <s v="Người dùng"/>
    <n v="5"/>
    <d v="2017-06-21T00:00:00"/>
    <x v="5"/>
    <m/>
    <m/>
  </r>
  <r>
    <n v="2"/>
    <n v="4"/>
    <x v="9"/>
    <x v="1"/>
    <s v="Nhóm nghiệp vụ"/>
    <n v="5"/>
    <d v="2017-06-23T00:00:00"/>
    <x v="2"/>
    <m/>
    <m/>
  </r>
  <r>
    <n v="2"/>
    <n v="5"/>
    <x v="10"/>
    <x v="1"/>
    <s v="Tham số hệ thống"/>
    <n v="2"/>
    <d v="2017-06-26T00:00:00"/>
    <x v="5"/>
    <m/>
    <m/>
  </r>
  <r>
    <n v="2"/>
    <n v="6"/>
    <x v="11"/>
    <x v="1"/>
    <s v="Cấu hình ngày làm việc"/>
    <m/>
    <m/>
    <x v="6"/>
    <m/>
    <m/>
  </r>
  <r>
    <n v="3"/>
    <n v="0"/>
    <x v="12"/>
    <x v="3"/>
    <m/>
    <m/>
    <m/>
    <x v="7"/>
    <m/>
    <m/>
  </r>
  <r>
    <n v="3"/>
    <n v="1"/>
    <x v="13"/>
    <x v="1"/>
    <s v="Danh sách nghỉ lễ"/>
    <n v="1"/>
    <d v="2017-06-12T00:00:00"/>
    <x v="8"/>
    <s v="NVQUAN"/>
    <m/>
  </r>
  <r>
    <n v="3"/>
    <n v="2"/>
    <x v="14"/>
    <x v="1"/>
    <s v="Cơ quan bộ ngành"/>
    <n v="1"/>
    <d v="2017-06-13T00:00:00"/>
    <x v="9"/>
    <m/>
    <m/>
  </r>
  <r>
    <n v="3"/>
    <n v="3"/>
    <x v="15"/>
    <x v="1"/>
    <s v="Danh sách khách mời thường xuyên"/>
    <n v="1"/>
    <d v="2017-06-14T00:00:00"/>
    <x v="10"/>
    <m/>
    <m/>
  </r>
  <r>
    <n v="3"/>
    <n v="4"/>
    <x v="16"/>
    <x v="1"/>
    <s v="Danh sách lãnh đạo quốc hội, UBTVQH"/>
    <n v="1"/>
    <d v="2017-06-15T00:00:00"/>
    <x v="1"/>
    <m/>
    <m/>
  </r>
  <r>
    <n v="3"/>
    <n v="5"/>
    <x v="17"/>
    <x v="1"/>
    <s v="Danh sách Ban thư ký"/>
    <n v="1"/>
    <d v="2017-06-12T00:00:00"/>
    <x v="8"/>
    <s v="LNTNHAN"/>
    <m/>
  </r>
  <r>
    <n v="3"/>
    <n v="6"/>
    <x v="18"/>
    <x v="1"/>
    <s v="Danh sách cơ quan thẩm tra dự án"/>
    <n v="1"/>
    <d v="2017-06-13T00:00:00"/>
    <x v="9"/>
    <m/>
    <m/>
  </r>
  <r>
    <n v="3"/>
    <n v="7"/>
    <x v="19"/>
    <x v="1"/>
    <s v="Danh mục Danh sách Quy trình Dự án Luật"/>
    <n v="1"/>
    <d v="2017-06-14T00:00:00"/>
    <x v="10"/>
    <m/>
    <m/>
  </r>
  <r>
    <n v="3"/>
    <n v="8"/>
    <x v="20"/>
    <x v="1"/>
    <s v="Danh sách cơ quan soạn thảo, trình dự án"/>
    <n v="1"/>
    <d v="2017-06-15T00:00:00"/>
    <x v="1"/>
    <m/>
    <m/>
  </r>
  <r>
    <n v="3"/>
    <n v="9"/>
    <x v="21"/>
    <x v="1"/>
    <s v="Danh mục quản lý"/>
    <n v="1"/>
    <d v="2017-06-16T00:00:00"/>
    <x v="7"/>
    <m/>
    <m/>
  </r>
  <r>
    <n v="4"/>
    <n v="0"/>
    <x v="22"/>
    <x v="4"/>
    <m/>
    <m/>
    <m/>
    <x v="4"/>
    <m/>
    <m/>
  </r>
  <r>
    <n v="4"/>
    <n v="1"/>
    <x v="23"/>
    <x v="1"/>
    <s v="Dự kiến chương trình công tác năm"/>
    <n v="5"/>
    <d v="2017-06-19T00:00:00"/>
    <x v="4"/>
    <s v="NVQUAN"/>
    <m/>
  </r>
  <r>
    <n v="4"/>
    <n v="2"/>
    <x v="24"/>
    <x v="1"/>
    <s v="Lịch sử công tác năm"/>
    <n v="2"/>
    <m/>
    <x v="6"/>
    <m/>
    <m/>
  </r>
  <r>
    <n v="5"/>
    <n v="0"/>
    <x v="25"/>
    <x v="5"/>
    <m/>
    <m/>
    <m/>
    <x v="4"/>
    <m/>
    <m/>
  </r>
  <r>
    <n v="5"/>
    <n v="1"/>
    <x v="26"/>
    <x v="1"/>
    <s v="Chi tiết dự án luật"/>
    <n v="5"/>
    <d v="2017-06-19T00:00:00"/>
    <x v="4"/>
    <s v="LNTNHAN"/>
    <m/>
  </r>
  <r>
    <n v="5"/>
    <n v="2"/>
    <x v="27"/>
    <x v="1"/>
    <s v="Ý kiến UBTVQH"/>
    <n v="2"/>
    <m/>
    <x v="6"/>
    <m/>
    <m/>
  </r>
  <r>
    <n v="5"/>
    <n v="3"/>
    <x v="28"/>
    <x v="1"/>
    <s v="Lịch trình"/>
    <n v="1"/>
    <m/>
    <x v="6"/>
    <m/>
    <m/>
  </r>
  <r>
    <n v="6"/>
    <n v="0"/>
    <x v="29"/>
    <x v="6"/>
    <m/>
    <m/>
    <m/>
    <x v="11"/>
    <m/>
    <m/>
  </r>
  <r>
    <n v="6"/>
    <n v="1"/>
    <x v="30"/>
    <x v="1"/>
    <s v="Chi tiết pháp lệnh"/>
    <n v="5"/>
    <d v="2017-06-26T00:00:00"/>
    <x v="11"/>
    <s v="NVQUAN"/>
    <m/>
  </r>
  <r>
    <n v="6"/>
    <n v="2"/>
    <x v="31"/>
    <x v="1"/>
    <s v="Ý kiến UBTVQH"/>
    <n v="2"/>
    <m/>
    <x v="6"/>
    <m/>
    <m/>
  </r>
  <r>
    <n v="7"/>
    <n v="0"/>
    <x v="32"/>
    <x v="7"/>
    <m/>
    <m/>
    <m/>
    <x v="11"/>
    <m/>
    <m/>
  </r>
  <r>
    <n v="7"/>
    <n v="1"/>
    <x v="33"/>
    <x v="1"/>
    <s v="Chi tiết các vấn đề quan trọng Quốc gia"/>
    <n v="5"/>
    <d v="2017-06-26T00:00:00"/>
    <x v="11"/>
    <s v="LNTNHAN"/>
    <m/>
  </r>
  <r>
    <n v="7"/>
    <n v="2"/>
    <x v="34"/>
    <x v="1"/>
    <s v="Ý kiến UBTVQH"/>
    <n v="2"/>
    <m/>
    <x v="6"/>
    <m/>
    <m/>
  </r>
  <r>
    <n v="7"/>
    <n v="3"/>
    <x v="35"/>
    <x v="1"/>
    <s v="Lịch trình"/>
    <n v="1"/>
    <m/>
    <x v="6"/>
    <m/>
    <m/>
  </r>
  <r>
    <n v="8"/>
    <n v="0"/>
    <x v="36"/>
    <x v="8"/>
    <m/>
    <m/>
    <m/>
    <x v="12"/>
    <m/>
    <m/>
  </r>
  <r>
    <n v="8"/>
    <n v="1"/>
    <x v="37"/>
    <x v="1"/>
    <s v="Chi tiết hoạt động giám sát tối cao của Quốc hội"/>
    <n v="5"/>
    <d v="2017-07-03T00:00:00"/>
    <x v="12"/>
    <s v="NVQUAN"/>
    <m/>
  </r>
  <r>
    <n v="8"/>
    <n v="2"/>
    <x v="38"/>
    <x v="1"/>
    <s v="Ý kiến UBTVQH"/>
    <n v="2"/>
    <m/>
    <x v="6"/>
    <m/>
    <m/>
  </r>
  <r>
    <n v="9"/>
    <n v="0"/>
    <x v="39"/>
    <x v="9"/>
    <m/>
    <m/>
    <m/>
    <x v="12"/>
    <m/>
    <m/>
  </r>
  <r>
    <n v="9"/>
    <n v="1"/>
    <x v="40"/>
    <x v="1"/>
    <s v="Dự kiến nội dung kỳ họp"/>
    <n v="5"/>
    <d v="2017-07-03T00:00:00"/>
    <x v="12"/>
    <s v="LNTNHAN"/>
    <m/>
  </r>
  <r>
    <n v="9"/>
    <n v="2"/>
    <x v="41"/>
    <x v="1"/>
    <s v="Nội dung xem xét thông qua"/>
    <n v="2"/>
    <m/>
    <x v="6"/>
    <m/>
    <m/>
  </r>
  <r>
    <n v="9"/>
    <n v="3"/>
    <x v="42"/>
    <x v="1"/>
    <s v="Nội dung cho ý kiến"/>
    <n v="2"/>
    <m/>
    <x v="6"/>
    <m/>
    <m/>
  </r>
  <r>
    <n v="9"/>
    <n v="4"/>
    <x v="43"/>
    <x v="1"/>
    <s v="Ý kiến của các vụ, đơn vị đã xin ý kiến"/>
    <n v="2"/>
    <m/>
    <x v="6"/>
    <m/>
    <m/>
  </r>
  <r>
    <n v="9"/>
    <n v="5"/>
    <x v="44"/>
    <x v="1"/>
    <s v="Ý kiến của các thành viên UBTVQH"/>
    <n v="2"/>
    <m/>
    <x v="6"/>
    <m/>
    <m/>
  </r>
  <r>
    <n v="10"/>
    <n v="0"/>
    <x v="45"/>
    <x v="10"/>
    <m/>
    <m/>
    <m/>
    <x v="13"/>
    <m/>
    <m/>
  </r>
  <r>
    <n v="10"/>
    <n v="1"/>
    <x v="46"/>
    <x v="1"/>
    <s v="Dự kiến chương trình họp chi tiết"/>
    <n v="5"/>
    <d v="2017-07-10T00:00:00"/>
    <x v="13"/>
    <s v="NVQUAN"/>
    <m/>
  </r>
  <r>
    <n v="10"/>
    <n v="2"/>
    <x v="47"/>
    <x v="1"/>
    <s v="Lịch trình chi tiết"/>
    <n v="2"/>
    <m/>
    <x v="6"/>
    <m/>
    <m/>
  </r>
  <r>
    <n v="11"/>
    <n v="0"/>
    <x v="48"/>
    <x v="11"/>
    <m/>
    <m/>
    <m/>
    <x v="13"/>
    <m/>
    <m/>
  </r>
  <r>
    <n v="11"/>
    <n v="1"/>
    <x v="49"/>
    <x v="1"/>
    <s v="Chương trình ngày làm việc của Quốc hội"/>
    <n v="5"/>
    <d v="2017-07-10T00:00:00"/>
    <x v="13"/>
    <s v="LNTNHAN"/>
    <m/>
  </r>
  <r>
    <n v="11"/>
    <n v="2"/>
    <x v="50"/>
    <x v="1"/>
    <s v="Danh sách khách mời"/>
    <n v="2"/>
    <m/>
    <x v="6"/>
    <m/>
    <m/>
  </r>
  <r>
    <n v="11"/>
    <n v="3"/>
    <x v="51"/>
    <x v="1"/>
    <s v="Nội dung công việc"/>
    <n v="2"/>
    <m/>
    <x v="6"/>
    <m/>
    <m/>
  </r>
  <r>
    <n v="12"/>
    <n v="0"/>
    <x v="52"/>
    <x v="12"/>
    <m/>
    <m/>
    <m/>
    <x v="14"/>
    <m/>
    <m/>
  </r>
  <r>
    <n v="12"/>
    <n v="1"/>
    <x v="53"/>
    <x v="1"/>
    <s v="Phân công lãnh đạo quốc hội"/>
    <n v="2"/>
    <d v="2017-07-10T00:00:00"/>
    <x v="14"/>
    <m/>
    <m/>
  </r>
  <r>
    <n v="13"/>
    <n v="0"/>
    <x v="54"/>
    <x v="13"/>
    <m/>
    <m/>
    <m/>
    <x v="15"/>
    <m/>
    <m/>
  </r>
  <r>
    <n v="13"/>
    <n v="1"/>
    <x v="55"/>
    <x v="1"/>
    <s v="01.DỰ KIẾN CHƯƠNG TRÌNH CÁC PHIÊN HỌP THƯỜNG KỲ"/>
    <n v="3"/>
    <d v="2017-07-17T00:00:00"/>
    <x v="15"/>
    <s v="NVQUAN"/>
    <m/>
  </r>
  <r>
    <n v="13"/>
    <n v="2"/>
    <x v="56"/>
    <x v="1"/>
    <s v="02..Du kien nọi dung 2 phien 9 va 10. thông bao den cac co quan"/>
    <n v="3"/>
    <m/>
    <x v="6"/>
    <m/>
    <m/>
  </r>
  <r>
    <n v="13"/>
    <n v="3"/>
    <x v="57"/>
    <x v="1"/>
    <s v="03.CTCT P9 (5.4) tiep thu UBTVQH"/>
    <n v="3"/>
    <m/>
    <x v="6"/>
    <m/>
    <m/>
  </r>
  <r>
    <n v="13"/>
    <n v="4"/>
    <x v="58"/>
    <x v="1"/>
    <s v="04.DanhSachKhachMoi P6.05.01"/>
    <n v="3"/>
    <d v="2017-07-17T00:00:00"/>
    <x v="15"/>
    <s v="LNTNHAN"/>
    <m/>
  </r>
  <r>
    <n v="13"/>
    <n v="5"/>
    <x v="59"/>
    <x v="1"/>
    <s v="6-Bang tien do (29-5)"/>
    <n v="3"/>
    <m/>
    <x v="6"/>
    <m/>
    <m/>
  </r>
  <r>
    <n v="13"/>
    <n v="6"/>
    <x v="60"/>
    <x v="1"/>
    <s v="6-chtr 29-5-2017"/>
    <n v="3"/>
    <m/>
    <x v="6"/>
    <m/>
    <m/>
  </r>
  <r>
    <n v="13"/>
    <n v="7"/>
    <x v="61"/>
    <x v="1"/>
    <s v="21. Du kien noi dung ky 3"/>
    <n v="3"/>
    <d v="2017-07-17T00:00:00"/>
    <x v="15"/>
    <s v="NCCONG"/>
    <m/>
  </r>
  <r>
    <n v="13"/>
    <n v="8"/>
    <x v="62"/>
    <x v="1"/>
    <s v="30.Du kien Chuong trinh Ky 3 (trinh QH tai phien tru bi)"/>
    <n v="3"/>
    <m/>
    <x v="6"/>
    <m/>
    <m/>
  </r>
  <r>
    <n v="13"/>
    <n v="9"/>
    <x v="63"/>
    <x v="1"/>
    <s v="BBTT KH thu 2 QH XIV"/>
    <n v="3"/>
    <m/>
    <x v="6"/>
    <m/>
    <m/>
  </r>
  <r>
    <n v="14"/>
    <n v="0"/>
    <x v="64"/>
    <x v="14"/>
    <m/>
    <m/>
    <m/>
    <x v="15"/>
    <m/>
    <m/>
  </r>
  <r>
    <n v="14"/>
    <n v="1"/>
    <x v="65"/>
    <x v="1"/>
    <s v="Công tác tổ chức phiên họp uỷ ban thường vụ quốc hội"/>
    <n v="3"/>
    <d v="2017-07-17T00:00:00"/>
    <x v="15"/>
    <s v="Dev01"/>
    <m/>
  </r>
  <r>
    <n v="14"/>
    <n v="2"/>
    <x v="66"/>
    <x v="1"/>
    <s v="Công tác xây dựng pháp luật"/>
    <n v="3"/>
    <m/>
    <x v="6"/>
    <m/>
    <m/>
  </r>
  <r>
    <n v="14"/>
    <n v="3"/>
    <x v="67"/>
    <x v="1"/>
    <s v="Phân công lãnh đạo Quốc hội, ủy viên Ủy ban thường vụ Quốc hội và đoàn thư ký kỳ họp"/>
    <n v="3"/>
    <m/>
    <x v="6"/>
    <m/>
    <m/>
  </r>
  <r>
    <n v="15"/>
    <n v="0"/>
    <x v="68"/>
    <x v="15"/>
    <m/>
    <m/>
    <m/>
    <x v="16"/>
    <m/>
    <m/>
  </r>
  <r>
    <n v="15"/>
    <n v="1"/>
    <x v="69"/>
    <x v="1"/>
    <s v="Tài liệu mô hình triển khai"/>
    <n v="3"/>
    <d v="2017-07-20T00:00:00"/>
    <x v="16"/>
    <s v="NCCONG"/>
    <m/>
  </r>
  <r>
    <n v="15"/>
    <n v="2"/>
    <x v="70"/>
    <x v="1"/>
    <s v="Tài liệu thiết kế ứng dụng"/>
    <n v="3"/>
    <d v="2017-07-20T00:00:00"/>
    <x v="16"/>
    <s v="NCCONG"/>
    <m/>
  </r>
  <r>
    <n v="15"/>
    <n v="3"/>
    <x v="71"/>
    <x v="1"/>
    <s v="Tài liệu hướng dẫn cài đặt, cấu hình"/>
    <n v="3"/>
    <d v="2017-07-20T00:00:00"/>
    <x v="16"/>
    <s v="NVQUAN"/>
    <m/>
  </r>
  <r>
    <n v="15"/>
    <n v="4"/>
    <x v="72"/>
    <x v="1"/>
    <s v="Tài liệu hướng dẫn quản trị"/>
    <n v="3"/>
    <d v="2017-07-20T00:00:00"/>
    <x v="16"/>
    <s v="LNTNHAN"/>
    <m/>
  </r>
  <r>
    <n v="15"/>
    <n v="5"/>
    <x v="73"/>
    <x v="1"/>
    <s v="Tài liệu hướng dẫn người sử dụng"/>
    <m/>
    <m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o.">
  <location ref="C9:E25" firstHeaderRow="1" firstDataRow="1" firstDataCol="3"/>
  <pivotFields count="10">
    <pivotField showAll="0"/>
    <pivotField showAll="0"/>
    <pivotField axis="axisRow" outline="0" showAll="0" defaultSubtotal="0">
      <items count="74">
        <item x="0"/>
        <item x="5"/>
        <item x="12"/>
        <item x="22"/>
        <item x="25"/>
        <item x="29"/>
        <item x="32"/>
        <item x="36"/>
        <item x="39"/>
        <item x="45"/>
        <item x="48"/>
        <item x="52"/>
        <item x="54"/>
        <item x="64"/>
        <item x="68"/>
        <item x="1"/>
        <item x="2"/>
        <item x="3"/>
        <item x="4"/>
        <item x="46"/>
        <item x="47"/>
        <item x="49"/>
        <item x="50"/>
        <item x="51"/>
        <item x="53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9"/>
        <item x="70"/>
        <item x="71"/>
        <item x="72"/>
        <item x="73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3"/>
        <item x="24"/>
        <item x="26"/>
        <item x="27"/>
        <item x="28"/>
        <item x="30"/>
        <item x="31"/>
        <item x="33"/>
        <item x="34"/>
        <item x="35"/>
        <item x="37"/>
        <item x="38"/>
        <item x="40"/>
        <item x="41"/>
        <item x="42"/>
        <item x="43"/>
        <item x="44"/>
      </items>
    </pivotField>
    <pivotField axis="axisRow" outline="0" showAll="0" defaultSubtotal="0">
      <items count="16">
        <item x="4"/>
        <item x="14"/>
        <item x="13"/>
        <item x="7"/>
        <item x="3"/>
        <item x="5"/>
        <item x="8"/>
        <item x="6"/>
        <item x="12"/>
        <item x="2"/>
        <item x="15"/>
        <item x="0"/>
        <item x="11"/>
        <item x="10"/>
        <item x="9"/>
        <item h="1" x="1"/>
      </items>
    </pivotField>
    <pivotField showAll="0"/>
    <pivotField showAll="0"/>
    <pivotField showAll="0"/>
    <pivotField axis="axisRow" outline="0" showAll="0" defaultSubtotal="0">
      <items count="17">
        <item x="6"/>
        <item x="8"/>
        <item x="9"/>
        <item x="10"/>
        <item x="1"/>
        <item x="7"/>
        <item x="3"/>
        <item x="4"/>
        <item x="5"/>
        <item x="2"/>
        <item x="11"/>
        <item x="0"/>
        <item x="12"/>
        <item x="14"/>
        <item x="13"/>
        <item x="15"/>
        <item x="16"/>
      </items>
    </pivotField>
    <pivotField showAll="0"/>
    <pivotField showAll="0"/>
  </pivotFields>
  <rowFields count="3">
    <field x="2"/>
    <field x="3"/>
    <field x="7"/>
  </rowFields>
  <rowItems count="16">
    <i>
      <x/>
      <x v="11"/>
      <x v="11"/>
    </i>
    <i>
      <x v="1"/>
      <x v="9"/>
      <x v="9"/>
    </i>
    <i>
      <x v="2"/>
      <x v="4"/>
      <x v="5"/>
    </i>
    <i>
      <x v="3"/>
      <x/>
      <x v="7"/>
    </i>
    <i>
      <x v="4"/>
      <x v="5"/>
      <x v="7"/>
    </i>
    <i>
      <x v="5"/>
      <x v="7"/>
      <x v="10"/>
    </i>
    <i>
      <x v="6"/>
      <x v="3"/>
      <x v="10"/>
    </i>
    <i>
      <x v="7"/>
      <x v="6"/>
      <x v="12"/>
    </i>
    <i>
      <x v="8"/>
      <x v="14"/>
      <x v="12"/>
    </i>
    <i>
      <x v="9"/>
      <x v="13"/>
      <x v="14"/>
    </i>
    <i>
      <x v="10"/>
      <x v="12"/>
      <x v="14"/>
    </i>
    <i>
      <x v="11"/>
      <x v="8"/>
      <x v="13"/>
    </i>
    <i>
      <x v="12"/>
      <x v="2"/>
      <x v="15"/>
    </i>
    <i>
      <x v="13"/>
      <x v="1"/>
      <x v="15"/>
    </i>
    <i>
      <x v="14"/>
      <x v="10"/>
      <x v="16"/>
    </i>
    <i t="grand">
      <x/>
    </i>
  </rowItems>
  <colItems count="1">
    <i/>
  </colItems>
  <formats count="1">
    <format dxfId="39">
      <pivotArea dataOnly="0" labelOnly="1" outline="0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blPlan" displayName="tblPlan" ref="A1:K47" totalsRowCount="1" headerRowDxfId="38" dataDxfId="37" totalsRowDxfId="35" tableBorderDxfId="36">
  <autoFilter ref="A1:K46" xr:uid="{00000000-0009-0000-0100-000003000000}"/>
  <tableColumns count="11">
    <tableColumn id="1" xr3:uid="{00000000-0010-0000-0000-000001000000}" name="Lv1." totalsRowLabel="Finish" dataDxfId="24" totalsRowDxfId="10">
      <calculatedColumnFormula>COUNTA(OFFSET(tblPlan[[#Headers],[Task]],1,0,ROW()-1))</calculatedColumnFormula>
    </tableColumn>
    <tableColumn id="2" xr3:uid="{00000000-0010-0000-0000-000002000000}" name="Lv2." dataDxfId="23" totalsRowDxfId="9">
      <calculatedColumnFormula>IF(tblPlan[[#This Row],[Task]]&lt;&gt;"",0,OFFSET(tblPlan[[#This Row],[No.]],-1,-1)+1)</calculatedColumnFormula>
    </tableColumn>
    <tableColumn id="3" xr3:uid="{00000000-0010-0000-0000-000003000000}" name="No." dataDxfId="22" totalsRowDxfId="8">
      <calculatedColumnFormula>IF(tblPlan[[#This Row],[Task]]&lt;&gt;"",tblPlan[[#This Row],[Lv1.]],tblPlan[[#This Row],[Lv1.]]&amp;"."&amp;tblPlan[[#This Row],[Lv2.]])</calculatedColumnFormula>
    </tableColumn>
    <tableColumn id="4" xr3:uid="{00000000-0010-0000-0000-000004000000}" name="Task" dataDxfId="21" totalsRowDxfId="7"/>
    <tableColumn id="5" xr3:uid="{00000000-0010-0000-0000-000005000000}" name="Detail" dataDxfId="20" totalsRowDxfId="6"/>
    <tableColumn id="6" xr3:uid="{00000000-0010-0000-0000-000006000000}" name="Efforts(mds)" dataDxfId="19" totalsRowDxfId="5"/>
    <tableColumn id="7" xr3:uid="{00000000-0010-0000-0000-000007000000}" name="Start" dataDxfId="18" totalsRowDxfId="4"/>
    <tableColumn id="8" xr3:uid="{00000000-0010-0000-0000-000008000000}" name="Finish" totalsRowFunction="max" dataDxfId="17" totalsRowDxfId="3">
      <calculatedColumnFormula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calculatedColumnFormula>
    </tableColumn>
    <tableColumn id="9" xr3:uid="{00000000-0010-0000-0000-000009000000}" name="Resource" dataDxfId="16" totalsRowDxfId="2"/>
    <tableColumn id="11" xr3:uid="{00000000-0010-0000-0000-00000B000000}" name="%Complete" dataDxfId="15" totalsRowDxfId="1"/>
    <tableColumn id="10" xr3:uid="{00000000-0010-0000-0000-00000A000000}" name="Comment" dataDxfId="14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Holiday" displayName="tblHoliday" ref="A1:C3" totalsRowShown="0">
  <autoFilter ref="A1:C3" xr:uid="{00000000-0009-0000-0100-000001000000}"/>
  <tableColumns count="3">
    <tableColumn id="1" xr3:uid="{00000000-0010-0000-0100-000001000000}" name="No." dataDxfId="34"/>
    <tableColumn id="2" xr3:uid="{00000000-0010-0000-0100-000002000000}" name="Date" dataDxfId="33"/>
    <tableColumn id="3" xr3:uid="{00000000-0010-0000-0100-000003000000}" name="Description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Resources" displayName="tblResources" ref="A1:D3" totalsRowShown="0" headerRowDxfId="31" tableBorderDxfId="30">
  <autoFilter ref="A1:D3" xr:uid="{00000000-0009-0000-0100-000002000000}"/>
  <tableColumns count="4">
    <tableColumn id="1" xr3:uid="{00000000-0010-0000-0200-000001000000}" name="No." dataDxfId="29">
      <calculatedColumnFormula>ROW()-ROW(tblResources[[#Headers],[No.]])</calculatedColumnFormula>
    </tableColumn>
    <tableColumn id="4" xr3:uid="{00000000-0010-0000-0200-000004000000}" name="Account" dataDxfId="28"/>
    <tableColumn id="2" xr3:uid="{00000000-0010-0000-0200-000002000000}" name="Fullname" dataDxfId="27"/>
    <tableColumn id="3" xr3:uid="{00000000-0010-0000-0200-000003000000}" name="Description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5"/>
  <sheetViews>
    <sheetView workbookViewId="0">
      <selection activeCell="B5" sqref="B5"/>
    </sheetView>
  </sheetViews>
  <sheetFormatPr baseColWidth="10" defaultColWidth="8.83203125" defaultRowHeight="15" x14ac:dyDescent="0.2"/>
  <cols>
    <col min="1" max="1" width="12.33203125" customWidth="1"/>
    <col min="2" max="2" width="20.83203125" customWidth="1"/>
    <col min="3" max="3" width="11.33203125" customWidth="1"/>
    <col min="4" max="4" width="48.5" bestFit="1" customWidth="1"/>
    <col min="5" max="5" width="15.5" customWidth="1"/>
  </cols>
  <sheetData>
    <row r="2" spans="1:5" x14ac:dyDescent="0.2">
      <c r="A2" t="s">
        <v>0</v>
      </c>
      <c r="B2" t="s">
        <v>33</v>
      </c>
    </row>
    <row r="3" spans="1:5" x14ac:dyDescent="0.2">
      <c r="A3" t="s">
        <v>1</v>
      </c>
      <c r="B3" t="s">
        <v>34</v>
      </c>
    </row>
    <row r="4" spans="1:5" x14ac:dyDescent="0.2">
      <c r="A4" t="s">
        <v>2</v>
      </c>
      <c r="B4" s="19">
        <v>185</v>
      </c>
    </row>
    <row r="5" spans="1:5" x14ac:dyDescent="0.2">
      <c r="A5" t="s">
        <v>8</v>
      </c>
      <c r="B5" s="5">
        <f>MIN(tblPlan[Start])</f>
        <v>0</v>
      </c>
    </row>
    <row r="6" spans="1:5" x14ac:dyDescent="0.2">
      <c r="A6" t="s">
        <v>9</v>
      </c>
      <c r="B6" s="5">
        <f ca="1">MAX(tblPlan[Finish])</f>
        <v>0</v>
      </c>
    </row>
    <row r="9" spans="1:5" x14ac:dyDescent="0.2">
      <c r="C9" s="20" t="s">
        <v>5</v>
      </c>
      <c r="D9" s="20" t="s">
        <v>6</v>
      </c>
      <c r="E9" s="20" t="s">
        <v>9</v>
      </c>
    </row>
    <row r="10" spans="1:5" x14ac:dyDescent="0.2">
      <c r="C10">
        <v>1</v>
      </c>
      <c r="D10" t="s">
        <v>14</v>
      </c>
      <c r="E10" s="5">
        <v>42921</v>
      </c>
    </row>
    <row r="11" spans="1:5" x14ac:dyDescent="0.2">
      <c r="C11">
        <v>2</v>
      </c>
      <c r="D11" t="s">
        <v>15</v>
      </c>
      <c r="E11" s="5">
        <v>42915</v>
      </c>
    </row>
    <row r="12" spans="1:5" x14ac:dyDescent="0.2">
      <c r="C12">
        <v>3</v>
      </c>
      <c r="D12" t="s">
        <v>16</v>
      </c>
      <c r="E12" s="5">
        <v>42902</v>
      </c>
    </row>
    <row r="13" spans="1:5" x14ac:dyDescent="0.2">
      <c r="C13">
        <v>4</v>
      </c>
      <c r="D13" t="s">
        <v>17</v>
      </c>
      <c r="E13" s="5">
        <v>42909</v>
      </c>
    </row>
    <row r="14" spans="1:5" x14ac:dyDescent="0.2">
      <c r="C14">
        <v>5</v>
      </c>
      <c r="D14" t="s">
        <v>18</v>
      </c>
      <c r="E14" s="5">
        <v>42909</v>
      </c>
    </row>
    <row r="15" spans="1:5" x14ac:dyDescent="0.2">
      <c r="C15">
        <v>6</v>
      </c>
      <c r="D15" t="s">
        <v>19</v>
      </c>
      <c r="E15" s="5">
        <v>42916</v>
      </c>
    </row>
    <row r="16" spans="1:5" x14ac:dyDescent="0.2">
      <c r="C16">
        <v>7</v>
      </c>
      <c r="D16" t="s">
        <v>20</v>
      </c>
      <c r="E16" s="5">
        <v>42916</v>
      </c>
    </row>
    <row r="17" spans="3:5" x14ac:dyDescent="0.2">
      <c r="C17">
        <v>8</v>
      </c>
      <c r="D17" t="s">
        <v>21</v>
      </c>
      <c r="E17" s="5">
        <v>42923</v>
      </c>
    </row>
    <row r="18" spans="3:5" x14ac:dyDescent="0.2">
      <c r="C18">
        <v>9</v>
      </c>
      <c r="D18" t="s">
        <v>22</v>
      </c>
      <c r="E18" s="5">
        <v>42923</v>
      </c>
    </row>
    <row r="19" spans="3:5" x14ac:dyDescent="0.2">
      <c r="C19">
        <v>10</v>
      </c>
      <c r="D19" t="s">
        <v>23</v>
      </c>
      <c r="E19" s="5">
        <v>42930</v>
      </c>
    </row>
    <row r="20" spans="3:5" x14ac:dyDescent="0.2">
      <c r="C20">
        <v>11</v>
      </c>
      <c r="D20" t="s">
        <v>24</v>
      </c>
      <c r="E20" s="5">
        <v>42930</v>
      </c>
    </row>
    <row r="21" spans="3:5" x14ac:dyDescent="0.2">
      <c r="C21">
        <v>12</v>
      </c>
      <c r="D21" t="s">
        <v>25</v>
      </c>
      <c r="E21" s="5">
        <v>42927</v>
      </c>
    </row>
    <row r="22" spans="3:5" x14ac:dyDescent="0.2">
      <c r="C22">
        <v>13</v>
      </c>
      <c r="D22" t="s">
        <v>26</v>
      </c>
      <c r="E22" s="5">
        <v>42935</v>
      </c>
    </row>
    <row r="23" spans="3:5" x14ac:dyDescent="0.2">
      <c r="C23">
        <v>14</v>
      </c>
      <c r="D23" t="s">
        <v>27</v>
      </c>
      <c r="E23" s="5">
        <v>42935</v>
      </c>
    </row>
    <row r="24" spans="3:5" x14ac:dyDescent="0.2">
      <c r="C24">
        <v>15</v>
      </c>
      <c r="D24" t="s">
        <v>28</v>
      </c>
      <c r="E24" s="5">
        <v>42940</v>
      </c>
    </row>
    <row r="25" spans="3:5" x14ac:dyDescent="0.2">
      <c r="C2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"/>
  <sheetViews>
    <sheetView showGridLines="0" tabSelected="1" topLeftCell="C1" zoomScaleNormal="100" workbookViewId="0">
      <selection activeCell="I16" sqref="I16"/>
    </sheetView>
  </sheetViews>
  <sheetFormatPr baseColWidth="10" defaultColWidth="9.1640625" defaultRowHeight="15" x14ac:dyDescent="0.2"/>
  <cols>
    <col min="1" max="2" width="6.6640625" style="7" hidden="1" customWidth="1"/>
    <col min="3" max="3" width="6.5" style="7" customWidth="1"/>
    <col min="4" max="4" width="8.5" style="7" customWidth="1"/>
    <col min="5" max="5" width="33.6640625" style="7" customWidth="1"/>
    <col min="6" max="6" width="14.33203125" style="7" bestFit="1" customWidth="1"/>
    <col min="7" max="8" width="15.5" style="7" bestFit="1" customWidth="1"/>
    <col min="9" max="9" width="14" style="7" customWidth="1"/>
    <col min="10" max="10" width="17.83203125" style="7" customWidth="1"/>
    <col min="11" max="11" width="54.83203125" style="7" customWidth="1"/>
    <col min="12" max="16384" width="9.1640625" style="7"/>
  </cols>
  <sheetData>
    <row r="1" spans="1:11" x14ac:dyDescent="0.2">
      <c r="A1" s="8" t="s">
        <v>3</v>
      </c>
      <c r="B1" s="9" t="s">
        <v>4</v>
      </c>
      <c r="C1" s="9" t="s">
        <v>5</v>
      </c>
      <c r="D1" s="9" t="s">
        <v>6</v>
      </c>
      <c r="E1" s="9" t="s">
        <v>7</v>
      </c>
      <c r="F1" s="9" t="s">
        <v>2</v>
      </c>
      <c r="G1" s="9" t="s">
        <v>8</v>
      </c>
      <c r="H1" s="9" t="s">
        <v>9</v>
      </c>
      <c r="I1" s="9" t="s">
        <v>36</v>
      </c>
      <c r="J1" s="10" t="s">
        <v>35</v>
      </c>
      <c r="K1" s="10" t="s">
        <v>31</v>
      </c>
    </row>
    <row r="2" spans="1:11" x14ac:dyDescent="0.2">
      <c r="A2" s="21">
        <f ca="1">COUNTA(OFFSET(tblPlan[[#Headers],[Task]],1,0,ROW()-1))</f>
        <v>1</v>
      </c>
      <c r="B2" s="22">
        <f ca="1">IF(tblPlan[[#This Row],[Task]]&lt;&gt;"",0,OFFSET(tblPlan[[#This Row],[No.]],-1,-1)+1)</f>
        <v>0</v>
      </c>
      <c r="C2" s="23">
        <f ca="1">IF(tblPlan[[#This Row],[Task]]&lt;&gt;"",tblPlan[[#This Row],[Lv1.]],tblPlan[[#This Row],[Lv1.]]&amp;"."&amp;tblPlan[[#This Row],[Lv2.]])</f>
        <v>1</v>
      </c>
      <c r="D2" s="9" t="s">
        <v>70</v>
      </c>
      <c r="E2" s="9"/>
      <c r="F2" s="9"/>
      <c r="G2" s="14"/>
      <c r="H2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2" s="16"/>
      <c r="J2" s="26"/>
      <c r="K2" s="24"/>
    </row>
    <row r="3" spans="1:11" x14ac:dyDescent="0.2">
      <c r="A3" s="21">
        <f ca="1">COUNTA(OFFSET(tblPlan[[#Headers],[Task]],1,0,ROW()-1))</f>
        <v>1</v>
      </c>
      <c r="B3" s="22">
        <f ca="1">IF(tblPlan[[#This Row],[Task]]&lt;&gt;"",0,OFFSET(tblPlan[[#This Row],[No.]],-1,-1)+1)</f>
        <v>1</v>
      </c>
      <c r="C3" s="23" t="str">
        <f ca="1">IF(tblPlan[[#This Row],[Task]]&lt;&gt;"",tblPlan[[#This Row],[Lv1.]],tblPlan[[#This Row],[Lv1.]]&amp;"."&amp;tblPlan[[#This Row],[Lv2.]])</f>
        <v>1.1</v>
      </c>
      <c r="D3" s="9"/>
      <c r="E3" s="9" t="s">
        <v>71</v>
      </c>
      <c r="F3" s="9"/>
      <c r="G3" s="14"/>
      <c r="H3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" s="16" t="s">
        <v>29</v>
      </c>
      <c r="J3" s="26">
        <v>0.8</v>
      </c>
      <c r="K3" s="24"/>
    </row>
    <row r="4" spans="1:11" x14ac:dyDescent="0.2">
      <c r="A4" s="11">
        <f ca="1">COUNTA(OFFSET(tblPlan[[#Headers],[Task]],1,0,ROW()-1))</f>
        <v>2</v>
      </c>
      <c r="B4" s="12">
        <f ca="1">IF(tblPlan[[#This Row],[Task]]&lt;&gt;"",0,OFFSET(tblPlan[[#This Row],[No.]],-1,-1)+1)</f>
        <v>0</v>
      </c>
      <c r="C4" s="13">
        <f ca="1">IF(tblPlan[[#This Row],[Task]]&lt;&gt;"",tblPlan[[#This Row],[Lv1.]],tblPlan[[#This Row],[Lv1.]]&amp;"."&amp;tblPlan[[#This Row],[Lv2.]])</f>
        <v>2</v>
      </c>
      <c r="D4" s="9" t="s">
        <v>69</v>
      </c>
      <c r="E4" s="9"/>
      <c r="F4" s="9"/>
      <c r="G4" s="14"/>
      <c r="H4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4" s="16"/>
      <c r="J4" s="26"/>
      <c r="K4" s="24"/>
    </row>
    <row r="5" spans="1:11" x14ac:dyDescent="0.2">
      <c r="A5" s="11">
        <f ca="1">COUNTA(OFFSET(tblPlan[[#Headers],[Task]],1,0,ROW()-1))</f>
        <v>2</v>
      </c>
      <c r="B5" s="12">
        <f ca="1">IF(tblPlan[[#This Row],[Task]]&lt;&gt;"",0,OFFSET(tblPlan[[#This Row],[No.]],-1,-1)+1)</f>
        <v>1</v>
      </c>
      <c r="C5" s="13" t="str">
        <f ca="1">IF(tblPlan[[#This Row],[Task]]&lt;&gt;"",tblPlan[[#This Row],[Lv1.]],tblPlan[[#This Row],[Lv1.]]&amp;"."&amp;tblPlan[[#This Row],[Lv2.]])</f>
        <v>2.1</v>
      </c>
      <c r="D5" s="9"/>
      <c r="E5" s="9" t="s">
        <v>41</v>
      </c>
      <c r="F5" s="9"/>
      <c r="G5" s="14"/>
      <c r="H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5" s="16" t="s">
        <v>29</v>
      </c>
      <c r="J5" s="26">
        <v>1</v>
      </c>
      <c r="K5" s="24"/>
    </row>
    <row r="6" spans="1:11" x14ac:dyDescent="0.2">
      <c r="A6" s="11">
        <f ca="1">COUNTA(OFFSET(tblPlan[[#Headers],[Task]],1,0,ROW()-1))</f>
        <v>2</v>
      </c>
      <c r="B6" s="12">
        <f ca="1">IF(tblPlan[[#This Row],[Task]]&lt;&gt;"",0,OFFSET(tblPlan[[#This Row],[No.]],-1,-1)+1)</f>
        <v>2</v>
      </c>
      <c r="C6" s="13" t="str">
        <f ca="1">IF(tblPlan[[#This Row],[Task]]&lt;&gt;"",tblPlan[[#This Row],[Lv1.]],tblPlan[[#This Row],[Lv1.]]&amp;"."&amp;tblPlan[[#This Row],[Lv2.]])</f>
        <v>2.2</v>
      </c>
      <c r="D6" s="9"/>
      <c r="E6" s="9" t="s">
        <v>72</v>
      </c>
      <c r="F6" s="9"/>
      <c r="G6" s="14"/>
      <c r="H6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6" s="16" t="s">
        <v>29</v>
      </c>
      <c r="J6" s="26">
        <v>1</v>
      </c>
      <c r="K6" s="24"/>
    </row>
    <row r="7" spans="1:11" x14ac:dyDescent="0.2">
      <c r="A7" s="11">
        <f ca="1">COUNTA(OFFSET(tblPlan[[#Headers],[Task]],1,0,ROW()-1))</f>
        <v>2</v>
      </c>
      <c r="B7" s="12">
        <f ca="1">IF(tblPlan[[#This Row],[Task]]&lt;&gt;"",0,OFFSET(tblPlan[[#This Row],[No.]],-1,-1)+1)</f>
        <v>3</v>
      </c>
      <c r="C7" s="13" t="str">
        <f ca="1">IF(tblPlan[[#This Row],[Task]]&lt;&gt;"",tblPlan[[#This Row],[Lv1.]],tblPlan[[#This Row],[Lv1.]]&amp;"."&amp;tblPlan[[#This Row],[Lv2.]])</f>
        <v>2.3</v>
      </c>
      <c r="D7" s="9"/>
      <c r="E7" s="9" t="s">
        <v>73</v>
      </c>
      <c r="F7" s="9"/>
      <c r="G7" s="14"/>
      <c r="H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7" s="16" t="s">
        <v>29</v>
      </c>
      <c r="J7" s="26">
        <v>0</v>
      </c>
      <c r="K7" s="24"/>
    </row>
    <row r="8" spans="1:11" x14ac:dyDescent="0.2">
      <c r="A8" s="11">
        <f ca="1">COUNTA(OFFSET(tblPlan[[#Headers],[Task]],1,0,ROW()-1))</f>
        <v>2</v>
      </c>
      <c r="B8" s="12">
        <f ca="1">IF(tblPlan[[#This Row],[Task]]&lt;&gt;"",0,OFFSET(tblPlan[[#This Row],[No.]],-1,-1)+1)</f>
        <v>4</v>
      </c>
      <c r="C8" s="13" t="str">
        <f ca="1">IF(tblPlan[[#This Row],[Task]]&lt;&gt;"",tblPlan[[#This Row],[Lv1.]],tblPlan[[#This Row],[Lv1.]]&amp;"."&amp;tblPlan[[#This Row],[Lv2.]])</f>
        <v>2.4</v>
      </c>
      <c r="D8" s="9"/>
      <c r="E8" s="9" t="s">
        <v>74</v>
      </c>
      <c r="F8" s="9"/>
      <c r="G8" s="14"/>
      <c r="H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8" s="16" t="s">
        <v>29</v>
      </c>
      <c r="J8" s="26">
        <v>0</v>
      </c>
      <c r="K8" s="24"/>
    </row>
    <row r="9" spans="1:11" x14ac:dyDescent="0.2">
      <c r="A9" s="11">
        <f ca="1">COUNTA(OFFSET(tblPlan[[#Headers],[Task]],1,0,ROW()-1))</f>
        <v>3</v>
      </c>
      <c r="B9" s="12">
        <f ca="1">IF(tblPlan[[#This Row],[Task]]&lt;&gt;"",0,OFFSET(tblPlan[[#This Row],[No.]],-1,-1)+1)</f>
        <v>0</v>
      </c>
      <c r="C9" s="13">
        <f ca="1">IF(tblPlan[[#This Row],[Task]]&lt;&gt;"",tblPlan[[#This Row],[Lv1.]],tblPlan[[#This Row],[Lv1.]]&amp;"."&amp;tblPlan[[#This Row],[Lv2.]])</f>
        <v>3</v>
      </c>
      <c r="D9" s="9" t="s">
        <v>47</v>
      </c>
      <c r="E9" s="9"/>
      <c r="F9" s="9"/>
      <c r="G9" s="14"/>
      <c r="H9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9" s="16"/>
      <c r="J9" s="26"/>
      <c r="K9" s="24"/>
    </row>
    <row r="10" spans="1:11" x14ac:dyDescent="0.2">
      <c r="A10" s="11">
        <f ca="1">COUNTA(OFFSET(tblPlan[[#Headers],[Task]],1,0,ROW()-1))</f>
        <v>3</v>
      </c>
      <c r="B10" s="12">
        <f ca="1">IF(tblPlan[[#This Row],[Task]]&lt;&gt;"",0,OFFSET(tblPlan[[#This Row],[No.]],-1,-1)+1)</f>
        <v>1</v>
      </c>
      <c r="C10" s="13" t="str">
        <f ca="1">IF(tblPlan[[#This Row],[Task]]&lt;&gt;"",tblPlan[[#This Row],[Lv1.]],tblPlan[[#This Row],[Lv1.]]&amp;"."&amp;tblPlan[[#This Row],[Lv2.]])</f>
        <v>3.1</v>
      </c>
      <c r="D10" s="9"/>
      <c r="E10" s="9" t="s">
        <v>48</v>
      </c>
      <c r="F10" s="9"/>
      <c r="G10" s="14"/>
      <c r="H10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0" s="16" t="s">
        <v>29</v>
      </c>
      <c r="J10" s="26">
        <v>1</v>
      </c>
      <c r="K10" s="24"/>
    </row>
    <row r="11" spans="1:11" x14ac:dyDescent="0.2">
      <c r="A11" s="21">
        <f ca="1">COUNTA(OFFSET(tblPlan[[#Headers],[Task]],1,0,ROW()-1))</f>
        <v>3</v>
      </c>
      <c r="B11" s="22">
        <f ca="1">IF(tblPlan[[#This Row],[Task]]&lt;&gt;"",0,OFFSET(tblPlan[[#This Row],[No.]],-1,-1)+1)</f>
        <v>2</v>
      </c>
      <c r="C11" s="23" t="str">
        <f ca="1">IF(tblPlan[[#This Row],[Task]]&lt;&gt;"",tblPlan[[#This Row],[Lv1.]],tblPlan[[#This Row],[Lv1.]]&amp;"."&amp;tblPlan[[#This Row],[Lv2.]])</f>
        <v>3.2</v>
      </c>
      <c r="D11" s="9"/>
      <c r="E11" s="9" t="s">
        <v>78</v>
      </c>
      <c r="F11" s="9"/>
      <c r="G11" s="14"/>
      <c r="H11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1" s="16" t="s">
        <v>29</v>
      </c>
      <c r="J11" s="26">
        <v>1</v>
      </c>
      <c r="K11" s="24"/>
    </row>
    <row r="12" spans="1:11" x14ac:dyDescent="0.2">
      <c r="A12" s="21">
        <f ca="1">COUNTA(OFFSET(tblPlan[[#Headers],[Task]],1,0,ROW()-1))</f>
        <v>3</v>
      </c>
      <c r="B12" s="22">
        <f ca="1">IF(tblPlan[[#This Row],[Task]]&lt;&gt;"",0,OFFSET(tblPlan[[#This Row],[No.]],-1,-1)+1)</f>
        <v>3</v>
      </c>
      <c r="C12" s="23" t="str">
        <f ca="1">IF(tblPlan[[#This Row],[Task]]&lt;&gt;"",tblPlan[[#This Row],[Lv1.]],tblPlan[[#This Row],[Lv1.]]&amp;"."&amp;tblPlan[[#This Row],[Lv2.]])</f>
        <v>3.3</v>
      </c>
      <c r="D12" s="9"/>
      <c r="E12" s="9" t="s">
        <v>75</v>
      </c>
      <c r="F12" s="9"/>
      <c r="G12" s="14"/>
      <c r="H1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2" s="16" t="s">
        <v>29</v>
      </c>
      <c r="J12" s="26">
        <v>1</v>
      </c>
      <c r="K12" s="24"/>
    </row>
    <row r="13" spans="1:11" x14ac:dyDescent="0.2">
      <c r="A13" s="21">
        <f ca="1">COUNTA(OFFSET(tblPlan[[#Headers],[Task]],1,0,ROW()-1))</f>
        <v>3</v>
      </c>
      <c r="B13" s="22">
        <f ca="1">IF(tblPlan[[#This Row],[Task]]&lt;&gt;"",0,OFFSET(tblPlan[[#This Row],[No.]],-1,-1)+1)</f>
        <v>4</v>
      </c>
      <c r="C13" s="23" t="str">
        <f ca="1">IF(tblPlan[[#This Row],[Task]]&lt;&gt;"",tblPlan[[#This Row],[Lv1.]],tblPlan[[#This Row],[Lv1.]]&amp;"."&amp;tblPlan[[#This Row],[Lv2.]])</f>
        <v>3.4</v>
      </c>
      <c r="D13" s="9"/>
      <c r="E13" s="9" t="s">
        <v>31</v>
      </c>
      <c r="F13" s="9"/>
      <c r="G13" s="14"/>
      <c r="H13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3" s="16" t="s">
        <v>29</v>
      </c>
      <c r="J13" s="26">
        <v>0.7</v>
      </c>
      <c r="K13" s="24"/>
    </row>
    <row r="14" spans="1:11" x14ac:dyDescent="0.2">
      <c r="A14" s="21">
        <f ca="1">COUNTA(OFFSET(tblPlan[[#Headers],[Task]],1,0,ROW()-1))</f>
        <v>3</v>
      </c>
      <c r="B14" s="22">
        <f ca="1">IF(tblPlan[[#This Row],[Task]]&lt;&gt;"",0,OFFSET(tblPlan[[#This Row],[No.]],-1,-1)+1)</f>
        <v>5</v>
      </c>
      <c r="C14" s="23" t="str">
        <f ca="1">IF(tblPlan[[#This Row],[Task]]&lt;&gt;"",tblPlan[[#This Row],[Lv1.]],tblPlan[[#This Row],[Lv1.]]&amp;"."&amp;tblPlan[[#This Row],[Lv2.]])</f>
        <v>3.5</v>
      </c>
      <c r="D14" s="9"/>
      <c r="E14" s="9" t="s">
        <v>51</v>
      </c>
      <c r="F14" s="9"/>
      <c r="G14" s="14"/>
      <c r="H14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4" s="16" t="s">
        <v>29</v>
      </c>
      <c r="J14" s="26">
        <v>0.7</v>
      </c>
      <c r="K14" s="24"/>
    </row>
    <row r="15" spans="1:11" x14ac:dyDescent="0.2">
      <c r="A15" s="21">
        <f ca="1">COUNTA(OFFSET(tblPlan[[#Headers],[Task]],1,0,ROW()-1))</f>
        <v>3</v>
      </c>
      <c r="B15" s="22">
        <f ca="1">IF(tblPlan[[#This Row],[Task]]&lt;&gt;"",0,OFFSET(tblPlan[[#This Row],[No.]],-1,-1)+1)</f>
        <v>6</v>
      </c>
      <c r="C15" s="23" t="str">
        <f ca="1">IF(tblPlan[[#This Row],[Task]]&lt;&gt;"",tblPlan[[#This Row],[Lv1.]],tblPlan[[#This Row],[Lv1.]]&amp;"."&amp;tblPlan[[#This Row],[Lv2.]])</f>
        <v>3.6</v>
      </c>
      <c r="D15" s="9"/>
      <c r="E15" s="9" t="s">
        <v>52</v>
      </c>
      <c r="F15" s="9"/>
      <c r="G15" s="14"/>
      <c r="H1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5" s="16" t="s">
        <v>29</v>
      </c>
      <c r="J15" s="26">
        <v>0.7</v>
      </c>
      <c r="K15" s="24"/>
    </row>
    <row r="16" spans="1:11" x14ac:dyDescent="0.2">
      <c r="A16" s="11">
        <f ca="1">COUNTA(OFFSET(tblPlan[[#Headers],[Task]],1,0,ROW()-1))</f>
        <v>4</v>
      </c>
      <c r="B16" s="12">
        <f ca="1">IF(tblPlan[[#This Row],[Task]]&lt;&gt;"",0,OFFSET(tblPlan[[#This Row],[No.]],-1,-1)+1)</f>
        <v>0</v>
      </c>
      <c r="C16" s="13">
        <f ca="1">IF(tblPlan[[#This Row],[Task]]&lt;&gt;"",tblPlan[[#This Row],[Lv1.]],tblPlan[[#This Row],[Lv1.]]&amp;"."&amp;tblPlan[[#This Row],[Lv2.]])</f>
        <v>4</v>
      </c>
      <c r="D16" s="9" t="s">
        <v>37</v>
      </c>
      <c r="E16" s="9"/>
      <c r="F16" s="9"/>
      <c r="G16" s="14"/>
      <c r="H16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16" s="16"/>
      <c r="J16" s="26"/>
      <c r="K16" s="24"/>
    </row>
    <row r="17" spans="1:11" x14ac:dyDescent="0.2">
      <c r="A17" s="11">
        <f ca="1">COUNTA(OFFSET(tblPlan[[#Headers],[Task]],1,0,ROW()-1))</f>
        <v>4</v>
      </c>
      <c r="B17" s="12">
        <f ca="1">IF(tblPlan[[#This Row],[Task]]&lt;&gt;"",0,OFFSET(tblPlan[[#This Row],[No.]],-1,-1)+1)</f>
        <v>1</v>
      </c>
      <c r="C17" s="13" t="str">
        <f ca="1">IF(tblPlan[[#This Row],[Task]]&lt;&gt;"",tblPlan[[#This Row],[Lv1.]],tblPlan[[#This Row],[Lv1.]]&amp;"."&amp;tblPlan[[#This Row],[Lv2.]])</f>
        <v>4.1</v>
      </c>
      <c r="D17" s="9"/>
      <c r="E17" s="9" t="s">
        <v>49</v>
      </c>
      <c r="F17" s="9"/>
      <c r="G17" s="14"/>
      <c r="H1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7" s="16" t="s">
        <v>29</v>
      </c>
      <c r="J17" s="26">
        <v>1</v>
      </c>
      <c r="K17" s="24"/>
    </row>
    <row r="18" spans="1:11" x14ac:dyDescent="0.2">
      <c r="A18" s="21">
        <f ca="1">COUNTA(OFFSET(tblPlan[[#Headers],[Task]],1,0,ROW()-1))</f>
        <v>4</v>
      </c>
      <c r="B18" s="22">
        <f ca="1">IF(tblPlan[[#This Row],[Task]]&lt;&gt;"",0,OFFSET(tblPlan[[#This Row],[No.]],-1,-1)+1)</f>
        <v>2</v>
      </c>
      <c r="C18" s="23" t="str">
        <f ca="1">IF(tblPlan[[#This Row],[Task]]&lt;&gt;"",tblPlan[[#This Row],[Lv1.]],tblPlan[[#This Row],[Lv1.]]&amp;"."&amp;tblPlan[[#This Row],[Lv2.]])</f>
        <v>4.2</v>
      </c>
      <c r="D18" s="9"/>
      <c r="E18" s="9" t="s">
        <v>50</v>
      </c>
      <c r="F18" s="9"/>
      <c r="G18" s="14"/>
      <c r="H1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8" s="16" t="s">
        <v>29</v>
      </c>
      <c r="J18" s="26">
        <v>1</v>
      </c>
      <c r="K18" s="24"/>
    </row>
    <row r="19" spans="1:11" x14ac:dyDescent="0.2">
      <c r="A19" s="21">
        <f ca="1">COUNTA(OFFSET(tblPlan[[#Headers],[Task]],1,0,ROW()-1))</f>
        <v>4</v>
      </c>
      <c r="B19" s="22">
        <f ca="1">IF(tblPlan[[#This Row],[Task]]&lt;&gt;"",0,OFFSET(tblPlan[[#This Row],[No.]],-1,-1)+1)</f>
        <v>3</v>
      </c>
      <c r="C19" s="23" t="str">
        <f ca="1">IF(tblPlan[[#This Row],[Task]]&lt;&gt;"",tblPlan[[#This Row],[Lv1.]],tblPlan[[#This Row],[Lv1.]]&amp;"."&amp;tblPlan[[#This Row],[Lv2.]])</f>
        <v>4.3</v>
      </c>
      <c r="D19" s="9"/>
      <c r="E19" s="9" t="s">
        <v>76</v>
      </c>
      <c r="F19" s="9"/>
      <c r="G19" s="14"/>
      <c r="H1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19" s="16" t="s">
        <v>29</v>
      </c>
      <c r="J19" s="26">
        <v>0.5</v>
      </c>
      <c r="K19" s="24"/>
    </row>
    <row r="20" spans="1:11" x14ac:dyDescent="0.2">
      <c r="A20" s="21">
        <f ca="1">COUNTA(OFFSET(tblPlan[[#Headers],[Task]],1,0,ROW()-1))</f>
        <v>4</v>
      </c>
      <c r="B20" s="22">
        <f ca="1">IF(tblPlan[[#This Row],[Task]]&lt;&gt;"",0,OFFSET(tblPlan[[#This Row],[No.]],-1,-1)+1)</f>
        <v>4</v>
      </c>
      <c r="C20" s="23" t="str">
        <f ca="1">IF(tblPlan[[#This Row],[Task]]&lt;&gt;"",tblPlan[[#This Row],[Lv1.]],tblPlan[[#This Row],[Lv1.]]&amp;"."&amp;tblPlan[[#This Row],[Lv2.]])</f>
        <v>4.4</v>
      </c>
      <c r="D20" s="9"/>
      <c r="E20" s="9" t="s">
        <v>77</v>
      </c>
      <c r="F20" s="9"/>
      <c r="G20" s="14"/>
      <c r="H20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0" s="16" t="s">
        <v>29</v>
      </c>
      <c r="J20" s="26">
        <v>0.5</v>
      </c>
      <c r="K20" s="24"/>
    </row>
    <row r="21" spans="1:11" x14ac:dyDescent="0.2">
      <c r="A21" s="11">
        <f ca="1">COUNTA(OFFSET(tblPlan[[#Headers],[Task]],1,0,ROW()-1))</f>
        <v>5</v>
      </c>
      <c r="B21" s="12">
        <f ca="1">IF(tblPlan[[#This Row],[Task]]&lt;&gt;"",0,OFFSET(tblPlan[[#This Row],[No.]],-1,-1)+1)</f>
        <v>0</v>
      </c>
      <c r="C21" s="13">
        <f ca="1">IF(tblPlan[[#This Row],[Task]]&lt;&gt;"",tblPlan[[#This Row],[Lv1.]],tblPlan[[#This Row],[Lv1.]]&amp;"."&amp;tblPlan[[#This Row],[Lv2.]])</f>
        <v>5</v>
      </c>
      <c r="D21" s="9" t="s">
        <v>38</v>
      </c>
      <c r="E21" s="9"/>
      <c r="F21" s="9"/>
      <c r="G21" s="14"/>
      <c r="H21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21" s="16"/>
      <c r="J21" s="26"/>
      <c r="K21" s="24"/>
    </row>
    <row r="22" spans="1:11" x14ac:dyDescent="0.2">
      <c r="A22" s="11">
        <f ca="1">COUNTA(OFFSET(tblPlan[[#Headers],[Task]],1,0,ROW()-1))</f>
        <v>5</v>
      </c>
      <c r="B22" s="12">
        <f ca="1">IF(tblPlan[[#This Row],[Task]]&lt;&gt;"",0,OFFSET(tblPlan[[#This Row],[No.]],-1,-1)+1)</f>
        <v>1</v>
      </c>
      <c r="C22" s="13" t="str">
        <f ca="1">IF(tblPlan[[#This Row],[Task]]&lt;&gt;"",tblPlan[[#This Row],[Lv1.]],tblPlan[[#This Row],[Lv1.]]&amp;"."&amp;tblPlan[[#This Row],[Lv2.]])</f>
        <v>5.1</v>
      </c>
      <c r="D22" s="9"/>
      <c r="E22" s="9" t="s">
        <v>42</v>
      </c>
      <c r="F22" s="9"/>
      <c r="G22" s="14"/>
      <c r="H2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2" s="16" t="s">
        <v>53</v>
      </c>
      <c r="J22" s="26">
        <v>1</v>
      </c>
      <c r="K22" s="24"/>
    </row>
    <row r="23" spans="1:11" x14ac:dyDescent="0.2">
      <c r="A23" s="11">
        <f ca="1">COUNTA(OFFSET(tblPlan[[#Headers],[Task]],1,0,ROW()-1))</f>
        <v>5</v>
      </c>
      <c r="B23" s="12">
        <f ca="1">IF(tblPlan[[#This Row],[Task]]&lt;&gt;"",0,OFFSET(tblPlan[[#This Row],[No.]],-1,-1)+1)</f>
        <v>2</v>
      </c>
      <c r="C23" s="13" t="str">
        <f ca="1">IF(tblPlan[[#This Row],[Task]]&lt;&gt;"",tblPlan[[#This Row],[Lv1.]],tblPlan[[#This Row],[Lv1.]]&amp;"."&amp;tblPlan[[#This Row],[Lv2.]])</f>
        <v>5.2</v>
      </c>
      <c r="D23" s="9"/>
      <c r="E23" s="9" t="s">
        <v>43</v>
      </c>
      <c r="F23" s="9"/>
      <c r="G23" s="14"/>
      <c r="H23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3" s="16" t="s">
        <v>53</v>
      </c>
      <c r="J23" s="26">
        <v>1</v>
      </c>
      <c r="K23" s="24"/>
    </row>
    <row r="24" spans="1:11" x14ac:dyDescent="0.2">
      <c r="A24" s="11">
        <f ca="1">COUNTA(OFFSET(tblPlan[[#Headers],[Task]],1,0,ROW()-1))</f>
        <v>5</v>
      </c>
      <c r="B24" s="12">
        <f ca="1">IF(tblPlan[[#This Row],[Task]]&lt;&gt;"",0,OFFSET(tblPlan[[#This Row],[No.]],-1,-1)+1)</f>
        <v>3</v>
      </c>
      <c r="C24" s="13" t="str">
        <f ca="1">IF(tblPlan[[#This Row],[Task]]&lt;&gt;"",tblPlan[[#This Row],[Lv1.]],tblPlan[[#This Row],[Lv1.]]&amp;"."&amp;tblPlan[[#This Row],[Lv2.]])</f>
        <v>5.3</v>
      </c>
      <c r="D24" s="9"/>
      <c r="E24" s="9" t="s">
        <v>54</v>
      </c>
      <c r="F24" s="9"/>
      <c r="G24" s="14"/>
      <c r="H24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4" s="16" t="s">
        <v>53</v>
      </c>
      <c r="J24" s="26">
        <v>1</v>
      </c>
      <c r="K24" s="24"/>
    </row>
    <row r="25" spans="1:11" x14ac:dyDescent="0.2">
      <c r="A25" s="11">
        <f ca="1">COUNTA(OFFSET(tblPlan[[#Headers],[Task]],1,0,ROW()-1))</f>
        <v>5</v>
      </c>
      <c r="B25" s="12">
        <f ca="1">IF(tblPlan[[#This Row],[Task]]&lt;&gt;"",0,OFFSET(tblPlan[[#This Row],[No.]],-1,-1)+1)</f>
        <v>4</v>
      </c>
      <c r="C25" s="13" t="str">
        <f ca="1">IF(tblPlan[[#This Row],[Task]]&lt;&gt;"",tblPlan[[#This Row],[Lv1.]],tblPlan[[#This Row],[Lv1.]]&amp;"."&amp;tblPlan[[#This Row],[Lv2.]])</f>
        <v>5.4</v>
      </c>
      <c r="D25" s="9"/>
      <c r="E25" s="9" t="s">
        <v>55</v>
      </c>
      <c r="F25" s="9"/>
      <c r="G25" s="14"/>
      <c r="H2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5" s="16" t="s">
        <v>53</v>
      </c>
      <c r="J25" s="26">
        <v>1</v>
      </c>
      <c r="K25" s="24"/>
    </row>
    <row r="26" spans="1:11" x14ac:dyDescent="0.2">
      <c r="A26" s="11">
        <f ca="1">COUNTA(OFFSET(tblPlan[[#Headers],[Task]],1,0,ROW()-1))</f>
        <v>5</v>
      </c>
      <c r="B26" s="12">
        <f ca="1">IF(tblPlan[[#This Row],[Task]]&lt;&gt;"",0,OFFSET(tblPlan[[#This Row],[No.]],-1,-1)+1)</f>
        <v>5</v>
      </c>
      <c r="C26" s="13" t="str">
        <f ca="1">IF(tblPlan[[#This Row],[Task]]&lt;&gt;"",tblPlan[[#This Row],[Lv1.]],tblPlan[[#This Row],[Lv1.]]&amp;"."&amp;tblPlan[[#This Row],[Lv2.]])</f>
        <v>5.5</v>
      </c>
      <c r="D26" s="9"/>
      <c r="E26" s="9" t="s">
        <v>56</v>
      </c>
      <c r="F26" s="9"/>
      <c r="G26" s="14"/>
      <c r="H26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6" s="16" t="s">
        <v>53</v>
      </c>
      <c r="J26" s="26">
        <v>1</v>
      </c>
      <c r="K26" s="24"/>
    </row>
    <row r="27" spans="1:11" x14ac:dyDescent="0.2">
      <c r="A27" s="11">
        <f ca="1">COUNTA(OFFSET(tblPlan[[#Headers],[Task]],1,0,ROW()-1))</f>
        <v>5</v>
      </c>
      <c r="B27" s="12">
        <f ca="1">IF(tblPlan[[#This Row],[Task]]&lt;&gt;"",0,OFFSET(tblPlan[[#This Row],[No.]],-1,-1)+1)</f>
        <v>6</v>
      </c>
      <c r="C27" s="13" t="str">
        <f ca="1">IF(tblPlan[[#This Row],[Task]]&lt;&gt;"",tblPlan[[#This Row],[Lv1.]],tblPlan[[#This Row],[Lv1.]]&amp;"."&amp;tblPlan[[#This Row],[Lv2.]])</f>
        <v>5.6</v>
      </c>
      <c r="D27" s="9"/>
      <c r="E27" s="9" t="s">
        <v>57</v>
      </c>
      <c r="F27" s="9"/>
      <c r="G27" s="14"/>
      <c r="H2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7" s="16" t="s">
        <v>53</v>
      </c>
      <c r="J27" s="26">
        <v>1</v>
      </c>
      <c r="K27" s="24"/>
    </row>
    <row r="28" spans="1:11" x14ac:dyDescent="0.2">
      <c r="A28" s="11">
        <f ca="1">COUNTA(OFFSET(tblPlan[[#Headers],[Task]],1,0,ROW()-1))</f>
        <v>5</v>
      </c>
      <c r="B28" s="12">
        <f ca="1">IF(tblPlan[[#This Row],[Task]]&lt;&gt;"",0,OFFSET(tblPlan[[#This Row],[No.]],-1,-1)+1)</f>
        <v>7</v>
      </c>
      <c r="C28" s="13" t="str">
        <f ca="1">IF(tblPlan[[#This Row],[Task]]&lt;&gt;"",tblPlan[[#This Row],[Lv1.]],tblPlan[[#This Row],[Lv1.]]&amp;"."&amp;tblPlan[[#This Row],[Lv2.]])</f>
        <v>5.7</v>
      </c>
      <c r="D28" s="9"/>
      <c r="E28" s="9" t="s">
        <v>58</v>
      </c>
      <c r="F28" s="9"/>
      <c r="G28" s="14"/>
      <c r="H2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8" s="16" t="s">
        <v>53</v>
      </c>
      <c r="J28" s="26">
        <v>0</v>
      </c>
      <c r="K28" s="24"/>
    </row>
    <row r="29" spans="1:11" x14ac:dyDescent="0.2">
      <c r="A29" s="21">
        <f ca="1">COUNTA(OFFSET(tblPlan[[#Headers],[Task]],1,0,ROW()-1))</f>
        <v>5</v>
      </c>
      <c r="B29" s="22">
        <f ca="1">IF(tblPlan[[#This Row],[Task]]&lt;&gt;"",0,OFFSET(tblPlan[[#This Row],[No.]],-1,-1)+1)</f>
        <v>8</v>
      </c>
      <c r="C29" s="23" t="str">
        <f ca="1">IF(tblPlan[[#This Row],[Task]]&lt;&gt;"",tblPlan[[#This Row],[Lv1.]],tblPlan[[#This Row],[Lv1.]]&amp;"."&amp;tblPlan[[#This Row],[Lv2.]])</f>
        <v>5.8</v>
      </c>
      <c r="D29" s="9"/>
      <c r="E29" s="9" t="s">
        <v>52</v>
      </c>
      <c r="F29" s="9"/>
      <c r="G29" s="14"/>
      <c r="H2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29" s="16" t="s">
        <v>53</v>
      </c>
      <c r="J29" s="26">
        <v>0</v>
      </c>
      <c r="K29" s="24"/>
    </row>
    <row r="30" spans="1:11" x14ac:dyDescent="0.2">
      <c r="A30" s="11">
        <f ca="1">COUNTA(OFFSET(tblPlan[[#Headers],[Task]],1,0,ROW()-1))</f>
        <v>6</v>
      </c>
      <c r="B30" s="12">
        <f ca="1">IF(tblPlan[[#This Row],[Task]]&lt;&gt;"",0,OFFSET(tblPlan[[#This Row],[No.]],-1,-1)+1)</f>
        <v>0</v>
      </c>
      <c r="C30" s="13">
        <f ca="1">IF(tblPlan[[#This Row],[Task]]&lt;&gt;"",tblPlan[[#This Row],[Lv1.]],tblPlan[[#This Row],[Lv1.]]&amp;"."&amp;tblPlan[[#This Row],[Lv2.]])</f>
        <v>6</v>
      </c>
      <c r="D30" s="9" t="s">
        <v>39</v>
      </c>
      <c r="E30" s="9"/>
      <c r="F30" s="9"/>
      <c r="G30" s="14"/>
      <c r="H30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30" s="16"/>
      <c r="J30" s="26"/>
      <c r="K30" s="24"/>
    </row>
    <row r="31" spans="1:11" x14ac:dyDescent="0.2">
      <c r="A31" s="11">
        <f ca="1">COUNTA(OFFSET(tblPlan[[#Headers],[Task]],1,0,ROW()-1))</f>
        <v>6</v>
      </c>
      <c r="B31" s="12">
        <f ca="1">IF(tblPlan[[#This Row],[Task]]&lt;&gt;"",0,OFFSET(tblPlan[[#This Row],[No.]],-1,-1)+1)</f>
        <v>1</v>
      </c>
      <c r="C31" s="13" t="str">
        <f ca="1">IF(tblPlan[[#This Row],[Task]]&lt;&gt;"",tblPlan[[#This Row],[Lv1.]],tblPlan[[#This Row],[Lv1.]]&amp;"."&amp;tblPlan[[#This Row],[Lv2.]])</f>
        <v>6.1</v>
      </c>
      <c r="D31" s="9"/>
      <c r="E31" s="9" t="s">
        <v>44</v>
      </c>
      <c r="F31" s="9"/>
      <c r="G31" s="14"/>
      <c r="H31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1" s="16" t="s">
        <v>53</v>
      </c>
      <c r="J31" s="26">
        <v>1</v>
      </c>
      <c r="K31" s="24"/>
    </row>
    <row r="32" spans="1:11" x14ac:dyDescent="0.2">
      <c r="A32" s="11">
        <f ca="1">COUNTA(OFFSET(tblPlan[[#Headers],[Task]],1,0,ROW()-1))</f>
        <v>6</v>
      </c>
      <c r="B32" s="12">
        <f ca="1">IF(tblPlan[[#This Row],[Task]]&lt;&gt;"",0,OFFSET(tblPlan[[#This Row],[No.]],-1,-1)+1)</f>
        <v>2</v>
      </c>
      <c r="C32" s="13" t="str">
        <f ca="1">IF(tblPlan[[#This Row],[Task]]&lt;&gt;"",tblPlan[[#This Row],[Lv1.]],tblPlan[[#This Row],[Lv1.]]&amp;"."&amp;tblPlan[[#This Row],[Lv2.]])</f>
        <v>6.2</v>
      </c>
      <c r="D32" s="9"/>
      <c r="E32" s="9" t="s">
        <v>45</v>
      </c>
      <c r="F32" s="9"/>
      <c r="G32" s="14"/>
      <c r="H3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2" s="16" t="s">
        <v>53</v>
      </c>
      <c r="J32" s="26">
        <v>1</v>
      </c>
      <c r="K32" s="24"/>
    </row>
    <row r="33" spans="1:11" x14ac:dyDescent="0.2">
      <c r="A33" s="11">
        <f ca="1">COUNTA(OFFSET(tblPlan[[#Headers],[Task]],1,0,ROW()-1))</f>
        <v>6</v>
      </c>
      <c r="B33" s="12">
        <f ca="1">IF(tblPlan[[#This Row],[Task]]&lt;&gt;"",0,OFFSET(tblPlan[[#This Row],[No.]],-1,-1)+1)</f>
        <v>3</v>
      </c>
      <c r="C33" s="13" t="str">
        <f ca="1">IF(tblPlan[[#This Row],[Task]]&lt;&gt;"",tblPlan[[#This Row],[Lv1.]],tblPlan[[#This Row],[Lv1.]]&amp;"."&amp;tblPlan[[#This Row],[Lv2.]])</f>
        <v>6.3</v>
      </c>
      <c r="D33" s="9"/>
      <c r="E33" s="9" t="s">
        <v>67</v>
      </c>
      <c r="F33" s="9"/>
      <c r="G33" s="14"/>
      <c r="H33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3" s="16" t="s">
        <v>53</v>
      </c>
      <c r="J33" s="26">
        <v>0</v>
      </c>
      <c r="K33" s="24"/>
    </row>
    <row r="34" spans="1:11" x14ac:dyDescent="0.2">
      <c r="A34" s="11">
        <f ca="1">COUNTA(OFFSET(tblPlan[[#Headers],[Task]],1,0,ROW()-1))</f>
        <v>6</v>
      </c>
      <c r="B34" s="12">
        <f ca="1">IF(tblPlan[[#This Row],[Task]]&lt;&gt;"",0,OFFSET(tblPlan[[#This Row],[No.]],-1,-1)+1)</f>
        <v>4</v>
      </c>
      <c r="C34" s="13" t="str">
        <f ca="1">IF(tblPlan[[#This Row],[Task]]&lt;&gt;"",tblPlan[[#This Row],[Lv1.]],tblPlan[[#This Row],[Lv1.]]&amp;"."&amp;tblPlan[[#This Row],[Lv2.]])</f>
        <v>6.4</v>
      </c>
      <c r="D34" s="9"/>
      <c r="E34" s="9" t="s">
        <v>52</v>
      </c>
      <c r="F34" s="9"/>
      <c r="G34" s="14"/>
      <c r="H34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4" s="16" t="s">
        <v>53</v>
      </c>
      <c r="J34" s="26">
        <v>0</v>
      </c>
      <c r="K34" s="24"/>
    </row>
    <row r="35" spans="1:11" x14ac:dyDescent="0.2">
      <c r="A35" s="21">
        <f ca="1">COUNTA(OFFSET(tblPlan[[#Headers],[Task]],1,0,ROW()-1))</f>
        <v>6</v>
      </c>
      <c r="B35" s="22">
        <f ca="1">IF(tblPlan[[#This Row],[Task]]&lt;&gt;"",0,OFFSET(tblPlan[[#This Row],[No.]],-1,-1)+1)</f>
        <v>5</v>
      </c>
      <c r="C35" s="23" t="str">
        <f ca="1">IF(tblPlan[[#This Row],[Task]]&lt;&gt;"",tblPlan[[#This Row],[Lv1.]],tblPlan[[#This Row],[Lv1.]]&amp;"."&amp;tblPlan[[#This Row],[Lv2.]])</f>
        <v>6.5</v>
      </c>
      <c r="D35" s="9"/>
      <c r="E35" s="9" t="s">
        <v>57</v>
      </c>
      <c r="F35" s="9"/>
      <c r="G35" s="14"/>
      <c r="H3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5" s="16" t="s">
        <v>53</v>
      </c>
      <c r="J35" s="26">
        <v>1</v>
      </c>
      <c r="K35" s="24"/>
    </row>
    <row r="36" spans="1:11" x14ac:dyDescent="0.2">
      <c r="A36" s="11">
        <f ca="1">COUNTA(OFFSET(tblPlan[[#Headers],[Task]],1,0,ROW()-1))</f>
        <v>7</v>
      </c>
      <c r="B36" s="12">
        <f ca="1">IF(tblPlan[[#This Row],[Task]]&lt;&gt;"",0,OFFSET(tblPlan[[#This Row],[No.]],-1,-1)+1)</f>
        <v>0</v>
      </c>
      <c r="C36" s="13">
        <f ca="1">IF(tblPlan[[#This Row],[Task]]&lt;&gt;"",tblPlan[[#This Row],[Lv1.]],tblPlan[[#This Row],[Lv1.]]&amp;"."&amp;tblPlan[[#This Row],[Lv2.]])</f>
        <v>7</v>
      </c>
      <c r="D36" s="9" t="s">
        <v>59</v>
      </c>
      <c r="E36" s="9"/>
      <c r="F36" s="9"/>
      <c r="G36" s="14"/>
      <c r="H36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36" s="16"/>
      <c r="J36" s="26"/>
      <c r="K36" s="24"/>
    </row>
    <row r="37" spans="1:11" x14ac:dyDescent="0.2">
      <c r="A37" s="11">
        <f ca="1">COUNTA(OFFSET(tblPlan[[#Headers],[Task]],1,0,ROW()-1))</f>
        <v>7</v>
      </c>
      <c r="B37" s="12">
        <f ca="1">IF(tblPlan[[#This Row],[Task]]&lt;&gt;"",0,OFFSET(tblPlan[[#This Row],[No.]],-1,-1)+1)</f>
        <v>1</v>
      </c>
      <c r="C37" s="13" t="str">
        <f ca="1">IF(tblPlan[[#This Row],[Task]]&lt;&gt;"",tblPlan[[#This Row],[Lv1.]],tblPlan[[#This Row],[Lv1.]]&amp;"."&amp;tblPlan[[#This Row],[Lv2.]])</f>
        <v>7.1</v>
      </c>
      <c r="D37" s="9"/>
      <c r="E37" s="9" t="s">
        <v>60</v>
      </c>
      <c r="F37" s="9"/>
      <c r="G37" s="14"/>
      <c r="H37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7" s="16" t="s">
        <v>29</v>
      </c>
      <c r="J37" s="26">
        <v>1</v>
      </c>
      <c r="K37" s="24"/>
    </row>
    <row r="38" spans="1:11" x14ac:dyDescent="0.2">
      <c r="A38" s="11">
        <f ca="1">COUNTA(OFFSET(tblPlan[[#Headers],[Task]],1,0,ROW()-1))</f>
        <v>7</v>
      </c>
      <c r="B38" s="12">
        <f ca="1">IF(tblPlan[[#This Row],[Task]]&lt;&gt;"",0,OFFSET(tblPlan[[#This Row],[No.]],-1,-1)+1)</f>
        <v>2</v>
      </c>
      <c r="C38" s="13" t="str">
        <f ca="1">IF(tblPlan[[#This Row],[Task]]&lt;&gt;"",tblPlan[[#This Row],[Lv1.]],tblPlan[[#This Row],[Lv1.]]&amp;"."&amp;tblPlan[[#This Row],[Lv2.]])</f>
        <v>7.2</v>
      </c>
      <c r="D38" s="9"/>
      <c r="E38" s="9" t="s">
        <v>61</v>
      </c>
      <c r="F38" s="9"/>
      <c r="G38" s="14"/>
      <c r="H38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8" s="16" t="s">
        <v>29</v>
      </c>
      <c r="J38" s="26">
        <v>1</v>
      </c>
      <c r="K38" s="24"/>
    </row>
    <row r="39" spans="1:11" x14ac:dyDescent="0.2">
      <c r="A39" s="11">
        <f ca="1">COUNTA(OFFSET(tblPlan[[#Headers],[Task]],1,0,ROW()-1))</f>
        <v>7</v>
      </c>
      <c r="B39" s="12">
        <f ca="1">IF(tblPlan[[#This Row],[Task]]&lt;&gt;"",0,OFFSET(tblPlan[[#This Row],[No.]],-1,-1)+1)</f>
        <v>3</v>
      </c>
      <c r="C39" s="13" t="str">
        <f ca="1">IF(tblPlan[[#This Row],[Task]]&lt;&gt;"",tblPlan[[#This Row],[Lv1.]],tblPlan[[#This Row],[Lv1.]]&amp;"."&amp;tblPlan[[#This Row],[Lv2.]])</f>
        <v>7.3</v>
      </c>
      <c r="D39" s="9"/>
      <c r="E39" s="9" t="s">
        <v>62</v>
      </c>
      <c r="F39" s="9"/>
      <c r="G39" s="14"/>
      <c r="H39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39" s="16" t="s">
        <v>29</v>
      </c>
      <c r="J39" s="26">
        <v>1</v>
      </c>
      <c r="K39" s="24"/>
    </row>
    <row r="40" spans="1:11" x14ac:dyDescent="0.2">
      <c r="A40" s="21">
        <f ca="1">COUNTA(OFFSET(tblPlan[[#Headers],[Task]],1,0,ROW()-1))</f>
        <v>7</v>
      </c>
      <c r="B40" s="22">
        <f ca="1">IF(tblPlan[[#This Row],[Task]]&lt;&gt;"",0,OFFSET(tblPlan[[#This Row],[No.]],-1,-1)+1)</f>
        <v>4</v>
      </c>
      <c r="C40" s="23" t="str">
        <f ca="1">IF(tblPlan[[#This Row],[Task]]&lt;&gt;"",tblPlan[[#This Row],[Lv1.]],tblPlan[[#This Row],[Lv1.]]&amp;"."&amp;tblPlan[[#This Row],[Lv2.]])</f>
        <v>7.4</v>
      </c>
      <c r="D40" s="9"/>
      <c r="E40" s="9" t="s">
        <v>66</v>
      </c>
      <c r="F40" s="9"/>
      <c r="G40" s="14"/>
      <c r="H40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0" s="16" t="s">
        <v>53</v>
      </c>
      <c r="J40" s="26">
        <v>0.5</v>
      </c>
      <c r="K40" s="24"/>
    </row>
    <row r="41" spans="1:11" x14ac:dyDescent="0.2">
      <c r="A41" s="11">
        <f ca="1">COUNTA(OFFSET(tblPlan[[#Headers],[Task]],1,0,ROW()-1))</f>
        <v>8</v>
      </c>
      <c r="B41" s="12">
        <f ca="1">IF(tblPlan[[#This Row],[Task]]&lt;&gt;"",0,OFFSET(tblPlan[[#This Row],[No.]],-1,-1)+1)</f>
        <v>0</v>
      </c>
      <c r="C41" s="13">
        <f ca="1">IF(tblPlan[[#This Row],[Task]]&lt;&gt;"",tblPlan[[#This Row],[Lv1.]],tblPlan[[#This Row],[Lv1.]]&amp;"."&amp;tblPlan[[#This Row],[Lv2.]])</f>
        <v>8</v>
      </c>
      <c r="D41" s="9" t="s">
        <v>63</v>
      </c>
      <c r="E41" s="9"/>
      <c r="F41" s="9"/>
      <c r="G41" s="14"/>
      <c r="H41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41" s="16"/>
      <c r="J41" s="26"/>
      <c r="K41" s="24"/>
    </row>
    <row r="42" spans="1:11" x14ac:dyDescent="0.2">
      <c r="A42" s="11">
        <f ca="1">COUNTA(OFFSET(tblPlan[[#Headers],[Task]],1,0,ROW()-1))</f>
        <v>8</v>
      </c>
      <c r="B42" s="12">
        <f ca="1">IF(tblPlan[[#This Row],[Task]]&lt;&gt;"",0,OFFSET(tblPlan[[#This Row],[No.]],-1,-1)+1)</f>
        <v>1</v>
      </c>
      <c r="C42" s="13" t="str">
        <f ca="1">IF(tblPlan[[#This Row],[Task]]&lt;&gt;"",tblPlan[[#This Row],[Lv1.]],tblPlan[[#This Row],[Lv1.]]&amp;"."&amp;tblPlan[[#This Row],[Lv2.]])</f>
        <v>8.1</v>
      </c>
      <c r="D42" s="9"/>
      <c r="E42" s="9" t="s">
        <v>64</v>
      </c>
      <c r="F42" s="9"/>
      <c r="G42" s="14"/>
      <c r="H42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2" s="16" t="s">
        <v>53</v>
      </c>
      <c r="J42" s="26">
        <v>0.8</v>
      </c>
      <c r="K42" s="24"/>
    </row>
    <row r="43" spans="1:11" x14ac:dyDescent="0.2">
      <c r="A43" s="11">
        <f ca="1">COUNTA(OFFSET(tblPlan[[#Headers],[Task]],1,0,ROW()-1))</f>
        <v>8</v>
      </c>
      <c r="B43" s="12">
        <f ca="1">IF(tblPlan[[#This Row],[Task]]&lt;&gt;"",0,OFFSET(tblPlan[[#This Row],[No.]],-1,-1)+1)</f>
        <v>2</v>
      </c>
      <c r="C43" s="13" t="str">
        <f ca="1">IF(tblPlan[[#This Row],[Task]]&lt;&gt;"",tblPlan[[#This Row],[Lv1.]],tblPlan[[#This Row],[Lv1.]]&amp;"."&amp;tblPlan[[#This Row],[Lv2.]])</f>
        <v>8.2</v>
      </c>
      <c r="D43" s="9"/>
      <c r="E43" s="9" t="s">
        <v>65</v>
      </c>
      <c r="F43" s="9"/>
      <c r="G43" s="14"/>
      <c r="H43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3" s="16" t="s">
        <v>53</v>
      </c>
      <c r="J43" s="26">
        <v>0.8</v>
      </c>
      <c r="K43" s="24"/>
    </row>
    <row r="44" spans="1:11" x14ac:dyDescent="0.2">
      <c r="A44" s="21">
        <f ca="1">COUNTA(OFFSET(tblPlan[[#Headers],[Task]],1,0,ROW()-1))</f>
        <v>9</v>
      </c>
      <c r="B44" s="22">
        <f ca="1">IF(tblPlan[[#This Row],[Task]]&lt;&gt;"",0,OFFSET(tblPlan[[#This Row],[No.]],-1,-1)+1)</f>
        <v>0</v>
      </c>
      <c r="C44" s="23">
        <f ca="1">IF(tblPlan[[#This Row],[Task]]&lt;&gt;"",tblPlan[[#This Row],[Lv1.]],tblPlan[[#This Row],[Lv1.]]&amp;"."&amp;tblPlan[[#This Row],[Lv2.]])</f>
        <v>9</v>
      </c>
      <c r="D44" s="9" t="s">
        <v>40</v>
      </c>
      <c r="E44" s="9"/>
      <c r="F44" s="9"/>
      <c r="G44" s="14"/>
      <c r="H44" s="15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>0</v>
      </c>
      <c r="I44" s="16"/>
      <c r="J44" s="26">
        <v>1</v>
      </c>
      <c r="K44" s="24"/>
    </row>
    <row r="45" spans="1:11" x14ac:dyDescent="0.2">
      <c r="A45" s="21">
        <f ca="1">COUNTA(OFFSET(tblPlan[[#Headers],[Task]],1,0,ROW()-1))</f>
        <v>9</v>
      </c>
      <c r="B45" s="22">
        <f ca="1">IF(tblPlan[[#This Row],[Task]]&lt;&gt;"",0,OFFSET(tblPlan[[#This Row],[No.]],-1,-1)+1)</f>
        <v>1</v>
      </c>
      <c r="C45" s="23" t="str">
        <f ca="1">IF(tblPlan[[#This Row],[Task]]&lt;&gt;"",tblPlan[[#This Row],[Lv1.]],tblPlan[[#This Row],[Lv1.]]&amp;"."&amp;tblPlan[[#This Row],[Lv2.]])</f>
        <v>9.1</v>
      </c>
      <c r="D45" s="9"/>
      <c r="E45" s="9" t="s">
        <v>68</v>
      </c>
      <c r="F45" s="9"/>
      <c r="G45" s="14"/>
      <c r="H45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5" s="16" t="s">
        <v>53</v>
      </c>
      <c r="J45" s="26">
        <v>0</v>
      </c>
      <c r="K45" s="24"/>
    </row>
    <row r="46" spans="1:11" x14ac:dyDescent="0.2">
      <c r="A46" s="21">
        <f ca="1">COUNTA(OFFSET(tblPlan[[#Headers],[Task]],1,0,ROW()-1))</f>
        <v>9</v>
      </c>
      <c r="B46" s="22">
        <f ca="1">IF(tblPlan[[#This Row],[Task]]&lt;&gt;"",0,OFFSET(tblPlan[[#This Row],[No.]],-1,-1)+1)</f>
        <v>2</v>
      </c>
      <c r="C46" s="23" t="str">
        <f ca="1">IF(tblPlan[[#This Row],[Task]]&lt;&gt;"",tblPlan[[#This Row],[Lv1.]],tblPlan[[#This Row],[Lv1.]]&amp;"."&amp;tblPlan[[#This Row],[Lv2.]])</f>
        <v>9.2</v>
      </c>
      <c r="D46" s="9"/>
      <c r="E46" s="9"/>
      <c r="F46" s="9"/>
      <c r="G46" s="14"/>
      <c r="H46" s="15" t="str">
        <f ca="1">IF(tblPlan[[#This Row],[Task]]&lt;&gt;"",MAX(OFFSET(tblPlan[[#This Row],[Start]],1,1,COUNTIF(tblPlan[Lv1.],tblPlan[[#This Row],[Lv1.]])-1)),IF(tblPlan[[#This Row],[Start]]&lt;&gt;"",WORKDAY.INTL(tblPlan[[#This Row],[Start]],tblPlan[[#This Row],[Efforts(mds)]]-NETWORKDAYS.INTL(tblPlan[[#This Row],[Start]],tblPlan[[#This Row],[Start]],11,tblHoliday[Date]),11,tblHoliday[Date]),""))</f>
        <v/>
      </c>
      <c r="I46" s="16"/>
      <c r="J46" s="26"/>
      <c r="K46" s="24"/>
    </row>
    <row r="47" spans="1:11" x14ac:dyDescent="0.2">
      <c r="A47" s="8" t="s">
        <v>9</v>
      </c>
      <c r="B47" s="9"/>
      <c r="C47" s="17"/>
      <c r="D47" s="9"/>
      <c r="E47" s="9"/>
      <c r="F47" s="9"/>
      <c r="G47" s="9"/>
      <c r="H47" s="14">
        <f ca="1">SUBTOTAL(104,tblPlan[Finish])</f>
        <v>0</v>
      </c>
      <c r="I47" s="9"/>
      <c r="J47" s="9"/>
      <c r="K47" s="10"/>
    </row>
    <row r="50" spans="8:10" x14ac:dyDescent="0.2">
      <c r="H50" s="25"/>
      <c r="I50" s="25"/>
      <c r="J50" s="25"/>
    </row>
    <row r="51" spans="8:10" x14ac:dyDescent="0.2">
      <c r="H51" s="25"/>
    </row>
  </sheetData>
  <sheetProtection algorithmName="SHA-512" hashValue="Ff3/vy1CQrWHbK51b9erxfPJIfA9yIq1fM0vUqD2JEsYJWpckJc9+mMkyiNBR0kjDnLJbSXiOYeD75PhSZSp5w==" saltValue="B1FBsWn82PA8znCP9LieZw==" spinCount="100000" sheet="1" insertRows="0" deleteRows="0" sort="0" autoFilter="0" pivotTables="0"/>
  <conditionalFormatting sqref="A27:J27 A39:J41 A42:K46 A28:K38 A4:K26">
    <cfRule type="expression" dxfId="13" priority="6">
      <formula>$D4&lt;&gt;""</formula>
    </cfRule>
  </conditionalFormatting>
  <conditionalFormatting sqref="G2:G46">
    <cfRule type="expression" dxfId="12" priority="5">
      <formula>AND($G2&lt;&gt;"",WEEKDAY($G2,2)&gt;=6)</formula>
    </cfRule>
  </conditionalFormatting>
  <conditionalFormatting sqref="J2:J46"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{128EFB5A-726A-45DE-83A3-AC623FC75E27}</x14:id>
        </ext>
      </extLst>
    </cfRule>
  </conditionalFormatting>
  <conditionalFormatting sqref="K27">
    <cfRule type="expression" dxfId="11" priority="2">
      <formula>$D23&lt;&gt;""</formula>
    </cfRule>
  </conditionalFormatting>
  <dataValidations count="3">
    <dataValidation type="date" operator="greaterThan" allowBlank="1" showInputMessage="1" showErrorMessage="1" sqref="G2:G46" xr:uid="{00000000-0002-0000-0100-000000000000}">
      <formula1>32874</formula1>
    </dataValidation>
    <dataValidation type="list" allowBlank="1" showInputMessage="1" showErrorMessage="1" sqref="I2:I46" xr:uid="{00000000-0002-0000-0100-000001000000}">
      <formula1>INDIRECT("tblResources[Account]")</formula1>
    </dataValidation>
    <dataValidation type="decimal" allowBlank="1" showInputMessage="1" showErrorMessage="1" sqref="J2:J46" xr:uid="{00000000-0002-0000-0100-000002000000}">
      <formula1>0</formula1>
      <formula2>1</formula2>
    </dataValidation>
  </dataValidations>
  <pageMargins left="0.7" right="0.7" top="0.75" bottom="0.75" header="0.3" footer="0.3"/>
  <pageSetup orientation="portrait" r:id="rId1"/>
  <ignoredErrors>
    <ignoredError sqref="C46 A16:C17 A41:C43 A21:C28 A36:C39 A30:C34 A4:C10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8EFB5A-726A-45DE-83A3-AC623FC75E2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J2:J46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showGridLines="0" workbookViewId="0">
      <selection activeCell="B2" sqref="B2:C3"/>
    </sheetView>
  </sheetViews>
  <sheetFormatPr baseColWidth="10" defaultColWidth="8.83203125" defaultRowHeight="15" x14ac:dyDescent="0.2"/>
  <cols>
    <col min="1" max="1" width="6.5" bestFit="1" customWidth="1"/>
    <col min="2" max="2" width="16.83203125" customWidth="1"/>
    <col min="3" max="3" width="44.5" customWidth="1"/>
  </cols>
  <sheetData>
    <row r="1" spans="1:3" x14ac:dyDescent="0.2">
      <c r="A1" t="s">
        <v>5</v>
      </c>
      <c r="B1" t="s">
        <v>10</v>
      </c>
      <c r="C1" t="s">
        <v>11</v>
      </c>
    </row>
    <row r="2" spans="1:3" x14ac:dyDescent="0.2">
      <c r="A2" s="4">
        <v>1</v>
      </c>
      <c r="B2" s="6"/>
      <c r="C2" s="3"/>
    </row>
    <row r="3" spans="1:3" x14ac:dyDescent="0.2">
      <c r="A3" s="4">
        <v>2</v>
      </c>
      <c r="B3" s="6"/>
      <c r="C3" s="3"/>
    </row>
  </sheetData>
  <dataValidations count="1">
    <dataValidation type="date" operator="greaterThan" allowBlank="1" showInputMessage="1" showErrorMessage="1" sqref="B2:B3" xr:uid="{00000000-0002-0000-0200-000000000000}">
      <formula1>32874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showGridLines="0" workbookViewId="0">
      <selection activeCell="B4" sqref="B4"/>
    </sheetView>
  </sheetViews>
  <sheetFormatPr baseColWidth="10" defaultColWidth="8.83203125" defaultRowHeight="15" x14ac:dyDescent="0.2"/>
  <cols>
    <col min="1" max="1" width="6.5" customWidth="1"/>
    <col min="2" max="2" width="11.5" customWidth="1"/>
    <col min="3" max="3" width="19.1640625" customWidth="1"/>
    <col min="4" max="4" width="28.33203125" customWidth="1"/>
  </cols>
  <sheetData>
    <row r="1" spans="1:4" x14ac:dyDescent="0.2">
      <c r="A1" s="1" t="s">
        <v>5</v>
      </c>
      <c r="B1" s="2" t="s">
        <v>12</v>
      </c>
      <c r="C1" s="2" t="s">
        <v>13</v>
      </c>
      <c r="D1" s="3" t="s">
        <v>11</v>
      </c>
    </row>
    <row r="2" spans="1:4" x14ac:dyDescent="0.2">
      <c r="A2" s="4">
        <f>ROW()-ROW(tblResources[[#Headers],[No.]])</f>
        <v>1</v>
      </c>
      <c r="B2" s="18" t="s">
        <v>29</v>
      </c>
      <c r="C2" s="2" t="s">
        <v>30</v>
      </c>
      <c r="D2" s="3"/>
    </row>
    <row r="3" spans="1:4" x14ac:dyDescent="0.2">
      <c r="A3" s="4">
        <f>ROW()-ROW(tblResources[[#Headers],[No.]])</f>
        <v>2</v>
      </c>
      <c r="B3" s="18" t="s">
        <v>53</v>
      </c>
      <c r="C3" s="2" t="s">
        <v>46</v>
      </c>
      <c r="D3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Plan</vt:lpstr>
      <vt:lpstr>Holiday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Chi Cong</dc:creator>
  <cp:lastModifiedBy>Microsoft Office User</cp:lastModifiedBy>
  <dcterms:created xsi:type="dcterms:W3CDTF">2017-06-07T06:30:08Z</dcterms:created>
  <dcterms:modified xsi:type="dcterms:W3CDTF">2020-08-24T02:24:07Z</dcterms:modified>
</cp:coreProperties>
</file>