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4"/>
  <workbookPr/>
  <mc:AlternateContent xmlns:mc="http://schemas.openxmlformats.org/markup-compatibility/2006">
    <mc:Choice Requires="x15">
      <x15ac:absPath xmlns:x15ac="http://schemas.microsoft.com/office/spreadsheetml/2010/11/ac" url="C:\Users\OS\Desktop\workspace\wi-angular\"/>
    </mc:Choice>
  </mc:AlternateContent>
  <xr:revisionPtr revIDLastSave="7" documentId="11_7A5C952AB96C440BCD99073BEE0441FA7B77E510" xr6:coauthVersionLast="34" xr6:coauthVersionMax="34" xr10:uidLastSave="{E6CB75D9-63F8-46AE-8349-5EE612BEDFF5}"/>
  <bookViews>
    <workbookView xWindow="0" yWindow="0" windowWidth="16380" windowHeight="8190" tabRatio="993" firstSheet="2" activeTab="2" xr2:uid="{00000000-000D-0000-FFFF-FFFF00000000}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79016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3" l="1"/>
  <c r="B12" i="3"/>
  <c r="B13" i="3"/>
  <c r="B14" i="3"/>
  <c r="B15" i="3"/>
  <c r="B16" i="3"/>
  <c r="L15" i="3"/>
  <c r="H15" i="3"/>
  <c r="F15" i="3"/>
  <c r="D15" i="3"/>
  <c r="D14" i="3"/>
  <c r="F13" i="3"/>
  <c r="D13" i="3"/>
  <c r="L12" i="3"/>
  <c r="F12" i="3"/>
  <c r="D12" i="3"/>
  <c r="L16" i="3"/>
  <c r="F16" i="3"/>
  <c r="D16" i="3"/>
  <c r="D24" i="7"/>
  <c r="B24" i="7"/>
  <c r="D25" i="7"/>
  <c r="B25" i="7"/>
  <c r="D26" i="7"/>
  <c r="B26" i="7"/>
  <c r="D27" i="7"/>
  <c r="B27" i="7"/>
  <c r="D28" i="7"/>
  <c r="B28" i="7"/>
  <c r="D29" i="7"/>
  <c r="B29" i="7"/>
  <c r="D30" i="7"/>
  <c r="B30" i="7"/>
  <c r="D31" i="7"/>
  <c r="B31" i="7"/>
  <c r="D32" i="7"/>
  <c r="B32" i="7"/>
  <c r="D23" i="7"/>
  <c r="B23" i="7"/>
  <c r="D35" i="7"/>
  <c r="B35" i="7"/>
  <c r="D36" i="7"/>
  <c r="B36" i="7"/>
  <c r="D37" i="7"/>
  <c r="B37" i="7"/>
  <c r="D38" i="7"/>
  <c r="B38" i="7"/>
  <c r="D39" i="7"/>
  <c r="B39" i="7"/>
  <c r="D34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/>
  <c r="D43" i="7"/>
  <c r="B43" i="7"/>
  <c r="D44" i="7"/>
  <c r="B44" i="7"/>
  <c r="D45" i="7"/>
  <c r="B45" i="7"/>
  <c r="D46" i="7"/>
  <c r="B46" i="7"/>
  <c r="D47" i="7"/>
  <c r="B47" i="7"/>
  <c r="D48" i="7"/>
  <c r="B48" i="7"/>
  <c r="D49" i="7"/>
  <c r="B49" i="7"/>
  <c r="D41" i="7"/>
  <c r="B41" i="7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F40" i="7"/>
  <c r="D40" i="7"/>
  <c r="B40" i="7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/>
  <c r="L33" i="7"/>
  <c r="H33" i="7"/>
  <c r="F33" i="7"/>
  <c r="B33" i="7"/>
  <c r="L22" i="7"/>
  <c r="F22" i="7"/>
  <c r="D22" i="7"/>
  <c r="B22" i="7"/>
  <c r="L21" i="7"/>
  <c r="H21" i="7"/>
  <c r="F21" i="7"/>
  <c r="D21" i="7"/>
  <c r="B21" i="7"/>
  <c r="H20" i="7"/>
  <c r="F20" i="7"/>
  <c r="D20" i="7"/>
  <c r="B20" i="7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/>
  <c r="L4" i="7"/>
  <c r="H4" i="7"/>
  <c r="F4" i="7"/>
  <c r="D4" i="7"/>
  <c r="B4" i="7"/>
  <c r="L3" i="7"/>
  <c r="H3" i="7"/>
  <c r="F3" i="7"/>
  <c r="D3" i="7"/>
  <c r="B3" i="7"/>
  <c r="F2" i="7"/>
  <c r="D2" i="7"/>
  <c r="B2" i="7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/>
  <c r="L29" i="6"/>
  <c r="H29" i="6"/>
  <c r="F29" i="6"/>
  <c r="D29" i="6"/>
  <c r="B29" i="6"/>
  <c r="H28" i="6"/>
  <c r="F28" i="6"/>
  <c r="D28" i="6"/>
  <c r="B28" i="6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/>
  <c r="L19" i="6"/>
  <c r="H19" i="6"/>
  <c r="F19" i="6"/>
  <c r="D19" i="6"/>
  <c r="B19" i="6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/>
  <c r="L15" i="6"/>
  <c r="H15" i="6"/>
  <c r="F15" i="6"/>
  <c r="D15" i="6"/>
  <c r="B15" i="6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/>
  <c r="L3" i="4"/>
  <c r="H3" i="4"/>
  <c r="F3" i="4"/>
  <c r="D3" i="4"/>
  <c r="B3" i="4"/>
  <c r="D2" i="4"/>
  <c r="B2" i="4"/>
  <c r="L28" i="3"/>
  <c r="H28" i="3"/>
  <c r="F28" i="3"/>
  <c r="D28" i="3"/>
  <c r="B28" i="3"/>
  <c r="H27" i="3"/>
  <c r="F27" i="3"/>
  <c r="D27" i="3"/>
  <c r="B27" i="3"/>
  <c r="L26" i="3"/>
  <c r="H26" i="3"/>
  <c r="F26" i="3"/>
  <c r="D26" i="3"/>
  <c r="B26" i="3"/>
  <c r="L25" i="3"/>
  <c r="L22" i="3"/>
  <c r="D22" i="3"/>
  <c r="H21" i="3"/>
  <c r="F21" i="3"/>
  <c r="D21" i="3"/>
  <c r="B21" i="3"/>
  <c r="H20" i="3"/>
  <c r="F20" i="3"/>
  <c r="D20" i="3"/>
  <c r="B20" i="3"/>
  <c r="L19" i="3"/>
  <c r="H19" i="3"/>
  <c r="F19" i="3"/>
  <c r="D19" i="3"/>
  <c r="B19" i="3"/>
  <c r="L18" i="3"/>
  <c r="H18" i="3"/>
  <c r="F18" i="3"/>
  <c r="D18" i="3"/>
  <c r="B18" i="3"/>
  <c r="L17" i="3"/>
  <c r="H17" i="3"/>
  <c r="F17" i="3"/>
  <c r="D17" i="3"/>
  <c r="B17" i="3"/>
  <c r="L11" i="3"/>
  <c r="H11" i="3"/>
  <c r="F11" i="3"/>
  <c r="D11" i="3"/>
  <c r="B11" i="3"/>
  <c r="L10" i="3"/>
  <c r="H10" i="3"/>
  <c r="F10" i="3"/>
  <c r="D10" i="3"/>
  <c r="B10" i="3"/>
  <c r="H9" i="3"/>
  <c r="F9" i="3"/>
  <c r="D9" i="3"/>
  <c r="B9" i="3"/>
  <c r="H8" i="3"/>
  <c r="F8" i="3"/>
  <c r="D8" i="3"/>
  <c r="B8" i="3"/>
  <c r="L7" i="3"/>
  <c r="H7" i="3"/>
  <c r="F7" i="3"/>
  <c r="D7" i="3"/>
  <c r="B7" i="3"/>
  <c r="L6" i="3"/>
  <c r="H6" i="3"/>
  <c r="F6" i="3"/>
  <c r="D6" i="3"/>
  <c r="B6" i="3"/>
  <c r="L5" i="3"/>
  <c r="H5" i="3"/>
  <c r="F5" i="3"/>
  <c r="D5" i="3"/>
  <c r="B5" i="3"/>
  <c r="L4" i="3"/>
  <c r="H4" i="3"/>
  <c r="F4" i="3"/>
  <c r="D4" i="3"/>
  <c r="B4" i="3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<sst xmlns="http://schemas.openxmlformats.org/spreadsheetml/2006/main" count="1377" uniqueCount="422">
  <si>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</si>
  <si>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</si>
  <si>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</si>
  <si>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</si>
  <si>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</si>
  <si>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</si>
  <si>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</si>
  <si>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</si>
  <si>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</si>
  <si>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</si>
  <si>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</si>
  <si>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</si>
  <si>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</si>
  <si>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</si>
  <si>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</si>
  <si>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</si>
  <si>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</si>
  <si>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</si>
  <si>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</si>
  <si>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</si>
  <si>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</si>
  <si>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</si>
  <si>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</si>
  <si>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</si>
  <si>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</si>
  <si>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</si>
  <si>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</si>
  <si>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</si>
  <si>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</si>
  <si>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</si>
  <si>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</si>
  <si>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</si>
  <si>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</si>
  <si>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</si>
  <si>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</si>
  <si>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</si>
  <si>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</si>
  <si>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</si>
  <si>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</si>
  <si>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</si>
  <si>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</si>
  <si>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</si>
  <si>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</si>
  <si>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</si>
  <si>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</si>
  <si>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</si>
  <si>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</si>
  <si>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</si>
  <si>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</si>
  <si>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Share Project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</si>
  <si>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</si>
  <si>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</si>
  <si>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</si>
  <si>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</si>
  <si>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</si>
  <si>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</si>
  <si>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</si>
  <si>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</si>
  <si>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</si>
  <si>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</si>
  <si>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1.8</t>
  </si>
  <si>
    <t>file_export_32x32</t>
  </si>
  <si>
    <t>Export</t>
  </si>
  <si>
    <t>1.8.1</t>
  </si>
  <si>
    <t>las_export_16x16</t>
  </si>
  <si>
    <t>icon-left</t>
  </si>
  <si>
    <t>1.8.2</t>
  </si>
  <si>
    <t>file_export_16x16</t>
  </si>
  <si>
    <t>file-export-16x16</t>
  </si>
  <si>
    <t>Project</t>
  </si>
  <si>
    <t>1.9</t>
  </si>
  <si>
    <t>zone_management_32x32</t>
  </si>
  <si>
    <t>Zoneset Manager</t>
  </si>
  <si>
    <t>1.10</t>
  </si>
  <si>
    <t>Parameter Set</t>
  </si>
  <si>
    <t>View</t>
  </si>
  <si>
    <t>project_normal_32x32</t>
  </si>
  <si>
    <t>workflow_32x32</t>
  </si>
  <si>
    <t>Flows</t>
  </si>
  <si>
    <t>2.2.1</t>
  </si>
  <si>
    <t>workflow_16x16</t>
  </si>
  <si>
    <t>New Flow</t>
  </si>
  <si>
    <t>2.2.2</t>
  </si>
  <si>
    <t>Open 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</si>
  <si>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</si>
  <si>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</si>
  <si>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</si>
  <si>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</si>
  <si>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</si>
  <si>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</si>
  <si>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</si>
  <si>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</si>
  <si>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</si>
  <si>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</si>
  <si>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</si>
  <si>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</si>
  <si>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</si>
  <si>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</si>
  <si>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</si>
  <si>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</si>
  <si>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</si>
  <si>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</si>
  <si>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</si>
  <si>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</si>
  <si>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</si>
  <si>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</si>
  <si>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</si>
  <si>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</si>
  <si>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</si>
  <si>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</si>
  <si>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</si>
  <si>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</si>
  <si>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</si>
  <si>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</si>
  <si>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</si>
  <si>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</si>
  <si>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</si>
  <si>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</si>
  <si>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</si>
  <si>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</si>
  <si>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</si>
  <si>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</si>
  <si>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</si>
  <si>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</si>
  <si>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</si>
  <si>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</si>
  <si>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</si>
  <si>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</si>
  <si>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</si>
  <si>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</si>
  <si>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</si>
  <si>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</si>
  <si>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</si>
  <si>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</si>
  <si>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</si>
  <si>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</si>
  <si>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</si>
  <si>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</si>
  <si>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</si>
  <si>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</si>
  <si>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</si>
  <si>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</si>
  <si>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</si>
  <si>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</si>
  <si>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ascii_export_16x16</t>
  </si>
  <si>
    <t>Export ASCII</t>
  </si>
  <si>
    <t>Export Multi ASCII</t>
  </si>
  <si>
    <t>2.2.3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</si>
  <si>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</si>
  <si>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</si>
  <si>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</si>
  <si>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</si>
  <si>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</si>
  <si>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</si>
  <si>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</si>
  <si>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</si>
  <si>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</si>
  <si>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</si>
  <si>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</si>
  <si>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</si>
  <si>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</si>
  <si>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</si>
  <si>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</si>
  <si>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</si>
  <si>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</si>
  <si>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</si>
  <si>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</si>
  <si>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</si>
  <si>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</si>
  <si>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</si>
  <si>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</si>
  <si>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</si>
  <si>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</si>
  <si>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</si>
  <si>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</si>
  <si>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</si>
  <si>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</si>
  <si>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</si>
  <si>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</si>
  <si>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</si>
  <si>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</si>
  <si>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</si>
  <si>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</si>
  <si>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</si>
  <si>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</si>
  <si>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</si>
  <si>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</si>
  <si>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</si>
  <si>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</si>
  <si>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</si>
  <si>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</si>
  <si>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</si>
  <si>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</si>
  <si>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</si>
  <si>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</si>
  <si>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</si>
  <si>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</si>
  <si>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</si>
  <si>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</si>
  <si>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</si>
  <si>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</si>
  <si>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</si>
  <si>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</si>
  <si>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</si>
  <si>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</si>
  <si>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</si>
  <si>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</si>
  <si>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</si>
  <si>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</si>
  <si>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</si>
  <si>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</si>
  <si>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</si>
  <si>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</si>
  <si>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</si>
  <si>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</si>
  <si>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</si>
  <si>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</si>
  <si>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</si>
  <si>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</si>
  <si>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</si>
  <si>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</si>
  <si>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</si>
  <si>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</si>
  <si>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</si>
  <si>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</si>
  <si>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</si>
  <si>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</si>
  <si>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</si>
  <si>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</si>
  <si>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</si>
  <si>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</si>
  <si>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</si>
  <si>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</si>
  <si>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</si>
  <si>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</si>
  <si>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</si>
  <si>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</si>
  <si>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</si>
  <si>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</si>
  <si>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</si>
  <si>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</si>
  <si>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</si>
  <si>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</si>
  <si>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</si>
  <si>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</si>
  <si>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</si>
  <si>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</si>
  <si>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</si>
  <si>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</si>
  <si>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</si>
  <si>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</si>
  <si>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</si>
  <si>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</si>
  <si>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</si>
  <si>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</si>
  <si>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</si>
  <si>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</si>
  <si>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</si>
  <si>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</si>
  <si>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</si>
  <si>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</si>
  <si>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</si>
  <si>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</si>
  <si>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</si>
  <si>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</si>
  <si>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</si>
  <si>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</si>
  <si>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</si>
  <si>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</si>
  <si>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</si>
  <si>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</si>
  <si>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</si>
  <si>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</si>
  <si>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</si>
  <si>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</si>
  <si>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</si>
  <si>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</si>
  <si>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</si>
  <si>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</si>
  <si>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</si>
  <si>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</si>
  <si>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curve_filter_16x16</t>
  </si>
  <si>
    <t>Curve Filter</t>
  </si>
  <si>
    <t>curve_convolution_16x16</t>
  </si>
  <si>
    <t>Curve Convolution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</si>
  <si>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</si>
  <si>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</si>
  <si>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</si>
  <si>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</si>
  <si>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</si>
  <si>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</si>
  <si>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</si>
  <si>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</si>
  <si>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</si>
  <si>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</si>
  <si>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</si>
  <si>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</si>
  <si>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</si>
  <si>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</si>
  <si>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</si>
  <si>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</si>
  <si>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</si>
  <si>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</si>
  <si>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</si>
  <si>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</si>
  <si>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</si>
  <si>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</si>
  <si>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</si>
  <si>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</si>
  <si>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</si>
  <si>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</si>
  <si>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</si>
  <si>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</si>
  <si>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</si>
  <si>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</si>
  <si>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</si>
  <si>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</si>
  <si>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</si>
  <si>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</si>
  <si>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</si>
  <si>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</si>
  <si>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</si>
  <si>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</si>
  <si>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</si>
  <si>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</si>
  <si>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</si>
  <si>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</si>
  <si>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</si>
  <si>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</si>
  <si>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</si>
  <si>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</si>
  <si>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</si>
  <si>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</si>
  <si>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</si>
  <si>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</si>
  <si>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</si>
  <si>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</si>
  <si>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</si>
  <si>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</si>
  <si>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</si>
  <si>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</si>
  <si>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</si>
  <si>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</si>
  <si>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</si>
  <si>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</si>
  <si>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</si>
  <si>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</si>
  <si>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</si>
  <si>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</si>
  <si>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</si>
  <si>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</si>
  <si>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</si>
  <si>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</si>
  <si>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</si>
  <si>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</si>
  <si>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</si>
  <si>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</si>
  <si>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</si>
  <si>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</si>
  <si>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width-390</t>
  </si>
  <si>
    <t>sand_32x32</t>
  </si>
  <si>
    <t>Basic Analysis</t>
  </si>
  <si>
    <t>clay_volume_16x16</t>
  </si>
  <si>
    <t>Clay Volume</t>
  </si>
  <si>
    <t>Neutron-Density</t>
  </si>
  <si>
    <t>Neutron-Sonic</t>
  </si>
  <si>
    <t>Density-Sonic</t>
  </si>
  <si>
    <t>Resistivity</t>
  </si>
  <si>
    <t>Spontaneous potential</t>
  </si>
  <si>
    <t>Thermal Neutron</t>
  </si>
  <si>
    <t>Potassium</t>
  </si>
  <si>
    <t>2.2.9</t>
  </si>
  <si>
    <t>Thorium</t>
  </si>
  <si>
    <t>2.2.10</t>
  </si>
  <si>
    <t>Final</t>
  </si>
  <si>
    <t>calculate-open-porosity-16x16</t>
  </si>
  <si>
    <t>Porosity</t>
  </si>
  <si>
    <t>2.3.3</t>
  </si>
  <si>
    <t>2.3.4</t>
  </si>
  <si>
    <t>2.3.5</t>
  </si>
  <si>
    <t>2.3.6</t>
  </si>
  <si>
    <t>2.4.1</t>
  </si>
  <si>
    <t>Archie</t>
  </si>
  <si>
    <t>2.4.2</t>
  </si>
  <si>
    <t>Indonesia</t>
  </si>
  <si>
    <t>2.4.3</t>
  </si>
  <si>
    <t>Modified Indonesia</t>
  </si>
  <si>
    <t>2.4.4</t>
  </si>
  <si>
    <t>Simandoux</t>
  </si>
  <si>
    <t>2.4.5</t>
  </si>
  <si>
    <t>Modified Simandoux</t>
  </si>
  <si>
    <t>2.4.6</t>
  </si>
  <si>
    <t>Dual-Water</t>
  </si>
  <si>
    <t>2.4.7</t>
  </si>
  <si>
    <t>WaxMan-Smith</t>
  </si>
  <si>
    <t>2.4.8</t>
  </si>
  <si>
    <t>Juhasz</t>
  </si>
  <si>
    <t>2.4.9</t>
  </si>
  <si>
    <t>Final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</si>
  <si>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</si>
  <si>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</si>
  <si>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</si>
  <si>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</si>
  <si>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</si>
  <si>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</si>
  <si>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</si>
  <si>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</si>
  <si>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</si>
  <si>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</si>
  <si>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</si>
  <si>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</si>
  <si>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</si>
  <si>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</si>
  <si>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Workflows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</si>
  <si>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</si>
  <si>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</si>
  <si>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</si>
  <si>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</si>
  <si>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</si>
  <si>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</si>
  <si>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</si>
  <si>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Porosity &amp; Water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</si>
</sst>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left" indent="7"/>
    </xf>
    <xf numFmtId="0" fontId="1" fillId="0" borderId="0" xfId="1" applyAlignment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3" borderId="0" xfId="0" applyFill="1" applyAlignment="1">
      <alignment horizontal="left" indent="7"/>
    </xf>
    <xf numFmtId="0" fontId="0" fillId="3" borderId="0" xfId="0" applyFill="1"/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ill="1"/>
    <xf numFmtId="0" fontId="0" fillId="0" borderId="0" xfId="0" applyAlignment="1">
      <alignment horizontal="left" indent="13"/>
    </xf>
    <xf numFmtId="49" fontId="0" fillId="4" borderId="0" xfId="0" applyNumberForma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ill="1" applyAlignment="1">
      <alignment horizontal="left" indent="1"/>
    </xf>
    <xf numFmtId="0" fontId="0" fillId="3" borderId="0" xfId="0" applyFill="1" applyAlignment="1">
      <alignment horizontal="left" indent="1"/>
    </xf>
    <xf numFmtId="49" fontId="0" fillId="4" borderId="0" xfId="0" applyNumberFormat="1" applyFill="1" applyAlignment="1">
      <alignment horizontal="left"/>
    </xf>
    <xf numFmtId="49" fontId="0" fillId="0" borderId="0" xfId="0" applyNumberFormat="1" applyAlignment="1">
      <alignment horizontal="left" indent="3"/>
    </xf>
  </cellXfs>
  <cellStyles count="2">
    <cellStyle name="Bình thường" xfId="0" builtinId="0"/>
    <cellStyle name="Siêu kết nối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Normal="100" workbookViewId="0" xr3:uid="{AEA406A1-0E4B-5B11-9CD5-51D6E497D94C}">
      <selection activeCell="C6" sqref="C6"/>
    </sheetView>
  </sheetViews>
  <sheetFormatPr defaultRowHeight="15"/>
  <cols>
    <col min="1" max="1025" width="8.71093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 t="s">
        <v>4</v>
      </c>
      <c r="C2" t="s">
        <v>5</v>
      </c>
    </row>
    <row r="3" spans="1:4">
      <c r="A3">
        <v>2</v>
      </c>
      <c r="B3" s="1" t="s">
        <v>6</v>
      </c>
      <c r="C3" t="s">
        <v>5</v>
      </c>
    </row>
    <row r="4" spans="1:4">
      <c r="A4">
        <v>3</v>
      </c>
      <c r="B4" s="1" t="s">
        <v>7</v>
      </c>
      <c r="C4" t="s">
        <v>5</v>
      </c>
    </row>
    <row r="5" spans="1:4">
      <c r="A5">
        <v>4</v>
      </c>
      <c r="B5" t="s">
        <v>8</v>
      </c>
      <c r="C5" t="s">
        <v>9</v>
      </c>
    </row>
  </sheetData>
  <hyperlinks>
    <hyperlink ref="B2" location="RibbonBlock!A1" display="RibbonBlock" xr:uid="{00000000-0004-0000-0000-000000000000}"/>
    <hyperlink ref="B3" location="ExplorerBlock!A1" display="ExplorerBlock" xr:uid="{00000000-0004-0000-0000-000001000000}"/>
    <hyperlink ref="B4" location="WorkingBlock!A1" display="WorkingBlock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85" zoomScaleNormal="85" workbookViewId="0" xr3:uid="{7BE570AB-09E9-518F-B8F7-3F91B7162CA9}">
      <selection activeCell="A6" sqref="A6:A8"/>
    </sheetView>
  </sheetViews>
  <sheetFormatPr defaultRowHeight="15"/>
  <cols>
    <col min="1" max="1" width="24" style="5" customWidth="1"/>
    <col min="2" max="1025" width="8.7109375"/>
  </cols>
  <sheetData>
    <row r="1" spans="1:11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 s="6" t="s">
        <v>10</v>
      </c>
      <c r="B2" s="2" t="str">
        <f>SUBSTITUTE(CONCATENATE(G2,D2)," ","")</f>
        <v>WorkingTabs</v>
      </c>
      <c r="C2" s="2" t="s">
        <v>407</v>
      </c>
      <c r="D2" s="2" t="str">
        <f t="shared" ref="D2:D9" si="0">REPLACE(C2, 1, 2, "")</f>
        <v>Tabs</v>
      </c>
      <c r="E2" s="2"/>
      <c r="F2" s="2"/>
      <c r="G2" s="2" t="s">
        <v>411</v>
      </c>
      <c r="H2" s="2"/>
      <c r="I2" s="2"/>
      <c r="J2" t="s">
        <v>31</v>
      </c>
      <c r="K2" t="s">
        <v>32</v>
      </c>
    </row>
    <row r="3" spans="1:11">
      <c r="A3" s="17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400</v>
      </c>
      <c r="F3" t="str">
        <f t="shared" ref="F3:F9" si="1">SUBSTITUTE(E3,"_","-")</f>
        <v>help-32x32</v>
      </c>
      <c r="G3" t="s">
        <v>411</v>
      </c>
      <c r="J3" t="s">
        <v>31</v>
      </c>
      <c r="K3" t="s">
        <v>32</v>
      </c>
    </row>
    <row r="4" spans="1:11">
      <c r="A4" s="17">
        <v>1.2</v>
      </c>
      <c r="B4" s="3" t="str">
        <f>SUBSTITUTE(CONCATENATE(G4,D4)," ","")</f>
        <v>WorkingSlidingbar</v>
      </c>
      <c r="C4" t="s">
        <v>412</v>
      </c>
      <c r="D4" t="str">
        <f t="shared" si="0"/>
        <v>Slidingbar</v>
      </c>
      <c r="E4" t="s">
        <v>402</v>
      </c>
      <c r="F4" t="str">
        <f t="shared" si="1"/>
        <v>info-frp-32x32</v>
      </c>
      <c r="G4" t="s">
        <v>411</v>
      </c>
      <c r="J4" t="s">
        <v>31</v>
      </c>
      <c r="K4" t="s">
        <v>32</v>
      </c>
    </row>
    <row r="5" spans="1:11">
      <c r="A5" s="6">
        <v>2</v>
      </c>
      <c r="B5" s="2" t="str">
        <f>SUBSTITUTE(CONCATENATE(G5,D5)," ","")</f>
        <v>WorkflowsTabs</v>
      </c>
      <c r="C5" s="2" t="s">
        <v>407</v>
      </c>
      <c r="D5" s="2" t="str">
        <f t="shared" si="0"/>
        <v>Tabs</v>
      </c>
      <c r="E5" s="2"/>
      <c r="F5" s="2" t="str">
        <f t="shared" si="1"/>
        <v/>
      </c>
      <c r="G5" s="2" t="s">
        <v>413</v>
      </c>
      <c r="H5" s="2"/>
      <c r="I5" s="2"/>
      <c r="J5" t="s">
        <v>31</v>
      </c>
      <c r="K5" t="s">
        <v>32</v>
      </c>
    </row>
    <row r="6" spans="1:11">
      <c r="A6" s="18">
        <v>2.1</v>
      </c>
      <c r="B6" s="8" t="str">
        <f>SUBSTITUTE(CONCATENATE(G6,D6)," ","")</f>
        <v>InterpretationModelDropdown</v>
      </c>
      <c r="C6" s="9" t="s">
        <v>44</v>
      </c>
      <c r="D6" s="9" t="str">
        <f t="shared" si="0"/>
        <v>Dropdown</v>
      </c>
      <c r="E6" s="9"/>
      <c r="F6" s="9" t="str">
        <f t="shared" si="1"/>
        <v/>
      </c>
      <c r="G6" s="9" t="s">
        <v>414</v>
      </c>
      <c r="H6" s="9"/>
      <c r="I6" s="9"/>
      <c r="J6" t="s">
        <v>31</v>
      </c>
      <c r="K6" t="s">
        <v>32</v>
      </c>
    </row>
    <row r="7" spans="1:11">
      <c r="A7" s="17">
        <v>2.2000000000000002</v>
      </c>
      <c r="B7" s="3"/>
      <c r="C7" t="s">
        <v>409</v>
      </c>
      <c r="D7" t="str">
        <f t="shared" si="0"/>
        <v>List</v>
      </c>
      <c r="F7" t="str">
        <f t="shared" si="1"/>
        <v/>
      </c>
      <c r="G7" t="s">
        <v>413</v>
      </c>
      <c r="J7" t="s">
        <v>31</v>
      </c>
      <c r="K7" t="s">
        <v>32</v>
      </c>
    </row>
    <row r="8" spans="1:11">
      <c r="A8" s="17">
        <v>2.2999999999999998</v>
      </c>
      <c r="B8" s="3"/>
      <c r="C8" t="s">
        <v>29</v>
      </c>
      <c r="D8" t="str">
        <f t="shared" si="0"/>
        <v>Toolbar</v>
      </c>
      <c r="F8" t="str">
        <f t="shared" si="1"/>
        <v/>
      </c>
      <c r="G8" t="s">
        <v>413</v>
      </c>
      <c r="J8" t="s">
        <v>31</v>
      </c>
      <c r="K8" t="s">
        <v>32</v>
      </c>
    </row>
    <row r="9" spans="1:11">
      <c r="A9" s="6">
        <v>3</v>
      </c>
      <c r="B9" s="2"/>
      <c r="C9" s="2" t="s">
        <v>5</v>
      </c>
      <c r="D9" s="2" t="str">
        <f t="shared" si="0"/>
        <v>Block</v>
      </c>
      <c r="E9" s="2"/>
      <c r="F9" s="2" t="str">
        <f t="shared" si="1"/>
        <v/>
      </c>
      <c r="G9" s="2" t="s">
        <v>415</v>
      </c>
      <c r="H9" s="2"/>
      <c r="I9" s="2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9"/>
  <sheetViews>
    <sheetView topLeftCell="A49" zoomScaleNormal="100" workbookViewId="0" xr3:uid="{65FA3815-DCC1-5481-872F-D2879ED395ED}">
      <selection activeCell="A30" sqref="A30"/>
    </sheetView>
  </sheetViews>
  <sheetFormatPr defaultRowHeight="15"/>
  <cols>
    <col min="1" max="1" width="29" customWidth="1"/>
    <col min="2" max="2" width="8.7109375"/>
    <col min="3" max="3" width="18.7109375" customWidth="1"/>
    <col min="4" max="1025" width="8.7109375"/>
  </cols>
  <sheetData>
    <row r="1" spans="1:4">
      <c r="A1" t="s">
        <v>416</v>
      </c>
      <c r="B1" t="s">
        <v>23</v>
      </c>
      <c r="C1" t="s">
        <v>417</v>
      </c>
    </row>
    <row r="2" spans="1:4">
      <c r="A2" s="2" t="s">
        <v>13</v>
      </c>
      <c r="B2" s="2"/>
      <c r="C2" s="2"/>
    </row>
    <row r="3" spans="1:4">
      <c r="A3" t="str">
        <f>SUBSTITUTE(CONCATENATE(B3,"Modal")," ","")</f>
        <v>NewProjectModal</v>
      </c>
      <c r="B3" t="s">
        <v>35</v>
      </c>
      <c r="C3">
        <v>2</v>
      </c>
    </row>
    <row r="4" spans="1:4">
      <c r="A4" t="str">
        <f>SUBSTITUTE(CONCATENATE(B4,"Modal")," ","")</f>
        <v>OpenProjectModal</v>
      </c>
      <c r="B4" t="s">
        <v>38</v>
      </c>
      <c r="C4">
        <v>2</v>
      </c>
    </row>
    <row r="5" spans="1:4">
      <c r="A5" t="str">
        <f>SUBSTITUTE(CONCATENATE(B5,"Modal")," ","")</f>
        <v>CloseProjectModal</v>
      </c>
      <c r="B5" t="s">
        <v>40</v>
      </c>
      <c r="C5">
        <v>4</v>
      </c>
      <c r="D5" t="s">
        <v>418</v>
      </c>
    </row>
    <row r="6" spans="1:4">
      <c r="A6" t="str">
        <f>SUBSTITUTE(CONCATENATE(B6,"Modal")," ","")</f>
        <v>UnitSettingsModal</v>
      </c>
      <c r="B6" t="s">
        <v>42</v>
      </c>
      <c r="C6">
        <v>4</v>
      </c>
    </row>
    <row r="7" spans="1:4">
      <c r="A7" t="str">
        <f>SUBSTITUTE(CONCATENATE(B7,"Modal")," ","")</f>
        <v>ExitModal</v>
      </c>
      <c r="B7" t="s">
        <v>106</v>
      </c>
      <c r="C7">
        <v>3</v>
      </c>
      <c r="D7" t="s">
        <v>418</v>
      </c>
    </row>
    <row r="8" spans="1:4">
      <c r="A8" s="2" t="s">
        <v>15</v>
      </c>
      <c r="B8" s="2"/>
      <c r="C8" s="2"/>
    </row>
    <row r="9" spans="1:4">
      <c r="A9" t="str">
        <f t="shared" ref="A9:A30" si="0">SUBSTITUTE(CONCATENATE(B9,"Modal")," ","")</f>
        <v>AddNewModal</v>
      </c>
      <c r="B9" t="s">
        <v>110</v>
      </c>
    </row>
    <row r="10" spans="1:4">
      <c r="A10" t="str">
        <f t="shared" si="0"/>
        <v>WellHeaderModal</v>
      </c>
      <c r="B10" t="s">
        <v>112</v>
      </c>
    </row>
    <row r="11" spans="1:4">
      <c r="A11" t="str">
        <f t="shared" si="0"/>
        <v>DepthConversionModal</v>
      </c>
      <c r="B11" t="s">
        <v>114</v>
      </c>
    </row>
    <row r="12" spans="1:4">
      <c r="A12" t="str">
        <f t="shared" si="0"/>
        <v>CurveAliasModal</v>
      </c>
      <c r="B12" t="s">
        <v>116</v>
      </c>
    </row>
    <row r="13" spans="1:4">
      <c r="A13" t="str">
        <f t="shared" si="0"/>
        <v>FamilyEditModal</v>
      </c>
      <c r="B13" t="s">
        <v>118</v>
      </c>
    </row>
    <row r="14" spans="1:4">
      <c r="A14" t="str">
        <f t="shared" si="0"/>
        <v>Input/OutputModal</v>
      </c>
      <c r="B14" t="s">
        <v>120</v>
      </c>
    </row>
    <row r="15" spans="1:4">
      <c r="A15" t="str">
        <f t="shared" si="0"/>
        <v>ImportASCIIModal</v>
      </c>
      <c r="B15" t="s">
        <v>124</v>
      </c>
    </row>
    <row r="16" spans="1:4">
      <c r="A16" t="str">
        <f t="shared" si="0"/>
        <v>ImportMultiASCIIModal</v>
      </c>
      <c r="B16" t="s">
        <v>126</v>
      </c>
    </row>
    <row r="17" spans="1:3">
      <c r="A17" t="str">
        <f t="shared" si="0"/>
        <v>ImportLASModal</v>
      </c>
      <c r="B17" t="s">
        <v>129</v>
      </c>
    </row>
    <row r="18" spans="1:3">
      <c r="A18" t="str">
        <f t="shared" si="0"/>
        <v>ImportMultiLASModal</v>
      </c>
      <c r="B18" t="s">
        <v>131</v>
      </c>
    </row>
    <row r="19" spans="1:3">
      <c r="A19" t="str">
        <f t="shared" si="0"/>
        <v>Interval/CoreLoaderModal</v>
      </c>
      <c r="B19" t="s">
        <v>134</v>
      </c>
    </row>
    <row r="20" spans="1:3">
      <c r="A20" t="str">
        <f t="shared" si="0"/>
        <v>Multi-wellCoreLoaderModal</v>
      </c>
      <c r="B20" t="s">
        <v>137</v>
      </c>
    </row>
    <row r="21" spans="1:3">
      <c r="A21" t="str">
        <f t="shared" si="0"/>
        <v>ImportWellHeaderModal</v>
      </c>
      <c r="B21" t="s">
        <v>140</v>
      </c>
    </row>
    <row r="22" spans="1:3">
      <c r="A22" t="str">
        <f t="shared" si="0"/>
        <v>ImportWellTopModal</v>
      </c>
      <c r="B22" t="s">
        <v>142</v>
      </c>
    </row>
    <row r="23" spans="1:3">
      <c r="A23" t="str">
        <f t="shared" si="0"/>
        <v>ExportASCIIModal</v>
      </c>
      <c r="B23" t="s">
        <v>145</v>
      </c>
    </row>
    <row r="24" spans="1:3">
      <c r="A24" t="str">
        <f t="shared" si="0"/>
        <v>ExportMultiASCIIModal</v>
      </c>
      <c r="B24" t="s">
        <v>146</v>
      </c>
    </row>
    <row r="25" spans="1:3">
      <c r="A25" t="str">
        <f t="shared" si="0"/>
        <v>ExportLASModal</v>
      </c>
      <c r="B25" t="s">
        <v>148</v>
      </c>
    </row>
    <row r="26" spans="1:3">
      <c r="A26" t="str">
        <f t="shared" si="0"/>
        <v>ExportMultiLASModal</v>
      </c>
      <c r="B26" t="s">
        <v>150</v>
      </c>
    </row>
    <row r="27" spans="1:3">
      <c r="A27" t="str">
        <f t="shared" si="0"/>
        <v>ExportCoreDataModal</v>
      </c>
      <c r="B27" t="s">
        <v>152</v>
      </c>
    </row>
    <row r="28" spans="1:3">
      <c r="A28" t="str">
        <f t="shared" si="0"/>
        <v>Multi-wellCoreLoaderModal</v>
      </c>
      <c r="B28" t="s">
        <v>137</v>
      </c>
    </row>
    <row r="29" spans="1:3">
      <c r="A29" t="str">
        <f t="shared" si="0"/>
        <v>ExportWellHeaderModal</v>
      </c>
      <c r="B29" t="s">
        <v>155</v>
      </c>
    </row>
    <row r="30" spans="1:3">
      <c r="A30" t="str">
        <f t="shared" si="0"/>
        <v>ExportWellTopModal</v>
      </c>
      <c r="B30" t="s">
        <v>158</v>
      </c>
    </row>
    <row r="31" spans="1:3">
      <c r="A31" s="2" t="s">
        <v>16</v>
      </c>
      <c r="B31" s="2"/>
      <c r="C31" s="2"/>
    </row>
    <row r="32" spans="1:3">
      <c r="A32" t="str">
        <f t="shared" ref="A32:A65" si="1">SUBSTITUTE(CONCATENATE(B32,"Modal")," ","")</f>
        <v>BlankLogplotModal</v>
      </c>
      <c r="B32" t="s">
        <v>161</v>
      </c>
    </row>
    <row r="33" spans="1:2">
      <c r="A33" t="str">
        <f t="shared" si="1"/>
        <v>TrippleComboModal</v>
      </c>
      <c r="B33" t="s">
        <v>163</v>
      </c>
    </row>
    <row r="34" spans="1:2">
      <c r="A34" t="str">
        <f t="shared" si="1"/>
        <v>DensityNeutronModal</v>
      </c>
      <c r="B34" t="s">
        <v>165</v>
      </c>
    </row>
    <row r="35" spans="1:2">
      <c r="A35" t="str">
        <f t="shared" si="1"/>
        <v>ResistivitySonicModal</v>
      </c>
      <c r="B35" t="s">
        <v>167</v>
      </c>
    </row>
    <row r="36" spans="1:2">
      <c r="A36" t="str">
        <f t="shared" si="1"/>
        <v>3TracksBlankModal</v>
      </c>
      <c r="B36" t="s">
        <v>171</v>
      </c>
    </row>
    <row r="37" spans="1:2">
      <c r="A37" t="str">
        <f t="shared" si="1"/>
        <v>InputCurveModal</v>
      </c>
      <c r="B37" t="s">
        <v>173</v>
      </c>
    </row>
    <row r="38" spans="1:2">
      <c r="A38" t="str">
        <f t="shared" si="1"/>
        <v>Litho+Syn.CurveModal</v>
      </c>
      <c r="B38" t="s">
        <v>176</v>
      </c>
    </row>
    <row r="39" spans="1:2">
      <c r="A39" t="str">
        <f t="shared" si="1"/>
        <v>Syn.CurveModal</v>
      </c>
      <c r="B39" t="s">
        <v>179</v>
      </c>
    </row>
    <row r="40" spans="1:2">
      <c r="A40" t="str">
        <f t="shared" si="1"/>
        <v>CrossPlotModal</v>
      </c>
      <c r="B40" t="s">
        <v>183</v>
      </c>
    </row>
    <row r="41" spans="1:2">
      <c r="A41" t="str">
        <f t="shared" si="1"/>
        <v>BlankCrossPlotModal</v>
      </c>
      <c r="B41" t="s">
        <v>186</v>
      </c>
    </row>
    <row r="42" spans="1:2">
      <c r="A42" t="str">
        <f t="shared" si="1"/>
        <v>SonicPHI_TOTALModal</v>
      </c>
      <c r="B42" t="s">
        <v>188</v>
      </c>
    </row>
    <row r="43" spans="1:2">
      <c r="A43" t="str">
        <f t="shared" si="1"/>
        <v>NeutronDensityModal</v>
      </c>
      <c r="B43" t="s">
        <v>190</v>
      </c>
    </row>
    <row r="44" spans="1:2">
      <c r="A44" t="str">
        <f t="shared" si="1"/>
        <v>NeutronGammaModal</v>
      </c>
      <c r="B44" t="s">
        <v>192</v>
      </c>
    </row>
    <row r="45" spans="1:2">
      <c r="A45" t="str">
        <f t="shared" si="1"/>
        <v>SonicGammaModal</v>
      </c>
      <c r="B45" t="s">
        <v>193</v>
      </c>
    </row>
    <row r="46" spans="1:2">
      <c r="A46" t="str">
        <f t="shared" si="1"/>
        <v>NeuTronSonicModal</v>
      </c>
      <c r="B46" t="s">
        <v>197</v>
      </c>
    </row>
    <row r="47" spans="1:2">
      <c r="A47" t="str">
        <f t="shared" si="1"/>
        <v>DenityGammaModal</v>
      </c>
      <c r="B47" t="s">
        <v>199</v>
      </c>
    </row>
    <row r="48" spans="1:2">
      <c r="A48" t="str">
        <f t="shared" si="1"/>
        <v>NeuTronRtModal</v>
      </c>
      <c r="B48" t="s">
        <v>202</v>
      </c>
    </row>
    <row r="49" spans="1:2">
      <c r="A49" t="str">
        <f t="shared" si="1"/>
        <v>DensitySonicModal</v>
      </c>
      <c r="B49" t="s">
        <v>205</v>
      </c>
    </row>
    <row r="50" spans="1:2">
      <c r="A50" t="str">
        <f t="shared" si="1"/>
        <v>DensityRtModal</v>
      </c>
      <c r="B50" t="s">
        <v>208</v>
      </c>
    </row>
    <row r="51" spans="1:2">
      <c r="A51" t="str">
        <f t="shared" si="1"/>
        <v>SonicDensityModal</v>
      </c>
      <c r="B51" t="s">
        <v>211</v>
      </c>
    </row>
    <row r="52" spans="1:2">
      <c r="A52" t="str">
        <f t="shared" si="1"/>
        <v>SonicRtModal</v>
      </c>
      <c r="B52" t="s">
        <v>214</v>
      </c>
    </row>
    <row r="53" spans="1:2">
      <c r="A53" t="str">
        <f t="shared" si="1"/>
        <v>RtRx0Modal</v>
      </c>
      <c r="B53" t="s">
        <v>217</v>
      </c>
    </row>
    <row r="54" spans="1:2">
      <c r="A54" t="str">
        <f t="shared" si="1"/>
        <v>PickettModal</v>
      </c>
      <c r="B54" t="s">
        <v>220</v>
      </c>
    </row>
    <row r="55" spans="1:2">
      <c r="A55" t="str">
        <f t="shared" si="1"/>
        <v>HistogramModal</v>
      </c>
      <c r="B55" t="s">
        <v>221</v>
      </c>
    </row>
    <row r="56" spans="1:2">
      <c r="A56" t="str">
        <f t="shared" si="1"/>
        <v>BlankHistogramModal</v>
      </c>
      <c r="B56" t="s">
        <v>224</v>
      </c>
    </row>
    <row r="57" spans="1:2">
      <c r="A57" t="str">
        <f t="shared" si="1"/>
        <v>PHI_TOTALModal</v>
      </c>
      <c r="B57" t="s">
        <v>241</v>
      </c>
    </row>
    <row r="58" spans="1:2">
      <c r="A58" t="str">
        <f t="shared" si="1"/>
        <v>GammaRayModal</v>
      </c>
      <c r="B58" t="s">
        <v>227</v>
      </c>
    </row>
    <row r="59" spans="1:2">
      <c r="A59" t="str">
        <f t="shared" si="1"/>
        <v>NeutronModal</v>
      </c>
      <c r="B59" t="s">
        <v>233</v>
      </c>
    </row>
    <row r="60" spans="1:2">
      <c r="A60" t="str">
        <f t="shared" si="1"/>
        <v>DensityModal</v>
      </c>
      <c r="B60" t="s">
        <v>236</v>
      </c>
    </row>
    <row r="61" spans="1:2">
      <c r="A61" t="str">
        <f t="shared" si="1"/>
        <v>HistogramMoreModal</v>
      </c>
      <c r="B61" t="s">
        <v>238</v>
      </c>
    </row>
    <row r="62" spans="1:2">
      <c r="A62" t="str">
        <f t="shared" si="1"/>
        <v>SonicModal</v>
      </c>
      <c r="B62" t="s">
        <v>230</v>
      </c>
    </row>
    <row r="63" spans="1:2">
      <c r="A63" t="str">
        <f t="shared" si="1"/>
        <v>SallowResistivityModal</v>
      </c>
      <c r="B63" t="s">
        <v>419</v>
      </c>
    </row>
    <row r="64" spans="1:2">
      <c r="A64" t="str">
        <f t="shared" si="1"/>
        <v>DeepResistivityModal</v>
      </c>
      <c r="B64" t="s">
        <v>244</v>
      </c>
    </row>
    <row r="65" spans="1:3">
      <c r="A65" t="str">
        <f t="shared" si="1"/>
        <v>MSFLHistogramModal</v>
      </c>
      <c r="B65" t="s">
        <v>247</v>
      </c>
    </row>
    <row r="66" spans="1:3">
      <c r="A66" s="2" t="s">
        <v>420</v>
      </c>
      <c r="B66" s="2"/>
      <c r="C66" s="2"/>
    </row>
    <row r="67" spans="1:3">
      <c r="A67" t="str">
        <f t="shared" ref="A67:A93" si="2">SUBSTITUTE(CONCATENATE(B67,"Modal")," ","")</f>
        <v>AddCurveModal</v>
      </c>
      <c r="B67" t="s">
        <v>252</v>
      </c>
    </row>
    <row r="68" spans="1:3">
      <c r="A68" t="str">
        <f t="shared" si="2"/>
        <v>InteractiveCurveEditModal</v>
      </c>
      <c r="B68" t="s">
        <v>263</v>
      </c>
    </row>
    <row r="69" spans="1:3">
      <c r="A69" t="str">
        <f t="shared" si="2"/>
        <v>InteractiveBaselineShiftModal</v>
      </c>
      <c r="B69" t="s">
        <v>266</v>
      </c>
    </row>
    <row r="70" spans="1:3">
      <c r="A70" t="str">
        <f t="shared" si="2"/>
        <v>SplitCurveModal</v>
      </c>
      <c r="B70" t="s">
        <v>269</v>
      </c>
    </row>
    <row r="71" spans="1:3">
      <c r="A71" t="str">
        <f t="shared" si="2"/>
        <v>SplitCurvesModal</v>
      </c>
      <c r="B71" t="s">
        <v>272</v>
      </c>
    </row>
    <row r="72" spans="1:3">
      <c r="A72" t="str">
        <f t="shared" si="2"/>
        <v>InteractiveCurveSplitModal</v>
      </c>
      <c r="B72" t="s">
        <v>275</v>
      </c>
    </row>
    <row r="73" spans="1:3">
      <c r="A73" t="str">
        <f t="shared" si="2"/>
        <v>MergeCurvesModal</v>
      </c>
      <c r="B73" t="s">
        <v>276</v>
      </c>
    </row>
    <row r="74" spans="1:3">
      <c r="A74" t="str">
        <f t="shared" si="2"/>
        <v>CurvesHeaderModal</v>
      </c>
      <c r="B74" t="s">
        <v>278</v>
      </c>
    </row>
    <row r="75" spans="1:3">
      <c r="A75" t="str">
        <f t="shared" si="2"/>
        <v>FillDataGapsModal</v>
      </c>
      <c r="B75" t="s">
        <v>280</v>
      </c>
    </row>
    <row r="76" spans="1:3">
      <c r="A76" t="str">
        <f t="shared" si="2"/>
        <v>CurveFilterModal</v>
      </c>
      <c r="B76" t="s">
        <v>282</v>
      </c>
    </row>
    <row r="77" spans="1:3">
      <c r="A77" t="str">
        <f t="shared" si="2"/>
        <v>CurveConvolutionModal</v>
      </c>
      <c r="B77" t="s">
        <v>284</v>
      </c>
    </row>
    <row r="78" spans="1:3">
      <c r="A78" t="str">
        <f t="shared" si="2"/>
        <v>CurveDeconvolutionModal</v>
      </c>
      <c r="B78" t="s">
        <v>286</v>
      </c>
    </row>
    <row r="79" spans="1:3">
      <c r="A79" t="str">
        <f t="shared" si="2"/>
        <v>CurveDerivativeModal</v>
      </c>
      <c r="B79" t="s">
        <v>289</v>
      </c>
    </row>
    <row r="80" spans="1:3">
      <c r="A80" t="str">
        <f t="shared" si="2"/>
        <v>CurveRescaleModal</v>
      </c>
      <c r="B80" t="s">
        <v>292</v>
      </c>
    </row>
    <row r="81" spans="1:3">
      <c r="A81" t="str">
        <f t="shared" si="2"/>
        <v>CurveComrarisonModal</v>
      </c>
      <c r="B81" t="s">
        <v>295</v>
      </c>
    </row>
    <row r="82" spans="1:3">
      <c r="A82" t="str">
        <f t="shared" si="2"/>
        <v>CurveAverageModal</v>
      </c>
      <c r="B82" t="s">
        <v>298</v>
      </c>
    </row>
    <row r="83" spans="1:3">
      <c r="A83" t="str">
        <f t="shared" si="2"/>
        <v>FormationResistivityModal</v>
      </c>
      <c r="B83" t="s">
        <v>301</v>
      </c>
    </row>
    <row r="84" spans="1:3">
      <c r="A84" t="str">
        <f t="shared" si="2"/>
        <v>Badhole/Coal/SaltModal</v>
      </c>
      <c r="B84" t="s">
        <v>304</v>
      </c>
    </row>
    <row r="85" spans="1:3">
      <c r="A85" t="str">
        <f t="shared" si="2"/>
        <v>UserFormulaModal</v>
      </c>
      <c r="B85" t="s">
        <v>305</v>
      </c>
    </row>
    <row r="86" spans="1:3">
      <c r="A86" t="str">
        <f t="shared" si="2"/>
        <v>UserFormulaModal</v>
      </c>
      <c r="B86" t="s">
        <v>305</v>
      </c>
    </row>
    <row r="87" spans="1:3">
      <c r="A87" t="str">
        <f t="shared" si="2"/>
        <v>UserProgramModal</v>
      </c>
      <c r="B87" t="s">
        <v>310</v>
      </c>
    </row>
    <row r="88" spans="1:3">
      <c r="A88" t="str">
        <f t="shared" si="2"/>
        <v>PythonProgramModal</v>
      </c>
      <c r="B88" t="s">
        <v>312</v>
      </c>
    </row>
    <row r="89" spans="1:3">
      <c r="A89" t="str">
        <f t="shared" si="2"/>
        <v>CalculationModal</v>
      </c>
      <c r="B89" t="s">
        <v>314</v>
      </c>
    </row>
    <row r="90" spans="1:3">
      <c r="A90" t="str">
        <f t="shared" si="2"/>
        <v>TVDConversionModal</v>
      </c>
      <c r="B90" t="s">
        <v>317</v>
      </c>
    </row>
    <row r="91" spans="1:3">
      <c r="A91" t="str">
        <f t="shared" si="2"/>
        <v>PCAAnalysisModal</v>
      </c>
      <c r="B91" t="s">
        <v>319</v>
      </c>
    </row>
    <row r="92" spans="1:3">
      <c r="A92" t="str">
        <f t="shared" si="2"/>
        <v>Multi-LinearRegressionModal</v>
      </c>
      <c r="B92" t="s">
        <v>320</v>
      </c>
    </row>
    <row r="93" spans="1:3">
      <c r="A93" t="str">
        <f t="shared" si="2"/>
        <v>NeuralNetworkModal</v>
      </c>
      <c r="B93" t="s">
        <v>322</v>
      </c>
    </row>
    <row r="94" spans="1:3">
      <c r="A94" s="2" t="s">
        <v>18</v>
      </c>
      <c r="B94" s="2"/>
      <c r="C94" s="2"/>
    </row>
    <row r="95" spans="1:3">
      <c r="A95" t="str">
        <f t="shared" ref="A95:A116" si="3">SUBSTITUTE(CONCATENATE(B95,"Modal")," ","")</f>
        <v>EditZonesModal</v>
      </c>
      <c r="B95" t="s">
        <v>326</v>
      </c>
    </row>
    <row r="96" spans="1:3">
      <c r="A96" t="str">
        <f t="shared" si="3"/>
        <v>InputCurvesModal</v>
      </c>
      <c r="B96" t="s">
        <v>328</v>
      </c>
    </row>
    <row r="97" spans="1:2">
      <c r="A97" t="str">
        <f t="shared" si="3"/>
        <v>InputFuidModal</v>
      </c>
      <c r="B97" t="s">
        <v>330</v>
      </c>
    </row>
    <row r="98" spans="1:2">
      <c r="A98" t="str">
        <f t="shared" si="3"/>
        <v>BuildMineralParametersModal</v>
      </c>
      <c r="B98" t="s">
        <v>332</v>
      </c>
    </row>
    <row r="99" spans="1:2">
      <c r="A99" t="str">
        <f t="shared" si="3"/>
        <v>InputMineralZonesModal</v>
      </c>
      <c r="B99" t="s">
        <v>334</v>
      </c>
    </row>
    <row r="100" spans="1:2">
      <c r="A100" t="str">
        <f t="shared" si="3"/>
        <v>Multi-MineralSolverModal</v>
      </c>
      <c r="B100" t="s">
        <v>336</v>
      </c>
    </row>
    <row r="101" spans="1:2">
      <c r="A101" t="str">
        <f t="shared" si="3"/>
        <v>ClayMineralsVolumeModal</v>
      </c>
      <c r="B101" t="s">
        <v>338</v>
      </c>
    </row>
    <row r="102" spans="1:2">
      <c r="A102" t="str">
        <f t="shared" si="3"/>
        <v>Fracture-VugPorosityModal</v>
      </c>
      <c r="B102" t="s">
        <v>340</v>
      </c>
    </row>
    <row r="103" spans="1:2">
      <c r="A103" t="str">
        <f t="shared" si="3"/>
        <v>OpenPorosityModal</v>
      </c>
      <c r="B103" t="s">
        <v>342</v>
      </c>
    </row>
    <row r="104" spans="1:2">
      <c r="A104" t="str">
        <f t="shared" si="3"/>
        <v>SecondaryPorosityModal</v>
      </c>
      <c r="B104" t="s">
        <v>343</v>
      </c>
    </row>
    <row r="105" spans="1:2">
      <c r="A105" t="str">
        <f t="shared" si="3"/>
        <v>FracturePorosityModal</v>
      </c>
      <c r="B105" t="s">
        <v>345</v>
      </c>
    </row>
    <row r="106" spans="1:2">
      <c r="A106" t="str">
        <f t="shared" si="3"/>
        <v>FilteringFractureModal</v>
      </c>
      <c r="B106" t="s">
        <v>347</v>
      </c>
    </row>
    <row r="107" spans="1:2">
      <c r="A107" t="str">
        <f t="shared" si="3"/>
        <v>Micro&amp;MacroPorosityModal</v>
      </c>
      <c r="B107" t="s">
        <v>349</v>
      </c>
    </row>
    <row r="108" spans="1:2">
      <c r="A108" t="str">
        <f t="shared" si="3"/>
        <v>WaterSaturationModal</v>
      </c>
      <c r="B108" t="s">
        <v>351</v>
      </c>
    </row>
    <row r="109" spans="1:2">
      <c r="A109" t="str">
        <f t="shared" si="3"/>
        <v>PermeabilityModal</v>
      </c>
      <c r="B109" t="s">
        <v>353</v>
      </c>
    </row>
    <row r="110" spans="1:2">
      <c r="A110" t="str">
        <f t="shared" si="3"/>
        <v>CutoffandSummationModal</v>
      </c>
      <c r="B110" t="s">
        <v>355</v>
      </c>
    </row>
    <row r="111" spans="1:2">
      <c r="A111" t="str">
        <f t="shared" si="3"/>
        <v>FilteringModal</v>
      </c>
      <c r="B111" t="s">
        <v>357</v>
      </c>
    </row>
    <row r="112" spans="1:2">
      <c r="A112" t="str">
        <f t="shared" si="3"/>
        <v>ClasticModal</v>
      </c>
      <c r="B112" t="s">
        <v>358</v>
      </c>
    </row>
    <row r="113" spans="1:3">
      <c r="A113" t="str">
        <f t="shared" si="3"/>
        <v>BasicAnalysisModal</v>
      </c>
      <c r="B113" t="s">
        <v>361</v>
      </c>
    </row>
    <row r="114" spans="1:3">
      <c r="A114" t="str">
        <f t="shared" si="3"/>
        <v>ClayVolumeModal</v>
      </c>
      <c r="B114" t="s">
        <v>363</v>
      </c>
    </row>
    <row r="115" spans="1:3">
      <c r="A115" t="str">
        <f t="shared" si="3"/>
        <v>Porosity&amp;WaterSaturationModal</v>
      </c>
      <c r="B115" t="s">
        <v>421</v>
      </c>
    </row>
    <row r="116" spans="1:3">
      <c r="A116" t="str">
        <f t="shared" si="3"/>
        <v>CutoffandSummationModal</v>
      </c>
      <c r="B116" t="s">
        <v>355</v>
      </c>
    </row>
    <row r="117" spans="1:3">
      <c r="A117" s="2" t="s">
        <v>19</v>
      </c>
      <c r="B117" s="2"/>
      <c r="C117" s="2"/>
    </row>
    <row r="118" spans="1:3">
      <c r="A118" t="str">
        <f>SUBSTITUTE(CONCATENATE(B118,"Modal")," ","")</f>
        <v>AboutModal</v>
      </c>
      <c r="B118" t="s">
        <v>403</v>
      </c>
    </row>
    <row r="119" spans="1:3">
      <c r="A119" t="str">
        <f>SUBSTITUTE(CONCATENATE(B119,"Modal")," ","")</f>
        <v>UnlockModal</v>
      </c>
      <c r="B119" t="s">
        <v>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Normal="100" workbookViewId="0" xr3:uid="{958C4451-9541-5A59-BF78-D2F731DF1C81}">
      <selection activeCell="C12" sqref="C12"/>
    </sheetView>
  </sheetViews>
  <sheetFormatPr defaultRowHeight="15"/>
  <cols>
    <col min="1" max="1" width="18.5703125" customWidth="1"/>
    <col min="2" max="1025" width="8.71093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10</v>
      </c>
      <c r="B2" s="2" t="s">
        <v>11</v>
      </c>
      <c r="C2" s="2" t="s">
        <v>12</v>
      </c>
      <c r="D2" s="2"/>
    </row>
    <row r="3" spans="1:4">
      <c r="A3" s="16">
        <v>1.1000000000000001</v>
      </c>
      <c r="B3" s="4" t="s">
        <v>13</v>
      </c>
      <c r="C3" t="s">
        <v>14</v>
      </c>
    </row>
    <row r="4" spans="1:4">
      <c r="A4" s="16">
        <v>1.2</v>
      </c>
      <c r="B4" s="4" t="s">
        <v>15</v>
      </c>
      <c r="C4" t="s">
        <v>14</v>
      </c>
    </row>
    <row r="5" spans="1:4">
      <c r="A5" s="16">
        <v>1.3</v>
      </c>
      <c r="B5" s="4" t="s">
        <v>16</v>
      </c>
      <c r="C5" t="s">
        <v>14</v>
      </c>
    </row>
    <row r="6" spans="1:4">
      <c r="A6" s="16">
        <v>1.4</v>
      </c>
      <c r="B6" s="4" t="s">
        <v>17</v>
      </c>
      <c r="C6" t="s">
        <v>14</v>
      </c>
    </row>
    <row r="7" spans="1:4">
      <c r="A7" s="16">
        <v>1.5</v>
      </c>
      <c r="B7" s="4" t="s">
        <v>18</v>
      </c>
      <c r="C7" t="s">
        <v>14</v>
      </c>
    </row>
    <row r="8" spans="1:4">
      <c r="A8" s="16">
        <v>1.6</v>
      </c>
      <c r="B8" s="4" t="s">
        <v>19</v>
      </c>
      <c r="C8" t="s">
        <v>14</v>
      </c>
    </row>
  </sheetData>
  <hyperlinks>
    <hyperlink ref="B3" location="ProjectTab!A1" display="ProjectTab" xr:uid="{00000000-0004-0000-0100-000000000000}"/>
    <hyperlink ref="B4" location="WellTab!A1" display="WellTab" xr:uid="{00000000-0004-0000-0100-000001000000}"/>
    <hyperlink ref="B5" location="DataAnalysisTab!A1" display="DataAnalysisTab" xr:uid="{00000000-0004-0000-0100-000002000000}"/>
    <hyperlink ref="B6" location="DataProcessingTab!A1" display="DataProcessingTab" xr:uid="{00000000-0004-0000-0100-000003000000}"/>
    <hyperlink ref="B7" location="PetrophysicsTab!A1" display="PetrophysicsTab" xr:uid="{00000000-0004-0000-0100-000004000000}"/>
    <hyperlink ref="B8" location="HelpTab!A1" display="HelpTab" xr:uid="{00000000-0004-0000-0100-000005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abSelected="1" zoomScale="88" zoomScaleNormal="110" workbookViewId="0" xr3:uid="{842E5F09-E766-5B8D-85AF-A39847EA96FD}">
      <selection activeCell="A14" sqref="A14"/>
    </sheetView>
  </sheetViews>
  <sheetFormatPr defaultRowHeight="15"/>
  <cols>
    <col min="1" max="1" width="19" style="5" customWidth="1"/>
    <col min="2" max="2" width="33.42578125"/>
    <col min="3" max="3" width="15.5703125"/>
    <col min="4" max="4" width="8.7109375"/>
    <col min="5" max="6" width="31.5703125"/>
    <col min="7" max="7" width="15.28515625"/>
    <col min="8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6">
        <v>1</v>
      </c>
      <c r="B2" s="7" t="str">
        <f t="shared" ref="B2:B21" si="0">SUBSTITUTE(CONCATENATE(G2,D2)," ","")</f>
        <v>DatabasesToolbar</v>
      </c>
      <c r="C2" s="2" t="s">
        <v>29</v>
      </c>
      <c r="D2" s="2" t="str">
        <f t="shared" ref="D2:D22" si="1">REPLACE(C2, 1, 2, "")</f>
        <v>Toolbar</v>
      </c>
      <c r="E2" s="2"/>
      <c r="F2" s="2"/>
      <c r="G2" s="2" t="s">
        <v>30</v>
      </c>
      <c r="H2" s="2"/>
      <c r="I2" s="2"/>
      <c r="J2" s="2" t="s">
        <v>31</v>
      </c>
      <c r="K2" t="s">
        <v>32</v>
      </c>
    </row>
    <row r="3" spans="1:12">
      <c r="A3" s="17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21" si="2">SUBSTITUTE(E3,"_","-")</f>
        <v>project-new-32x32</v>
      </c>
      <c r="G3" t="s">
        <v>35</v>
      </c>
      <c r="H3" t="str">
        <f t="shared" ref="H3:H21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>
      <c r="A4" s="17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>
      <c r="A5" s="17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>
      <c r="A6" s="17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>
      <c r="A7" s="18" t="s">
        <v>43</v>
      </c>
      <c r="B7" s="8" t="str">
        <f t="shared" si="0"/>
        <v>SaveProjectDropdown</v>
      </c>
      <c r="C7" s="9" t="s">
        <v>44</v>
      </c>
      <c r="D7" s="9" t="str">
        <f t="shared" si="1"/>
        <v>Dropdown</v>
      </c>
      <c r="E7" s="9" t="s">
        <v>45</v>
      </c>
      <c r="F7" s="9" t="str">
        <f t="shared" si="2"/>
        <v>save-32x32</v>
      </c>
      <c r="G7" s="9" t="s">
        <v>46</v>
      </c>
      <c r="H7" s="9" t="str">
        <f t="shared" si="3"/>
        <v/>
      </c>
      <c r="I7" s="9"/>
      <c r="J7" s="9" t="s">
        <v>31</v>
      </c>
      <c r="K7" t="s">
        <v>32</v>
      </c>
      <c r="L7" t="str">
        <f>IF(ISNUMBER(SEARCH("16x16",E7)),"fix-button-sm", "height65")</f>
        <v>height65</v>
      </c>
    </row>
    <row r="8" spans="1:12">
      <c r="A8" s="15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t="s">
        <v>48</v>
      </c>
      <c r="F8" t="str">
        <f t="shared" si="2"/>
        <v>save-16x16</v>
      </c>
      <c r="G8" t="s">
        <v>49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>
      <c r="A9" s="15" t="s">
        <v>51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52</v>
      </c>
      <c r="F9" t="str">
        <f t="shared" si="2"/>
        <v>save-as-16x16</v>
      </c>
      <c r="G9" t="s">
        <v>53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>
      <c r="A10" s="17" t="s">
        <v>54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55</v>
      </c>
      <c r="F10" t="str">
        <f t="shared" si="2"/>
        <v>browse-project-32x32</v>
      </c>
      <c r="G10" t="s">
        <v>56</v>
      </c>
      <c r="H10" t="str">
        <f t="shared" si="3"/>
        <v/>
      </c>
      <c r="J10" t="s">
        <v>31</v>
      </c>
      <c r="K10" t="s">
        <v>36</v>
      </c>
      <c r="L10" t="str">
        <f t="shared" ref="L10:L19" si="4">IF(ISNUMBER(SEARCH("16x16",E10)),"fix-button-sm", "height65")</f>
        <v>height65</v>
      </c>
    </row>
    <row r="11" spans="1:12">
      <c r="A11" s="17" t="s">
        <v>57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58</v>
      </c>
      <c r="F11" t="str">
        <f t="shared" si="2"/>
        <v>import-project-32x32</v>
      </c>
      <c r="G11" t="s">
        <v>59</v>
      </c>
      <c r="H11" t="str">
        <f t="shared" si="3"/>
        <v/>
      </c>
      <c r="J11" t="s">
        <v>31</v>
      </c>
      <c r="K11" t="s">
        <v>32</v>
      </c>
      <c r="L11" t="str">
        <f t="shared" si="4"/>
        <v>height65</v>
      </c>
    </row>
    <row r="12" spans="1:12">
      <c r="A12" s="17" t="s">
        <v>60</v>
      </c>
      <c r="B12" s="3" t="str">
        <f t="shared" si="0"/>
        <v>ExportDropdown</v>
      </c>
      <c r="C12" t="s">
        <v>44</v>
      </c>
      <c r="D12" t="str">
        <f t="shared" si="1"/>
        <v>Dropdown</v>
      </c>
      <c r="E12" t="s">
        <v>61</v>
      </c>
      <c r="F12" t="str">
        <f t="shared" si="2"/>
        <v>file-export-32x32</v>
      </c>
      <c r="G12" t="s">
        <v>62</v>
      </c>
      <c r="J12" t="s">
        <v>31</v>
      </c>
      <c r="K12" t="s">
        <v>36</v>
      </c>
      <c r="L12" t="str">
        <f>IF(ISNUMBER(SEARCH("16x16",E12)),"fix-button-sm", "height65")</f>
        <v>height65</v>
      </c>
    </row>
    <row r="13" spans="1:12">
      <c r="A13" s="17" t="s">
        <v>63</v>
      </c>
      <c r="B13" s="3" t="str">
        <f t="shared" si="0"/>
        <v>InventoryButton</v>
      </c>
      <c r="C13" t="s">
        <v>33</v>
      </c>
      <c r="D13" t="str">
        <f t="shared" si="1"/>
        <v>Button</v>
      </c>
      <c r="E13" t="s">
        <v>64</v>
      </c>
      <c r="F13" t="str">
        <f t="shared" si="2"/>
        <v>las-export-16x16</v>
      </c>
      <c r="G13" t="s">
        <v>56</v>
      </c>
      <c r="H13" t="s">
        <v>65</v>
      </c>
      <c r="J13" t="s">
        <v>31</v>
      </c>
      <c r="K13" t="s">
        <v>36</v>
      </c>
      <c r="L13" t="s">
        <v>50</v>
      </c>
    </row>
    <row r="14" spans="1:12">
      <c r="A14" s="17" t="s">
        <v>66</v>
      </c>
      <c r="B14" s="3" t="str">
        <f t="shared" si="0"/>
        <v>ProjectButton</v>
      </c>
      <c r="C14" t="s">
        <v>33</v>
      </c>
      <c r="D14" t="str">
        <f t="shared" si="1"/>
        <v>Button</v>
      </c>
      <c r="E14" t="s">
        <v>67</v>
      </c>
      <c r="F14" t="s">
        <v>68</v>
      </c>
      <c r="G14" t="s">
        <v>69</v>
      </c>
      <c r="H14" t="s">
        <v>65</v>
      </c>
      <c r="J14" t="s">
        <v>31</v>
      </c>
      <c r="K14" t="s">
        <v>32</v>
      </c>
      <c r="L14" t="s">
        <v>50</v>
      </c>
    </row>
    <row r="15" spans="1:12">
      <c r="A15" s="17" t="s">
        <v>70</v>
      </c>
      <c r="B15" s="3" t="str">
        <f t="shared" si="0"/>
        <v>ZonesetManagerButton</v>
      </c>
      <c r="C15" t="s">
        <v>33</v>
      </c>
      <c r="D15" t="str">
        <f t="shared" ref="D15" si="5">REPLACE(C15, 1, 2, "")</f>
        <v>Button</v>
      </c>
      <c r="E15" t="s">
        <v>71</v>
      </c>
      <c r="F15" t="str">
        <f t="shared" ref="F15" si="6">SUBSTITUTE(E15,"_","-")</f>
        <v>zone-management-32x32</v>
      </c>
      <c r="G15" t="s">
        <v>72</v>
      </c>
      <c r="H15" t="str">
        <f t="shared" ref="H15" si="7">IF(ISNUMBER(SEARCH("16x16",E15)), "icon-left","")</f>
        <v/>
      </c>
      <c r="J15" t="s">
        <v>31</v>
      </c>
      <c r="K15" t="s">
        <v>32</v>
      </c>
      <c r="L15" t="str">
        <f t="shared" ref="L15" si="8">IF(ISNUMBER(SEARCH("16x16",E15)),"fix-button-sm", "height65")</f>
        <v>height65</v>
      </c>
    </row>
    <row r="16" spans="1:12">
      <c r="A16" s="17" t="s">
        <v>73</v>
      </c>
      <c r="B16" s="3" t="str">
        <f t="shared" si="0"/>
        <v>ParameterSetButton</v>
      </c>
      <c r="C16" t="s">
        <v>33</v>
      </c>
      <c r="D16" t="str">
        <f t="shared" si="1"/>
        <v>Button</v>
      </c>
      <c r="E16" t="s">
        <v>71</v>
      </c>
      <c r="F16" t="str">
        <f t="shared" si="2"/>
        <v>zone-management-32x32</v>
      </c>
      <c r="G16" t="s">
        <v>74</v>
      </c>
      <c r="H16" t="str">
        <f>IF(ISNUMBER(SEARCH("16x16",E16)), "icon-left","")</f>
        <v/>
      </c>
      <c r="J16" t="s">
        <v>31</v>
      </c>
      <c r="K16" t="s">
        <v>32</v>
      </c>
      <c r="L16" t="str">
        <f t="shared" si="4"/>
        <v>height65</v>
      </c>
    </row>
    <row r="17" spans="1:12">
      <c r="A17" s="6">
        <v>2</v>
      </c>
      <c r="B17" s="7" t="str">
        <f t="shared" si="0"/>
        <v>ViewToolbar</v>
      </c>
      <c r="C17" s="2" t="s">
        <v>29</v>
      </c>
      <c r="D17" s="2" t="str">
        <f t="shared" si="1"/>
        <v>Toolbar</v>
      </c>
      <c r="E17" s="2"/>
      <c r="F17" s="2" t="str">
        <f t="shared" si="2"/>
        <v/>
      </c>
      <c r="G17" s="2" t="s">
        <v>75</v>
      </c>
      <c r="H17" s="2" t="str">
        <f t="shared" si="3"/>
        <v/>
      </c>
      <c r="I17" s="2"/>
      <c r="J17" s="2" t="s">
        <v>31</v>
      </c>
      <c r="K17" t="s">
        <v>32</v>
      </c>
      <c r="L17" t="str">
        <f t="shared" si="4"/>
        <v>height65</v>
      </c>
    </row>
    <row r="18" spans="1:12">
      <c r="A18" s="17">
        <v>2.1</v>
      </c>
      <c r="B18" s="3" t="str">
        <f t="shared" si="0"/>
        <v>ProjectButton</v>
      </c>
      <c r="C18" t="s">
        <v>33</v>
      </c>
      <c r="D18" t="str">
        <f t="shared" si="1"/>
        <v>Button</v>
      </c>
      <c r="E18" t="s">
        <v>76</v>
      </c>
      <c r="F18" t="str">
        <f t="shared" si="2"/>
        <v>project-normal-32x32</v>
      </c>
      <c r="G18" t="s">
        <v>69</v>
      </c>
      <c r="H18" t="str">
        <f t="shared" si="3"/>
        <v/>
      </c>
      <c r="J18" t="s">
        <v>31</v>
      </c>
      <c r="K18" t="s">
        <v>32</v>
      </c>
      <c r="L18" t="str">
        <f t="shared" si="4"/>
        <v>height65</v>
      </c>
    </row>
    <row r="19" spans="1:12">
      <c r="A19" s="17">
        <v>2.2000000000000002</v>
      </c>
      <c r="B19" s="3" t="str">
        <f t="shared" si="0"/>
        <v>FlowsDropdown</v>
      </c>
      <c r="C19" t="s">
        <v>44</v>
      </c>
      <c r="D19" t="str">
        <f t="shared" si="1"/>
        <v>Dropdown</v>
      </c>
      <c r="E19" t="s">
        <v>77</v>
      </c>
      <c r="F19" t="str">
        <f t="shared" si="2"/>
        <v>workflow-32x32</v>
      </c>
      <c r="G19" t="s">
        <v>78</v>
      </c>
      <c r="H19" t="str">
        <f t="shared" si="3"/>
        <v/>
      </c>
      <c r="J19" t="s">
        <v>31</v>
      </c>
      <c r="K19" t="s">
        <v>32</v>
      </c>
      <c r="L19" t="str">
        <f t="shared" si="4"/>
        <v>height65</v>
      </c>
    </row>
    <row r="20" spans="1:12">
      <c r="A20" s="15" t="s">
        <v>79</v>
      </c>
      <c r="B20" s="3" t="str">
        <f t="shared" si="0"/>
        <v>NewFlowButton</v>
      </c>
      <c r="C20" t="s">
        <v>33</v>
      </c>
      <c r="D20" t="str">
        <f t="shared" si="1"/>
        <v>Button</v>
      </c>
      <c r="E20" t="s">
        <v>80</v>
      </c>
      <c r="F20" t="str">
        <f t="shared" si="2"/>
        <v>workflow-16x16</v>
      </c>
      <c r="G20" t="s">
        <v>81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>
      <c r="A21" s="15" t="s">
        <v>82</v>
      </c>
      <c r="B21" s="3" t="str">
        <f t="shared" si="0"/>
        <v>OpenFlowButton</v>
      </c>
      <c r="C21" t="s">
        <v>33</v>
      </c>
      <c r="D21" t="str">
        <f t="shared" si="1"/>
        <v>Button</v>
      </c>
      <c r="E21" t="s">
        <v>80</v>
      </c>
      <c r="F21" t="str">
        <f t="shared" si="2"/>
        <v>workflow-16x16</v>
      </c>
      <c r="G21" t="s">
        <v>83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>
      <c r="A22" s="17" t="s">
        <v>84</v>
      </c>
      <c r="B22" s="3" t="s">
        <v>85</v>
      </c>
      <c r="C22" t="s">
        <v>44</v>
      </c>
      <c r="D22" t="str">
        <f t="shared" si="1"/>
        <v>Dropdown</v>
      </c>
      <c r="E22" t="s">
        <v>86</v>
      </c>
      <c r="F22" t="s">
        <v>87</v>
      </c>
      <c r="G22" t="s">
        <v>88</v>
      </c>
      <c r="J22" t="s">
        <v>31</v>
      </c>
      <c r="K22" t="s">
        <v>32</v>
      </c>
      <c r="L22" t="str">
        <f>IF(ISNUMBER(SEARCH("16x16",E22)),"fix-button-sm", "height65")</f>
        <v>height65</v>
      </c>
    </row>
    <row r="23" spans="1:12">
      <c r="A23" s="15" t="s">
        <v>89</v>
      </c>
      <c r="B23" s="3" t="s">
        <v>90</v>
      </c>
      <c r="C23" t="s">
        <v>33</v>
      </c>
      <c r="D23" t="s">
        <v>91</v>
      </c>
      <c r="E23" t="s">
        <v>92</v>
      </c>
      <c r="F23" t="s">
        <v>93</v>
      </c>
      <c r="G23" t="s">
        <v>94</v>
      </c>
      <c r="H23" t="s">
        <v>65</v>
      </c>
      <c r="J23" t="s">
        <v>31</v>
      </c>
      <c r="K23" t="s">
        <v>32</v>
      </c>
      <c r="L23" t="s">
        <v>50</v>
      </c>
    </row>
    <row r="24" spans="1:12">
      <c r="A24" s="15" t="s">
        <v>95</v>
      </c>
      <c r="B24" s="3" t="s">
        <v>96</v>
      </c>
      <c r="C24" t="s">
        <v>33</v>
      </c>
      <c r="D24" t="s">
        <v>91</v>
      </c>
      <c r="E24" t="s">
        <v>92</v>
      </c>
      <c r="F24" t="s">
        <v>93</v>
      </c>
      <c r="G24" t="s">
        <v>97</v>
      </c>
      <c r="H24" t="s">
        <v>65</v>
      </c>
      <c r="J24" t="s">
        <v>31</v>
      </c>
      <c r="K24" t="s">
        <v>32</v>
      </c>
      <c r="L24" t="s">
        <v>50</v>
      </c>
    </row>
    <row r="25" spans="1:12">
      <c r="A25" s="17" t="s">
        <v>98</v>
      </c>
      <c r="B25" s="3" t="s">
        <v>99</v>
      </c>
      <c r="C25" t="s">
        <v>33</v>
      </c>
      <c r="D25" t="s">
        <v>91</v>
      </c>
      <c r="E25" t="s">
        <v>100</v>
      </c>
      <c r="F25" s="10" t="s">
        <v>101</v>
      </c>
      <c r="G25" t="s">
        <v>102</v>
      </c>
      <c r="J25" t="s">
        <v>31</v>
      </c>
      <c r="K25" t="s">
        <v>32</v>
      </c>
      <c r="L25" t="str">
        <f>IF(ISNUMBER(SEARCH("16x16",E25)),"fix-button-sm", "height65")</f>
        <v>height65</v>
      </c>
    </row>
    <row r="26" spans="1:12">
      <c r="A26" s="17" t="s">
        <v>103</v>
      </c>
      <c r="B26" s="3" t="str">
        <f>SUBSTITUTE(CONCATENATE(G26,D26)," ","")</f>
        <v>PropertyGridButton</v>
      </c>
      <c r="C26" t="s">
        <v>33</v>
      </c>
      <c r="D26" t="str">
        <f>REPLACE(C26, 1, 2, "")</f>
        <v>Button</v>
      </c>
      <c r="E26" t="s">
        <v>104</v>
      </c>
      <c r="F26" t="str">
        <f>SUBSTITUTE(E26,"_","-")</f>
        <v>property-grid-32x32</v>
      </c>
      <c r="G26" t="s">
        <v>105</v>
      </c>
      <c r="H26" t="str">
        <f>IF(ISNUMBER(SEARCH("16x16",E26)), "icon-left","")</f>
        <v/>
      </c>
      <c r="J26" t="s">
        <v>31</v>
      </c>
      <c r="K26" t="s">
        <v>32</v>
      </c>
      <c r="L26" t="str">
        <f>IF(ISNUMBER(SEARCH("16x16",E26)),"fix-button-sm", "height65")</f>
        <v>height65</v>
      </c>
    </row>
    <row r="27" spans="1:12">
      <c r="A27" s="5">
        <v>3</v>
      </c>
      <c r="B27" s="11" t="str">
        <f>SUBSTITUTE(CONCATENATE(G27,D27)," ","")</f>
        <v>ExitToolbar</v>
      </c>
      <c r="C27" s="12" t="s">
        <v>29</v>
      </c>
      <c r="D27" s="12" t="str">
        <f>REPLACE(C27, 1, 2, "")</f>
        <v>Toolbar</v>
      </c>
      <c r="E27" s="12"/>
      <c r="F27" s="12" t="str">
        <f>SUBSTITUTE(E27,"_","-")</f>
        <v/>
      </c>
      <c r="G27" s="12" t="s">
        <v>106</v>
      </c>
      <c r="H27" s="12" t="str">
        <f>IF(ISNUMBER(SEARCH("16x16",E27)), "icon-left","")</f>
        <v/>
      </c>
      <c r="I27" s="12"/>
      <c r="J27" s="12" t="s">
        <v>31</v>
      </c>
      <c r="K27" s="12" t="s">
        <v>32</v>
      </c>
      <c r="L27" s="12"/>
    </row>
    <row r="28" spans="1:12">
      <c r="A28" s="17">
        <v>3.1</v>
      </c>
      <c r="B28" s="3" t="str">
        <f>SUBSTITUTE(CONCATENATE(G28,D28)," ","")</f>
        <v>ExitButton</v>
      </c>
      <c r="C28" t="s">
        <v>33</v>
      </c>
      <c r="D28" t="str">
        <f>REPLACE(C28, 1, 2, "")</f>
        <v>Button</v>
      </c>
      <c r="E28" t="s">
        <v>107</v>
      </c>
      <c r="F28" t="str">
        <f>SUBSTITUTE(E28,"_","-")</f>
        <v>exit-32x32</v>
      </c>
      <c r="G28" t="s">
        <v>106</v>
      </c>
      <c r="H28" t="str">
        <f>IF(ISNUMBER(SEARCH("16x16",E28)), "icon-left","")</f>
        <v/>
      </c>
      <c r="J28" t="s">
        <v>31</v>
      </c>
      <c r="K28" t="s">
        <v>36</v>
      </c>
      <c r="L28" t="str">
        <f>IF(ISNUMBER(SEARCH("16x16",E28)),"fix-button-sm",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zoomScaleNormal="100" workbookViewId="0" xr3:uid="{51F8DEE0-4D01-5F28-A812-FC0BD7CAC4A5}">
      <selection activeCell="P10" sqref="P10"/>
    </sheetView>
  </sheetViews>
  <sheetFormatPr defaultRowHeight="15"/>
  <cols>
    <col min="1" max="1" width="12.140625" customWidth="1"/>
    <col min="2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2"/>
      <c r="G2" s="2" t="s">
        <v>108</v>
      </c>
      <c r="H2" s="2"/>
      <c r="I2" s="2"/>
      <c r="J2" t="s">
        <v>31</v>
      </c>
      <c r="K2" t="s">
        <v>32</v>
      </c>
    </row>
    <row r="3" spans="1:12">
      <c r="A3" s="16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109</v>
      </c>
      <c r="F3" t="str">
        <f t="shared" ref="F3:F26" si="2">SUBSTITUTE(E3,"_","-")</f>
        <v>well-new-32x32</v>
      </c>
      <c r="G3" t="s">
        <v>110</v>
      </c>
      <c r="H3" t="str">
        <f t="shared" ref="H3:H26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>
      <c r="A4" s="16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111</v>
      </c>
      <c r="F4" t="str">
        <f t="shared" si="2"/>
        <v>well-header-edit-32x32</v>
      </c>
      <c r="G4" t="s">
        <v>112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>
      <c r="A5" s="16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113</v>
      </c>
      <c r="F5" t="str">
        <f t="shared" si="2"/>
        <v>well-depth-convertion-32x32</v>
      </c>
      <c r="G5" t="s">
        <v>114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>
      <c r="A6" s="16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115</v>
      </c>
      <c r="F6" t="str">
        <f t="shared" si="2"/>
        <v>curve-alias-32x32</v>
      </c>
      <c r="G6" t="s">
        <v>116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>
      <c r="A7" s="16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117</v>
      </c>
      <c r="F7" t="str">
        <f t="shared" si="2"/>
        <v>family-edit-32x32</v>
      </c>
      <c r="G7" t="s">
        <v>118</v>
      </c>
      <c r="H7" t="str">
        <f t="shared" si="3"/>
        <v/>
      </c>
      <c r="J7" t="s">
        <v>31</v>
      </c>
      <c r="K7" t="s">
        <v>32</v>
      </c>
      <c r="L7" t="str">
        <f>IF(ISNUMBER(SEARCH("16x16",E7)),"fix-btn-sm", "height65")</f>
        <v>height65</v>
      </c>
    </row>
    <row r="8" spans="1:12">
      <c r="A8" s="2" t="s">
        <v>119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2" t="str">
        <f t="shared" si="2"/>
        <v/>
      </c>
      <c r="G8" s="2" t="s">
        <v>120</v>
      </c>
      <c r="H8" s="2" t="str">
        <f t="shared" si="3"/>
        <v/>
      </c>
      <c r="I8" s="2"/>
      <c r="J8" t="s">
        <v>31</v>
      </c>
      <c r="K8" t="s">
        <v>32</v>
      </c>
    </row>
    <row r="9" spans="1:12">
      <c r="A9" s="19">
        <v>2.1</v>
      </c>
      <c r="B9" s="8" t="str">
        <f t="shared" si="0"/>
        <v>ImportDropdown</v>
      </c>
      <c r="C9" s="9" t="s">
        <v>44</v>
      </c>
      <c r="D9" s="8" t="str">
        <f t="shared" si="1"/>
        <v>Dropdown</v>
      </c>
      <c r="E9" s="8" t="s">
        <v>121</v>
      </c>
      <c r="F9" s="9" t="str">
        <f t="shared" si="2"/>
        <v>file-import-32x32</v>
      </c>
      <c r="G9" s="9" t="s">
        <v>59</v>
      </c>
      <c r="H9" s="9" t="str">
        <f t="shared" si="3"/>
        <v/>
      </c>
      <c r="I9" s="9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>
      <c r="A10" s="13" t="s">
        <v>122</v>
      </c>
      <c r="B10" s="13" t="str">
        <f t="shared" si="0"/>
        <v>ImportASCIIButton</v>
      </c>
      <c r="C10" t="s">
        <v>33</v>
      </c>
      <c r="D10" s="3" t="str">
        <f t="shared" si="1"/>
        <v>Button</v>
      </c>
      <c r="E10" s="3" t="s">
        <v>123</v>
      </c>
      <c r="F10" t="str">
        <f t="shared" si="2"/>
        <v>ascii-import-16x16</v>
      </c>
      <c r="G10" t="s">
        <v>124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>
      <c r="A11" s="13" t="s">
        <v>125</v>
      </c>
      <c r="B11" s="13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123</v>
      </c>
      <c r="F11" t="str">
        <f t="shared" si="2"/>
        <v>ascii-import-16x16</v>
      </c>
      <c r="G11" t="s">
        <v>126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>
      <c r="A12" s="13" t="s">
        <v>127</v>
      </c>
      <c r="B12" s="13" t="str">
        <f t="shared" si="0"/>
        <v>ImportLASButton</v>
      </c>
      <c r="C12" t="s">
        <v>33</v>
      </c>
      <c r="D12" s="3" t="str">
        <f t="shared" si="1"/>
        <v>Button</v>
      </c>
      <c r="E12" s="3" t="s">
        <v>128</v>
      </c>
      <c r="F12" t="str">
        <f t="shared" si="2"/>
        <v>las-import-16x16</v>
      </c>
      <c r="G12" t="s">
        <v>129</v>
      </c>
      <c r="H12" t="str">
        <f t="shared" si="3"/>
        <v>icon-left</v>
      </c>
      <c r="J12" t="s">
        <v>31</v>
      </c>
      <c r="K12" t="s">
        <v>32</v>
      </c>
      <c r="L12" t="s">
        <v>50</v>
      </c>
    </row>
    <row r="13" spans="1:12">
      <c r="A13" s="13" t="s">
        <v>130</v>
      </c>
      <c r="B13" s="13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128</v>
      </c>
      <c r="F13" t="str">
        <f t="shared" si="2"/>
        <v>las-import-16x16</v>
      </c>
      <c r="G13" t="s">
        <v>131</v>
      </c>
      <c r="H13" t="str">
        <f t="shared" si="3"/>
        <v>icon-left</v>
      </c>
      <c r="J13" t="s">
        <v>31</v>
      </c>
      <c r="K13" t="s">
        <v>32</v>
      </c>
      <c r="L13" t="s">
        <v>50</v>
      </c>
    </row>
    <row r="14" spans="1:12">
      <c r="A14" s="13" t="s">
        <v>132</v>
      </c>
      <c r="B14" s="13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133</v>
      </c>
      <c r="F14" t="str">
        <f t="shared" si="2"/>
        <v>curve-listing-16x16</v>
      </c>
      <c r="G14" t="s">
        <v>134</v>
      </c>
      <c r="H14" t="str">
        <f t="shared" si="3"/>
        <v>icon-left</v>
      </c>
      <c r="J14" t="s">
        <v>31</v>
      </c>
      <c r="K14" t="s">
        <v>32</v>
      </c>
      <c r="L14" t="s">
        <v>50</v>
      </c>
    </row>
    <row r="15" spans="1:12">
      <c r="A15" s="13" t="s">
        <v>135</v>
      </c>
      <c r="B15" s="13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136</v>
      </c>
      <c r="F15" t="str">
        <f t="shared" si="2"/>
        <v>load-16x16</v>
      </c>
      <c r="G15" t="s">
        <v>137</v>
      </c>
      <c r="H15" t="str">
        <f t="shared" si="3"/>
        <v>icon-left</v>
      </c>
      <c r="J15" t="s">
        <v>31</v>
      </c>
      <c r="K15" t="s">
        <v>32</v>
      </c>
      <c r="L15" t="s">
        <v>50</v>
      </c>
    </row>
    <row r="16" spans="1:12">
      <c r="A16" s="13" t="s">
        <v>138</v>
      </c>
      <c r="B16" s="13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139</v>
      </c>
      <c r="F16" t="str">
        <f t="shared" si="2"/>
        <v>well-header-edit-16x16</v>
      </c>
      <c r="G16" t="s">
        <v>140</v>
      </c>
      <c r="H16" t="str">
        <f t="shared" si="3"/>
        <v>icon-left</v>
      </c>
      <c r="J16" t="s">
        <v>31</v>
      </c>
      <c r="K16" t="s">
        <v>32</v>
      </c>
      <c r="L16" t="s">
        <v>50</v>
      </c>
    </row>
    <row r="17" spans="1:12">
      <c r="A17" s="13" t="s">
        <v>141</v>
      </c>
      <c r="B17" s="13" t="str">
        <f t="shared" si="0"/>
        <v>ImportWellTopButton</v>
      </c>
      <c r="C17" t="s">
        <v>33</v>
      </c>
      <c r="D17" s="3" t="str">
        <f t="shared" si="1"/>
        <v>Button</v>
      </c>
      <c r="E17" s="3" t="s">
        <v>139</v>
      </c>
      <c r="F17" t="str">
        <f t="shared" si="2"/>
        <v>well-header-edit-16x16</v>
      </c>
      <c r="G17" t="s">
        <v>142</v>
      </c>
      <c r="H17" t="str">
        <f t="shared" si="3"/>
        <v>icon-left</v>
      </c>
      <c r="J17" t="s">
        <v>31</v>
      </c>
      <c r="K17" t="s">
        <v>32</v>
      </c>
      <c r="L17" t="s">
        <v>50</v>
      </c>
    </row>
    <row r="18" spans="1:12">
      <c r="A18" s="19" t="s">
        <v>143</v>
      </c>
      <c r="B18" s="8" t="str">
        <f t="shared" si="0"/>
        <v>ExportDropdown</v>
      </c>
      <c r="C18" s="9" t="s">
        <v>44</v>
      </c>
      <c r="D18" s="9" t="str">
        <f t="shared" si="1"/>
        <v>Dropdown</v>
      </c>
      <c r="E18" s="9" t="s">
        <v>61</v>
      </c>
      <c r="F18" s="9" t="str">
        <f t="shared" si="2"/>
        <v>file-export-32x32</v>
      </c>
      <c r="G18" s="9" t="s">
        <v>62</v>
      </c>
      <c r="H18" s="9" t="str">
        <f t="shared" si="3"/>
        <v/>
      </c>
      <c r="I18" s="9"/>
      <c r="J18" t="s">
        <v>31</v>
      </c>
      <c r="K18" t="s">
        <v>32</v>
      </c>
      <c r="L18" t="str">
        <f>IF(ISNUMBER(SEARCH("16x16",E18)),"fix-btn-sm", "height65")</f>
        <v>height65</v>
      </c>
    </row>
    <row r="19" spans="1:12">
      <c r="A19" s="13" t="s">
        <v>79</v>
      </c>
      <c r="B19" s="13" t="str">
        <f t="shared" si="0"/>
        <v>ExportASCIIButton</v>
      </c>
      <c r="C19" t="s">
        <v>33</v>
      </c>
      <c r="D19" s="3" t="str">
        <f t="shared" si="1"/>
        <v>Button</v>
      </c>
      <c r="E19" s="3" t="s">
        <v>144</v>
      </c>
      <c r="F19" t="str">
        <f t="shared" si="2"/>
        <v>ascii-export-16x16</v>
      </c>
      <c r="G19" t="s">
        <v>145</v>
      </c>
      <c r="H19" t="str">
        <f t="shared" si="3"/>
        <v>icon-left</v>
      </c>
      <c r="J19" t="s">
        <v>31</v>
      </c>
      <c r="K19" t="s">
        <v>32</v>
      </c>
      <c r="L19" t="s">
        <v>50</v>
      </c>
    </row>
    <row r="20" spans="1:12">
      <c r="A20" s="13" t="s">
        <v>82</v>
      </c>
      <c r="B20" s="13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144</v>
      </c>
      <c r="F20" t="str">
        <f t="shared" si="2"/>
        <v>ascii-export-16x16</v>
      </c>
      <c r="G20" t="s">
        <v>146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>
      <c r="A21" s="13" t="s">
        <v>147</v>
      </c>
      <c r="B21" s="13" t="str">
        <f t="shared" si="0"/>
        <v>ExportLASButton</v>
      </c>
      <c r="C21" t="s">
        <v>33</v>
      </c>
      <c r="D21" s="3" t="str">
        <f t="shared" si="1"/>
        <v>Button</v>
      </c>
      <c r="E21" s="3" t="s">
        <v>64</v>
      </c>
      <c r="F21" t="str">
        <f t="shared" si="2"/>
        <v>las-export-16x16</v>
      </c>
      <c r="G21" t="s">
        <v>148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>
      <c r="A22" s="13" t="s">
        <v>149</v>
      </c>
      <c r="B22" s="13" t="str">
        <f t="shared" si="0"/>
        <v>ExportMultiLASButton</v>
      </c>
      <c r="C22" t="s">
        <v>33</v>
      </c>
      <c r="D22" s="3" t="str">
        <f t="shared" si="1"/>
        <v>Button</v>
      </c>
      <c r="E22" s="3" t="s">
        <v>64</v>
      </c>
      <c r="F22" t="str">
        <f t="shared" si="2"/>
        <v>las-export-16x16</v>
      </c>
      <c r="G22" t="s">
        <v>150</v>
      </c>
      <c r="H22" t="str">
        <f t="shared" si="3"/>
        <v>icon-left</v>
      </c>
      <c r="J22" t="s">
        <v>31</v>
      </c>
      <c r="K22" t="s">
        <v>32</v>
      </c>
      <c r="L22" t="s">
        <v>50</v>
      </c>
    </row>
    <row r="23" spans="1:12">
      <c r="A23" s="13" t="s">
        <v>151</v>
      </c>
      <c r="B23" s="13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133</v>
      </c>
      <c r="F23" t="str">
        <f t="shared" si="2"/>
        <v>curve-listing-16x16</v>
      </c>
      <c r="G23" t="s">
        <v>152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>
      <c r="A24" s="13" t="s">
        <v>153</v>
      </c>
      <c r="B24" s="13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139</v>
      </c>
      <c r="F24" t="str">
        <f t="shared" si="2"/>
        <v>well-header-edit-16x16</v>
      </c>
      <c r="G24" t="s">
        <v>137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>
      <c r="A25" s="13" t="s">
        <v>154</v>
      </c>
      <c r="B25" s="13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139</v>
      </c>
      <c r="F25" t="str">
        <f t="shared" si="2"/>
        <v>well-header-edit-16x16</v>
      </c>
      <c r="G25" t="s">
        <v>155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>
      <c r="A26" s="13" t="s">
        <v>156</v>
      </c>
      <c r="B26" s="13" t="str">
        <f t="shared" si="0"/>
        <v>ExportWellTopButton</v>
      </c>
      <c r="C26" t="s">
        <v>33</v>
      </c>
      <c r="D26" s="3" t="str">
        <f t="shared" si="1"/>
        <v>Button</v>
      </c>
      <c r="E26" s="3" t="s">
        <v>157</v>
      </c>
      <c r="F26" t="str">
        <f t="shared" si="2"/>
        <v>export-well-top-16x16</v>
      </c>
      <c r="G26" t="s">
        <v>158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2"/>
  <sheetViews>
    <sheetView zoomScaleNormal="100" workbookViewId="0" xr3:uid="{F9CF3CF3-643B-5BE6-8B46-32C596A47465}">
      <selection activeCell="B32" sqref="B32"/>
    </sheetView>
  </sheetViews>
  <sheetFormatPr defaultRowHeight="15"/>
  <cols>
    <col min="1" max="1" width="18.5703125" style="5" customWidth="1"/>
    <col min="2" max="2" width="29.85546875" customWidth="1"/>
    <col min="3" max="3" width="8.7109375"/>
    <col min="4" max="4" width="19.140625" customWidth="1"/>
    <col min="5" max="5" width="22.42578125" customWidth="1"/>
    <col min="6" max="6" width="38.140625" customWidth="1"/>
    <col min="7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2"/>
      <c r="F2" s="2"/>
      <c r="G2" s="2" t="s">
        <v>159</v>
      </c>
      <c r="H2" s="2"/>
      <c r="I2" s="2"/>
      <c r="J2" t="s">
        <v>31</v>
      </c>
      <c r="K2" t="s">
        <v>32</v>
      </c>
    </row>
    <row r="3" spans="1:12">
      <c r="A3" s="17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160</v>
      </c>
      <c r="F3" t="str">
        <f t="shared" ref="F3:F38" si="2">SUBSTITUTE(E3,"_","-")</f>
        <v>logplot-blank-32x32</v>
      </c>
      <c r="G3" t="s">
        <v>161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>
      <c r="A4" s="17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162</v>
      </c>
      <c r="F4" t="str">
        <f t="shared" si="2"/>
        <v>logplot-triple-combo-32x32</v>
      </c>
      <c r="G4" t="s">
        <v>163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>
      <c r="A5" s="17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164</v>
      </c>
      <c r="F5" t="str">
        <f t="shared" si="2"/>
        <v>logplot-predefine-RHOB-NPHI-32x32</v>
      </c>
      <c r="G5" t="s">
        <v>165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>
      <c r="A6" s="17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166</v>
      </c>
      <c r="F6" t="str">
        <f t="shared" si="2"/>
        <v>logplot-predefine-RDT-32x32</v>
      </c>
      <c r="G6" t="s">
        <v>167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>
      <c r="A7" s="18">
        <v>1.5</v>
      </c>
      <c r="B7" s="8" t="str">
        <f t="shared" si="0"/>
        <v>LogMoreDropdown</v>
      </c>
      <c r="C7" s="9" t="s">
        <v>44</v>
      </c>
      <c r="D7" s="9" t="str">
        <f t="shared" si="1"/>
        <v>Dropdown</v>
      </c>
      <c r="E7" s="9" t="s">
        <v>168</v>
      </c>
      <c r="F7" s="9" t="str">
        <f t="shared" si="2"/>
        <v>logplot-more-32x32</v>
      </c>
      <c r="G7" s="9" t="s">
        <v>169</v>
      </c>
      <c r="H7" s="9" t="str">
        <f t="shared" si="3"/>
        <v/>
      </c>
      <c r="I7" s="9"/>
      <c r="J7" t="s">
        <v>31</v>
      </c>
      <c r="K7" t="s">
        <v>32</v>
      </c>
      <c r="L7" t="str">
        <f>IF(ISNUMBER(SEARCH("16x16",E7)),"fix-btn-sm", "height65")</f>
        <v>height65</v>
      </c>
    </row>
    <row r="8" spans="1:12">
      <c r="A8" s="15" t="s">
        <v>47</v>
      </c>
      <c r="B8" s="13" t="str">
        <f t="shared" si="0"/>
        <v>3TracksBlankButton</v>
      </c>
      <c r="C8" t="s">
        <v>33</v>
      </c>
      <c r="D8" t="str">
        <f t="shared" si="1"/>
        <v>Button</v>
      </c>
      <c r="E8" t="s">
        <v>170</v>
      </c>
      <c r="F8" t="str">
        <f t="shared" si="2"/>
        <v>tri-tracks-blank-16x16</v>
      </c>
      <c r="G8" t="s">
        <v>171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>
      <c r="A9" s="15" t="s">
        <v>51</v>
      </c>
      <c r="B9" s="13" t="str">
        <f t="shared" si="0"/>
        <v>InputCurveButton</v>
      </c>
      <c r="C9" t="s">
        <v>33</v>
      </c>
      <c r="D9" t="str">
        <f t="shared" si="1"/>
        <v>Button</v>
      </c>
      <c r="E9" t="s">
        <v>172</v>
      </c>
      <c r="F9" t="str">
        <f t="shared" si="2"/>
        <v>curve-input-16x16</v>
      </c>
      <c r="G9" t="s">
        <v>173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>
      <c r="A10" s="15" t="s">
        <v>174</v>
      </c>
      <c r="B10" s="13" t="str">
        <f t="shared" si="0"/>
        <v>Litho+Syn.CurveButton</v>
      </c>
      <c r="C10" t="s">
        <v>33</v>
      </c>
      <c r="D10" t="str">
        <f t="shared" si="1"/>
        <v>Button</v>
      </c>
      <c r="E10" t="s">
        <v>175</v>
      </c>
      <c r="F10" t="str">
        <f t="shared" si="2"/>
        <v>logplot-lythosyn-curve-16x16</v>
      </c>
      <c r="G10" t="s">
        <v>176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>
      <c r="A11" s="15" t="s">
        <v>177</v>
      </c>
      <c r="B11" s="13" t="str">
        <f t="shared" si="0"/>
        <v>Syn.CurveButton</v>
      </c>
      <c r="C11" t="s">
        <v>33</v>
      </c>
      <c r="D11" t="str">
        <f t="shared" si="1"/>
        <v>Button</v>
      </c>
      <c r="E11" t="s">
        <v>178</v>
      </c>
      <c r="F11" t="str">
        <f t="shared" si="2"/>
        <v>logplot-syn-curve-16x16</v>
      </c>
      <c r="G11" t="s">
        <v>179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>
      <c r="A12" s="15" t="s">
        <v>180</v>
      </c>
      <c r="B12" s="13" t="str">
        <f t="shared" si="0"/>
        <v>ResultButton</v>
      </c>
      <c r="C12" t="s">
        <v>33</v>
      </c>
      <c r="D12" t="str">
        <f t="shared" si="1"/>
        <v>Button</v>
      </c>
      <c r="E12" t="s">
        <v>181</v>
      </c>
      <c r="F12" t="str">
        <f t="shared" si="2"/>
        <v>logplot-result-16x16</v>
      </c>
      <c r="G12" t="s">
        <v>182</v>
      </c>
      <c r="H12" t="str">
        <f t="shared" si="3"/>
        <v>icon-left</v>
      </c>
      <c r="J12" t="s">
        <v>31</v>
      </c>
      <c r="K12" t="s">
        <v>32</v>
      </c>
      <c r="L12" t="s">
        <v>50</v>
      </c>
    </row>
    <row r="13" spans="1:12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2"/>
      <c r="F13" s="2" t="str">
        <f t="shared" si="2"/>
        <v/>
      </c>
      <c r="G13" s="2" t="s">
        <v>183</v>
      </c>
      <c r="H13" s="2" t="str">
        <f t="shared" si="3"/>
        <v/>
      </c>
      <c r="I13" s="2"/>
      <c r="J13" t="s">
        <v>31</v>
      </c>
      <c r="K13" t="s">
        <v>32</v>
      </c>
      <c r="L13" s="2" t="s">
        <v>184</v>
      </c>
    </row>
    <row r="14" spans="1:12">
      <c r="A14" s="17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185</v>
      </c>
      <c r="F14" t="str">
        <f t="shared" si="2"/>
        <v>crossplot-new-16x16</v>
      </c>
      <c r="G14" t="s">
        <v>186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>
      <c r="A15" s="17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187</v>
      </c>
      <c r="F15" t="str">
        <f t="shared" si="2"/>
        <v>crossplot-result-16x16</v>
      </c>
      <c r="G15" t="s">
        <v>188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>
      <c r="A16" s="17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189</v>
      </c>
      <c r="F16" t="str">
        <f t="shared" si="2"/>
        <v>crossplot-predefine-ND-16x16</v>
      </c>
      <c r="G16" t="s">
        <v>190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>
      <c r="A17" s="17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191</v>
      </c>
      <c r="F17" t="str">
        <f t="shared" si="2"/>
        <v>crossplot-predefine-NG-16x16</v>
      </c>
      <c r="G17" t="s">
        <v>192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>
      <c r="A18" s="17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191</v>
      </c>
      <c r="F18" t="str">
        <f t="shared" si="2"/>
        <v>crossplot-predefine-NG-16x16</v>
      </c>
      <c r="G18" t="s">
        <v>193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>
      <c r="A19" s="18">
        <v>2.6</v>
      </c>
      <c r="B19" s="8" t="str">
        <f t="shared" si="0"/>
        <v>CrossMoreDropdown</v>
      </c>
      <c r="C19" s="9" t="s">
        <v>44</v>
      </c>
      <c r="D19" s="9" t="str">
        <f t="shared" si="1"/>
        <v>Dropdown</v>
      </c>
      <c r="E19" s="9" t="s">
        <v>187</v>
      </c>
      <c r="F19" s="9" t="str">
        <f t="shared" si="2"/>
        <v>crossplot-result-16x16</v>
      </c>
      <c r="G19" s="9" t="s">
        <v>194</v>
      </c>
      <c r="H19" s="9" t="str">
        <f t="shared" si="3"/>
        <v>icon-left</v>
      </c>
      <c r="I19" s="9"/>
      <c r="J19" t="s">
        <v>31</v>
      </c>
      <c r="K19" t="s">
        <v>32</v>
      </c>
      <c r="L19" t="str">
        <f t="shared" si="4"/>
        <v>fix-btn-sm</v>
      </c>
    </row>
    <row r="20" spans="1:12">
      <c r="A20" s="15" t="s">
        <v>195</v>
      </c>
      <c r="B20" s="13" t="str">
        <f t="shared" si="0"/>
        <v>NeuTronSonicButton</v>
      </c>
      <c r="C20" t="s">
        <v>33</v>
      </c>
      <c r="D20" t="str">
        <f t="shared" si="1"/>
        <v>Button</v>
      </c>
      <c r="E20" t="s">
        <v>196</v>
      </c>
      <c r="F20" t="str">
        <f t="shared" si="2"/>
        <v>crossplot-predefine-NS-16x16</v>
      </c>
      <c r="G20" t="s">
        <v>197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>
      <c r="A21" s="15" t="s">
        <v>198</v>
      </c>
      <c r="B21" s="13" t="str">
        <f t="shared" si="0"/>
        <v>DenityGammaButton</v>
      </c>
      <c r="C21" t="s">
        <v>33</v>
      </c>
      <c r="D21" t="str">
        <f t="shared" si="1"/>
        <v>Button</v>
      </c>
      <c r="E21" t="s">
        <v>191</v>
      </c>
      <c r="F21" t="str">
        <f t="shared" si="2"/>
        <v>crossplot-predefine-NG-16x16</v>
      </c>
      <c r="G21" t="s">
        <v>199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>
      <c r="A22" s="15" t="s">
        <v>200</v>
      </c>
      <c r="B22" s="13" t="str">
        <f t="shared" si="0"/>
        <v>NeuTronRtButton</v>
      </c>
      <c r="C22" t="s">
        <v>33</v>
      </c>
      <c r="D22" t="str">
        <f t="shared" si="1"/>
        <v>Button</v>
      </c>
      <c r="E22" t="s">
        <v>201</v>
      </c>
      <c r="F22" t="str">
        <f t="shared" si="2"/>
        <v>crossplot-predefine-Rt-16x16</v>
      </c>
      <c r="G22" t="s">
        <v>202</v>
      </c>
      <c r="H22" t="str">
        <f t="shared" si="3"/>
        <v>icon-left</v>
      </c>
      <c r="J22" t="s">
        <v>31</v>
      </c>
      <c r="K22" t="s">
        <v>32</v>
      </c>
      <c r="L22" t="s">
        <v>50</v>
      </c>
    </row>
    <row r="23" spans="1:12">
      <c r="A23" s="15" t="s">
        <v>203</v>
      </c>
      <c r="B23" s="13" t="str">
        <f t="shared" si="0"/>
        <v>DensitySonicButton</v>
      </c>
      <c r="C23" t="s">
        <v>33</v>
      </c>
      <c r="D23" t="str">
        <f t="shared" si="1"/>
        <v>Button</v>
      </c>
      <c r="E23" t="s">
        <v>204</v>
      </c>
      <c r="F23" t="str">
        <f t="shared" si="2"/>
        <v>crossplot-predefine-DS-16x16</v>
      </c>
      <c r="G23" t="s">
        <v>205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>
      <c r="A24" s="15" t="s">
        <v>206</v>
      </c>
      <c r="B24" s="13" t="str">
        <f t="shared" si="0"/>
        <v>DensityRtButton</v>
      </c>
      <c r="C24" t="s">
        <v>33</v>
      </c>
      <c r="D24" t="str">
        <f t="shared" si="1"/>
        <v>Button</v>
      </c>
      <c r="E24" t="s">
        <v>207</v>
      </c>
      <c r="F24" t="str">
        <f t="shared" si="2"/>
        <v>crossplot-predefine-DRt-16x16</v>
      </c>
      <c r="G24" t="s">
        <v>208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>
      <c r="A25" s="15" t="s">
        <v>209</v>
      </c>
      <c r="B25" s="13" t="str">
        <f t="shared" si="0"/>
        <v>SonicDensityButton</v>
      </c>
      <c r="C25" t="s">
        <v>33</v>
      </c>
      <c r="D25" t="str">
        <f t="shared" si="1"/>
        <v>Button</v>
      </c>
      <c r="E25" t="s">
        <v>210</v>
      </c>
      <c r="F25" t="str">
        <f t="shared" si="2"/>
        <v>crossplot-predefine-SD-16x16</v>
      </c>
      <c r="G25" t="s">
        <v>211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>
      <c r="A26" s="15" t="s">
        <v>212</v>
      </c>
      <c r="B26" s="13" t="str">
        <f t="shared" si="0"/>
        <v>SonicRtButton</v>
      </c>
      <c r="C26" t="s">
        <v>33</v>
      </c>
      <c r="D26" t="str">
        <f t="shared" si="1"/>
        <v>Button</v>
      </c>
      <c r="E26" t="s">
        <v>213</v>
      </c>
      <c r="F26" t="str">
        <f t="shared" si="2"/>
        <v>crossplot-predefine-SRt-16x16</v>
      </c>
      <c r="G26" t="s">
        <v>214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>
      <c r="A27" s="15" t="s">
        <v>215</v>
      </c>
      <c r="B27" s="13" t="str">
        <f t="shared" si="0"/>
        <v>RtRx0Button</v>
      </c>
      <c r="C27" t="s">
        <v>33</v>
      </c>
      <c r="D27" t="str">
        <f t="shared" si="1"/>
        <v>Button</v>
      </c>
      <c r="E27" t="s">
        <v>216</v>
      </c>
      <c r="F27" t="str">
        <f t="shared" si="2"/>
        <v>crossplot-predefine-RtRxo-16x16</v>
      </c>
      <c r="G27" t="s">
        <v>217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>
      <c r="A28" s="15" t="s">
        <v>218</v>
      </c>
      <c r="B28" s="13" t="str">
        <f t="shared" si="0"/>
        <v>PickettButton</v>
      </c>
      <c r="C28" t="s">
        <v>33</v>
      </c>
      <c r="D28" t="str">
        <f t="shared" si="1"/>
        <v>Button</v>
      </c>
      <c r="E28" t="s">
        <v>219</v>
      </c>
      <c r="F28" t="str">
        <f t="shared" si="2"/>
        <v>crossplot-blank-16x16</v>
      </c>
      <c r="G28" t="s">
        <v>220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2"/>
      <c r="F29" s="2" t="str">
        <f t="shared" si="2"/>
        <v/>
      </c>
      <c r="G29" s="2" t="s">
        <v>221</v>
      </c>
      <c r="H29" s="2" t="str">
        <f t="shared" si="3"/>
        <v/>
      </c>
      <c r="I29" s="2"/>
      <c r="J29" t="s">
        <v>31</v>
      </c>
      <c r="K29" t="s">
        <v>32</v>
      </c>
    </row>
    <row r="30" spans="1:12">
      <c r="A30" s="17" t="s">
        <v>222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223</v>
      </c>
      <c r="F30" t="str">
        <f t="shared" si="2"/>
        <v>histogram-new-32x32</v>
      </c>
      <c r="G30" t="s">
        <v>224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>
      <c r="A31" s="17" t="s">
        <v>225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226</v>
      </c>
      <c r="F31" t="str">
        <f t="shared" si="2"/>
        <v>histogram-predefine-GR-32x32</v>
      </c>
      <c r="G31" t="s">
        <v>227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>
      <c r="A32" s="17" t="s">
        <v>228</v>
      </c>
      <c r="B32" s="13" t="str">
        <f t="shared" si="0"/>
        <v>SonicButton</v>
      </c>
      <c r="C32" t="s">
        <v>33</v>
      </c>
      <c r="D32" t="str">
        <f t="shared" si="1"/>
        <v>Button</v>
      </c>
      <c r="E32" t="s">
        <v>229</v>
      </c>
      <c r="F32" t="str">
        <f t="shared" si="2"/>
        <v>histogram-predefine-DT-32x32</v>
      </c>
      <c r="G32" t="s">
        <v>230</v>
      </c>
      <c r="J32" t="s">
        <v>31</v>
      </c>
      <c r="K32" t="s">
        <v>32</v>
      </c>
      <c r="L32" t="str">
        <f t="shared" si="5"/>
        <v>height65</v>
      </c>
    </row>
    <row r="33" spans="1:12">
      <c r="A33" s="17" t="s">
        <v>231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232</v>
      </c>
      <c r="F33" t="str">
        <f t="shared" si="2"/>
        <v>histogram-predefine-NPHI-32x32</v>
      </c>
      <c r="G33" t="s">
        <v>233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>
      <c r="A34" s="17" t="s">
        <v>234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235</v>
      </c>
      <c r="F34" t="str">
        <f t="shared" si="2"/>
        <v>histogram-predefine-RHOB-32x32</v>
      </c>
      <c r="G34" t="s">
        <v>236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>
      <c r="A35" s="18">
        <v>3.6</v>
      </c>
      <c r="B35" s="8" t="str">
        <f t="shared" si="0"/>
        <v>HistogramMoreDropdown</v>
      </c>
      <c r="C35" s="9" t="s">
        <v>44</v>
      </c>
      <c r="D35" s="9" t="str">
        <f t="shared" si="1"/>
        <v>Dropdown</v>
      </c>
      <c r="E35" s="9" t="s">
        <v>237</v>
      </c>
      <c r="F35" s="9" t="str">
        <f t="shared" si="2"/>
        <v>histogram-result-32x32</v>
      </c>
      <c r="G35" s="9" t="s">
        <v>238</v>
      </c>
      <c r="H35" s="9" t="str">
        <f t="shared" si="6"/>
        <v/>
      </c>
      <c r="I35" s="9"/>
      <c r="J35" t="s">
        <v>31</v>
      </c>
      <c r="K35" t="s">
        <v>32</v>
      </c>
      <c r="L35" t="str">
        <f t="shared" si="5"/>
        <v>height65</v>
      </c>
    </row>
    <row r="36" spans="1:12">
      <c r="A36" s="15" t="s">
        <v>239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240</v>
      </c>
      <c r="F36" t="str">
        <f t="shared" si="2"/>
        <v>histogram-result-16x16</v>
      </c>
      <c r="G36" t="s">
        <v>241</v>
      </c>
      <c r="H36" t="str">
        <f t="shared" si="6"/>
        <v>icon-left</v>
      </c>
      <c r="J36" t="s">
        <v>31</v>
      </c>
      <c r="K36" t="s">
        <v>32</v>
      </c>
      <c r="L36" t="s">
        <v>50</v>
      </c>
    </row>
    <row r="37" spans="1:12">
      <c r="A37" s="15" t="s">
        <v>242</v>
      </c>
      <c r="B37" s="13" t="str">
        <f t="shared" si="0"/>
        <v>DeepResistivityButton</v>
      </c>
      <c r="C37" t="s">
        <v>33</v>
      </c>
      <c r="D37" t="str">
        <f t="shared" si="1"/>
        <v>Button</v>
      </c>
      <c r="E37" t="s">
        <v>243</v>
      </c>
      <c r="F37" t="str">
        <f t="shared" si="2"/>
        <v>histogram-predefine-LLD-16x16</v>
      </c>
      <c r="G37" t="s">
        <v>244</v>
      </c>
      <c r="H37" t="str">
        <f t="shared" si="6"/>
        <v>icon-left</v>
      </c>
      <c r="J37" t="s">
        <v>31</v>
      </c>
      <c r="K37" t="s">
        <v>32</v>
      </c>
      <c r="L37" t="s">
        <v>50</v>
      </c>
    </row>
    <row r="38" spans="1:12">
      <c r="A38" s="15" t="s">
        <v>245</v>
      </c>
      <c r="B38" s="13" t="str">
        <f t="shared" si="0"/>
        <v>MSFLHistogramButton</v>
      </c>
      <c r="C38" t="s">
        <v>33</v>
      </c>
      <c r="D38" t="str">
        <f t="shared" si="1"/>
        <v>Button</v>
      </c>
      <c r="E38" t="s">
        <v>246</v>
      </c>
      <c r="F38" t="str">
        <f t="shared" si="2"/>
        <v>histogram-predefine-MSFL-16x16</v>
      </c>
      <c r="G38" t="s">
        <v>247</v>
      </c>
      <c r="H38" t="str">
        <f t="shared" si="6"/>
        <v>icon-left</v>
      </c>
      <c r="J38" t="s">
        <v>31</v>
      </c>
      <c r="K38" t="s">
        <v>32</v>
      </c>
      <c r="L38" t="s">
        <v>50</v>
      </c>
    </row>
    <row r="119" spans="4:4">
      <c r="D119" t="str">
        <f t="shared" ref="D119:D152" si="7">REPLACE(C119, 1, 2, "")</f>
        <v/>
      </c>
    </row>
    <row r="120" spans="4:4">
      <c r="D120" t="str">
        <f t="shared" si="7"/>
        <v/>
      </c>
    </row>
    <row r="121" spans="4:4">
      <c r="D121" t="str">
        <f t="shared" si="7"/>
        <v/>
      </c>
    </row>
    <row r="122" spans="4:4">
      <c r="D122" t="str">
        <f t="shared" si="7"/>
        <v/>
      </c>
    </row>
    <row r="123" spans="4:4">
      <c r="D123" t="str">
        <f t="shared" si="7"/>
        <v/>
      </c>
    </row>
    <row r="124" spans="4:4">
      <c r="D124" t="str">
        <f t="shared" si="7"/>
        <v/>
      </c>
    </row>
    <row r="125" spans="4:4">
      <c r="D125" t="str">
        <f t="shared" si="7"/>
        <v/>
      </c>
    </row>
    <row r="126" spans="4:4">
      <c r="D126" t="str">
        <f t="shared" si="7"/>
        <v/>
      </c>
    </row>
    <row r="127" spans="4:4">
      <c r="D127" t="str">
        <f t="shared" si="7"/>
        <v/>
      </c>
    </row>
    <row r="128" spans="4:4">
      <c r="D128" t="str">
        <f t="shared" si="7"/>
        <v/>
      </c>
    </row>
    <row r="129" spans="4:4">
      <c r="D129" t="str">
        <f t="shared" si="7"/>
        <v/>
      </c>
    </row>
    <row r="130" spans="4:4">
      <c r="D130" t="str">
        <f t="shared" si="7"/>
        <v/>
      </c>
    </row>
    <row r="131" spans="4:4">
      <c r="D131" t="str">
        <f t="shared" si="7"/>
        <v/>
      </c>
    </row>
    <row r="132" spans="4:4">
      <c r="D132" t="str">
        <f t="shared" si="7"/>
        <v/>
      </c>
    </row>
    <row r="133" spans="4:4">
      <c r="D133" t="str">
        <f t="shared" si="7"/>
        <v/>
      </c>
    </row>
    <row r="134" spans="4:4">
      <c r="D134" t="str">
        <f t="shared" si="7"/>
        <v/>
      </c>
    </row>
    <row r="135" spans="4:4">
      <c r="D135" t="str">
        <f t="shared" si="7"/>
        <v/>
      </c>
    </row>
    <row r="136" spans="4:4">
      <c r="D136" t="str">
        <f t="shared" si="7"/>
        <v/>
      </c>
    </row>
    <row r="137" spans="4:4">
      <c r="D137" t="str">
        <f t="shared" si="7"/>
        <v/>
      </c>
    </row>
    <row r="138" spans="4:4">
      <c r="D138" t="str">
        <f t="shared" si="7"/>
        <v/>
      </c>
    </row>
    <row r="139" spans="4:4">
      <c r="D139" t="str">
        <f t="shared" si="7"/>
        <v/>
      </c>
    </row>
    <row r="140" spans="4:4">
      <c r="D140" t="str">
        <f t="shared" si="7"/>
        <v/>
      </c>
    </row>
    <row r="141" spans="4:4">
      <c r="D141" t="str">
        <f t="shared" si="7"/>
        <v/>
      </c>
    </row>
    <row r="142" spans="4:4">
      <c r="D142" t="str">
        <f t="shared" si="7"/>
        <v/>
      </c>
    </row>
    <row r="143" spans="4:4">
      <c r="D143" t="str">
        <f t="shared" si="7"/>
        <v/>
      </c>
    </row>
    <row r="144" spans="4:4">
      <c r="D144" t="str">
        <f t="shared" si="7"/>
        <v/>
      </c>
    </row>
    <row r="145" spans="4:4">
      <c r="D145" t="str">
        <f t="shared" si="7"/>
        <v/>
      </c>
    </row>
    <row r="146" spans="4:4">
      <c r="D146" t="str">
        <f t="shared" si="7"/>
        <v/>
      </c>
    </row>
    <row r="147" spans="4:4">
      <c r="D147" t="str">
        <f t="shared" si="7"/>
        <v/>
      </c>
    </row>
    <row r="148" spans="4:4">
      <c r="D148" t="str">
        <f t="shared" si="7"/>
        <v/>
      </c>
    </row>
    <row r="149" spans="4:4">
      <c r="D149" t="str">
        <f t="shared" si="7"/>
        <v/>
      </c>
    </row>
    <row r="150" spans="4:4">
      <c r="D150" t="str">
        <f t="shared" si="7"/>
        <v/>
      </c>
    </row>
    <row r="151" spans="4:4">
      <c r="D151" t="str">
        <f t="shared" si="7"/>
        <v/>
      </c>
    </row>
    <row r="152" spans="4:4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2"/>
  <sheetViews>
    <sheetView zoomScale="88" zoomScaleNormal="70" workbookViewId="0" xr3:uid="{78B4E459-6924-5F8B-B7BA-2DD04133E49E}">
      <selection activeCell="L29" sqref="L29"/>
    </sheetView>
  </sheetViews>
  <sheetFormatPr defaultRowHeight="15"/>
  <cols>
    <col min="1" max="1" width="28.7109375" style="5" customWidth="1"/>
    <col min="2" max="11" width="8.7109375"/>
    <col min="12" max="12" width="12.7109375" customWidth="1"/>
    <col min="13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2"/>
      <c r="F2" s="2"/>
      <c r="G2" s="2" t="s">
        <v>248</v>
      </c>
      <c r="H2" s="2"/>
      <c r="I2" s="2"/>
      <c r="J2" t="s">
        <v>31</v>
      </c>
      <c r="K2" t="s">
        <v>32</v>
      </c>
      <c r="L2" t="s">
        <v>249</v>
      </c>
    </row>
    <row r="3" spans="1:12">
      <c r="A3" s="17" t="s">
        <v>250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251</v>
      </c>
      <c r="F3" t="str">
        <f t="shared" ref="F3:F32" si="2">SUBSTITUTE(E3,"_","-")</f>
        <v>curve-new-32x32</v>
      </c>
      <c r="G3" t="s">
        <v>252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>
      <c r="A4" s="17" t="s">
        <v>253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254</v>
      </c>
      <c r="F4" t="str">
        <f t="shared" si="2"/>
        <v>edit-curve-text-32x32</v>
      </c>
      <c r="G4" t="s">
        <v>255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>
      <c r="A5" s="18" t="s">
        <v>256</v>
      </c>
      <c r="B5" s="8" t="str">
        <f t="shared" si="0"/>
        <v>EditCurveDropdown</v>
      </c>
      <c r="C5" s="9" t="s">
        <v>44</v>
      </c>
      <c r="D5" s="9" t="str">
        <f t="shared" si="1"/>
        <v>Dropdown</v>
      </c>
      <c r="E5" s="9" t="s">
        <v>257</v>
      </c>
      <c r="F5" s="9" t="str">
        <f t="shared" si="2"/>
        <v>curve-edit-32x32</v>
      </c>
      <c r="G5" s="9" t="s">
        <v>258</v>
      </c>
      <c r="H5" s="9" t="str">
        <f t="shared" si="3"/>
        <v/>
      </c>
      <c r="I5" s="9"/>
      <c r="J5" t="s">
        <v>31</v>
      </c>
      <c r="K5" t="s">
        <v>32</v>
      </c>
      <c r="L5" t="str">
        <f>IF(ISNUMBER(SEARCH("16x16",E5)),"fix-btn-sm", "height65")</f>
        <v>height65</v>
      </c>
    </row>
    <row r="6" spans="1:12">
      <c r="A6" s="15" t="s">
        <v>259</v>
      </c>
      <c r="B6" s="13" t="str">
        <f t="shared" si="0"/>
        <v>CurveListing/EditButton</v>
      </c>
      <c r="C6" t="s">
        <v>33</v>
      </c>
      <c r="D6" t="str">
        <f t="shared" si="1"/>
        <v>Button</v>
      </c>
      <c r="E6" t="s">
        <v>133</v>
      </c>
      <c r="F6" t="str">
        <f t="shared" si="2"/>
        <v>curve-listing-16x16</v>
      </c>
      <c r="G6" t="s">
        <v>260</v>
      </c>
      <c r="H6" t="str">
        <f t="shared" si="3"/>
        <v>icon-left</v>
      </c>
      <c r="J6" t="s">
        <v>31</v>
      </c>
      <c r="K6" t="s">
        <v>32</v>
      </c>
      <c r="L6" t="s">
        <v>50</v>
      </c>
    </row>
    <row r="7" spans="1:12">
      <c r="A7" s="15" t="s">
        <v>261</v>
      </c>
      <c r="B7" s="13" t="str">
        <f t="shared" si="0"/>
        <v>InteractiveCurveEditButton</v>
      </c>
      <c r="C7" t="s">
        <v>33</v>
      </c>
      <c r="D7" t="str">
        <f t="shared" si="1"/>
        <v>Button</v>
      </c>
      <c r="E7" t="s">
        <v>262</v>
      </c>
      <c r="F7" t="str">
        <f t="shared" si="2"/>
        <v>curve-interactive-edit-16x16</v>
      </c>
      <c r="G7" t="s">
        <v>263</v>
      </c>
      <c r="H7" t="str">
        <f t="shared" si="3"/>
        <v>icon-left</v>
      </c>
      <c r="J7" t="s">
        <v>31</v>
      </c>
      <c r="K7" t="s">
        <v>32</v>
      </c>
      <c r="L7" t="s">
        <v>50</v>
      </c>
    </row>
    <row r="8" spans="1:12">
      <c r="A8" s="15" t="s">
        <v>264</v>
      </c>
      <c r="B8" s="13" t="str">
        <f t="shared" si="0"/>
        <v>InteractiveBaselineShiftButton</v>
      </c>
      <c r="C8" t="s">
        <v>33</v>
      </c>
      <c r="D8" t="str">
        <f t="shared" si="1"/>
        <v>Button</v>
      </c>
      <c r="E8" t="s">
        <v>265</v>
      </c>
      <c r="F8" t="str">
        <f t="shared" si="2"/>
        <v>curve-interactive-baseline-edit-16x16</v>
      </c>
      <c r="G8" t="s">
        <v>266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>
      <c r="A9" s="18" t="s">
        <v>267</v>
      </c>
      <c r="B9" s="8" t="str">
        <f t="shared" si="0"/>
        <v>SplitCurveDropdown</v>
      </c>
      <c r="C9" s="9" t="s">
        <v>44</v>
      </c>
      <c r="D9" s="9" t="str">
        <f t="shared" si="1"/>
        <v>Dropdown</v>
      </c>
      <c r="E9" s="9" t="s">
        <v>268</v>
      </c>
      <c r="F9" s="9" t="str">
        <f t="shared" si="2"/>
        <v>curve-splice-32x32</v>
      </c>
      <c r="G9" s="9" t="s">
        <v>269</v>
      </c>
      <c r="H9" s="9" t="str">
        <f t="shared" si="3"/>
        <v/>
      </c>
      <c r="I9" s="9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>
      <c r="A10" s="15" t="s">
        <v>270</v>
      </c>
      <c r="B10" s="13" t="str">
        <f t="shared" si="0"/>
        <v>SplitCurvesButton</v>
      </c>
      <c r="C10" t="s">
        <v>33</v>
      </c>
      <c r="D10" t="str">
        <f t="shared" si="1"/>
        <v>Button</v>
      </c>
      <c r="E10" t="s">
        <v>271</v>
      </c>
      <c r="F10" t="str">
        <f t="shared" si="2"/>
        <v>cureve-splice-16x16</v>
      </c>
      <c r="G10" t="s">
        <v>272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>
      <c r="A11" s="15" t="s">
        <v>273</v>
      </c>
      <c r="B11" s="13" t="str">
        <f t="shared" si="0"/>
        <v>InteractiveCurveSplitButton</v>
      </c>
      <c r="C11" t="s">
        <v>33</v>
      </c>
      <c r="D11" t="str">
        <f t="shared" si="1"/>
        <v>Button</v>
      </c>
      <c r="E11" t="s">
        <v>274</v>
      </c>
      <c r="F11" t="str">
        <f t="shared" si="2"/>
        <v>curve-splice-interactive-16x16</v>
      </c>
      <c r="G11" t="s">
        <v>275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>
      <c r="A12" s="17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92</v>
      </c>
      <c r="F12" t="str">
        <f t="shared" si="2"/>
        <v>caculation-multilinerregression-16x16</v>
      </c>
      <c r="G12" t="s">
        <v>276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>
      <c r="A13" s="17" t="s">
        <v>54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277</v>
      </c>
      <c r="F13" t="str">
        <f t="shared" si="2"/>
        <v>curve-header-edit-16x16</v>
      </c>
      <c r="G13" t="s">
        <v>278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>
      <c r="A14" s="17" t="s">
        <v>57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279</v>
      </c>
      <c r="F14" t="str">
        <f t="shared" si="2"/>
        <v>curve-fill-data-gaps-16x16</v>
      </c>
      <c r="G14" t="s">
        <v>280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>
      <c r="A15" s="17" t="s">
        <v>60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281</v>
      </c>
      <c r="F15" t="str">
        <f t="shared" si="2"/>
        <v>curve-filter-16x16</v>
      </c>
      <c r="G15" t="s">
        <v>282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>
      <c r="A16" s="17" t="s">
        <v>70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283</v>
      </c>
      <c r="F16" t="str">
        <f t="shared" si="2"/>
        <v>curve-convolution-16x16</v>
      </c>
      <c r="G16" t="s">
        <v>284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>
      <c r="A17" s="17" t="s">
        <v>73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285</v>
      </c>
      <c r="F17" t="str">
        <f t="shared" si="2"/>
        <v>curve-deconvolution-16x16</v>
      </c>
      <c r="G17" t="s">
        <v>286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>
      <c r="A18" s="17" t="s">
        <v>287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288</v>
      </c>
      <c r="F18" t="str">
        <f t="shared" si="2"/>
        <v>curve-edit-16x16</v>
      </c>
      <c r="G18" t="s">
        <v>289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>
      <c r="A19" s="17" t="s">
        <v>290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291</v>
      </c>
      <c r="F19" t="str">
        <f t="shared" si="2"/>
        <v>curve-rescale-16x16</v>
      </c>
      <c r="G19" t="s">
        <v>292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>
      <c r="A20" s="17" t="s">
        <v>293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294</v>
      </c>
      <c r="F20" t="str">
        <f t="shared" si="2"/>
        <v>curve-compare-16x16</v>
      </c>
      <c r="G20" t="s">
        <v>295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>
      <c r="A21" s="17" t="s">
        <v>296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297</v>
      </c>
      <c r="F21" t="str">
        <f t="shared" si="2"/>
        <v>curve-average-16x16</v>
      </c>
      <c r="G21" t="s">
        <v>298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>
      <c r="A22" s="17" t="s">
        <v>299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300</v>
      </c>
      <c r="F22" t="str">
        <f t="shared" si="2"/>
        <v>formation-resistivity-16x16</v>
      </c>
      <c r="G22" t="s">
        <v>301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>
      <c r="A23" s="17" t="s">
        <v>302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303</v>
      </c>
      <c r="F23" t="str">
        <f t="shared" si="2"/>
        <v>badhole-coal-salt-16x16</v>
      </c>
      <c r="G23" t="s">
        <v>304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2" customFormat="1">
      <c r="A24" s="14" t="s">
        <v>119</v>
      </c>
      <c r="B24" s="12" t="str">
        <f t="shared" si="0"/>
        <v>UserFormulaToolbar</v>
      </c>
      <c r="C24" s="12" t="s">
        <v>29</v>
      </c>
      <c r="D24" s="12" t="str">
        <f t="shared" si="1"/>
        <v>Toolbar</v>
      </c>
      <c r="F24" s="12" t="str">
        <f t="shared" si="2"/>
        <v/>
      </c>
      <c r="G24" s="12" t="s">
        <v>305</v>
      </c>
      <c r="H24" s="12" t="str">
        <f t="shared" si="3"/>
        <v/>
      </c>
      <c r="J24" s="12" t="s">
        <v>31</v>
      </c>
      <c r="K24" s="12" t="s">
        <v>32</v>
      </c>
      <c r="L24" s="12" t="s">
        <v>306</v>
      </c>
    </row>
    <row r="25" spans="1:12">
      <c r="A25" s="17" t="s">
        <v>307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308</v>
      </c>
      <c r="F25" t="str">
        <f t="shared" si="2"/>
        <v>user-formula-16x16</v>
      </c>
      <c r="G25" t="s">
        <v>305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>
      <c r="A26" s="17" t="s">
        <v>143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309</v>
      </c>
      <c r="F26" t="str">
        <f t="shared" si="2"/>
        <v>user-formula-multiline-16x16</v>
      </c>
      <c r="G26" t="s">
        <v>310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>
      <c r="A27" s="17" t="s">
        <v>84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311</v>
      </c>
      <c r="F27" t="str">
        <f t="shared" si="2"/>
        <v>python-program-16x16</v>
      </c>
      <c r="G27" t="s">
        <v>312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2" customFormat="1">
      <c r="A28" s="20" t="s">
        <v>313</v>
      </c>
      <c r="B28" s="11" t="str">
        <f t="shared" si="0"/>
        <v>CalculationToolbar</v>
      </c>
      <c r="C28" s="12" t="s">
        <v>29</v>
      </c>
      <c r="D28" s="12" t="str">
        <f t="shared" si="1"/>
        <v>Toolbar</v>
      </c>
      <c r="F28" s="12" t="str">
        <f t="shared" si="2"/>
        <v/>
      </c>
      <c r="G28" s="12" t="s">
        <v>314</v>
      </c>
      <c r="H28" s="12" t="str">
        <f t="shared" si="3"/>
        <v/>
      </c>
      <c r="J28" s="12" t="s">
        <v>31</v>
      </c>
      <c r="K28" s="12" t="s">
        <v>32</v>
      </c>
      <c r="L28" s="12" t="s">
        <v>315</v>
      </c>
    </row>
    <row r="29" spans="1:12">
      <c r="A29" s="17" t="s">
        <v>222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316</v>
      </c>
      <c r="F29" t="str">
        <f t="shared" si="2"/>
        <v>true-vertical-depth-32x32</v>
      </c>
      <c r="G29" t="s">
        <v>317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>
      <c r="A30" s="17" t="s">
        <v>225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318</v>
      </c>
      <c r="F30" t="str">
        <f t="shared" si="2"/>
        <v>pca-analysis-16x16</v>
      </c>
      <c r="G30" t="s">
        <v>319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>
      <c r="A31" s="17" t="s">
        <v>228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92</v>
      </c>
      <c r="F31" t="str">
        <f t="shared" si="2"/>
        <v>caculation-multilinerregression-16x16</v>
      </c>
      <c r="G31" t="s">
        <v>320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>
      <c r="A32" s="17" t="s">
        <v>231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321</v>
      </c>
      <c r="F32" t="str">
        <f t="shared" si="2"/>
        <v>Neural-Network-16x16</v>
      </c>
      <c r="G32" t="s">
        <v>322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3"/>
  <sheetViews>
    <sheetView topLeftCell="A7" zoomScale="92" zoomScaleNormal="130" workbookViewId="0" xr3:uid="{9B253EF2-77E0-53E3-AE26-4D66ECD923F3}">
      <selection activeCell="E10" sqref="E10"/>
    </sheetView>
  </sheetViews>
  <sheetFormatPr defaultRowHeight="15"/>
  <cols>
    <col min="1" max="1" width="13" style="5" bestFit="1" customWidth="1"/>
    <col min="2" max="2" width="39.85546875" customWidth="1"/>
    <col min="3" max="3" width="21.7109375" customWidth="1"/>
    <col min="4" max="4" width="8.7109375"/>
    <col min="5" max="5" width="26.85546875" customWidth="1"/>
    <col min="6" max="6" width="29.5703125" customWidth="1"/>
    <col min="7" max="7" width="35.42578125" customWidth="1"/>
    <col min="8" max="11" width="8.7109375"/>
    <col min="12" max="12" width="11.28515625" customWidth="1"/>
    <col min="13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2" customFormat="1">
      <c r="A2" s="14">
        <v>1</v>
      </c>
      <c r="B2" s="12" t="str">
        <f t="shared" ref="B2:B50" si="0">SUBSTITUTE(CONCATENATE(G2,D2)," ","")</f>
        <v>Basement/TightSandstoneToolbar</v>
      </c>
      <c r="C2" s="12" t="s">
        <v>29</v>
      </c>
      <c r="D2" s="12" t="str">
        <f t="shared" ref="D2:D50" si="1">REPLACE(C2, 1, 2, "")</f>
        <v>Toolbar</v>
      </c>
      <c r="F2" s="12" t="str">
        <f t="shared" ref="F2:F50" si="2">SUBSTITUTE(E2,"_","-")</f>
        <v/>
      </c>
      <c r="G2" s="12" t="s">
        <v>323</v>
      </c>
      <c r="J2" s="12" t="s">
        <v>31</v>
      </c>
      <c r="K2" s="12" t="s">
        <v>32</v>
      </c>
      <c r="L2" s="12" t="s">
        <v>324</v>
      </c>
    </row>
    <row r="3" spans="1:12">
      <c r="A3" s="15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325</v>
      </c>
      <c r="F3" t="str">
        <f t="shared" si="2"/>
        <v>mineral-zone-edit-32x32</v>
      </c>
      <c r="G3" t="s">
        <v>326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>
      <c r="A4" s="15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327</v>
      </c>
      <c r="F4" t="str">
        <f t="shared" si="2"/>
        <v>curve-input-32x32</v>
      </c>
      <c r="G4" t="s">
        <v>328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>
      <c r="A5" s="15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329</v>
      </c>
      <c r="F5" t="str">
        <f t="shared" si="2"/>
        <v>fluid-input-32x32</v>
      </c>
      <c r="G5" t="s">
        <v>330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>
      <c r="A6" s="15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331</v>
      </c>
      <c r="F6" t="str">
        <f t="shared" si="2"/>
        <v>mineral-zone-parameter-build-16x16</v>
      </c>
      <c r="G6" t="s">
        <v>332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>
      <c r="A7" s="15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333</v>
      </c>
      <c r="F7" t="str">
        <f t="shared" si="2"/>
        <v>mineral-zone-edit-16x16</v>
      </c>
      <c r="G7" t="s">
        <v>334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>
      <c r="A8" s="15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335</v>
      </c>
      <c r="F8" t="str">
        <f t="shared" si="2"/>
        <v>multi-mineral-solver-16x16</v>
      </c>
      <c r="G8" t="s">
        <v>336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>
      <c r="A9" s="15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337</v>
      </c>
      <c r="F9" t="str">
        <f t="shared" si="2"/>
        <v>Vclay-16x16</v>
      </c>
      <c r="G9" t="s">
        <v>338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>
      <c r="A10" s="15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339</v>
      </c>
      <c r="F10" t="str">
        <f t="shared" si="2"/>
        <v>secondary-porosity-16x16</v>
      </c>
      <c r="G10" t="s">
        <v>340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>
      <c r="A11" s="15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341</v>
      </c>
      <c r="F11" t="str">
        <f t="shared" si="2"/>
        <v>calculate-open-porosity-16x16</v>
      </c>
      <c r="G11" t="s">
        <v>342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>
      <c r="A12" s="15" t="s">
        <v>73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339</v>
      </c>
      <c r="F12" t="str">
        <f t="shared" si="2"/>
        <v>secondary-porosity-16x16</v>
      </c>
      <c r="G12" t="s">
        <v>343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>
      <c r="A13" s="15" t="s">
        <v>287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344</v>
      </c>
      <c r="F13" t="str">
        <f t="shared" si="2"/>
        <v>fracture-porosity-permeability-16x16</v>
      </c>
      <c r="G13" t="s">
        <v>345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>
      <c r="A14" s="15" t="s">
        <v>290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346</v>
      </c>
      <c r="F14" t="str">
        <f t="shared" si="2"/>
        <v>phi2fil-phio-16x16</v>
      </c>
      <c r="G14" t="s">
        <v>347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>
      <c r="A15" s="15" t="s">
        <v>293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348</v>
      </c>
      <c r="F15" t="str">
        <f t="shared" si="2"/>
        <v>mineral-volume-16x16</v>
      </c>
      <c r="G15" t="s">
        <v>349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>
      <c r="A16" s="15" t="s">
        <v>296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350</v>
      </c>
      <c r="F16" t="str">
        <f t="shared" si="2"/>
        <v>water-saturation-16x16</v>
      </c>
      <c r="G16" t="s">
        <v>351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>
      <c r="A17" s="15" t="s">
        <v>299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352</v>
      </c>
      <c r="F17" t="str">
        <f t="shared" si="2"/>
        <v>calculate-permeability-16x16</v>
      </c>
      <c r="G17" t="s">
        <v>353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>
      <c r="A18" s="15" t="s">
        <v>302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354</v>
      </c>
      <c r="F18" t="str">
        <f t="shared" si="2"/>
        <v>summation-16x16</v>
      </c>
      <c r="G18" t="s">
        <v>355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>
      <c r="A19" s="15" t="s">
        <v>356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281</v>
      </c>
      <c r="F19" t="str">
        <f t="shared" si="2"/>
        <v>curve-filter-16x16</v>
      </c>
      <c r="G19" t="s">
        <v>357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2" customFormat="1">
      <c r="A20" s="14">
        <v>2</v>
      </c>
      <c r="B20" s="12" t="str">
        <f t="shared" si="0"/>
        <v>ClasticToolbar</v>
      </c>
      <c r="C20" s="12" t="s">
        <v>29</v>
      </c>
      <c r="D20" s="12" t="str">
        <f t="shared" si="1"/>
        <v>Toolbar</v>
      </c>
      <c r="F20" s="12" t="str">
        <f t="shared" si="2"/>
        <v/>
      </c>
      <c r="G20" s="12" t="s">
        <v>358</v>
      </c>
      <c r="H20" s="12" t="str">
        <f t="shared" si="3"/>
        <v/>
      </c>
      <c r="J20" s="12" t="s">
        <v>31</v>
      </c>
      <c r="K20" s="12" t="s">
        <v>32</v>
      </c>
      <c r="L20" s="12" t="s">
        <v>359</v>
      </c>
    </row>
    <row r="21" spans="1:12">
      <c r="A21" s="15" t="s">
        <v>307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360</v>
      </c>
      <c r="F21" t="str">
        <f t="shared" si="2"/>
        <v>sand-32x32</v>
      </c>
      <c r="G21" t="s">
        <v>361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>
      <c r="A22" s="15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362</v>
      </c>
      <c r="F22" t="str">
        <f t="shared" si="2"/>
        <v>clay-volume-16x16</v>
      </c>
      <c r="G22" t="s">
        <v>363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>
      <c r="A23" s="21" t="s">
        <v>79</v>
      </c>
      <c r="B23" s="3" t="str">
        <f>SUBSTITUTE(CONCATENATE($G$22,G23,D23)," ","")</f>
        <v>ClayVolumeGammaRayButton</v>
      </c>
      <c r="C23" t="s">
        <v>33</v>
      </c>
      <c r="D23" t="str">
        <f t="shared" si="1"/>
        <v>Button</v>
      </c>
      <c r="E23" t="s">
        <v>362</v>
      </c>
      <c r="F23" t="str">
        <f t="shared" si="2"/>
        <v>clay-volume-16x16</v>
      </c>
      <c r="G23" t="s">
        <v>227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>
      <c r="A24" s="21" t="s">
        <v>82</v>
      </c>
      <c r="B24" s="3" t="str">
        <f t="shared" ref="B24:B32" si="5">SUBSTITUTE(CONCATENATE($G$22,G24,D24)," ","")</f>
        <v>ClayVolumeNeutron-DensityButton</v>
      </c>
      <c r="C24" t="s">
        <v>33</v>
      </c>
      <c r="D24" t="str">
        <f t="shared" si="1"/>
        <v>Button</v>
      </c>
      <c r="E24" t="s">
        <v>362</v>
      </c>
      <c r="F24" t="str">
        <f t="shared" si="2"/>
        <v>clay-volume-16x16</v>
      </c>
      <c r="G24" t="s">
        <v>364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>
      <c r="A25" s="21" t="s">
        <v>147</v>
      </c>
      <c r="B25" s="3" t="str">
        <f t="shared" si="5"/>
        <v>ClayVolumeNeutron-SonicButton</v>
      </c>
      <c r="C25" t="s">
        <v>33</v>
      </c>
      <c r="D25" t="str">
        <f t="shared" si="1"/>
        <v>Button</v>
      </c>
      <c r="E25" t="s">
        <v>362</v>
      </c>
      <c r="F25" t="str">
        <f t="shared" si="2"/>
        <v>clay-volume-16x16</v>
      </c>
      <c r="G25" t="s">
        <v>365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>
      <c r="A26" s="21" t="s">
        <v>149</v>
      </c>
      <c r="B26" s="3" t="str">
        <f t="shared" si="5"/>
        <v>ClayVolumeDensity-SonicButton</v>
      </c>
      <c r="C26" t="s">
        <v>33</v>
      </c>
      <c r="D26" t="str">
        <f t="shared" si="1"/>
        <v>Button</v>
      </c>
      <c r="E26" t="s">
        <v>362</v>
      </c>
      <c r="F26" t="str">
        <f t="shared" si="2"/>
        <v>clay-volume-16x16</v>
      </c>
      <c r="G26" t="s">
        <v>366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>
      <c r="A27" s="21" t="s">
        <v>151</v>
      </c>
      <c r="B27" s="3" t="str">
        <f t="shared" si="5"/>
        <v>ClayVolumeResistivityButton</v>
      </c>
      <c r="C27" t="s">
        <v>33</v>
      </c>
      <c r="D27" t="str">
        <f t="shared" si="1"/>
        <v>Button</v>
      </c>
      <c r="E27" t="s">
        <v>362</v>
      </c>
      <c r="F27" t="str">
        <f t="shared" si="2"/>
        <v>clay-volume-16x16</v>
      </c>
      <c r="G27" t="s">
        <v>367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>
      <c r="A28" s="21" t="s">
        <v>153</v>
      </c>
      <c r="B28" s="3" t="str">
        <f t="shared" si="5"/>
        <v>ClayVolumeSpontaneouspotentialButton</v>
      </c>
      <c r="C28" t="s">
        <v>33</v>
      </c>
      <c r="D28" t="str">
        <f t="shared" si="1"/>
        <v>Button</v>
      </c>
      <c r="E28" t="s">
        <v>362</v>
      </c>
      <c r="F28" t="str">
        <f t="shared" si="2"/>
        <v>clay-volume-16x16</v>
      </c>
      <c r="G28" t="s">
        <v>368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>
      <c r="A29" s="21" t="s">
        <v>154</v>
      </c>
      <c r="B29" s="3" t="str">
        <f t="shared" si="5"/>
        <v>ClayVolumeThermalNeutronButton</v>
      </c>
      <c r="C29" t="s">
        <v>33</v>
      </c>
      <c r="D29" t="str">
        <f t="shared" si="1"/>
        <v>Button</v>
      </c>
      <c r="E29" t="s">
        <v>362</v>
      </c>
      <c r="F29" t="str">
        <f t="shared" si="2"/>
        <v>clay-volume-16x16</v>
      </c>
      <c r="G29" t="s">
        <v>369</v>
      </c>
      <c r="H29" t="str">
        <f t="shared" si="3"/>
        <v>icon-left</v>
      </c>
      <c r="J29" t="s">
        <v>31</v>
      </c>
      <c r="K29" t="s">
        <v>32</v>
      </c>
      <c r="L29" t="s">
        <v>50</v>
      </c>
    </row>
    <row r="30" spans="1:12">
      <c r="A30" s="21" t="s">
        <v>156</v>
      </c>
      <c r="B30" s="3" t="str">
        <f t="shared" si="5"/>
        <v>ClayVolumePotassiumButton</v>
      </c>
      <c r="C30" t="s">
        <v>33</v>
      </c>
      <c r="D30" t="str">
        <f t="shared" si="1"/>
        <v>Button</v>
      </c>
      <c r="E30" t="s">
        <v>362</v>
      </c>
      <c r="F30" t="str">
        <f t="shared" si="2"/>
        <v>clay-volume-16x16</v>
      </c>
      <c r="G30" t="s">
        <v>370</v>
      </c>
      <c r="H30" t="str">
        <f t="shared" si="3"/>
        <v>icon-left</v>
      </c>
      <c r="J30" t="s">
        <v>31</v>
      </c>
      <c r="K30" t="s">
        <v>32</v>
      </c>
      <c r="L30" t="s">
        <v>50</v>
      </c>
    </row>
    <row r="31" spans="1:12">
      <c r="A31" s="21" t="s">
        <v>371</v>
      </c>
      <c r="B31" s="3" t="str">
        <f t="shared" si="5"/>
        <v>ClayVolumeThoriumButton</v>
      </c>
      <c r="C31" t="s">
        <v>33</v>
      </c>
      <c r="D31" t="str">
        <f t="shared" si="1"/>
        <v>Button</v>
      </c>
      <c r="E31" t="s">
        <v>362</v>
      </c>
      <c r="F31" t="str">
        <f t="shared" si="2"/>
        <v>clay-volume-16x16</v>
      </c>
      <c r="G31" t="s">
        <v>372</v>
      </c>
      <c r="H31" t="str">
        <f t="shared" si="3"/>
        <v>icon-left</v>
      </c>
      <c r="J31" t="s">
        <v>31</v>
      </c>
      <c r="K31" t="s">
        <v>32</v>
      </c>
      <c r="L31" t="s">
        <v>50</v>
      </c>
    </row>
    <row r="32" spans="1:12">
      <c r="A32" s="21" t="s">
        <v>373</v>
      </c>
      <c r="B32" s="3" t="str">
        <f t="shared" si="5"/>
        <v>ClayVolumeFinalButton</v>
      </c>
      <c r="C32" t="s">
        <v>33</v>
      </c>
      <c r="D32" t="str">
        <f t="shared" si="1"/>
        <v>Button</v>
      </c>
      <c r="E32" t="s">
        <v>362</v>
      </c>
      <c r="F32" t="str">
        <f t="shared" si="2"/>
        <v>clay-volume-16x16</v>
      </c>
      <c r="G32" t="s">
        <v>374</v>
      </c>
      <c r="H32" t="str">
        <f t="shared" si="3"/>
        <v>icon-left</v>
      </c>
      <c r="J32" t="s">
        <v>31</v>
      </c>
      <c r="K32" t="s">
        <v>32</v>
      </c>
      <c r="L32" t="s">
        <v>50</v>
      </c>
    </row>
    <row r="33" spans="1:12">
      <c r="A33" s="15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375</v>
      </c>
      <c r="F33" t="str">
        <f t="shared" si="2"/>
        <v>calculate-open-porosity-16x16</v>
      </c>
      <c r="G33" t="s">
        <v>376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>
      <c r="A34" s="21" t="s">
        <v>89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375</v>
      </c>
      <c r="F34" t="str">
        <f t="shared" si="2"/>
        <v>calculate-open-porosity-16x16</v>
      </c>
      <c r="G34" t="s">
        <v>236</v>
      </c>
      <c r="H34" t="str">
        <f t="shared" si="3"/>
        <v>icon-left</v>
      </c>
      <c r="J34" t="s">
        <v>31</v>
      </c>
      <c r="K34" t="s">
        <v>32</v>
      </c>
      <c r="L34" t="s">
        <v>50</v>
      </c>
    </row>
    <row r="35" spans="1:12">
      <c r="A35" s="21" t="s">
        <v>95</v>
      </c>
      <c r="B35" s="3" t="str">
        <f t="shared" ref="B35:B39" si="6">SUBSTITUTE(CONCATENATE($G$33,G35,D35)," ","")</f>
        <v>PorosityNeutronButton</v>
      </c>
      <c r="C35" t="s">
        <v>33</v>
      </c>
      <c r="D35" t="str">
        <f t="shared" ref="D35:D39" si="7">REPLACE(C35, 1, 2, "")</f>
        <v>Button</v>
      </c>
      <c r="E35" t="s">
        <v>375</v>
      </c>
      <c r="F35" t="str">
        <f t="shared" si="2"/>
        <v>calculate-open-porosity-16x16</v>
      </c>
      <c r="G35" t="s">
        <v>233</v>
      </c>
      <c r="H35" t="str">
        <f t="shared" si="3"/>
        <v>icon-left</v>
      </c>
      <c r="J35" t="s">
        <v>31</v>
      </c>
      <c r="K35" t="s">
        <v>32</v>
      </c>
      <c r="L35" t="s">
        <v>50</v>
      </c>
    </row>
    <row r="36" spans="1:12">
      <c r="A36" s="21" t="s">
        <v>377</v>
      </c>
      <c r="B36" s="3" t="str">
        <f t="shared" si="6"/>
        <v>PorositySonicButton</v>
      </c>
      <c r="C36" t="s">
        <v>33</v>
      </c>
      <c r="D36" t="str">
        <f t="shared" si="7"/>
        <v>Button</v>
      </c>
      <c r="E36" t="s">
        <v>375</v>
      </c>
      <c r="F36" t="str">
        <f t="shared" si="2"/>
        <v>calculate-open-porosity-16x16</v>
      </c>
      <c r="G36" t="s">
        <v>230</v>
      </c>
      <c r="H36" t="str">
        <f t="shared" si="3"/>
        <v>icon-left</v>
      </c>
      <c r="J36" t="s">
        <v>31</v>
      </c>
      <c r="K36" t="s">
        <v>32</v>
      </c>
      <c r="L36" t="s">
        <v>50</v>
      </c>
    </row>
    <row r="37" spans="1:12">
      <c r="A37" s="21" t="s">
        <v>378</v>
      </c>
      <c r="B37" s="3" t="str">
        <f t="shared" si="6"/>
        <v>PorosityNeutron-DensityButton</v>
      </c>
      <c r="C37" t="s">
        <v>33</v>
      </c>
      <c r="D37" t="str">
        <f t="shared" si="7"/>
        <v>Button</v>
      </c>
      <c r="E37" t="s">
        <v>375</v>
      </c>
      <c r="F37" t="str">
        <f t="shared" si="2"/>
        <v>calculate-open-porosity-16x16</v>
      </c>
      <c r="G37" t="s">
        <v>364</v>
      </c>
      <c r="H37" t="str">
        <f t="shared" si="3"/>
        <v>icon-left</v>
      </c>
      <c r="J37" t="s">
        <v>31</v>
      </c>
      <c r="K37" t="s">
        <v>32</v>
      </c>
      <c r="L37" t="s">
        <v>50</v>
      </c>
    </row>
    <row r="38" spans="1:12">
      <c r="A38" s="21" t="s">
        <v>379</v>
      </c>
      <c r="B38" s="3" t="str">
        <f t="shared" si="6"/>
        <v>PorosityNeutron-SonicButton</v>
      </c>
      <c r="C38" t="s">
        <v>33</v>
      </c>
      <c r="D38" t="str">
        <f t="shared" si="7"/>
        <v>Button</v>
      </c>
      <c r="E38" t="s">
        <v>375</v>
      </c>
      <c r="F38" t="str">
        <f t="shared" si="2"/>
        <v>calculate-open-porosity-16x16</v>
      </c>
      <c r="G38" t="s">
        <v>365</v>
      </c>
      <c r="H38" t="str">
        <f t="shared" si="3"/>
        <v>icon-left</v>
      </c>
      <c r="J38" t="s">
        <v>31</v>
      </c>
      <c r="K38" t="s">
        <v>32</v>
      </c>
      <c r="L38" t="s">
        <v>50</v>
      </c>
    </row>
    <row r="39" spans="1:12">
      <c r="A39" s="21" t="s">
        <v>380</v>
      </c>
      <c r="B39" s="3" t="str">
        <f t="shared" si="6"/>
        <v>PorosityFinalButton</v>
      </c>
      <c r="C39" t="s">
        <v>33</v>
      </c>
      <c r="D39" t="str">
        <f t="shared" si="7"/>
        <v>Button</v>
      </c>
      <c r="E39" t="s">
        <v>375</v>
      </c>
      <c r="F39" t="str">
        <f t="shared" si="2"/>
        <v>calculate-open-porosity-16x16</v>
      </c>
      <c r="G39" t="s">
        <v>374</v>
      </c>
      <c r="H39" t="str">
        <f t="shared" si="3"/>
        <v>icon-left</v>
      </c>
      <c r="J39" t="s">
        <v>31</v>
      </c>
      <c r="K39" t="s">
        <v>32</v>
      </c>
      <c r="L39" t="s">
        <v>50</v>
      </c>
    </row>
    <row r="40" spans="1:12">
      <c r="A40" s="15" t="s">
        <v>98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350</v>
      </c>
      <c r="F40" t="str">
        <f t="shared" si="2"/>
        <v>water-saturation-16x16</v>
      </c>
      <c r="G40" t="s">
        <v>351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>
      <c r="A41" s="21" t="s">
        <v>381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350</v>
      </c>
      <c r="F41" t="str">
        <f t="shared" si="2"/>
        <v>water-saturation-16x16</v>
      </c>
      <c r="G41" t="s">
        <v>382</v>
      </c>
      <c r="H41" t="str">
        <f t="shared" si="3"/>
        <v>icon-left</v>
      </c>
      <c r="J41" t="s">
        <v>31</v>
      </c>
      <c r="K41" t="s">
        <v>32</v>
      </c>
      <c r="L41" t="s">
        <v>50</v>
      </c>
    </row>
    <row r="42" spans="1:12">
      <c r="A42" s="21" t="s">
        <v>383</v>
      </c>
      <c r="B42" s="3" t="str">
        <f t="shared" si="0"/>
        <v>IndonesiaButton</v>
      </c>
      <c r="C42" t="s">
        <v>33</v>
      </c>
      <c r="D42" t="str">
        <f t="shared" ref="D42:D49" si="8">REPLACE(C42, 1, 2, "")</f>
        <v>Button</v>
      </c>
      <c r="E42" t="s">
        <v>350</v>
      </c>
      <c r="F42" t="str">
        <f t="shared" si="2"/>
        <v>water-saturation-16x16</v>
      </c>
      <c r="G42" t="s">
        <v>384</v>
      </c>
      <c r="H42" t="str">
        <f t="shared" si="3"/>
        <v>icon-left</v>
      </c>
      <c r="J42" t="s">
        <v>31</v>
      </c>
      <c r="K42" t="s">
        <v>32</v>
      </c>
      <c r="L42" t="s">
        <v>50</v>
      </c>
    </row>
    <row r="43" spans="1:12">
      <c r="A43" s="21" t="s">
        <v>385</v>
      </c>
      <c r="B43" s="3" t="str">
        <f t="shared" si="0"/>
        <v>ModifiedIndonesiaButton</v>
      </c>
      <c r="C43" t="s">
        <v>33</v>
      </c>
      <c r="D43" t="str">
        <f t="shared" si="8"/>
        <v>Button</v>
      </c>
      <c r="E43" t="s">
        <v>350</v>
      </c>
      <c r="F43" t="str">
        <f t="shared" si="2"/>
        <v>water-saturation-16x16</v>
      </c>
      <c r="G43" t="s">
        <v>386</v>
      </c>
      <c r="H43" t="str">
        <f t="shared" si="3"/>
        <v>icon-left</v>
      </c>
      <c r="J43" t="s">
        <v>31</v>
      </c>
      <c r="K43" t="s">
        <v>32</v>
      </c>
      <c r="L43" t="s">
        <v>50</v>
      </c>
    </row>
    <row r="44" spans="1:12">
      <c r="A44" s="21" t="s">
        <v>387</v>
      </c>
      <c r="B44" s="3" t="str">
        <f t="shared" si="0"/>
        <v>SimandouxButton</v>
      </c>
      <c r="C44" t="s">
        <v>33</v>
      </c>
      <c r="D44" t="str">
        <f t="shared" si="8"/>
        <v>Button</v>
      </c>
      <c r="E44" t="s">
        <v>350</v>
      </c>
      <c r="F44" t="str">
        <f t="shared" si="2"/>
        <v>water-saturation-16x16</v>
      </c>
      <c r="G44" t="s">
        <v>388</v>
      </c>
      <c r="H44" t="str">
        <f t="shared" si="3"/>
        <v>icon-left</v>
      </c>
      <c r="J44" t="s">
        <v>31</v>
      </c>
      <c r="K44" t="s">
        <v>32</v>
      </c>
      <c r="L44" t="s">
        <v>50</v>
      </c>
    </row>
    <row r="45" spans="1:12">
      <c r="A45" s="21" t="s">
        <v>389</v>
      </c>
      <c r="B45" s="3" t="str">
        <f t="shared" si="0"/>
        <v>ModifiedSimandouxButton</v>
      </c>
      <c r="C45" t="s">
        <v>33</v>
      </c>
      <c r="D45" t="str">
        <f t="shared" si="8"/>
        <v>Button</v>
      </c>
      <c r="E45" t="s">
        <v>350</v>
      </c>
      <c r="F45" t="str">
        <f t="shared" si="2"/>
        <v>water-saturation-16x16</v>
      </c>
      <c r="G45" t="s">
        <v>390</v>
      </c>
      <c r="H45" t="str">
        <f t="shared" si="3"/>
        <v>icon-left</v>
      </c>
      <c r="J45" t="s">
        <v>31</v>
      </c>
      <c r="K45" t="s">
        <v>32</v>
      </c>
      <c r="L45" t="s">
        <v>50</v>
      </c>
    </row>
    <row r="46" spans="1:12">
      <c r="A46" s="21" t="s">
        <v>391</v>
      </c>
      <c r="B46" s="3" t="str">
        <f t="shared" si="0"/>
        <v>Dual-WaterButton</v>
      </c>
      <c r="C46" t="s">
        <v>33</v>
      </c>
      <c r="D46" t="str">
        <f t="shared" si="8"/>
        <v>Button</v>
      </c>
      <c r="E46" t="s">
        <v>350</v>
      </c>
      <c r="F46" t="str">
        <f t="shared" si="2"/>
        <v>water-saturation-16x16</v>
      </c>
      <c r="G46" t="s">
        <v>392</v>
      </c>
      <c r="H46" t="str">
        <f t="shared" si="3"/>
        <v>icon-left</v>
      </c>
      <c r="J46" t="s">
        <v>31</v>
      </c>
      <c r="K46" t="s">
        <v>32</v>
      </c>
      <c r="L46" t="s">
        <v>50</v>
      </c>
    </row>
    <row r="47" spans="1:12">
      <c r="A47" s="21" t="s">
        <v>393</v>
      </c>
      <c r="B47" s="3" t="str">
        <f t="shared" si="0"/>
        <v>WaxMan-SmithButton</v>
      </c>
      <c r="C47" t="s">
        <v>33</v>
      </c>
      <c r="D47" t="str">
        <f t="shared" si="8"/>
        <v>Button</v>
      </c>
      <c r="E47" t="s">
        <v>350</v>
      </c>
      <c r="F47" t="str">
        <f t="shared" si="2"/>
        <v>water-saturation-16x16</v>
      </c>
      <c r="G47" t="s">
        <v>394</v>
      </c>
      <c r="H47" t="str">
        <f t="shared" si="3"/>
        <v>icon-left</v>
      </c>
      <c r="J47" t="s">
        <v>31</v>
      </c>
      <c r="K47" t="s">
        <v>32</v>
      </c>
      <c r="L47" t="s">
        <v>50</v>
      </c>
    </row>
    <row r="48" spans="1:12">
      <c r="A48" s="21" t="s">
        <v>395</v>
      </c>
      <c r="B48" s="3" t="str">
        <f t="shared" si="0"/>
        <v>JuhaszButton</v>
      </c>
      <c r="C48" t="s">
        <v>33</v>
      </c>
      <c r="D48" t="str">
        <f t="shared" si="8"/>
        <v>Button</v>
      </c>
      <c r="E48" t="s">
        <v>350</v>
      </c>
      <c r="F48" t="str">
        <f t="shared" si="2"/>
        <v>water-saturation-16x16</v>
      </c>
      <c r="G48" t="s">
        <v>396</v>
      </c>
      <c r="H48" t="str">
        <f t="shared" si="3"/>
        <v>icon-left</v>
      </c>
      <c r="J48" t="s">
        <v>31</v>
      </c>
      <c r="K48" t="s">
        <v>32</v>
      </c>
      <c r="L48" t="s">
        <v>50</v>
      </c>
    </row>
    <row r="49" spans="1:12">
      <c r="A49" s="21" t="s">
        <v>397</v>
      </c>
      <c r="B49" s="3" t="str">
        <f t="shared" si="0"/>
        <v>FinalWaterSaturationButton</v>
      </c>
      <c r="C49" t="s">
        <v>33</v>
      </c>
      <c r="D49" t="str">
        <f t="shared" si="8"/>
        <v>Button</v>
      </c>
      <c r="E49" t="s">
        <v>350</v>
      </c>
      <c r="F49" t="str">
        <f t="shared" si="2"/>
        <v>water-saturation-16x16</v>
      </c>
      <c r="G49" t="s">
        <v>398</v>
      </c>
      <c r="H49" t="str">
        <f t="shared" si="3"/>
        <v>icon-left</v>
      </c>
      <c r="J49" t="s">
        <v>31</v>
      </c>
      <c r="K49" t="s">
        <v>32</v>
      </c>
      <c r="L49" t="s">
        <v>50</v>
      </c>
    </row>
    <row r="50" spans="1:12">
      <c r="A50" s="15" t="s">
        <v>103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354</v>
      </c>
      <c r="F50" t="str">
        <f t="shared" si="2"/>
        <v>summation-16x16</v>
      </c>
      <c r="G50" t="s">
        <v>355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>
      <c r="A51"/>
    </row>
    <row r="52" spans="1:12">
      <c r="A52"/>
      <c r="H52" t="str">
        <f t="shared" ref="H52:H63" si="9">IF(ISNUMBER(SEARCH("16x16",E51)), "icon-left","")</f>
        <v/>
      </c>
    </row>
    <row r="53" spans="1:12">
      <c r="H53" t="str">
        <f t="shared" si="9"/>
        <v/>
      </c>
    </row>
    <row r="54" spans="1:12">
      <c r="A54"/>
      <c r="H54" t="str">
        <f t="shared" si="9"/>
        <v/>
      </c>
    </row>
    <row r="55" spans="1:12">
      <c r="A55" s="3"/>
      <c r="B55" s="3"/>
      <c r="D55" s="3"/>
      <c r="H55" t="str">
        <f t="shared" si="9"/>
        <v/>
      </c>
    </row>
    <row r="56" spans="1:12">
      <c r="A56" s="3"/>
      <c r="B56" s="3"/>
      <c r="D56" s="3"/>
      <c r="H56" t="str">
        <f t="shared" si="9"/>
        <v/>
      </c>
    </row>
    <row r="57" spans="1:12">
      <c r="A57" s="3"/>
      <c r="B57" s="3"/>
      <c r="D57" s="3"/>
      <c r="H57" t="str">
        <f t="shared" si="9"/>
        <v/>
      </c>
    </row>
    <row r="58" spans="1:12">
      <c r="A58" s="3"/>
      <c r="B58" s="3"/>
      <c r="D58" s="3"/>
      <c r="H58" t="str">
        <f t="shared" si="9"/>
        <v/>
      </c>
    </row>
    <row r="59" spans="1:12">
      <c r="A59" s="3"/>
      <c r="B59" s="3"/>
      <c r="D59" s="3"/>
      <c r="H59" t="str">
        <f t="shared" si="9"/>
        <v/>
      </c>
    </row>
    <row r="60" spans="1:12">
      <c r="B60" s="3"/>
      <c r="D60" s="3"/>
      <c r="H60" t="str">
        <f t="shared" si="9"/>
        <v/>
      </c>
    </row>
    <row r="61" spans="1:12">
      <c r="B61" s="3"/>
      <c r="D61" s="3"/>
      <c r="H61" t="str">
        <f t="shared" si="9"/>
        <v/>
      </c>
    </row>
    <row r="62" spans="1:12">
      <c r="B62" s="3"/>
      <c r="D62" s="3"/>
      <c r="H62" t="str">
        <f t="shared" si="9"/>
        <v/>
      </c>
    </row>
    <row r="63" spans="1:12">
      <c r="H63" t="str">
        <f t="shared" si="9"/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"/>
  <sheetViews>
    <sheetView zoomScale="120" zoomScaleNormal="120" workbookViewId="0" xr3:uid="{85D5C41F-068E-5C55-9968-509E7C2A5619}">
      <selection activeCell="A3" sqref="A3:A5"/>
    </sheetView>
  </sheetViews>
  <sheetFormatPr defaultRowHeight="15"/>
  <cols>
    <col min="1" max="1" width="15" style="5" customWidth="1"/>
    <col min="2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2"/>
      <c r="F2" s="2"/>
      <c r="G2" s="2" t="s">
        <v>399</v>
      </c>
      <c r="H2" s="2"/>
      <c r="I2" s="2"/>
      <c r="J2" t="s">
        <v>31</v>
      </c>
      <c r="K2" t="s">
        <v>32</v>
      </c>
    </row>
    <row r="3" spans="1:12">
      <c r="A3" s="17" t="s">
        <v>250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400</v>
      </c>
      <c r="F3" t="str">
        <f>SUBSTITUTE(E3,"_","-")</f>
        <v>help-32x32</v>
      </c>
      <c r="G3" t="s">
        <v>399</v>
      </c>
      <c r="H3" t="str">
        <f>IF(ISNUMBER(SEARCH("16x16",E3)), "icon-left","")</f>
        <v/>
      </c>
      <c r="J3" t="s">
        <v>31</v>
      </c>
      <c r="K3" t="s">
        <v>32</v>
      </c>
      <c r="L3" t="s">
        <v>401</v>
      </c>
    </row>
    <row r="4" spans="1:12">
      <c r="A4" s="17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402</v>
      </c>
      <c r="F4" t="str">
        <f>SUBSTITUTE(E4,"_","-")</f>
        <v>info-frp-32x32</v>
      </c>
      <c r="G4" t="s">
        <v>403</v>
      </c>
      <c r="H4" t="str">
        <f>IF(ISNUMBER(SEARCH("16x16",E4)), "icon-left","")</f>
        <v/>
      </c>
      <c r="J4" t="s">
        <v>31</v>
      </c>
      <c r="K4" t="s">
        <v>32</v>
      </c>
      <c r="L4" t="s">
        <v>401</v>
      </c>
    </row>
    <row r="5" spans="1:12">
      <c r="A5" s="17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404</v>
      </c>
      <c r="F5" t="str">
        <f>SUBSTITUTE(E5,"_","-")</f>
        <v>unlock1-32x32</v>
      </c>
      <c r="G5" t="s">
        <v>405</v>
      </c>
      <c r="H5" t="str">
        <f>IF(ISNUMBER(SEARCH("16x16",E5)), "icon-left","")</f>
        <v/>
      </c>
      <c r="J5" t="s">
        <v>31</v>
      </c>
      <c r="K5" t="s">
        <v>32</v>
      </c>
      <c r="L5" t="s">
        <v>401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"/>
  <sheetViews>
    <sheetView zoomScaleNormal="100" workbookViewId="0" xr3:uid="{44B22561-5205-5C8A-B808-2C70100D228F}">
      <selection activeCell="A6" sqref="A6"/>
    </sheetView>
  </sheetViews>
  <sheetFormatPr defaultRowHeight="15"/>
  <cols>
    <col min="1" max="1" width="17.5703125" style="5" customWidth="1"/>
    <col min="2" max="1025" width="8.7109375"/>
  </cols>
  <sheetData>
    <row r="1" spans="1:11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69</v>
      </c>
      <c r="H2" s="2"/>
      <c r="I2" s="2"/>
      <c r="J2" t="s">
        <v>31</v>
      </c>
      <c r="K2" t="s">
        <v>32</v>
      </c>
    </row>
    <row r="3" spans="1:11">
      <c r="A3" s="17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400</v>
      </c>
      <c r="F3" t="str">
        <f>SUBSTITUTE(E3,"_","-")</f>
        <v>help-32x32</v>
      </c>
      <c r="G3" t="s">
        <v>69</v>
      </c>
      <c r="J3" t="s">
        <v>31</v>
      </c>
      <c r="K3" t="s">
        <v>32</v>
      </c>
    </row>
    <row r="4" spans="1:11">
      <c r="A4" s="17">
        <v>1.2</v>
      </c>
      <c r="B4" s="3" t="str">
        <f>SUBSTITUTE(CONCATENATE(G4,D4)," ","")</f>
        <v>ProjectTreeview</v>
      </c>
      <c r="C4" t="s">
        <v>406</v>
      </c>
      <c r="D4" t="str">
        <f>REPLACE(C4, 1, 2, "")</f>
        <v>Treeview</v>
      </c>
      <c r="E4" t="s">
        <v>402</v>
      </c>
      <c r="F4" t="str">
        <f>SUBSTITUTE(E4,"_","-")</f>
        <v>info-frp-32x32</v>
      </c>
      <c r="G4" t="s">
        <v>69</v>
      </c>
      <c r="J4" t="s">
        <v>31</v>
      </c>
      <c r="K4" t="s">
        <v>32</v>
      </c>
    </row>
    <row r="5" spans="1:11">
      <c r="A5" s="6">
        <v>2</v>
      </c>
      <c r="B5" s="2" t="str">
        <f>SUBSTITUTE(CONCATENATE(G5,D5)," ","")</f>
        <v>PropertiesTabs</v>
      </c>
      <c r="C5" s="2" t="s">
        <v>407</v>
      </c>
      <c r="D5" s="2" t="str">
        <f>REPLACE(C5, 1, 2, "")</f>
        <v>Tabs</v>
      </c>
      <c r="E5" s="2"/>
      <c r="F5" s="2" t="str">
        <f>SUBSTITUTE(E5,"_","-")</f>
        <v/>
      </c>
      <c r="G5" s="2" t="s">
        <v>408</v>
      </c>
      <c r="H5" s="2"/>
      <c r="I5" s="2"/>
      <c r="J5" t="s">
        <v>31</v>
      </c>
      <c r="K5" t="s">
        <v>32</v>
      </c>
    </row>
    <row r="6" spans="1:11">
      <c r="A6" s="17">
        <v>2.1</v>
      </c>
      <c r="B6" s="3" t="str">
        <f>SUBSTITUTE(CONCATENATE(G6,D6)," ","")</f>
        <v>PropertyList</v>
      </c>
      <c r="C6" t="s">
        <v>409</v>
      </c>
      <c r="D6" t="str">
        <f>REPLACE(C6, 1, 2, "")</f>
        <v>List</v>
      </c>
      <c r="F6" t="str">
        <f>SUBSTITUTE(E6,"_","-")</f>
        <v/>
      </c>
      <c r="G6" t="s">
        <v>410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cp:keywords/>
  <dc:description/>
  <cp:lastModifiedBy>Quang LN</cp:lastModifiedBy>
  <cp:revision>4</cp:revision>
  <dcterms:created xsi:type="dcterms:W3CDTF">2017-06-08T02:45:12Z</dcterms:created>
  <dcterms:modified xsi:type="dcterms:W3CDTF">2018-06-27T07:34:28Z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