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F18" i="1"/>
  <c r="K18" i="1"/>
  <c r="L18" i="1"/>
  <c r="M18" i="1"/>
  <c r="N18" i="1"/>
  <c r="E14" i="1"/>
  <c r="F14" i="1"/>
  <c r="K14" i="1"/>
  <c r="L14" i="1"/>
  <c r="M14" i="1"/>
  <c r="N14" i="1"/>
  <c r="E15" i="1"/>
  <c r="F15" i="1"/>
  <c r="K15" i="1"/>
  <c r="L15" i="1"/>
  <c r="M15" i="1"/>
  <c r="N15" i="1"/>
  <c r="E16" i="1"/>
  <c r="F16" i="1"/>
  <c r="K16" i="1"/>
  <c r="L16" i="1"/>
  <c r="M16" i="1"/>
  <c r="N16" i="1"/>
  <c r="E17" i="1"/>
  <c r="F17" i="1"/>
  <c r="K17" i="1"/>
  <c r="L17" i="1"/>
  <c r="M17" i="1"/>
  <c r="N17" i="1"/>
  <c r="E10" i="1"/>
  <c r="F10" i="1"/>
  <c r="K10" i="1"/>
  <c r="L10" i="1"/>
  <c r="M10" i="1"/>
  <c r="N10" i="1"/>
  <c r="E11" i="1"/>
  <c r="F11" i="1"/>
  <c r="K11" i="1"/>
  <c r="L11" i="1"/>
  <c r="M11" i="1"/>
  <c r="N11" i="1"/>
  <c r="E12" i="1"/>
  <c r="F12" i="1"/>
  <c r="K12" i="1"/>
  <c r="L12" i="1"/>
  <c r="M12" i="1"/>
  <c r="N12" i="1"/>
  <c r="E13" i="1"/>
  <c r="F13" i="1"/>
  <c r="G13" i="1" s="1"/>
  <c r="K13" i="1"/>
  <c r="L13" i="1"/>
  <c r="M13" i="1"/>
  <c r="N13" i="1"/>
  <c r="M4" i="1"/>
  <c r="N4" i="1"/>
  <c r="M5" i="1"/>
  <c r="N5" i="1"/>
  <c r="M6" i="1"/>
  <c r="N6" i="1"/>
  <c r="M7" i="1"/>
  <c r="N7" i="1"/>
  <c r="M8" i="1"/>
  <c r="N8" i="1"/>
  <c r="M9" i="1"/>
  <c r="N9" i="1"/>
  <c r="M2" i="1"/>
  <c r="N2" i="1"/>
  <c r="N3" i="1"/>
  <c r="M3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L2" i="1"/>
  <c r="K2" i="1"/>
  <c r="E4" i="1"/>
  <c r="F4" i="1"/>
  <c r="E5" i="1"/>
  <c r="F5" i="1"/>
  <c r="E6" i="1"/>
  <c r="F6" i="1"/>
  <c r="E7" i="1"/>
  <c r="F7" i="1"/>
  <c r="E8" i="1"/>
  <c r="F8" i="1"/>
  <c r="E9" i="1"/>
  <c r="F9" i="1"/>
  <c r="E3" i="1"/>
  <c r="F3" i="1"/>
  <c r="F2" i="1"/>
  <c r="E2" i="1"/>
  <c r="G16" i="1" l="1"/>
  <c r="H16" i="1" s="1"/>
  <c r="G14" i="1"/>
  <c r="G17" i="1"/>
  <c r="H17" i="1" s="1"/>
  <c r="I17" i="1" s="1"/>
  <c r="G15" i="1"/>
  <c r="H15" i="1" s="1"/>
  <c r="I15" i="1" s="1"/>
  <c r="G3" i="1"/>
  <c r="H3" i="1" s="1"/>
  <c r="G11" i="1"/>
  <c r="H11" i="1" s="1"/>
  <c r="I11" i="1" s="1"/>
  <c r="G12" i="1"/>
  <c r="G18" i="1"/>
  <c r="H18" i="1" s="1"/>
  <c r="I18" i="1" s="1"/>
  <c r="H14" i="1"/>
  <c r="I14" i="1" s="1"/>
  <c r="G10" i="1"/>
  <c r="H10" i="1" s="1"/>
  <c r="H12" i="1"/>
  <c r="I12" i="1" s="1"/>
  <c r="H13" i="1"/>
  <c r="I13" i="1" s="1"/>
  <c r="G9" i="1"/>
  <c r="G8" i="1"/>
  <c r="G7" i="1"/>
  <c r="G6" i="1"/>
  <c r="G5" i="1"/>
  <c r="G4" i="1"/>
  <c r="G2" i="1"/>
  <c r="I16" i="1" l="1"/>
  <c r="I3" i="1"/>
  <c r="I10" i="1"/>
  <c r="H5" i="1"/>
  <c r="I5" i="1" s="1"/>
  <c r="H4" i="1"/>
  <c r="I4" i="1"/>
  <c r="I9" i="1"/>
  <c r="H2" i="1"/>
  <c r="I2" i="1" s="1"/>
  <c r="H9" i="1"/>
  <c r="H8" i="1"/>
  <c r="I8" i="1" s="1"/>
  <c r="H7" i="1"/>
  <c r="I7" i="1" s="1"/>
  <c r="H6" i="1"/>
  <c r="I6" i="1" s="1"/>
</calcChain>
</file>

<file path=xl/sharedStrings.xml><?xml version="1.0" encoding="utf-8"?>
<sst xmlns="http://schemas.openxmlformats.org/spreadsheetml/2006/main" count="11" uniqueCount="11">
  <si>
    <t>a</t>
  </si>
  <si>
    <t>b</t>
  </si>
  <si>
    <t>c</t>
  </si>
  <si>
    <t>d</t>
  </si>
  <si>
    <t>trace</t>
  </si>
  <si>
    <t>det</t>
  </si>
  <si>
    <t>delta</t>
  </si>
  <si>
    <t>Phase portrait type</t>
  </si>
  <si>
    <t>A - lambda.I</t>
  </si>
  <si>
    <t>Style J</t>
  </si>
  <si>
    <t>Style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</si>
</sst>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selection activeCell="F11" sqref="F11"/>
    </sheetView>
  </sheetViews>
  <sheetFormatPr defaultRowHeight="15.6" x14ac:dyDescent="0.3"/>
  <cols>
    <col min="1" max="7" width="8.88671875" style="2"/>
    <col min="8" max="8" width="16.21875" style="2" customWidth="1"/>
    <col min="9" max="9" width="48.21875" style="2" customWidth="1"/>
    <col min="10" max="16384" width="8.88671875" style="2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7</v>
      </c>
      <c r="K1" s="6" t="s">
        <v>10</v>
      </c>
      <c r="L1" s="6"/>
      <c r="M1" s="6" t="s">
        <v>9</v>
      </c>
      <c r="N1" s="6"/>
    </row>
    <row r="2" spans="1:14" x14ac:dyDescent="0.3">
      <c r="A2" s="3">
        <v>8</v>
      </c>
      <c r="B2" s="3">
        <v>2</v>
      </c>
      <c r="C2" s="3">
        <v>3</v>
      </c>
      <c r="D2" s="3">
        <v>9</v>
      </c>
      <c r="E2" s="3">
        <f>A2+D2</f>
        <v>17</v>
      </c>
      <c r="F2" s="3">
        <f>A2*D2-B2*C2</f>
        <v>66</v>
      </c>
      <c r="G2" s="3">
        <f>E2*E2-4*F2</f>
        <v>25</v>
      </c>
      <c r="H2" s="3">
        <f>IF(G2=0,B2*B2+C2*C2+(A2-D2)*(A2-D2)/2, -1)</f>
        <v>-1</v>
      </c>
      <c r="I2" s="3" t="str">
        <f>IF(G2&gt;0, IF(F2=0, IF(E2&gt;0, "Unstable line of equilibrilia", "Stable line of equilibria"), IF(F2&lt;0,"Saddle point",IF(E2&gt;0, "Unstable node", "Stable node"))), IF(G2=0, IF(E2&gt;0, IF(H2=0, "Unstable proper node", "Unstable improper node"), IF(E2&lt;0,  IF(H2=0, "Stable proper node", "Stable improper node"),IF(H2=0, "Universally fixed", "Shear flow"))), IF(E2=0, "Center",IF(E2&lt;0, "Stable spiral", "Unstable spiral"))))</f>
        <v>Unstable node</v>
      </c>
      <c r="K2" s="2" t="str">
        <f>IF(A2&gt;0,"+",IF(A2&lt;0,"-",0))</f>
        <v>+</v>
      </c>
      <c r="L2" s="2" t="str">
        <f t="shared" ref="L2" si="0">IF(B2&gt;0,"+",IF(B2&lt;0,"-",0))</f>
        <v>+</v>
      </c>
      <c r="M2" s="2" t="str">
        <f>IF(D2&gt;0,"+",IF(D2&lt;0,"-",0))</f>
        <v>+</v>
      </c>
      <c r="N2" s="2" t="str">
        <f>IF(C2&gt;0,"+",IF(C2&lt;0,"-",0))</f>
        <v>+</v>
      </c>
    </row>
    <row r="3" spans="1:14" x14ac:dyDescent="0.3">
      <c r="A3" s="3">
        <v>10</v>
      </c>
      <c r="B3" s="3">
        <v>-50</v>
      </c>
      <c r="C3" s="3">
        <v>-2</v>
      </c>
      <c r="D3" s="3">
        <v>10</v>
      </c>
      <c r="E3" s="3">
        <f>A3+D3</f>
        <v>20</v>
      </c>
      <c r="F3" s="3">
        <f>A3*D3-B3*C3</f>
        <v>0</v>
      </c>
      <c r="G3" s="3">
        <f>E3*E3-4*F3</f>
        <v>400</v>
      </c>
      <c r="H3" s="3">
        <f>IF(G3=0,B3*B3+C3*C3+(A3-D3)*(A3-D3)/2, -1)</f>
        <v>-1</v>
      </c>
      <c r="I3" s="3" t="str">
        <f t="shared" ref="I3:I9" si="1">IF(G3&gt;0, IF(F3=0, IF(E3&gt;0, "Unstable line of equilibrilia", "Stable line of equilibria"), IF(F3&lt;0,"Saddle point",IF(E3&gt;0, "Unstable node", "Stable node"))), IF(G3=0, IF(E3&gt;0, IF(H3=0, "Unstable proper node", "Unstable improper node"), IF(E3&lt;0,  IF(H3=0, "Stable proper node", "Stable improper node"),IF(H3=0, "Universally fixed", "Shear flow"))), IF(E3=0, "Center",IF(E3&lt;0, "Stable spiral", "Unstable spiral"))))</f>
        <v>Unstable line of equilibrilia</v>
      </c>
      <c r="K3" s="2" t="str">
        <f t="shared" ref="K3:K9" si="2">IF(A3&gt;0,"+",IF(A3&lt;0,"-",0))</f>
        <v>+</v>
      </c>
      <c r="L3" s="2" t="str">
        <f t="shared" ref="L3:L9" si="3">IF(B3&gt;0,"+",IF(B3&lt;0,"-",0))</f>
        <v>-</v>
      </c>
      <c r="M3" s="2" t="str">
        <f>IF(D3&gt;0,"+",IF(D3&lt;0,"-",0))</f>
        <v>+</v>
      </c>
      <c r="N3" s="2" t="str">
        <f>IF(C3&gt;0,"+",IF(C3&lt;0,"-",0))</f>
        <v>-</v>
      </c>
    </row>
    <row r="4" spans="1:14" x14ac:dyDescent="0.3">
      <c r="A4" s="3">
        <v>-10</v>
      </c>
      <c r="B4" s="3">
        <v>25</v>
      </c>
      <c r="C4" s="3">
        <v>2</v>
      </c>
      <c r="D4" s="3">
        <v>-10</v>
      </c>
      <c r="E4" s="3">
        <f>A4+D4</f>
        <v>-20</v>
      </c>
      <c r="F4" s="3">
        <f>A4*D4-B4*C4</f>
        <v>50</v>
      </c>
      <c r="G4" s="3">
        <f>E4*E4-4*F4</f>
        <v>200</v>
      </c>
      <c r="H4" s="3">
        <f>IF(G4=0,B4*B4+C4*C4+(A4-D4)*(A4-D4)/2, -1)</f>
        <v>-1</v>
      </c>
      <c r="I4" s="3" t="str">
        <f>IF(G4&gt;0, IF(F4=0, IF(E4&gt;0, "Unstable line of equilibrilia", "Stable line of equilibria"), IF(F4&lt;0,"Saddle point",IF(E4&gt;0, "Unstable node", "Stable node"))), IF(G4=0, IF(E4&gt;0, IF(H4=0, "Unstable proper node", "Unstable improper node"), IF(E4&lt;0,  IF(H4=0, "Stable proper node", "Stable improper node"),IF(H4=0, "Universally fixed", "Shear flow"))), IF(E4=0, "Center",IF(E4&lt;0, "Stable spiral", "Unstable spiral"))))</f>
        <v>Stable node</v>
      </c>
      <c r="K4" s="2" t="str">
        <f>IF(A4&gt;0,"+",IF(A4&lt;0,"-",0))</f>
        <v>-</v>
      </c>
      <c r="L4" s="2" t="str">
        <f>IF(B4&gt;0,"+",IF(B4&lt;0,"-",0))</f>
        <v>+</v>
      </c>
      <c r="M4" s="2" t="str">
        <f>IF(D4&gt;0,"+",IF(D4&lt;0,"-",0))</f>
        <v>-</v>
      </c>
      <c r="N4" s="2" t="str">
        <f>IF(C4&gt;0,"+",IF(C4&lt;0,"-",0))</f>
        <v>+</v>
      </c>
    </row>
    <row r="5" spans="1:14" x14ac:dyDescent="0.3">
      <c r="A5" s="3">
        <v>-10</v>
      </c>
      <c r="B5" s="3">
        <v>-9</v>
      </c>
      <c r="C5" s="3">
        <v>-25</v>
      </c>
      <c r="D5" s="3">
        <v>-10</v>
      </c>
      <c r="E5" s="3">
        <f t="shared" ref="E5:E9" si="4">A5+D5</f>
        <v>-20</v>
      </c>
      <c r="F5" s="3">
        <f t="shared" ref="F5:F9" si="5">A5*D5-B5*C5</f>
        <v>-125</v>
      </c>
      <c r="G5" s="3">
        <f t="shared" ref="G5:G9" si="6">E5*E5-4*F5</f>
        <v>900</v>
      </c>
      <c r="H5" s="3">
        <f t="shared" ref="H5:H9" si="7">IF(G5=0,B5*B5+C5*C5+(A5-D5)*(A5-D5)/2, -1)</f>
        <v>-1</v>
      </c>
      <c r="I5" s="3" t="str">
        <f t="shared" si="1"/>
        <v>Saddle point</v>
      </c>
      <c r="K5" s="2" t="str">
        <f t="shared" si="2"/>
        <v>-</v>
      </c>
      <c r="L5" s="2" t="str">
        <f t="shared" si="3"/>
        <v>-</v>
      </c>
      <c r="M5" s="2" t="str">
        <f t="shared" ref="M5:M9" si="8">IF(D5&gt;0,"+",IF(D5&lt;0,"-",0))</f>
        <v>-</v>
      </c>
      <c r="N5" s="2" t="str">
        <f t="shared" ref="N5:N9" si="9">IF(C5&gt;0,"+",IF(C5&lt;0,"-",0))</f>
        <v>-</v>
      </c>
    </row>
    <row r="6" spans="1:14" x14ac:dyDescent="0.3">
      <c r="A6" s="4">
        <v>25</v>
      </c>
      <c r="B6" s="4">
        <v>10</v>
      </c>
      <c r="C6" s="4">
        <v>14</v>
      </c>
      <c r="D6" s="4">
        <v>-6</v>
      </c>
      <c r="E6" s="4">
        <f t="shared" si="4"/>
        <v>19</v>
      </c>
      <c r="F6" s="4">
        <f t="shared" si="5"/>
        <v>-290</v>
      </c>
      <c r="G6" s="4">
        <f t="shared" si="6"/>
        <v>1521</v>
      </c>
      <c r="H6" s="4">
        <f t="shared" si="7"/>
        <v>-1</v>
      </c>
      <c r="I6" s="4" t="str">
        <f t="shared" si="1"/>
        <v>Saddle point</v>
      </c>
      <c r="K6" s="2" t="str">
        <f t="shared" si="2"/>
        <v>+</v>
      </c>
      <c r="L6" s="2" t="str">
        <f t="shared" si="3"/>
        <v>+</v>
      </c>
      <c r="M6" s="2" t="str">
        <f t="shared" si="8"/>
        <v>-</v>
      </c>
      <c r="N6" s="2" t="str">
        <f t="shared" si="9"/>
        <v>+</v>
      </c>
    </row>
    <row r="7" spans="1:14" x14ac:dyDescent="0.3">
      <c r="A7" s="4">
        <v>-12</v>
      </c>
      <c r="B7" s="4">
        <v>-6</v>
      </c>
      <c r="C7" s="4">
        <v>-25</v>
      </c>
      <c r="D7" s="4">
        <v>13</v>
      </c>
      <c r="E7" s="4">
        <f t="shared" si="4"/>
        <v>1</v>
      </c>
      <c r="F7" s="4">
        <f t="shared" si="5"/>
        <v>-306</v>
      </c>
      <c r="G7" s="4">
        <f t="shared" si="6"/>
        <v>1225</v>
      </c>
      <c r="H7" s="4">
        <f t="shared" si="7"/>
        <v>-1</v>
      </c>
      <c r="I7" s="4" t="str">
        <f t="shared" si="1"/>
        <v>Saddle point</v>
      </c>
      <c r="K7" s="2" t="str">
        <f t="shared" si="2"/>
        <v>-</v>
      </c>
      <c r="L7" s="2" t="str">
        <f t="shared" si="3"/>
        <v>-</v>
      </c>
      <c r="M7" s="2" t="str">
        <f t="shared" si="8"/>
        <v>+</v>
      </c>
      <c r="N7" s="2" t="str">
        <f t="shared" si="9"/>
        <v>-</v>
      </c>
    </row>
    <row r="8" spans="1:14" x14ac:dyDescent="0.3">
      <c r="A8" s="5">
        <v>5</v>
      </c>
      <c r="B8" s="5">
        <v>-7</v>
      </c>
      <c r="C8" s="5">
        <v>1</v>
      </c>
      <c r="D8" s="5">
        <v>13</v>
      </c>
      <c r="E8" s="5">
        <f t="shared" si="4"/>
        <v>18</v>
      </c>
      <c r="F8" s="5">
        <f t="shared" si="5"/>
        <v>72</v>
      </c>
      <c r="G8" s="5">
        <f t="shared" si="6"/>
        <v>36</v>
      </c>
      <c r="H8" s="5">
        <f t="shared" si="7"/>
        <v>-1</v>
      </c>
      <c r="I8" s="5" t="str">
        <f>IF(G8&gt;0, IF(F8=0, IF(E8&gt;0, "Unstable line of equilibrilia", "Stable line of equilibria"), IF(F8&lt;0,"Saddle point",IF(E8&gt;0, "Unstable node", "Stable node"))), IF(G8=0, IF(E8&gt;0, IF(H8=0, "Unstable proper node", "Unstable improper node"), IF(E8&lt;0,  IF(H8=0, "Stable proper node", "Stable improper node"),IF(H8=0, "Universally fixed", "Shear flow"))), IF(E8=0, "Center",IF(E8&lt;0, "Stable spiral", "Unstable spiral"))))</f>
        <v>Unstable node</v>
      </c>
      <c r="K8" s="2" t="str">
        <f t="shared" si="2"/>
        <v>+</v>
      </c>
      <c r="L8" s="2" t="str">
        <f t="shared" si="3"/>
        <v>-</v>
      </c>
      <c r="M8" s="2" t="str">
        <f t="shared" si="8"/>
        <v>+</v>
      </c>
      <c r="N8" s="2" t="str">
        <f t="shared" si="9"/>
        <v>+</v>
      </c>
    </row>
    <row r="9" spans="1:14" x14ac:dyDescent="0.3">
      <c r="A9" s="5">
        <v>-4</v>
      </c>
      <c r="B9" s="5">
        <v>2</v>
      </c>
      <c r="C9" s="5">
        <v>-1</v>
      </c>
      <c r="D9" s="5">
        <v>-8</v>
      </c>
      <c r="E9" s="5">
        <f t="shared" si="4"/>
        <v>-12</v>
      </c>
      <c r="F9" s="5">
        <f t="shared" si="5"/>
        <v>34</v>
      </c>
      <c r="G9" s="5">
        <f t="shared" si="6"/>
        <v>8</v>
      </c>
      <c r="H9" s="5">
        <f t="shared" si="7"/>
        <v>-1</v>
      </c>
      <c r="I9" s="5" t="str">
        <f t="shared" si="1"/>
        <v>Stable node</v>
      </c>
      <c r="K9" s="2" t="str">
        <f t="shared" si="2"/>
        <v>-</v>
      </c>
      <c r="L9" s="2" t="str">
        <f t="shared" si="3"/>
        <v>+</v>
      </c>
      <c r="M9" s="2" t="str">
        <f t="shared" si="8"/>
        <v>-</v>
      </c>
      <c r="N9" s="2" t="str">
        <f t="shared" si="9"/>
        <v>-</v>
      </c>
    </row>
    <row r="10" spans="1:14" x14ac:dyDescent="0.3">
      <c r="A10" s="5">
        <v>-6</v>
      </c>
      <c r="B10" s="5">
        <v>-9</v>
      </c>
      <c r="C10" s="5">
        <v>10</v>
      </c>
      <c r="D10" s="5">
        <v>-7</v>
      </c>
      <c r="E10" s="5">
        <f t="shared" ref="E10:E13" si="10">A10+D10</f>
        <v>-13</v>
      </c>
      <c r="F10" s="5">
        <f t="shared" ref="F10:F13" si="11">A10*D10-B10*C10</f>
        <v>132</v>
      </c>
      <c r="G10" s="5">
        <f t="shared" ref="G10:G13" si="12">E10*E10-4*F10</f>
        <v>-359</v>
      </c>
      <c r="H10" s="5">
        <f t="shared" ref="H10:H13" si="13">IF(G10=0,B10*B10+C10*C10+(A10-D10)*(A10-D10)/2, -1)</f>
        <v>-1</v>
      </c>
      <c r="I10" s="5" t="str">
        <f t="shared" ref="I10:I13" si="14">IF(G10&gt;0, IF(F10=0, IF(E10&gt;0, "Unstable line of equilibrilia", "Stable line of equilibria"), IF(F10&lt;0,"Saddle point",IF(E10&gt;0, "Unstable node", "Stable node"))), IF(G10=0, IF(E10&gt;0, IF(H10=0, "Unstable proper node", "Unstable improper node"), IF(E10&lt;0,  IF(H10=0, "Stable proper node", "Stable improper node"),IF(H10=0, "Universally fixed", "Shear flow"))), IF(E10=0, "Center",IF(E10&lt;0, "Stable spiral", "Unstable spiral"))))</f>
        <v>Stable spiral</v>
      </c>
      <c r="K10" s="2" t="str">
        <f t="shared" ref="K10:K13" si="15">IF(A10&gt;0,"+",IF(A10&lt;0,"-",0))</f>
        <v>-</v>
      </c>
      <c r="L10" s="2" t="str">
        <f t="shared" ref="L10:L13" si="16">IF(B10&gt;0,"+",IF(B10&lt;0,"-",0))</f>
        <v>-</v>
      </c>
      <c r="M10" s="2" t="str">
        <f t="shared" ref="M10:M13" si="17">IF(D10&gt;0,"+",IF(D10&lt;0,"-",0))</f>
        <v>-</v>
      </c>
      <c r="N10" s="2" t="str">
        <f t="shared" ref="N10:N13" si="18">IF(C10&gt;0,"+",IF(C10&lt;0,"-",0))</f>
        <v>+</v>
      </c>
    </row>
    <row r="11" spans="1:14" x14ac:dyDescent="0.3">
      <c r="E11" s="2">
        <f t="shared" si="10"/>
        <v>0</v>
      </c>
      <c r="F11" s="2">
        <f t="shared" si="11"/>
        <v>0</v>
      </c>
      <c r="G11" s="2">
        <f t="shared" si="12"/>
        <v>0</v>
      </c>
      <c r="H11" s="2">
        <f t="shared" si="13"/>
        <v>0</v>
      </c>
      <c r="I11" s="2" t="str">
        <f t="shared" si="14"/>
        <v>Universally fixed</v>
      </c>
      <c r="K11" s="2">
        <f t="shared" si="15"/>
        <v>0</v>
      </c>
      <c r="L11" s="2">
        <f t="shared" si="16"/>
        <v>0</v>
      </c>
      <c r="M11" s="2">
        <f t="shared" si="17"/>
        <v>0</v>
      </c>
      <c r="N11" s="2">
        <f t="shared" si="18"/>
        <v>0</v>
      </c>
    </row>
    <row r="12" spans="1:14" x14ac:dyDescent="0.3">
      <c r="E12" s="2">
        <f t="shared" si="10"/>
        <v>0</v>
      </c>
      <c r="F12" s="2">
        <f t="shared" si="11"/>
        <v>0</v>
      </c>
      <c r="G12" s="2">
        <f t="shared" si="12"/>
        <v>0</v>
      </c>
      <c r="H12" s="2">
        <f t="shared" si="13"/>
        <v>0</v>
      </c>
      <c r="I12" s="2" t="str">
        <f t="shared" si="14"/>
        <v>Universally fixed</v>
      </c>
      <c r="K12" s="2">
        <f t="shared" si="15"/>
        <v>0</v>
      </c>
      <c r="L12" s="2">
        <f t="shared" si="16"/>
        <v>0</v>
      </c>
      <c r="M12" s="2">
        <f t="shared" si="17"/>
        <v>0</v>
      </c>
      <c r="N12" s="2">
        <f t="shared" si="18"/>
        <v>0</v>
      </c>
    </row>
    <row r="13" spans="1:14" x14ac:dyDescent="0.3">
      <c r="E13" s="2">
        <f t="shared" si="10"/>
        <v>0</v>
      </c>
      <c r="F13" s="2">
        <f t="shared" si="11"/>
        <v>0</v>
      </c>
      <c r="G13" s="2">
        <f t="shared" si="12"/>
        <v>0</v>
      </c>
      <c r="H13" s="2">
        <f t="shared" si="13"/>
        <v>0</v>
      </c>
      <c r="I13" s="2" t="str">
        <f t="shared" si="14"/>
        <v>Universally fixed</v>
      </c>
      <c r="K13" s="2">
        <f t="shared" si="15"/>
        <v>0</v>
      </c>
      <c r="L13" s="2">
        <f t="shared" si="16"/>
        <v>0</v>
      </c>
      <c r="M13" s="2">
        <f t="shared" si="17"/>
        <v>0</v>
      </c>
      <c r="N13" s="2">
        <f t="shared" si="18"/>
        <v>0</v>
      </c>
    </row>
    <row r="14" spans="1:14" x14ac:dyDescent="0.3">
      <c r="E14" s="2">
        <f t="shared" ref="E14:E17" si="19">A14+D14</f>
        <v>0</v>
      </c>
      <c r="F14" s="2">
        <f t="shared" ref="F14:F17" si="20">A14*D14-B14*C14</f>
        <v>0</v>
      </c>
      <c r="G14" s="2">
        <f t="shared" ref="G14:G17" si="21">E14*E14-4*F14</f>
        <v>0</v>
      </c>
      <c r="H14" s="2">
        <f t="shared" ref="H14:H17" si="22">IF(G14=0,B14*B14+C14*C14+(A14-D14)*(A14-D14)/2, -1)</f>
        <v>0</v>
      </c>
      <c r="I14" s="2" t="str">
        <f t="shared" ref="I14:I17" si="23">IF(G14&gt;0, IF(F14=0, IF(E14&gt;0, "Unstable line of equilibrilia", "Stable line of equilibria"), IF(F14&lt;0,"Saddle point",IF(E14&gt;0, "Unstable node", "Stable node"))), IF(G14=0, IF(E14&gt;0, IF(H14=0, "Unstable proper node", "Unstable improper node"), IF(E14&lt;0,  IF(H14=0, "Stable proper node", "Stable improper node"),IF(H14=0, "Universally fixed", "Shear flow"))), IF(E14=0, "Center",IF(E14&lt;0, "Stable spiral", "Unstable spiral"))))</f>
        <v>Universally fixed</v>
      </c>
      <c r="K14" s="2">
        <f t="shared" ref="K14:K17" si="24">IF(A14&gt;0,"+",IF(A14&lt;0,"-",0))</f>
        <v>0</v>
      </c>
      <c r="L14" s="2">
        <f t="shared" ref="L14:L17" si="25">IF(B14&gt;0,"+",IF(B14&lt;0,"-",0))</f>
        <v>0</v>
      </c>
      <c r="M14" s="2">
        <f t="shared" ref="M14:M17" si="26">IF(D14&gt;0,"+",IF(D14&lt;0,"-",0))</f>
        <v>0</v>
      </c>
      <c r="N14" s="2">
        <f t="shared" ref="N14:N17" si="27">IF(C14&gt;0,"+",IF(C14&lt;0,"-",0))</f>
        <v>0</v>
      </c>
    </row>
    <row r="15" spans="1:14" x14ac:dyDescent="0.3">
      <c r="E15" s="2">
        <f t="shared" si="19"/>
        <v>0</v>
      </c>
      <c r="F15" s="2">
        <f t="shared" si="20"/>
        <v>0</v>
      </c>
      <c r="G15" s="2">
        <f t="shared" si="21"/>
        <v>0</v>
      </c>
      <c r="H15" s="2">
        <f t="shared" si="22"/>
        <v>0</v>
      </c>
      <c r="I15" s="2" t="str">
        <f t="shared" si="23"/>
        <v>Universally fixed</v>
      </c>
      <c r="K15" s="2">
        <f t="shared" si="24"/>
        <v>0</v>
      </c>
      <c r="L15" s="2">
        <f t="shared" si="25"/>
        <v>0</v>
      </c>
      <c r="M15" s="2">
        <f t="shared" si="26"/>
        <v>0</v>
      </c>
      <c r="N15" s="2">
        <f t="shared" si="27"/>
        <v>0</v>
      </c>
    </row>
    <row r="16" spans="1:14" x14ac:dyDescent="0.3">
      <c r="E16" s="2">
        <f t="shared" si="19"/>
        <v>0</v>
      </c>
      <c r="F16" s="2">
        <f t="shared" si="20"/>
        <v>0</v>
      </c>
      <c r="G16" s="2">
        <f t="shared" si="21"/>
        <v>0</v>
      </c>
      <c r="H16" s="2">
        <f t="shared" si="22"/>
        <v>0</v>
      </c>
      <c r="I16" s="2" t="str">
        <f t="shared" si="23"/>
        <v>Universally fixed</v>
      </c>
      <c r="K16" s="2">
        <f t="shared" si="24"/>
        <v>0</v>
      </c>
      <c r="L16" s="2">
        <f t="shared" si="25"/>
        <v>0</v>
      </c>
      <c r="M16" s="2">
        <f t="shared" si="26"/>
        <v>0</v>
      </c>
      <c r="N16" s="2">
        <f t="shared" si="27"/>
        <v>0</v>
      </c>
    </row>
    <row r="17" spans="5:14" x14ac:dyDescent="0.3">
      <c r="E17" s="2">
        <f t="shared" si="19"/>
        <v>0</v>
      </c>
      <c r="F17" s="2">
        <f t="shared" si="20"/>
        <v>0</v>
      </c>
      <c r="G17" s="2">
        <f t="shared" si="21"/>
        <v>0</v>
      </c>
      <c r="H17" s="2">
        <f t="shared" si="22"/>
        <v>0</v>
      </c>
      <c r="I17" s="2" t="str">
        <f t="shared" si="23"/>
        <v>Universally fixed</v>
      </c>
      <c r="K17" s="2">
        <f t="shared" si="24"/>
        <v>0</v>
      </c>
      <c r="L17" s="2">
        <f t="shared" si="25"/>
        <v>0</v>
      </c>
      <c r="M17" s="2">
        <f t="shared" si="26"/>
        <v>0</v>
      </c>
      <c r="N17" s="2">
        <f t="shared" si="27"/>
        <v>0</v>
      </c>
    </row>
    <row r="18" spans="5:14" x14ac:dyDescent="0.3">
      <c r="E18" s="2">
        <f t="shared" ref="E18" si="28">A18+D18</f>
        <v>0</v>
      </c>
      <c r="F18" s="2">
        <f t="shared" ref="F18" si="29">A18*D18-B18*C18</f>
        <v>0</v>
      </c>
      <c r="G18" s="2">
        <f t="shared" ref="G18" si="30">E18*E18-4*F18</f>
        <v>0</v>
      </c>
      <c r="H18" s="2">
        <f t="shared" ref="H18" si="31">IF(G18=0,B18*B18+C18*C18+(A18-D18)*(A18-D18)/2, -1)</f>
        <v>0</v>
      </c>
      <c r="I18" s="2" t="str">
        <f t="shared" ref="I18" si="32">IF(G18&gt;0, IF(F18=0, IF(E18&gt;0, "Unstable line of equilibrilia", "Stable line of equilibria"), IF(F18&lt;0,"Saddle point",IF(E18&gt;0, "Unstable node", "Stable node"))), IF(G18=0, IF(E18&gt;0, IF(H18=0, "Unstable proper node", "Unstable improper node"), IF(E18&lt;0,  IF(H18=0, "Stable proper node", "Stable improper node"),IF(H18=0, "Universally fixed", "Shear flow"))), IF(E18=0, "Center",IF(E18&lt;0, "Stable spiral", "Unstable spiral"))))</f>
        <v>Universally fixed</v>
      </c>
      <c r="K18" s="2">
        <f t="shared" ref="K18" si="33">IF(A18&gt;0,"+",IF(A18&lt;0,"-",0))</f>
        <v>0</v>
      </c>
      <c r="L18" s="2">
        <f t="shared" ref="L18" si="34">IF(B18&gt;0,"+",IF(B18&lt;0,"-",0))</f>
        <v>0</v>
      </c>
      <c r="M18" s="2">
        <f t="shared" ref="M18" si="35">IF(D18&gt;0,"+",IF(D18&lt;0,"-",0))</f>
        <v>0</v>
      </c>
      <c r="N18" s="2">
        <f t="shared" ref="N18" si="36">IF(C18&gt;0,"+",IF(C18&lt;0,"-",0))</f>
        <v>0</v>
      </c>
    </row>
  </sheetData>
  <mergeCells count="2">
    <mergeCell ref="K1:L1"/>
    <mergeCell ref="M1:N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2022-11-12T12:44:21Z</dcterms:modified>
</cp:coreProperties>
</file>