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0" yWindow="0" windowWidth="15330" windowHeight="5505"/>
  </bookViews>
  <sheets>
    <sheet name="団体総合" sheetId="1" r:id="rId1"/>
    <sheet name="個人総合" sheetId="2" r:id="rId2"/>
  </sheets>
  <definedNames>
    <definedName name="_xlnm._FilterDatabase" localSheetId="1" hidden="1">個人総合!$A$8:$K$108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E5" i="1"/>
  <c r="F5" i="1"/>
  <c r="G5" i="1"/>
  <c r="H5" i="1"/>
  <c r="I5" i="1"/>
  <c r="D6" i="1"/>
  <c r="E6" i="1"/>
  <c r="F6" i="1"/>
  <c r="G6" i="1"/>
  <c r="H6" i="1"/>
  <c r="I6" i="1"/>
  <c r="F4" i="2" l="1"/>
  <c r="G4" i="2"/>
  <c r="H4" i="2"/>
  <c r="I4" i="2"/>
  <c r="J4" i="2"/>
  <c r="E4" i="2"/>
  <c r="C6" i="1" l="1"/>
  <c r="C5" i="1"/>
  <c r="I15" i="1" l="1"/>
  <c r="I27" i="1"/>
  <c r="I22" i="1"/>
  <c r="I10" i="1"/>
  <c r="I17" i="1"/>
  <c r="I19" i="1"/>
  <c r="I26" i="1"/>
  <c r="I16" i="1"/>
  <c r="I28" i="1"/>
  <c r="I24" i="1"/>
  <c r="I11" i="1"/>
  <c r="I13" i="1"/>
  <c r="I23" i="1"/>
  <c r="I18" i="1"/>
  <c r="I21" i="1"/>
  <c r="I14" i="1"/>
  <c r="I25" i="1"/>
  <c r="I20" i="1"/>
  <c r="I9" i="1"/>
  <c r="K105" i="2"/>
  <c r="K28" i="2"/>
  <c r="K52" i="2"/>
  <c r="K71" i="2"/>
  <c r="K14" i="2"/>
  <c r="K73" i="2"/>
  <c r="K44" i="2"/>
  <c r="K91" i="2"/>
  <c r="K65" i="2"/>
  <c r="K19" i="2"/>
  <c r="K83" i="2"/>
  <c r="K99" i="2"/>
  <c r="K15" i="2"/>
  <c r="K54" i="2"/>
  <c r="K29" i="2"/>
  <c r="K72" i="2"/>
  <c r="K27" i="2"/>
  <c r="K92" i="2"/>
  <c r="K12" i="2"/>
  <c r="K37" i="2"/>
  <c r="K96" i="2"/>
  <c r="K78" i="2"/>
  <c r="K23" i="2"/>
  <c r="K45" i="2"/>
  <c r="K10" i="2"/>
  <c r="K90" i="2"/>
  <c r="K103" i="2"/>
  <c r="K62" i="2"/>
  <c r="K17" i="2"/>
  <c r="K39" i="2"/>
  <c r="K41" i="2"/>
  <c r="K57" i="2"/>
  <c r="K66" i="2"/>
  <c r="K18" i="2"/>
  <c r="K84" i="2"/>
  <c r="K100" i="2"/>
  <c r="K80" i="2"/>
  <c r="K47" i="2"/>
  <c r="K11" i="2"/>
  <c r="K26" i="2"/>
  <c r="K76" i="2"/>
  <c r="K40" i="2"/>
  <c r="K46" i="2"/>
  <c r="K22" i="2"/>
  <c r="K9" i="2"/>
  <c r="K25" i="2"/>
  <c r="K31" i="2"/>
  <c r="K55" i="2"/>
  <c r="K34" i="2"/>
  <c r="K16" i="2"/>
  <c r="K81" i="2" l="1"/>
  <c r="K82" i="2"/>
  <c r="K85" i="2"/>
  <c r="K86" i="2"/>
  <c r="K87" i="2"/>
  <c r="K88" i="2"/>
  <c r="K89" i="2"/>
  <c r="K93" i="2"/>
  <c r="K94" i="2"/>
  <c r="K95" i="2"/>
  <c r="K97" i="2"/>
  <c r="K98" i="2"/>
  <c r="K101" i="2"/>
  <c r="K102" i="2"/>
  <c r="K104" i="2"/>
  <c r="K106" i="2"/>
  <c r="K107" i="2"/>
  <c r="K108" i="2"/>
  <c r="K20" i="2" l="1"/>
  <c r="K21" i="2"/>
  <c r="K24" i="2"/>
  <c r="K30" i="2"/>
  <c r="K33" i="2"/>
  <c r="K32" i="2"/>
  <c r="K36" i="2"/>
  <c r="K35" i="2"/>
  <c r="K38" i="2"/>
  <c r="K42" i="2"/>
  <c r="K43" i="2"/>
  <c r="K48" i="2"/>
  <c r="K49" i="2"/>
  <c r="K50" i="2"/>
  <c r="K51" i="2"/>
  <c r="K53" i="2"/>
  <c r="K56" i="2"/>
  <c r="K58" i="2"/>
  <c r="K59" i="2"/>
  <c r="K60" i="2"/>
  <c r="K61" i="2"/>
  <c r="K63" i="2"/>
  <c r="K64" i="2"/>
  <c r="K67" i="2"/>
  <c r="K68" i="2"/>
  <c r="K69" i="2"/>
  <c r="K74" i="2"/>
  <c r="K77" i="2"/>
  <c r="K79" i="2"/>
  <c r="K70" i="2"/>
  <c r="K75" i="2"/>
  <c r="K13" i="2"/>
  <c r="A106" i="2" l="1"/>
  <c r="K4" i="2"/>
  <c r="A69" i="2"/>
  <c r="A70" i="2"/>
  <c r="A63" i="2"/>
  <c r="A81" i="2"/>
  <c r="A58" i="2"/>
  <c r="A32" i="2"/>
  <c r="A95" i="2"/>
  <c r="A98" i="2"/>
  <c r="A79" i="2"/>
  <c r="A68" i="2"/>
  <c r="A61" i="2"/>
  <c r="A56" i="2"/>
  <c r="A49" i="2"/>
  <c r="A38" i="2"/>
  <c r="A33" i="2"/>
  <c r="A20" i="2"/>
  <c r="A102" i="2"/>
  <c r="A85" i="2"/>
  <c r="A107" i="2"/>
  <c r="A42" i="2"/>
  <c r="A94" i="2"/>
  <c r="A13" i="2"/>
  <c r="A46" i="2"/>
  <c r="A16" i="2"/>
  <c r="A18" i="2"/>
  <c r="A92" i="2"/>
  <c r="A28" i="2"/>
  <c r="A83" i="2"/>
  <c r="A66" i="2"/>
  <c r="A27" i="2"/>
  <c r="A105" i="2"/>
  <c r="A44" i="2"/>
  <c r="A26" i="2"/>
  <c r="A45" i="2"/>
  <c r="A91" i="2"/>
  <c r="A80" i="2"/>
  <c r="A29" i="2"/>
  <c r="A99" i="2"/>
  <c r="A41" i="2"/>
  <c r="A25" i="2"/>
  <c r="A39" i="2"/>
  <c r="A54" i="2"/>
  <c r="A31" i="2"/>
  <c r="A34" i="2"/>
  <c r="A17" i="2"/>
  <c r="A15" i="2"/>
  <c r="A11" i="2"/>
  <c r="A100" i="2"/>
  <c r="A37" i="2"/>
  <c r="A71" i="2"/>
  <c r="A73" i="2"/>
  <c r="A96" i="2"/>
  <c r="A22" i="2"/>
  <c r="A12" i="2"/>
  <c r="A40" i="2"/>
  <c r="A90" i="2"/>
  <c r="A19" i="2"/>
  <c r="A84" i="2"/>
  <c r="A76" i="2"/>
  <c r="A10" i="2"/>
  <c r="A65" i="2"/>
  <c r="A103" i="2"/>
  <c r="A55" i="2"/>
  <c r="A57" i="2"/>
  <c r="A72" i="2"/>
  <c r="A9" i="2"/>
  <c r="A52" i="2"/>
  <c r="A47" i="2"/>
  <c r="A78" i="2"/>
  <c r="A23" i="2"/>
  <c r="A14" i="2"/>
  <c r="A62" i="2"/>
  <c r="A67" i="2"/>
  <c r="A60" i="2"/>
  <c r="A53" i="2"/>
  <c r="A48" i="2"/>
  <c r="A35" i="2"/>
  <c r="A30" i="2"/>
  <c r="A82" i="2"/>
  <c r="A108" i="2"/>
  <c r="A89" i="2"/>
  <c r="A86" i="2"/>
  <c r="A87" i="2"/>
  <c r="A50" i="2"/>
  <c r="A21" i="2"/>
  <c r="A77" i="2"/>
  <c r="A75" i="2"/>
  <c r="A74" i="2"/>
  <c r="A64" i="2"/>
  <c r="A59" i="2"/>
  <c r="A51" i="2"/>
  <c r="A43" i="2"/>
  <c r="A36" i="2"/>
  <c r="A24" i="2"/>
  <c r="A88" i="2"/>
  <c r="A104" i="2"/>
  <c r="A97" i="2"/>
  <c r="A93" i="2"/>
  <c r="A101" i="2"/>
  <c r="I12" i="1"/>
  <c r="A12" i="1" l="1"/>
  <c r="A15" i="1"/>
  <c r="A20" i="1"/>
  <c r="A26" i="1"/>
  <c r="A21" i="1"/>
  <c r="A14" i="1"/>
  <c r="A25" i="1"/>
  <c r="A27" i="1"/>
  <c r="A11" i="1"/>
  <c r="A10" i="1"/>
  <c r="A18" i="1"/>
  <c r="A24" i="1"/>
  <c r="A22" i="1"/>
  <c r="A9" i="1"/>
  <c r="A13" i="1"/>
  <c r="A19" i="1"/>
  <c r="A16" i="1"/>
  <c r="A17" i="1"/>
  <c r="A23" i="1"/>
  <c r="A28" i="1"/>
</calcChain>
</file>

<file path=xl/sharedStrings.xml><?xml version="1.0" encoding="utf-8"?>
<sst xmlns="http://schemas.openxmlformats.org/spreadsheetml/2006/main" count="264" uniqueCount="141">
  <si>
    <t>種目</t>
    <rPh sb="0" eb="2">
      <t>シュモク</t>
    </rPh>
    <phoneticPr fontId="2"/>
  </si>
  <si>
    <t>男子団体総合成績</t>
    <rPh sb="0" eb="2">
      <t>ダンシ</t>
    </rPh>
    <rPh sb="2" eb="4">
      <t>ダンタイ</t>
    </rPh>
    <rPh sb="4" eb="6">
      <t>ソウゴウ</t>
    </rPh>
    <rPh sb="6" eb="8">
      <t>セイセキ</t>
    </rPh>
    <phoneticPr fontId="2"/>
  </si>
  <si>
    <t>順位</t>
    <rPh sb="0" eb="2">
      <t>ジュンイ</t>
    </rPh>
    <phoneticPr fontId="2"/>
  </si>
  <si>
    <t>大学名</t>
    <rPh sb="0" eb="3">
      <t>ダイガクメイ</t>
    </rPh>
    <phoneticPr fontId="2"/>
  </si>
  <si>
    <t>ゆか</t>
    <phoneticPr fontId="2"/>
  </si>
  <si>
    <t>あん馬</t>
    <rPh sb="2" eb="3">
      <t>バ</t>
    </rPh>
    <phoneticPr fontId="2"/>
  </si>
  <si>
    <t>つり輪</t>
    <rPh sb="2" eb="3">
      <t>ワ</t>
    </rPh>
    <phoneticPr fontId="2"/>
  </si>
  <si>
    <t>跳馬</t>
    <rPh sb="0" eb="2">
      <t>チョウバ</t>
    </rPh>
    <phoneticPr fontId="2"/>
  </si>
  <si>
    <t>平行棒</t>
    <rPh sb="0" eb="3">
      <t>ヘイコウボウ</t>
    </rPh>
    <phoneticPr fontId="2"/>
  </si>
  <si>
    <t>鉄棒</t>
    <rPh sb="0" eb="2">
      <t>テツボウ</t>
    </rPh>
    <phoneticPr fontId="2"/>
  </si>
  <si>
    <t>秋田体育大学</t>
    <rPh sb="0" eb="2">
      <t>アキタ</t>
    </rPh>
    <rPh sb="2" eb="4">
      <t>タイイク</t>
    </rPh>
    <rPh sb="4" eb="6">
      <t>ダイガク</t>
    </rPh>
    <phoneticPr fontId="2"/>
  </si>
  <si>
    <t>東北総合大学</t>
    <rPh sb="0" eb="2">
      <t>トウホク</t>
    </rPh>
    <rPh sb="2" eb="4">
      <t>ソウゴウ</t>
    </rPh>
    <rPh sb="4" eb="6">
      <t>ダイガク</t>
    </rPh>
    <phoneticPr fontId="2"/>
  </si>
  <si>
    <t>岩手学院大学</t>
    <rPh sb="0" eb="2">
      <t>イワテ</t>
    </rPh>
    <rPh sb="2" eb="4">
      <t>ガクイン</t>
    </rPh>
    <rPh sb="4" eb="6">
      <t>ダイガク</t>
    </rPh>
    <phoneticPr fontId="2"/>
  </si>
  <si>
    <t>男子個人総合成績</t>
    <rPh sb="0" eb="2">
      <t>ダンシ</t>
    </rPh>
    <rPh sb="2" eb="4">
      <t>コジン</t>
    </rPh>
    <rPh sb="4" eb="6">
      <t>ソウゴウ</t>
    </rPh>
    <rPh sb="6" eb="8">
      <t>セイセキ</t>
    </rPh>
    <phoneticPr fontId="2"/>
  </si>
  <si>
    <t>合計得点</t>
    <rPh sb="0" eb="2">
      <t>ゴウケイ</t>
    </rPh>
    <rPh sb="2" eb="4">
      <t>トクテン</t>
    </rPh>
    <phoneticPr fontId="2"/>
  </si>
  <si>
    <t>12点以上の人数</t>
    <rPh sb="2" eb="5">
      <t>テンイジョウ</t>
    </rPh>
    <rPh sb="6" eb="8">
      <t>ニンズウ</t>
    </rPh>
    <phoneticPr fontId="2"/>
  </si>
  <si>
    <t>棄権者の人数</t>
    <rPh sb="0" eb="2">
      <t>キケン</t>
    </rPh>
    <rPh sb="2" eb="3">
      <t>シャ</t>
    </rPh>
    <rPh sb="4" eb="6">
      <t>ニンズウ</t>
    </rPh>
    <phoneticPr fontId="2"/>
  </si>
  <si>
    <t>No.</t>
    <phoneticPr fontId="2"/>
  </si>
  <si>
    <t>選手名</t>
    <rPh sb="0" eb="3">
      <t>センシュメイ</t>
    </rPh>
    <phoneticPr fontId="2"/>
  </si>
  <si>
    <t>ゆか</t>
    <phoneticPr fontId="2"/>
  </si>
  <si>
    <t>岩手体育大学</t>
    <rPh sb="0" eb="2">
      <t>イワテ</t>
    </rPh>
    <rPh sb="2" eb="4">
      <t>タイイク</t>
    </rPh>
    <rPh sb="4" eb="6">
      <t>ダイガク</t>
    </rPh>
    <phoneticPr fontId="2"/>
  </si>
  <si>
    <t>弘前学院大学</t>
    <rPh sb="0" eb="2">
      <t>ヒロサキ</t>
    </rPh>
    <rPh sb="2" eb="4">
      <t>ガクイン</t>
    </rPh>
    <rPh sb="4" eb="6">
      <t>ダイガク</t>
    </rPh>
    <phoneticPr fontId="2"/>
  </si>
  <si>
    <t>山形体育大学</t>
    <rPh sb="0" eb="2">
      <t>ヤマガタ</t>
    </rPh>
    <rPh sb="2" eb="4">
      <t>タイイク</t>
    </rPh>
    <rPh sb="4" eb="6">
      <t>ダイガク</t>
    </rPh>
    <phoneticPr fontId="2"/>
  </si>
  <si>
    <t>宮城福祉大学</t>
    <rPh sb="0" eb="2">
      <t>ミヤギ</t>
    </rPh>
    <rPh sb="2" eb="4">
      <t>フクシ</t>
    </rPh>
    <rPh sb="4" eb="6">
      <t>ダイガク</t>
    </rPh>
    <phoneticPr fontId="2"/>
  </si>
  <si>
    <t>秋田学院大学</t>
    <rPh sb="0" eb="2">
      <t>アキタ</t>
    </rPh>
    <rPh sb="2" eb="4">
      <t>ガクイン</t>
    </rPh>
    <rPh sb="4" eb="6">
      <t>ダイガク</t>
    </rPh>
    <phoneticPr fontId="2"/>
  </si>
  <si>
    <t>山形教育大学</t>
    <rPh sb="0" eb="2">
      <t>ヤマガタ</t>
    </rPh>
    <rPh sb="2" eb="4">
      <t>キョウイク</t>
    </rPh>
    <rPh sb="4" eb="6">
      <t>ダイガク</t>
    </rPh>
    <phoneticPr fontId="2"/>
  </si>
  <si>
    <t>東北教養大学</t>
    <rPh sb="0" eb="2">
      <t>トウホク</t>
    </rPh>
    <rPh sb="2" eb="4">
      <t>キョウヨウ</t>
    </rPh>
    <rPh sb="4" eb="6">
      <t>ダイガク</t>
    </rPh>
    <phoneticPr fontId="2"/>
  </si>
  <si>
    <t>ゆか</t>
    <phoneticPr fontId="2"/>
  </si>
  <si>
    <t>青森学院大学</t>
    <rPh sb="0" eb="2">
      <t>アオモリ</t>
    </rPh>
    <rPh sb="2" eb="4">
      <t>ガクイン</t>
    </rPh>
    <rPh sb="4" eb="6">
      <t>ダイガク</t>
    </rPh>
    <phoneticPr fontId="2"/>
  </si>
  <si>
    <t>八戸体育大学</t>
    <rPh sb="0" eb="2">
      <t>ハチノヘ</t>
    </rPh>
    <rPh sb="2" eb="4">
      <t>タイイク</t>
    </rPh>
    <rPh sb="4" eb="6">
      <t>ダイガク</t>
    </rPh>
    <phoneticPr fontId="2"/>
  </si>
  <si>
    <t>仙田学院大学</t>
    <rPh sb="0" eb="2">
      <t>センダ</t>
    </rPh>
    <rPh sb="2" eb="4">
      <t>ガクイン</t>
    </rPh>
    <rPh sb="4" eb="6">
      <t>ダイガク</t>
    </rPh>
    <phoneticPr fontId="2"/>
  </si>
  <si>
    <t>いわき体育大学</t>
    <rPh sb="3" eb="5">
      <t>タイイク</t>
    </rPh>
    <rPh sb="5" eb="7">
      <t>ダイガク</t>
    </rPh>
    <phoneticPr fontId="2"/>
  </si>
  <si>
    <t>福島教養大学</t>
    <rPh sb="0" eb="2">
      <t>フクシマ</t>
    </rPh>
    <rPh sb="2" eb="4">
      <t>キョウヨウ</t>
    </rPh>
    <rPh sb="4" eb="6">
      <t>ダイガク</t>
    </rPh>
    <phoneticPr fontId="2"/>
  </si>
  <si>
    <t>会津総合大学</t>
    <rPh sb="0" eb="2">
      <t>アイヅ</t>
    </rPh>
    <rPh sb="2" eb="4">
      <t>ソウゴウ</t>
    </rPh>
    <rPh sb="4" eb="6">
      <t>ダイガク</t>
    </rPh>
    <phoneticPr fontId="2"/>
  </si>
  <si>
    <t>北里学院大学</t>
    <rPh sb="0" eb="2">
      <t>キタザト</t>
    </rPh>
    <rPh sb="2" eb="4">
      <t>ガクイン</t>
    </rPh>
    <rPh sb="4" eb="6">
      <t>ダイガク</t>
    </rPh>
    <phoneticPr fontId="2"/>
  </si>
  <si>
    <t>盛岡福祉大学</t>
    <rPh sb="0" eb="2">
      <t>モリオカ</t>
    </rPh>
    <rPh sb="2" eb="4">
      <t>フクシ</t>
    </rPh>
    <rPh sb="4" eb="6">
      <t>ダイガク</t>
    </rPh>
    <phoneticPr fontId="2"/>
  </si>
  <si>
    <t>石巻教育大学</t>
    <rPh sb="0" eb="2">
      <t>イシノマキ</t>
    </rPh>
    <rPh sb="2" eb="4">
      <t>キョウイク</t>
    </rPh>
    <rPh sb="4" eb="6">
      <t>ダイガク</t>
    </rPh>
    <phoneticPr fontId="2"/>
  </si>
  <si>
    <t>青森中央大学</t>
    <rPh sb="0" eb="2">
      <t>アオモリ</t>
    </rPh>
    <rPh sb="2" eb="4">
      <t>チュウオウ</t>
    </rPh>
    <rPh sb="4" eb="6">
      <t>ダイガク</t>
    </rPh>
    <phoneticPr fontId="2"/>
  </si>
  <si>
    <t>青木　茂三</t>
    <rPh sb="0" eb="2">
      <t>アオキ</t>
    </rPh>
    <rPh sb="3" eb="5">
      <t>シゲゾウ</t>
    </rPh>
    <phoneticPr fontId="2"/>
  </si>
  <si>
    <t>浅井　隆久</t>
    <rPh sb="0" eb="2">
      <t>アサイ</t>
    </rPh>
    <rPh sb="3" eb="5">
      <t>タカヒサ</t>
    </rPh>
    <phoneticPr fontId="2"/>
  </si>
  <si>
    <t>浅野　大和</t>
    <rPh sb="0" eb="1">
      <t>アサ</t>
    </rPh>
    <rPh sb="1" eb="2">
      <t>ノ</t>
    </rPh>
    <rPh sb="3" eb="5">
      <t>ヤマト</t>
    </rPh>
    <phoneticPr fontId="2"/>
  </si>
  <si>
    <t>阿部　寿</t>
    <rPh sb="0" eb="2">
      <t>アベ</t>
    </rPh>
    <rPh sb="3" eb="4">
      <t>ヒサシ</t>
    </rPh>
    <phoneticPr fontId="2"/>
  </si>
  <si>
    <t>有田　達也</t>
    <rPh sb="0" eb="2">
      <t>アリタ</t>
    </rPh>
    <rPh sb="3" eb="5">
      <t>タツヤ</t>
    </rPh>
    <phoneticPr fontId="2"/>
  </si>
  <si>
    <t>石川　聡</t>
    <rPh sb="0" eb="2">
      <t>イシカワ</t>
    </rPh>
    <rPh sb="3" eb="4">
      <t>サトシ</t>
    </rPh>
    <phoneticPr fontId="2"/>
  </si>
  <si>
    <t>石澤　優斗</t>
    <rPh sb="0" eb="2">
      <t>イシザワ</t>
    </rPh>
    <rPh sb="3" eb="5">
      <t>ユウト</t>
    </rPh>
    <phoneticPr fontId="2"/>
  </si>
  <si>
    <t>井上  健太郎</t>
    <rPh sb="0" eb="2">
      <t>イノウエ</t>
    </rPh>
    <rPh sb="4" eb="7">
      <t>ケンタロウ</t>
    </rPh>
    <phoneticPr fontId="2"/>
  </si>
  <si>
    <t>井上　博</t>
    <rPh sb="0" eb="2">
      <t>イノウエ</t>
    </rPh>
    <rPh sb="3" eb="4">
      <t>ヒロシ</t>
    </rPh>
    <phoneticPr fontId="2"/>
  </si>
  <si>
    <t>今村　康弘</t>
    <rPh sb="0" eb="2">
      <t>イマムラ</t>
    </rPh>
    <rPh sb="3" eb="5">
      <t>ヤスヒロ</t>
    </rPh>
    <phoneticPr fontId="2"/>
  </si>
  <si>
    <t>岩口　進</t>
    <rPh sb="0" eb="2">
      <t>イワグチ</t>
    </rPh>
    <rPh sb="3" eb="4">
      <t>ススム</t>
    </rPh>
    <phoneticPr fontId="2"/>
  </si>
  <si>
    <t>岩元　剛太郎</t>
    <rPh sb="0" eb="2">
      <t>イワモト</t>
    </rPh>
    <rPh sb="3" eb="6">
      <t>ゴウタロウ</t>
    </rPh>
    <phoneticPr fontId="2"/>
  </si>
  <si>
    <t>上原  健二</t>
    <rPh sb="0" eb="2">
      <t>ウエハラ</t>
    </rPh>
    <rPh sb="4" eb="6">
      <t>ケンジ</t>
    </rPh>
    <phoneticPr fontId="2"/>
  </si>
  <si>
    <t>牛見　源三郎</t>
    <rPh sb="0" eb="1">
      <t>ウシ</t>
    </rPh>
    <rPh sb="1" eb="2">
      <t>ミ</t>
    </rPh>
    <rPh sb="3" eb="6">
      <t>ゲンザブロウ</t>
    </rPh>
    <phoneticPr fontId="2"/>
  </si>
  <si>
    <t>内村　雄二</t>
    <rPh sb="0" eb="2">
      <t>ウチムラ</t>
    </rPh>
    <rPh sb="3" eb="5">
      <t>ユウジ</t>
    </rPh>
    <phoneticPr fontId="2"/>
  </si>
  <si>
    <t>浦田　勝</t>
    <rPh sb="0" eb="2">
      <t>ウラタ</t>
    </rPh>
    <rPh sb="3" eb="4">
      <t>マサル</t>
    </rPh>
    <phoneticPr fontId="2"/>
  </si>
  <si>
    <t>及川　寮</t>
    <rPh sb="0" eb="2">
      <t>オイカワ</t>
    </rPh>
    <rPh sb="3" eb="4">
      <t>リョウ</t>
    </rPh>
    <phoneticPr fontId="2"/>
  </si>
  <si>
    <t>大筋　高貴</t>
    <rPh sb="0" eb="2">
      <t>オオスジ</t>
    </rPh>
    <rPh sb="3" eb="5">
      <t>コウキ</t>
    </rPh>
    <phoneticPr fontId="2"/>
  </si>
  <si>
    <t>大和　良太</t>
    <rPh sb="0" eb="2">
      <t>オオワ</t>
    </rPh>
    <rPh sb="3" eb="5">
      <t>リョウタ</t>
    </rPh>
    <phoneticPr fontId="2"/>
  </si>
  <si>
    <t>小倉　和夫</t>
    <rPh sb="0" eb="2">
      <t>オグラ</t>
    </rPh>
    <rPh sb="3" eb="5">
      <t>カズオ</t>
    </rPh>
    <phoneticPr fontId="2"/>
  </si>
  <si>
    <t>尾崎　純</t>
    <rPh sb="0" eb="2">
      <t>オザキ</t>
    </rPh>
    <rPh sb="3" eb="4">
      <t>ジュン</t>
    </rPh>
    <phoneticPr fontId="2"/>
  </si>
  <si>
    <t>小澤　義弘</t>
    <rPh sb="0" eb="2">
      <t>オザワ</t>
    </rPh>
    <rPh sb="3" eb="5">
      <t>ヨシヒロ</t>
    </rPh>
    <phoneticPr fontId="2"/>
  </si>
  <si>
    <t>小田澤　祐平</t>
    <rPh sb="0" eb="2">
      <t>オダ</t>
    </rPh>
    <rPh sb="2" eb="3">
      <t>サワ</t>
    </rPh>
    <rPh sb="4" eb="6">
      <t>ユウヘイ</t>
    </rPh>
    <phoneticPr fontId="2"/>
  </si>
  <si>
    <t>柿野　浩二</t>
    <rPh sb="0" eb="1">
      <t>カキ</t>
    </rPh>
    <rPh sb="1" eb="2">
      <t>ノ</t>
    </rPh>
    <rPh sb="3" eb="5">
      <t>コウジ</t>
    </rPh>
    <phoneticPr fontId="2"/>
  </si>
  <si>
    <t>片岡　哲也</t>
    <rPh sb="0" eb="2">
      <t>カタオカ</t>
    </rPh>
    <rPh sb="3" eb="5">
      <t>テツヤ</t>
    </rPh>
    <phoneticPr fontId="2"/>
  </si>
  <si>
    <t>工藤　洋一</t>
    <rPh sb="0" eb="2">
      <t>クドウ</t>
    </rPh>
    <rPh sb="3" eb="5">
      <t>ヨウイチ</t>
    </rPh>
    <phoneticPr fontId="2"/>
  </si>
  <si>
    <t>久保田　博隆</t>
    <rPh sb="0" eb="3">
      <t>クボタ</t>
    </rPh>
    <rPh sb="4" eb="6">
      <t>ヒロタカ</t>
    </rPh>
    <phoneticPr fontId="2"/>
  </si>
  <si>
    <t>小林　哲平</t>
    <rPh sb="0" eb="2">
      <t>コバヤシ</t>
    </rPh>
    <rPh sb="3" eb="5">
      <t>テッペイ</t>
    </rPh>
    <phoneticPr fontId="2"/>
  </si>
  <si>
    <t>下森　純一</t>
    <rPh sb="0" eb="1">
      <t>シタ</t>
    </rPh>
    <rPh sb="1" eb="2">
      <t>モリ</t>
    </rPh>
    <rPh sb="3" eb="5">
      <t>ジュンイチ</t>
    </rPh>
    <phoneticPr fontId="2"/>
  </si>
  <si>
    <t>白谷　史郎</t>
    <rPh sb="0" eb="2">
      <t>シラタニ</t>
    </rPh>
    <rPh sb="3" eb="5">
      <t>シロウ</t>
    </rPh>
    <phoneticPr fontId="2"/>
  </si>
  <si>
    <t>菅原　忠弘</t>
    <rPh sb="0" eb="2">
      <t>スガワラ</t>
    </rPh>
    <rPh sb="3" eb="5">
      <t>タダヒロ</t>
    </rPh>
    <phoneticPr fontId="2"/>
  </si>
  <si>
    <t>瀬谷　哲太</t>
    <rPh sb="0" eb="2">
      <t>セヤ</t>
    </rPh>
    <rPh sb="3" eb="5">
      <t>テッタ</t>
    </rPh>
    <phoneticPr fontId="2"/>
  </si>
  <si>
    <t>高田　和弘</t>
    <rPh sb="0" eb="2">
      <t>タカダ</t>
    </rPh>
    <rPh sb="3" eb="5">
      <t>カズヒロ</t>
    </rPh>
    <phoneticPr fontId="2"/>
  </si>
  <si>
    <t>高野　恵三</t>
    <rPh sb="0" eb="2">
      <t>タカノ</t>
    </rPh>
    <rPh sb="3" eb="5">
      <t>ケイゾウ</t>
    </rPh>
    <phoneticPr fontId="2"/>
  </si>
  <si>
    <t>立花　幸次郎</t>
    <rPh sb="0" eb="2">
      <t>タチバナ</t>
    </rPh>
    <rPh sb="3" eb="6">
      <t>コウジロウ</t>
    </rPh>
    <phoneticPr fontId="2"/>
  </si>
  <si>
    <t>立岡　隆弘</t>
    <rPh sb="0" eb="2">
      <t>タテオカ</t>
    </rPh>
    <rPh sb="3" eb="5">
      <t>タカヒロ</t>
    </rPh>
    <phoneticPr fontId="2"/>
  </si>
  <si>
    <t>谷口　智</t>
    <rPh sb="0" eb="2">
      <t>タニグチ</t>
    </rPh>
    <rPh sb="3" eb="4">
      <t>サトシ</t>
    </rPh>
    <phoneticPr fontId="2"/>
  </si>
  <si>
    <t>多屋　健一</t>
    <rPh sb="0" eb="2">
      <t>タヤ</t>
    </rPh>
    <rPh sb="3" eb="5">
      <t>ケンイチ</t>
    </rPh>
    <phoneticPr fontId="2"/>
  </si>
  <si>
    <t>塚平　樹</t>
    <rPh sb="0" eb="1">
      <t>ツカ</t>
    </rPh>
    <rPh sb="1" eb="2">
      <t>ダイラ</t>
    </rPh>
    <rPh sb="3" eb="4">
      <t>イツキ</t>
    </rPh>
    <phoneticPr fontId="2"/>
  </si>
  <si>
    <t>鶴岡　敦夫</t>
    <rPh sb="0" eb="2">
      <t>ツルオカ</t>
    </rPh>
    <rPh sb="3" eb="5">
      <t>アツオ</t>
    </rPh>
    <phoneticPr fontId="2"/>
  </si>
  <si>
    <t>鶴川　俊彦</t>
    <rPh sb="0" eb="2">
      <t>ツルカワ</t>
    </rPh>
    <rPh sb="3" eb="5">
      <t>トシヒコ</t>
    </rPh>
    <phoneticPr fontId="2"/>
  </si>
  <si>
    <t>寺本　優馬</t>
    <rPh sb="0" eb="2">
      <t>テラモト</t>
    </rPh>
    <rPh sb="3" eb="5">
      <t>ユウマ</t>
    </rPh>
    <phoneticPr fontId="2"/>
  </si>
  <si>
    <t>平均得点</t>
    <rPh sb="0" eb="2">
      <t>ヘイキン</t>
    </rPh>
    <rPh sb="2" eb="4">
      <t>トクテン</t>
    </rPh>
    <phoneticPr fontId="2"/>
  </si>
  <si>
    <t>最高得点</t>
    <rPh sb="0" eb="2">
      <t>サイコウ</t>
    </rPh>
    <rPh sb="2" eb="4">
      <t>トクテン</t>
    </rPh>
    <phoneticPr fontId="2"/>
  </si>
  <si>
    <t>最低得点</t>
    <rPh sb="0" eb="2">
      <t>サイテイ</t>
    </rPh>
    <rPh sb="2" eb="4">
      <t>トクテン</t>
    </rPh>
    <phoneticPr fontId="2"/>
  </si>
  <si>
    <t>鈴木　辰則</t>
    <rPh sb="0" eb="2">
      <t>スズキ</t>
    </rPh>
    <rPh sb="3" eb="5">
      <t>タツノリ</t>
    </rPh>
    <phoneticPr fontId="2"/>
  </si>
  <si>
    <t>河上　正志</t>
    <rPh sb="0" eb="2">
      <t>カワカミ</t>
    </rPh>
    <rPh sb="3" eb="5">
      <t>マサシ</t>
    </rPh>
    <phoneticPr fontId="2"/>
  </si>
  <si>
    <t>阿曽　豊</t>
    <rPh sb="0" eb="2">
      <t>アソ</t>
    </rPh>
    <rPh sb="3" eb="4">
      <t>ユタカ</t>
    </rPh>
    <phoneticPr fontId="2"/>
  </si>
  <si>
    <t>伊藤　聡</t>
    <rPh sb="0" eb="2">
      <t>イトウ</t>
    </rPh>
    <rPh sb="3" eb="4">
      <t>サトシ</t>
    </rPh>
    <phoneticPr fontId="2"/>
  </si>
  <si>
    <t>佐々木　洋二</t>
    <rPh sb="0" eb="3">
      <t>ササキ</t>
    </rPh>
    <rPh sb="4" eb="6">
      <t>ヨウジ</t>
    </rPh>
    <phoneticPr fontId="6"/>
  </si>
  <si>
    <t>志村　幸一</t>
    <rPh sb="0" eb="2">
      <t>シムラ</t>
    </rPh>
    <rPh sb="3" eb="5">
      <t>コウイチ</t>
    </rPh>
    <phoneticPr fontId="6"/>
  </si>
  <si>
    <t>米田　歩</t>
    <rPh sb="0" eb="2">
      <t>ヨネダ</t>
    </rPh>
    <rPh sb="3" eb="4">
      <t>アユミ</t>
    </rPh>
    <phoneticPr fontId="2"/>
  </si>
  <si>
    <t>田口　明</t>
    <rPh sb="0" eb="2">
      <t>タグチ</t>
    </rPh>
    <rPh sb="3" eb="4">
      <t>アキラ</t>
    </rPh>
    <phoneticPr fontId="2"/>
  </si>
  <si>
    <t>大久保　孝之助</t>
    <rPh sb="0" eb="3">
      <t>オオクボ</t>
    </rPh>
    <rPh sb="4" eb="7">
      <t>コウノスケ</t>
    </rPh>
    <phoneticPr fontId="2"/>
  </si>
  <si>
    <t>川原　流星</t>
    <rPh sb="0" eb="2">
      <t>カワハラ</t>
    </rPh>
    <rPh sb="3" eb="5">
      <t>リュウセイ</t>
    </rPh>
    <phoneticPr fontId="2"/>
  </si>
  <si>
    <t>伊藤　健太</t>
    <rPh sb="0" eb="2">
      <t>イトウ</t>
    </rPh>
    <rPh sb="3" eb="5">
      <t>ケンタ</t>
    </rPh>
    <phoneticPr fontId="2"/>
  </si>
  <si>
    <t>田中　恭三</t>
    <rPh sb="0" eb="2">
      <t>タナカ</t>
    </rPh>
    <rPh sb="3" eb="5">
      <t>キョウゾウ</t>
    </rPh>
    <phoneticPr fontId="2"/>
  </si>
  <si>
    <t>加藤　博久</t>
    <rPh sb="0" eb="2">
      <t>カトウ</t>
    </rPh>
    <rPh sb="3" eb="5">
      <t>ヒロヒサ</t>
    </rPh>
    <phoneticPr fontId="2"/>
  </si>
  <si>
    <t>高橋　洋二</t>
    <rPh sb="0" eb="2">
      <t>タカハシ</t>
    </rPh>
    <rPh sb="3" eb="5">
      <t>ヨウジ</t>
    </rPh>
    <phoneticPr fontId="2"/>
  </si>
  <si>
    <t>徳井　宗太郎</t>
    <rPh sb="0" eb="2">
      <t>トクイ</t>
    </rPh>
    <rPh sb="3" eb="6">
      <t>ソウタロウ</t>
    </rPh>
    <phoneticPr fontId="2"/>
  </si>
  <si>
    <t>前田　聡</t>
    <rPh sb="0" eb="2">
      <t>マエダ</t>
    </rPh>
    <rPh sb="3" eb="4">
      <t>サトシ</t>
    </rPh>
    <phoneticPr fontId="2"/>
  </si>
  <si>
    <t>植月　智也</t>
    <rPh sb="0" eb="2">
      <t>ウエツキ</t>
    </rPh>
    <rPh sb="3" eb="5">
      <t>トモヤ</t>
    </rPh>
    <phoneticPr fontId="2"/>
  </si>
  <si>
    <t>日野　康則</t>
    <rPh sb="0" eb="2">
      <t>ヒノ</t>
    </rPh>
    <rPh sb="3" eb="5">
      <t>ヤスノリ</t>
    </rPh>
    <phoneticPr fontId="2"/>
  </si>
  <si>
    <t>鳥羽　泰正</t>
    <rPh sb="0" eb="2">
      <t>トバ</t>
    </rPh>
    <rPh sb="3" eb="5">
      <t>ヤスマサ</t>
    </rPh>
    <phoneticPr fontId="2"/>
  </si>
  <si>
    <t>大越　義信</t>
    <rPh sb="0" eb="2">
      <t>オオコシ</t>
    </rPh>
    <rPh sb="3" eb="5">
      <t>ヨシノブ</t>
    </rPh>
    <phoneticPr fontId="2"/>
  </si>
  <si>
    <t>山田　陽一</t>
    <rPh sb="0" eb="2">
      <t>ヤマダ</t>
    </rPh>
    <rPh sb="3" eb="5">
      <t>ヨウイチ</t>
    </rPh>
    <phoneticPr fontId="2"/>
  </si>
  <si>
    <t>松長　健太郎</t>
    <rPh sb="0" eb="2">
      <t>マツナガ</t>
    </rPh>
    <rPh sb="3" eb="6">
      <t>ケンタロウ</t>
    </rPh>
    <phoneticPr fontId="2"/>
  </si>
  <si>
    <t>三島　雄二</t>
    <rPh sb="0" eb="2">
      <t>ミシマ</t>
    </rPh>
    <rPh sb="3" eb="5">
      <t>ユウジ</t>
    </rPh>
    <phoneticPr fontId="2"/>
  </si>
  <si>
    <t>山本　康介</t>
    <rPh sb="0" eb="2">
      <t>ヤマモト</t>
    </rPh>
    <rPh sb="3" eb="5">
      <t>コウスケ</t>
    </rPh>
    <phoneticPr fontId="2"/>
  </si>
  <si>
    <t>岡本　恭三</t>
    <rPh sb="0" eb="2">
      <t>オカモト</t>
    </rPh>
    <rPh sb="3" eb="5">
      <t>キョウゾウ</t>
    </rPh>
    <phoneticPr fontId="6"/>
  </si>
  <si>
    <t>金子　貞二</t>
    <rPh sb="0" eb="2">
      <t>カネコ</t>
    </rPh>
    <rPh sb="3" eb="5">
      <t>テイジ</t>
    </rPh>
    <phoneticPr fontId="2"/>
  </si>
  <si>
    <t>東海林　俊哉</t>
    <rPh sb="0" eb="3">
      <t>ショウジ</t>
    </rPh>
    <rPh sb="4" eb="6">
      <t>トシヤ</t>
    </rPh>
    <phoneticPr fontId="2"/>
  </si>
  <si>
    <t>田中　太一</t>
    <rPh sb="0" eb="2">
      <t>タナカ</t>
    </rPh>
    <rPh sb="3" eb="5">
      <t>タイチ</t>
    </rPh>
    <phoneticPr fontId="2"/>
  </si>
  <si>
    <t>村野井　元気</t>
    <rPh sb="0" eb="2">
      <t>ムラノ</t>
    </rPh>
    <rPh sb="2" eb="3">
      <t>イ</t>
    </rPh>
    <rPh sb="4" eb="6">
      <t>ゲンキ</t>
    </rPh>
    <phoneticPr fontId="2"/>
  </si>
  <si>
    <t>阿部　博一</t>
    <rPh sb="0" eb="2">
      <t>アベ</t>
    </rPh>
    <rPh sb="3" eb="5">
      <t>ヒロカズ</t>
    </rPh>
    <phoneticPr fontId="2"/>
  </si>
  <si>
    <t>塩田　悠馬</t>
    <rPh sb="0" eb="2">
      <t>シオダ</t>
    </rPh>
    <rPh sb="3" eb="5">
      <t>ユウマ</t>
    </rPh>
    <phoneticPr fontId="2"/>
  </si>
  <si>
    <t>常松　雄太郎</t>
    <rPh sb="0" eb="2">
      <t>ツネマツ</t>
    </rPh>
    <rPh sb="3" eb="6">
      <t>ユウタロウ</t>
    </rPh>
    <phoneticPr fontId="6"/>
  </si>
  <si>
    <t>鳥羽　直也</t>
    <rPh sb="0" eb="2">
      <t>トバ</t>
    </rPh>
    <rPh sb="3" eb="5">
      <t>ナオヤ</t>
    </rPh>
    <phoneticPr fontId="2"/>
  </si>
  <si>
    <t>高橋　海斗</t>
    <rPh sb="0" eb="2">
      <t>タカハシ</t>
    </rPh>
    <rPh sb="3" eb="5">
      <t>カイト</t>
    </rPh>
    <phoneticPr fontId="2"/>
  </si>
  <si>
    <t>高橋　健</t>
    <rPh sb="0" eb="2">
      <t>タカハシ</t>
    </rPh>
    <rPh sb="3" eb="4">
      <t>ケン</t>
    </rPh>
    <phoneticPr fontId="2"/>
  </si>
  <si>
    <t>遠山　春樹</t>
    <rPh sb="0" eb="2">
      <t>トオヤマ</t>
    </rPh>
    <rPh sb="3" eb="5">
      <t>ハルキ</t>
    </rPh>
    <phoneticPr fontId="2"/>
  </si>
  <si>
    <t>上山　雄太郎</t>
    <rPh sb="0" eb="2">
      <t>ウエヤマ</t>
    </rPh>
    <rPh sb="3" eb="6">
      <t>ユウタロウ</t>
    </rPh>
    <phoneticPr fontId="6"/>
  </si>
  <si>
    <t>鷲尾　陸</t>
    <rPh sb="0" eb="2">
      <t>ワシオ</t>
    </rPh>
    <rPh sb="3" eb="4">
      <t>リク</t>
    </rPh>
    <phoneticPr fontId="2"/>
  </si>
  <si>
    <t>早坂　健吾</t>
    <rPh sb="0" eb="2">
      <t>ハヤサカ</t>
    </rPh>
    <rPh sb="3" eb="5">
      <t>ケンゴ</t>
    </rPh>
    <phoneticPr fontId="2"/>
  </si>
  <si>
    <t>秀島　勇気</t>
    <rPh sb="0" eb="2">
      <t>ヒデシマ</t>
    </rPh>
    <rPh sb="3" eb="5">
      <t>ユウキ</t>
    </rPh>
    <phoneticPr fontId="2"/>
  </si>
  <si>
    <t>河村　大輔</t>
    <rPh sb="0" eb="2">
      <t>カワムラ</t>
    </rPh>
    <rPh sb="3" eb="5">
      <t>ダイスケ</t>
    </rPh>
    <phoneticPr fontId="2"/>
  </si>
  <si>
    <t>工藤　雄一</t>
    <rPh sb="0" eb="2">
      <t>クドウ</t>
    </rPh>
    <rPh sb="3" eb="5">
      <t>ユウイチ</t>
    </rPh>
    <phoneticPr fontId="2"/>
  </si>
  <si>
    <t>中村　大介</t>
    <rPh sb="0" eb="2">
      <t>ナカムラ</t>
    </rPh>
    <rPh sb="3" eb="5">
      <t>ダイスケ</t>
    </rPh>
    <phoneticPr fontId="2"/>
  </si>
  <si>
    <t>山田　直樹</t>
    <rPh sb="0" eb="2">
      <t>ヤマダ</t>
    </rPh>
    <rPh sb="3" eb="5">
      <t>ナオキ</t>
    </rPh>
    <phoneticPr fontId="2"/>
  </si>
  <si>
    <t>北澤　和人</t>
    <rPh sb="0" eb="2">
      <t>キタザワ</t>
    </rPh>
    <rPh sb="3" eb="5">
      <t>カズト</t>
    </rPh>
    <phoneticPr fontId="2"/>
  </si>
  <si>
    <t>太田　進</t>
    <rPh sb="0" eb="2">
      <t>オオタ</t>
    </rPh>
    <rPh sb="3" eb="4">
      <t>ススム</t>
    </rPh>
    <phoneticPr fontId="2"/>
  </si>
  <si>
    <t>沢田　新之助</t>
    <rPh sb="0" eb="2">
      <t>サワダ</t>
    </rPh>
    <rPh sb="3" eb="6">
      <t>シンノスケ</t>
    </rPh>
    <phoneticPr fontId="2"/>
  </si>
  <si>
    <t>加福　太一</t>
    <rPh sb="0" eb="1">
      <t>カ</t>
    </rPh>
    <rPh sb="1" eb="2">
      <t>フク</t>
    </rPh>
    <rPh sb="3" eb="5">
      <t>タイチ</t>
    </rPh>
    <phoneticPr fontId="6"/>
  </si>
  <si>
    <t>小田沢　敬</t>
    <rPh sb="0" eb="2">
      <t>オタ</t>
    </rPh>
    <rPh sb="2" eb="3">
      <t>ザワ</t>
    </rPh>
    <rPh sb="4" eb="5">
      <t>ケイ</t>
    </rPh>
    <phoneticPr fontId="2"/>
  </si>
  <si>
    <t>高田　満</t>
    <rPh sb="0" eb="2">
      <t>タカダ</t>
    </rPh>
    <rPh sb="3" eb="4">
      <t>ミツル</t>
    </rPh>
    <phoneticPr fontId="2"/>
  </si>
  <si>
    <t>青木　研</t>
    <rPh sb="0" eb="2">
      <t>アオキ</t>
    </rPh>
    <rPh sb="3" eb="4">
      <t>ケン</t>
    </rPh>
    <phoneticPr fontId="2"/>
  </si>
  <si>
    <t>古市　隼人</t>
    <rPh sb="0" eb="2">
      <t>フルイチ</t>
    </rPh>
    <rPh sb="3" eb="5">
      <t>ハヤト</t>
    </rPh>
    <phoneticPr fontId="2"/>
  </si>
  <si>
    <t>山田　大和</t>
    <rPh sb="0" eb="2">
      <t>ヤマダ</t>
    </rPh>
    <rPh sb="3" eb="5">
      <t>ヤマト</t>
    </rPh>
    <phoneticPr fontId="2"/>
  </si>
  <si>
    <t>手小　建真</t>
    <rPh sb="0" eb="1">
      <t>テ</t>
    </rPh>
    <rPh sb="1" eb="2">
      <t>ショウ</t>
    </rPh>
    <rPh sb="3" eb="5">
      <t>ケンシン</t>
    </rPh>
    <phoneticPr fontId="2"/>
  </si>
  <si>
    <t>榎本　雄太</t>
    <rPh sb="0" eb="2">
      <t>エノモト</t>
    </rPh>
    <rPh sb="3" eb="5">
      <t>ユウタ</t>
    </rPh>
    <phoneticPr fontId="2"/>
  </si>
  <si>
    <t>松永　英二</t>
    <rPh sb="0" eb="2">
      <t>マツナガ</t>
    </rPh>
    <rPh sb="3" eb="5">
      <t>エイジ</t>
    </rPh>
    <phoneticPr fontId="2"/>
  </si>
  <si>
    <t>岡村　金次郎</t>
    <rPh sb="0" eb="2">
      <t>オカムラ</t>
    </rPh>
    <rPh sb="3" eb="6">
      <t>キンジロウ</t>
    </rPh>
    <phoneticPr fontId="7"/>
  </si>
  <si>
    <t>竹内　慶介</t>
    <rPh sb="0" eb="2">
      <t>タケウチ</t>
    </rPh>
    <rPh sb="3" eb="5">
      <t>ケイスケ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</si>
</sst>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8" x14ac:knownFonts="1">
    <font>
      <sz val="11"/>
      <color theme="1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name val="游ゴシック"/>
      <family val="2"/>
      <charset val="128"/>
      <scheme val="minor"/>
    </font>
    <font>
      <b/>
      <sz val="1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>
      <alignment vertical="center"/>
    </xf>
    <xf numFmtId="0" fontId="0" fillId="0" borderId="2" xfId="0" applyBorder="1">
      <alignment vertical="center"/>
    </xf>
    <xf numFmtId="176" fontId="0" fillId="0" borderId="1" xfId="0" applyNumberFormat="1" applyBorder="1">
      <alignment vertical="center"/>
    </xf>
    <xf numFmtId="176" fontId="0" fillId="0" borderId="1" xfId="0" applyNumberFormat="1" applyFont="1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0" xfId="0" applyNumberFormat="1" applyFill="1" applyBorder="1">
      <alignment vertical="center"/>
    </xf>
    <xf numFmtId="0" fontId="0" fillId="0" borderId="4" xfId="0" applyBorder="1">
      <alignment vertical="center"/>
    </xf>
    <xf numFmtId="176" fontId="0" fillId="0" borderId="3" xfId="0" applyNumberFormat="1" applyBorder="1">
      <alignment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176" fontId="0" fillId="0" borderId="9" xfId="0" applyNumberFormat="1" applyBorder="1">
      <alignment vertical="center"/>
    </xf>
    <xf numFmtId="176" fontId="0" fillId="0" borderId="10" xfId="0" applyNumberFormat="1" applyBorder="1">
      <alignment vertical="center"/>
    </xf>
    <xf numFmtId="0" fontId="0" fillId="0" borderId="4" xfId="0" applyFont="1" applyFill="1" applyBorder="1">
      <alignment vertical="center"/>
    </xf>
    <xf numFmtId="176" fontId="0" fillId="0" borderId="3" xfId="0" applyNumberFormat="1" applyFont="1" applyFill="1" applyBorder="1">
      <alignment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0" fillId="0" borderId="8" xfId="0" applyFont="1" applyFill="1" applyBorder="1">
      <alignment vertical="center"/>
    </xf>
    <xf numFmtId="0" fontId="0" fillId="0" borderId="9" xfId="0" applyFont="1" applyFill="1" applyBorder="1">
      <alignment vertical="center"/>
    </xf>
    <xf numFmtId="176" fontId="0" fillId="0" borderId="9" xfId="0" applyNumberFormat="1" applyFont="1" applyFill="1" applyBorder="1">
      <alignment vertical="center"/>
    </xf>
    <xf numFmtId="176" fontId="0" fillId="0" borderId="10" xfId="0" applyNumberFormat="1" applyFont="1" applyFill="1" applyBorder="1">
      <alignment vertical="center"/>
    </xf>
    <xf numFmtId="0" fontId="0" fillId="0" borderId="1" xfId="0" applyNumberFormat="1" applyBorder="1">
      <alignment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numFmt numFmtId="176" formatCode="0.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numFmt numFmtId="176" formatCode="0.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numFmt numFmtId="176" formatCode="0.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numFmt numFmtId="176" formatCode="0.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numFmt numFmtId="176" formatCode="0.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numFmt numFmtId="176" formatCode="0.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numFmt numFmtId="176" formatCode="0.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游ゴシック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76" formatCode="0.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76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6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6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6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6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6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游ゴシック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団体総合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団体総合!$C$8</c:f>
              <c:strCache>
                <c:ptCount val="1"/>
                <c:pt idx="0">
                  <c:v>ゆか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団体総合!$B$9:$B$28</c:f>
              <c:strCache>
                <c:ptCount val="20"/>
                <c:pt idx="0">
                  <c:v>北里学院大学</c:v>
                </c:pt>
                <c:pt idx="1">
                  <c:v>八戸体育大学</c:v>
                </c:pt>
                <c:pt idx="2">
                  <c:v>青森学院大学</c:v>
                </c:pt>
                <c:pt idx="3">
                  <c:v>会津総合大学</c:v>
                </c:pt>
                <c:pt idx="4">
                  <c:v>青森中央大学</c:v>
                </c:pt>
                <c:pt idx="5">
                  <c:v>いわき体育大学</c:v>
                </c:pt>
                <c:pt idx="6">
                  <c:v>仙田学院大学</c:v>
                </c:pt>
                <c:pt idx="7">
                  <c:v>盛岡福祉大学</c:v>
                </c:pt>
                <c:pt idx="8">
                  <c:v>弘前学院大学</c:v>
                </c:pt>
                <c:pt idx="9">
                  <c:v>秋田体育大学</c:v>
                </c:pt>
                <c:pt idx="10">
                  <c:v>福島教養大学</c:v>
                </c:pt>
                <c:pt idx="11">
                  <c:v>岩手体育大学</c:v>
                </c:pt>
                <c:pt idx="12">
                  <c:v>石巻教育大学</c:v>
                </c:pt>
                <c:pt idx="13">
                  <c:v>東北総合大学</c:v>
                </c:pt>
                <c:pt idx="14">
                  <c:v>秋田学院大学</c:v>
                </c:pt>
                <c:pt idx="15">
                  <c:v>山形体育大学</c:v>
                </c:pt>
                <c:pt idx="16">
                  <c:v>岩手学院大学</c:v>
                </c:pt>
                <c:pt idx="17">
                  <c:v>宮城福祉大学</c:v>
                </c:pt>
                <c:pt idx="18">
                  <c:v>東北教養大学</c:v>
                </c:pt>
                <c:pt idx="19">
                  <c:v>山形教育大学</c:v>
                </c:pt>
              </c:strCache>
            </c:strRef>
          </c:cat>
          <c:val>
            <c:numRef>
              <c:f>団体総合!$C$9:$C$28</c:f>
              <c:numCache>
                <c:formatCode>0.0</c:formatCode>
                <c:ptCount val="20"/>
                <c:pt idx="0">
                  <c:v>39.5</c:v>
                </c:pt>
                <c:pt idx="1">
                  <c:v>40.200000000000003</c:v>
                </c:pt>
                <c:pt idx="2">
                  <c:v>36.700000000000003</c:v>
                </c:pt>
                <c:pt idx="3">
                  <c:v>37.1</c:v>
                </c:pt>
                <c:pt idx="4">
                  <c:v>35.200000000000003</c:v>
                </c:pt>
                <c:pt idx="5">
                  <c:v>34.1</c:v>
                </c:pt>
                <c:pt idx="6">
                  <c:v>36.299999999999997</c:v>
                </c:pt>
                <c:pt idx="7">
                  <c:v>36.6</c:v>
                </c:pt>
                <c:pt idx="8">
                  <c:v>35.700000000000003</c:v>
                </c:pt>
                <c:pt idx="9">
                  <c:v>35.6</c:v>
                </c:pt>
                <c:pt idx="10">
                  <c:v>31.9</c:v>
                </c:pt>
                <c:pt idx="11">
                  <c:v>32</c:v>
                </c:pt>
                <c:pt idx="12">
                  <c:v>36.5</c:v>
                </c:pt>
                <c:pt idx="13">
                  <c:v>33.799999999999997</c:v>
                </c:pt>
                <c:pt idx="14">
                  <c:v>33.5</c:v>
                </c:pt>
                <c:pt idx="15">
                  <c:v>32.4</c:v>
                </c:pt>
                <c:pt idx="16">
                  <c:v>32.700000000000003</c:v>
                </c:pt>
                <c:pt idx="17">
                  <c:v>33.299999999999997</c:v>
                </c:pt>
                <c:pt idx="18">
                  <c:v>29.7</c:v>
                </c:pt>
                <c:pt idx="19">
                  <c:v>33.299999999999997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8A-4FEF-9966-2C35F96BD67A}"/>
            </c:ext>
          </c:extLst>
        </c:ser>
        <c:ser>
          <c:idx val="1"/>
          <c:order val="1"/>
          <c:tx>
            <c:strRef>
              <c:f>団体総合!$D$8</c:f>
              <c:strCache>
                <c:ptCount val="1"/>
                <c:pt idx="0">
                  <c:v>あん馬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団体総合!$B$9:$B$28</c:f>
              <c:strCache>
                <c:ptCount val="20"/>
                <c:pt idx="0">
                  <c:v>北里学院大学</c:v>
                </c:pt>
                <c:pt idx="1">
                  <c:v>八戸体育大学</c:v>
                </c:pt>
                <c:pt idx="2">
                  <c:v>青森学院大学</c:v>
                </c:pt>
                <c:pt idx="3">
                  <c:v>会津総合大学</c:v>
                </c:pt>
                <c:pt idx="4">
                  <c:v>青森中央大学</c:v>
                </c:pt>
                <c:pt idx="5">
                  <c:v>いわき体育大学</c:v>
                </c:pt>
                <c:pt idx="6">
                  <c:v>仙田学院大学</c:v>
                </c:pt>
                <c:pt idx="7">
                  <c:v>盛岡福祉大学</c:v>
                </c:pt>
                <c:pt idx="8">
                  <c:v>弘前学院大学</c:v>
                </c:pt>
                <c:pt idx="9">
                  <c:v>秋田体育大学</c:v>
                </c:pt>
                <c:pt idx="10">
                  <c:v>福島教養大学</c:v>
                </c:pt>
                <c:pt idx="11">
                  <c:v>岩手体育大学</c:v>
                </c:pt>
                <c:pt idx="12">
                  <c:v>石巻教育大学</c:v>
                </c:pt>
                <c:pt idx="13">
                  <c:v>東北総合大学</c:v>
                </c:pt>
                <c:pt idx="14">
                  <c:v>秋田学院大学</c:v>
                </c:pt>
                <c:pt idx="15">
                  <c:v>山形体育大学</c:v>
                </c:pt>
                <c:pt idx="16">
                  <c:v>岩手学院大学</c:v>
                </c:pt>
                <c:pt idx="17">
                  <c:v>宮城福祉大学</c:v>
                </c:pt>
                <c:pt idx="18">
                  <c:v>東北教養大学</c:v>
                </c:pt>
                <c:pt idx="19">
                  <c:v>山形教育大学</c:v>
                </c:pt>
              </c:strCache>
            </c:strRef>
          </c:cat>
          <c:val>
            <c:numRef>
              <c:f>団体総合!$D$9:$D$28</c:f>
              <c:numCache>
                <c:formatCode>0.0</c:formatCode>
                <c:ptCount val="20"/>
                <c:pt idx="0">
                  <c:v>36.299999999999997</c:v>
                </c:pt>
                <c:pt idx="1">
                  <c:v>36.1</c:v>
                </c:pt>
                <c:pt idx="2">
                  <c:v>35.200000000000003</c:v>
                </c:pt>
                <c:pt idx="3">
                  <c:v>38.700000000000003</c:v>
                </c:pt>
                <c:pt idx="4">
                  <c:v>37.200000000000003</c:v>
                </c:pt>
                <c:pt idx="5">
                  <c:v>34.799999999999997</c:v>
                </c:pt>
                <c:pt idx="6">
                  <c:v>35.299999999999997</c:v>
                </c:pt>
                <c:pt idx="7">
                  <c:v>34.9</c:v>
                </c:pt>
                <c:pt idx="8">
                  <c:v>33.200000000000003</c:v>
                </c:pt>
                <c:pt idx="9">
                  <c:v>33.1</c:v>
                </c:pt>
                <c:pt idx="10">
                  <c:v>34.6</c:v>
                </c:pt>
                <c:pt idx="11">
                  <c:v>32.5</c:v>
                </c:pt>
                <c:pt idx="12">
                  <c:v>32.299999999999997</c:v>
                </c:pt>
                <c:pt idx="13">
                  <c:v>35.1</c:v>
                </c:pt>
                <c:pt idx="14">
                  <c:v>30.9</c:v>
                </c:pt>
                <c:pt idx="15">
                  <c:v>33.9</c:v>
                </c:pt>
                <c:pt idx="16">
                  <c:v>31.9</c:v>
                </c:pt>
                <c:pt idx="17">
                  <c:v>32</c:v>
                </c:pt>
                <c:pt idx="18">
                  <c:v>31.8</c:v>
                </c:pt>
                <c:pt idx="19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8A-4FEF-9966-2C35F96BD67A}"/>
            </c:ext>
          </c:extLst>
        </c:ser>
        <c:ser>
          <c:idx val="2"/>
          <c:order val="2"/>
          <c:tx>
            <c:strRef>
              <c:f>団体総合!$E$8</c:f>
              <c:strCache>
                <c:ptCount val="1"/>
                <c:pt idx="0">
                  <c:v>つり輪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団体総合!$B$9:$B$28</c:f>
              <c:strCache>
                <c:ptCount val="20"/>
                <c:pt idx="0">
                  <c:v>北里学院大学</c:v>
                </c:pt>
                <c:pt idx="1">
                  <c:v>八戸体育大学</c:v>
                </c:pt>
                <c:pt idx="2">
                  <c:v>青森学院大学</c:v>
                </c:pt>
                <c:pt idx="3">
                  <c:v>会津総合大学</c:v>
                </c:pt>
                <c:pt idx="4">
                  <c:v>青森中央大学</c:v>
                </c:pt>
                <c:pt idx="5">
                  <c:v>いわき体育大学</c:v>
                </c:pt>
                <c:pt idx="6">
                  <c:v>仙田学院大学</c:v>
                </c:pt>
                <c:pt idx="7">
                  <c:v>盛岡福祉大学</c:v>
                </c:pt>
                <c:pt idx="8">
                  <c:v>弘前学院大学</c:v>
                </c:pt>
                <c:pt idx="9">
                  <c:v>秋田体育大学</c:v>
                </c:pt>
                <c:pt idx="10">
                  <c:v>福島教養大学</c:v>
                </c:pt>
                <c:pt idx="11">
                  <c:v>岩手体育大学</c:v>
                </c:pt>
                <c:pt idx="12">
                  <c:v>石巻教育大学</c:v>
                </c:pt>
                <c:pt idx="13">
                  <c:v>東北総合大学</c:v>
                </c:pt>
                <c:pt idx="14">
                  <c:v>秋田学院大学</c:v>
                </c:pt>
                <c:pt idx="15">
                  <c:v>山形体育大学</c:v>
                </c:pt>
                <c:pt idx="16">
                  <c:v>岩手学院大学</c:v>
                </c:pt>
                <c:pt idx="17">
                  <c:v>宮城福祉大学</c:v>
                </c:pt>
                <c:pt idx="18">
                  <c:v>東北教養大学</c:v>
                </c:pt>
                <c:pt idx="19">
                  <c:v>山形教育大学</c:v>
                </c:pt>
              </c:strCache>
            </c:strRef>
          </c:cat>
          <c:val>
            <c:numRef>
              <c:f>団体総合!$E$9:$E$28</c:f>
              <c:numCache>
                <c:formatCode>0.0</c:formatCode>
                <c:ptCount val="20"/>
                <c:pt idx="0">
                  <c:v>36.1</c:v>
                </c:pt>
                <c:pt idx="1">
                  <c:v>33.6</c:v>
                </c:pt>
                <c:pt idx="2">
                  <c:v>33.1</c:v>
                </c:pt>
                <c:pt idx="3">
                  <c:v>34.200000000000003</c:v>
                </c:pt>
                <c:pt idx="4">
                  <c:v>31.8</c:v>
                </c:pt>
                <c:pt idx="5">
                  <c:v>34.799999999999997</c:v>
                </c:pt>
                <c:pt idx="6">
                  <c:v>33.5</c:v>
                </c:pt>
                <c:pt idx="7">
                  <c:v>31.7</c:v>
                </c:pt>
                <c:pt idx="8">
                  <c:v>33.1</c:v>
                </c:pt>
                <c:pt idx="9">
                  <c:v>31.1</c:v>
                </c:pt>
                <c:pt idx="10">
                  <c:v>30.6</c:v>
                </c:pt>
                <c:pt idx="11">
                  <c:v>32.6</c:v>
                </c:pt>
                <c:pt idx="12">
                  <c:v>32.299999999999997</c:v>
                </c:pt>
                <c:pt idx="13">
                  <c:v>31.6</c:v>
                </c:pt>
                <c:pt idx="14">
                  <c:v>30.8</c:v>
                </c:pt>
                <c:pt idx="15">
                  <c:v>29.7</c:v>
                </c:pt>
                <c:pt idx="16">
                  <c:v>30.6</c:v>
                </c:pt>
                <c:pt idx="17">
                  <c:v>29.5</c:v>
                </c:pt>
                <c:pt idx="18">
                  <c:v>28.7</c:v>
                </c:pt>
                <c:pt idx="1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8A-4FEF-9966-2C35F96BD67A}"/>
            </c:ext>
          </c:extLst>
        </c:ser>
        <c:ser>
          <c:idx val="3"/>
          <c:order val="3"/>
          <c:tx>
            <c:strRef>
              <c:f>団体総合!$F$8</c:f>
              <c:strCache>
                <c:ptCount val="1"/>
                <c:pt idx="0">
                  <c:v>跳馬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団体総合!$B$9:$B$28</c:f>
              <c:strCache>
                <c:ptCount val="20"/>
                <c:pt idx="0">
                  <c:v>北里学院大学</c:v>
                </c:pt>
                <c:pt idx="1">
                  <c:v>八戸体育大学</c:v>
                </c:pt>
                <c:pt idx="2">
                  <c:v>青森学院大学</c:v>
                </c:pt>
                <c:pt idx="3">
                  <c:v>会津総合大学</c:v>
                </c:pt>
                <c:pt idx="4">
                  <c:v>青森中央大学</c:v>
                </c:pt>
                <c:pt idx="5">
                  <c:v>いわき体育大学</c:v>
                </c:pt>
                <c:pt idx="6">
                  <c:v>仙田学院大学</c:v>
                </c:pt>
                <c:pt idx="7">
                  <c:v>盛岡福祉大学</c:v>
                </c:pt>
                <c:pt idx="8">
                  <c:v>弘前学院大学</c:v>
                </c:pt>
                <c:pt idx="9">
                  <c:v>秋田体育大学</c:v>
                </c:pt>
                <c:pt idx="10">
                  <c:v>福島教養大学</c:v>
                </c:pt>
                <c:pt idx="11">
                  <c:v>岩手体育大学</c:v>
                </c:pt>
                <c:pt idx="12">
                  <c:v>石巻教育大学</c:v>
                </c:pt>
                <c:pt idx="13">
                  <c:v>東北総合大学</c:v>
                </c:pt>
                <c:pt idx="14">
                  <c:v>秋田学院大学</c:v>
                </c:pt>
                <c:pt idx="15">
                  <c:v>山形体育大学</c:v>
                </c:pt>
                <c:pt idx="16">
                  <c:v>岩手学院大学</c:v>
                </c:pt>
                <c:pt idx="17">
                  <c:v>宮城福祉大学</c:v>
                </c:pt>
                <c:pt idx="18">
                  <c:v>東北教養大学</c:v>
                </c:pt>
                <c:pt idx="19">
                  <c:v>山形教育大学</c:v>
                </c:pt>
              </c:strCache>
            </c:strRef>
          </c:cat>
          <c:val>
            <c:numRef>
              <c:f>団体総合!$F$9:$F$28</c:f>
              <c:numCache>
                <c:formatCode>0.0</c:formatCode>
                <c:ptCount val="20"/>
                <c:pt idx="0">
                  <c:v>39.4</c:v>
                </c:pt>
                <c:pt idx="1">
                  <c:v>39.9</c:v>
                </c:pt>
                <c:pt idx="2">
                  <c:v>36.5</c:v>
                </c:pt>
                <c:pt idx="3">
                  <c:v>35.4</c:v>
                </c:pt>
                <c:pt idx="4">
                  <c:v>36.6</c:v>
                </c:pt>
                <c:pt idx="5">
                  <c:v>35.200000000000003</c:v>
                </c:pt>
                <c:pt idx="6">
                  <c:v>36.4</c:v>
                </c:pt>
                <c:pt idx="7">
                  <c:v>36.1</c:v>
                </c:pt>
                <c:pt idx="8">
                  <c:v>35.6</c:v>
                </c:pt>
                <c:pt idx="9">
                  <c:v>36</c:v>
                </c:pt>
                <c:pt idx="10">
                  <c:v>33</c:v>
                </c:pt>
                <c:pt idx="11">
                  <c:v>32.9</c:v>
                </c:pt>
                <c:pt idx="12">
                  <c:v>33.9</c:v>
                </c:pt>
                <c:pt idx="13">
                  <c:v>32.5</c:v>
                </c:pt>
                <c:pt idx="14">
                  <c:v>33.299999999999997</c:v>
                </c:pt>
                <c:pt idx="15">
                  <c:v>33.4</c:v>
                </c:pt>
                <c:pt idx="16">
                  <c:v>32.799999999999997</c:v>
                </c:pt>
                <c:pt idx="17">
                  <c:v>32.9</c:v>
                </c:pt>
                <c:pt idx="18">
                  <c:v>30.6</c:v>
                </c:pt>
                <c:pt idx="19">
                  <c:v>28.3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8A-4FEF-9966-2C35F96BD67A}"/>
            </c:ext>
          </c:extLst>
        </c:ser>
        <c:ser>
          <c:idx val="4"/>
          <c:order val="4"/>
          <c:tx>
            <c:strRef>
              <c:f>団体総合!$G$8</c:f>
              <c:strCache>
                <c:ptCount val="1"/>
                <c:pt idx="0">
                  <c:v>平行棒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団体総合!$B$9:$B$28</c:f>
              <c:strCache>
                <c:ptCount val="20"/>
                <c:pt idx="0">
                  <c:v>北里学院大学</c:v>
                </c:pt>
                <c:pt idx="1">
                  <c:v>八戸体育大学</c:v>
                </c:pt>
                <c:pt idx="2">
                  <c:v>青森学院大学</c:v>
                </c:pt>
                <c:pt idx="3">
                  <c:v>会津総合大学</c:v>
                </c:pt>
                <c:pt idx="4">
                  <c:v>青森中央大学</c:v>
                </c:pt>
                <c:pt idx="5">
                  <c:v>いわき体育大学</c:v>
                </c:pt>
                <c:pt idx="6">
                  <c:v>仙田学院大学</c:v>
                </c:pt>
                <c:pt idx="7">
                  <c:v>盛岡福祉大学</c:v>
                </c:pt>
                <c:pt idx="8">
                  <c:v>弘前学院大学</c:v>
                </c:pt>
                <c:pt idx="9">
                  <c:v>秋田体育大学</c:v>
                </c:pt>
                <c:pt idx="10">
                  <c:v>福島教養大学</c:v>
                </c:pt>
                <c:pt idx="11">
                  <c:v>岩手体育大学</c:v>
                </c:pt>
                <c:pt idx="12">
                  <c:v>石巻教育大学</c:v>
                </c:pt>
                <c:pt idx="13">
                  <c:v>東北総合大学</c:v>
                </c:pt>
                <c:pt idx="14">
                  <c:v>秋田学院大学</c:v>
                </c:pt>
                <c:pt idx="15">
                  <c:v>山形体育大学</c:v>
                </c:pt>
                <c:pt idx="16">
                  <c:v>岩手学院大学</c:v>
                </c:pt>
                <c:pt idx="17">
                  <c:v>宮城福祉大学</c:v>
                </c:pt>
                <c:pt idx="18">
                  <c:v>東北教養大学</c:v>
                </c:pt>
                <c:pt idx="19">
                  <c:v>山形教育大学</c:v>
                </c:pt>
              </c:strCache>
            </c:strRef>
          </c:cat>
          <c:val>
            <c:numRef>
              <c:f>団体総合!$G$9:$G$28</c:f>
              <c:numCache>
                <c:formatCode>0.0</c:formatCode>
                <c:ptCount val="20"/>
                <c:pt idx="0">
                  <c:v>39.799999999999997</c:v>
                </c:pt>
                <c:pt idx="1">
                  <c:v>37.799999999999997</c:v>
                </c:pt>
                <c:pt idx="2">
                  <c:v>38.200000000000003</c:v>
                </c:pt>
                <c:pt idx="3">
                  <c:v>37.799999999999997</c:v>
                </c:pt>
                <c:pt idx="4">
                  <c:v>38.5</c:v>
                </c:pt>
                <c:pt idx="5">
                  <c:v>38.299999999999997</c:v>
                </c:pt>
                <c:pt idx="6">
                  <c:v>38.4</c:v>
                </c:pt>
                <c:pt idx="7">
                  <c:v>32.1</c:v>
                </c:pt>
                <c:pt idx="8">
                  <c:v>35.9</c:v>
                </c:pt>
                <c:pt idx="9">
                  <c:v>34.4</c:v>
                </c:pt>
                <c:pt idx="10">
                  <c:v>36.200000000000003</c:v>
                </c:pt>
                <c:pt idx="11">
                  <c:v>35.299999999999997</c:v>
                </c:pt>
                <c:pt idx="12">
                  <c:v>35.200000000000003</c:v>
                </c:pt>
                <c:pt idx="13">
                  <c:v>34.4</c:v>
                </c:pt>
                <c:pt idx="14">
                  <c:v>34.700000000000003</c:v>
                </c:pt>
                <c:pt idx="15">
                  <c:v>34.9</c:v>
                </c:pt>
                <c:pt idx="16">
                  <c:v>34.299999999999997</c:v>
                </c:pt>
                <c:pt idx="17">
                  <c:v>29.8</c:v>
                </c:pt>
                <c:pt idx="18">
                  <c:v>33</c:v>
                </c:pt>
                <c:pt idx="19">
                  <c:v>32.299999999999997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8A-4FEF-9966-2C35F96BD67A}"/>
            </c:ext>
          </c:extLst>
        </c:ser>
        <c:ser>
          <c:idx val="5"/>
          <c:order val="5"/>
          <c:tx>
            <c:strRef>
              <c:f>団体総合!$H$8</c:f>
              <c:strCache>
                <c:ptCount val="1"/>
                <c:pt idx="0">
                  <c:v>鉄棒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団体総合!$B$9:$B$28</c:f>
              <c:strCache>
                <c:ptCount val="20"/>
                <c:pt idx="0">
                  <c:v>北里学院大学</c:v>
                </c:pt>
                <c:pt idx="1">
                  <c:v>八戸体育大学</c:v>
                </c:pt>
                <c:pt idx="2">
                  <c:v>青森学院大学</c:v>
                </c:pt>
                <c:pt idx="3">
                  <c:v>会津総合大学</c:v>
                </c:pt>
                <c:pt idx="4">
                  <c:v>青森中央大学</c:v>
                </c:pt>
                <c:pt idx="5">
                  <c:v>いわき体育大学</c:v>
                </c:pt>
                <c:pt idx="6">
                  <c:v>仙田学院大学</c:v>
                </c:pt>
                <c:pt idx="7">
                  <c:v>盛岡福祉大学</c:v>
                </c:pt>
                <c:pt idx="8">
                  <c:v>弘前学院大学</c:v>
                </c:pt>
                <c:pt idx="9">
                  <c:v>秋田体育大学</c:v>
                </c:pt>
                <c:pt idx="10">
                  <c:v>福島教養大学</c:v>
                </c:pt>
                <c:pt idx="11">
                  <c:v>岩手体育大学</c:v>
                </c:pt>
                <c:pt idx="12">
                  <c:v>石巻教育大学</c:v>
                </c:pt>
                <c:pt idx="13">
                  <c:v>東北総合大学</c:v>
                </c:pt>
                <c:pt idx="14">
                  <c:v>秋田学院大学</c:v>
                </c:pt>
                <c:pt idx="15">
                  <c:v>山形体育大学</c:v>
                </c:pt>
                <c:pt idx="16">
                  <c:v>岩手学院大学</c:v>
                </c:pt>
                <c:pt idx="17">
                  <c:v>宮城福祉大学</c:v>
                </c:pt>
                <c:pt idx="18">
                  <c:v>東北教養大学</c:v>
                </c:pt>
                <c:pt idx="19">
                  <c:v>山形教育大学</c:v>
                </c:pt>
              </c:strCache>
            </c:strRef>
          </c:cat>
          <c:val>
            <c:numRef>
              <c:f>団体総合!$H$9:$H$28</c:f>
              <c:numCache>
                <c:formatCode>0.0</c:formatCode>
                <c:ptCount val="20"/>
                <c:pt idx="0">
                  <c:v>32.6</c:v>
                </c:pt>
                <c:pt idx="1">
                  <c:v>32.9</c:v>
                </c:pt>
                <c:pt idx="2">
                  <c:v>35.1</c:v>
                </c:pt>
                <c:pt idx="3">
                  <c:v>30.5</c:v>
                </c:pt>
                <c:pt idx="4">
                  <c:v>32.6</c:v>
                </c:pt>
                <c:pt idx="5">
                  <c:v>33.9</c:v>
                </c:pt>
                <c:pt idx="6">
                  <c:v>30.9</c:v>
                </c:pt>
                <c:pt idx="7">
                  <c:v>32.700000000000003</c:v>
                </c:pt>
                <c:pt idx="8">
                  <c:v>30.3</c:v>
                </c:pt>
                <c:pt idx="9">
                  <c:v>30.6</c:v>
                </c:pt>
                <c:pt idx="10">
                  <c:v>33</c:v>
                </c:pt>
                <c:pt idx="11">
                  <c:v>31.9</c:v>
                </c:pt>
                <c:pt idx="12">
                  <c:v>26.7</c:v>
                </c:pt>
                <c:pt idx="13">
                  <c:v>28.7</c:v>
                </c:pt>
                <c:pt idx="14">
                  <c:v>32.299999999999997</c:v>
                </c:pt>
                <c:pt idx="15">
                  <c:v>30.4</c:v>
                </c:pt>
                <c:pt idx="16">
                  <c:v>28.6</c:v>
                </c:pt>
                <c:pt idx="17">
                  <c:v>30.3</c:v>
                </c:pt>
                <c:pt idx="18">
                  <c:v>30.6</c:v>
                </c:pt>
                <c:pt idx="19">
                  <c:v>25.7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8A-4FEF-9966-2C35F96BD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0136255"/>
        <c:axId val="760137919"/>
      </c:barChart>
      <c:catAx>
        <c:axId val="760136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0137919"/>
        <c:crosses val="autoZero"/>
        <c:auto val="1"/>
        <c:lblAlgn val="ctr"/>
        <c:lblOffset val="100"/>
        <c:noMultiLvlLbl val="0"/>
      </c:catAx>
      <c:valAx>
        <c:axId val="76013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013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19</xdr:col>
      <xdr:colOff>0</xdr:colOff>
      <xdr:row>28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125730</xdr:colOff>
      <xdr:row>2</xdr:row>
      <xdr:rowOff>209549</xdr:rowOff>
    </xdr:from>
    <xdr:to>
      <xdr:col>2</xdr:col>
      <xdr:colOff>1106884</xdr:colOff>
      <xdr:row>5</xdr:row>
      <xdr:rowOff>97887</xdr:rowOff>
    </xdr:to>
    <xdr:pic>
      <xdr:nvPicPr>
        <xdr:cNvPr id="7" name="図 1">
          <a:extLst>
            <a:ext uri="{FF2B5EF4-FFF2-40B4-BE49-F238E27FC236}">
              <a16:creationId xmlns:a16="http://schemas.microsoft.com/office/drawing/2014/main" id="{F2ABCB20-7327-4A7D-9AC2-FABE06FB9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791680">
          <a:off x="407670" y="720089"/>
          <a:ext cx="1644094" cy="82559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団体成績" displayName="団体成績" ref="A8:I28" totalsRowShown="0" headerRowDxfId="28" headerRowBorderDxfId="27" tableBorderDxfId="26" totalsRowBorderDxfId="25">
  <autoFilter ref="A8:I2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順位" dataDxfId="24">
      <calculatedColumnFormula>_xlfn.RANK.EQ(I9,$I$9:$I$28)</calculatedColumnFormula>
    </tableColumn>
    <tableColumn id="2" name="大学名" dataDxfId="23"/>
    <tableColumn id="3" name="ゆか" dataDxfId="22"/>
    <tableColumn id="4" name="あん馬" dataDxfId="21"/>
    <tableColumn id="5" name="つり輪" dataDxfId="20"/>
    <tableColumn id="6" name="跳馬" dataDxfId="19"/>
    <tableColumn id="7" name="平行棒" dataDxfId="18"/>
    <tableColumn id="8" name="鉄棒" dataDxfId="17"/>
    <tableColumn id="9" name="合計得点" dataDxfId="16">
      <calculatedColumnFormula>SUM(C9:H9)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個人成績" displayName="個人成績" ref="A8:K108" totalsRowShown="0" headerRowDxfId="15" dataDxfId="13" headerRowBorderDxfId="14" tableBorderDxfId="12" totalsRowBorderDxfId="11">
  <tableColumns count="11">
    <tableColumn id="1" name="順位" dataDxfId="10">
      <calculatedColumnFormula>_xlfn.RANK.EQ(K9,$K$9:$K$108)</calculatedColumnFormula>
    </tableColumn>
    <tableColumn id="2" name="No." dataDxfId="9"/>
    <tableColumn id="3" name="選手名" dataDxfId="8"/>
    <tableColumn id="4" name="大学名" dataDxfId="7"/>
    <tableColumn id="5" name="ゆか" dataDxfId="6"/>
    <tableColumn id="6" name="あん馬" dataDxfId="5"/>
    <tableColumn id="7" name="つり輪" dataDxfId="4"/>
    <tableColumn id="8" name="跳馬" dataDxfId="3"/>
    <tableColumn id="9" name="平行棒" dataDxfId="2"/>
    <tableColumn id="10" name="鉄棒" dataDxfId="1"/>
    <tableColumn id="11" name="合計得点" dataDxfId="0">
      <calculatedColumnFormula>SUM(E9:J9)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/>
  </sheetViews>
  <sheetFormatPr defaultRowHeight="18.75" x14ac:dyDescent="0.4"/>
  <cols>
    <col min="1" max="1" width="6.5" customWidth="1"/>
    <col min="2" max="2" width="15.25" bestFit="1" customWidth="1"/>
    <col min="3" max="9" width="8.625" customWidth="1"/>
  </cols>
  <sheetData>
    <row r="1" spans="1:9" ht="24" x14ac:dyDescent="0.4">
      <c r="A1" s="1" t="s">
        <v>1</v>
      </c>
    </row>
    <row r="3" spans="1:9" ht="24" customHeight="1" x14ac:dyDescent="0.4">
      <c r="B3" s="29" t="s">
        <v>0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14</v>
      </c>
    </row>
    <row r="4" spans="1:9" ht="24" customHeight="1" x14ac:dyDescent="0.4">
      <c r="B4" s="29" t="s">
        <v>80</v>
      </c>
      <c r="C4" s="28"/>
      <c r="D4" s="28"/>
      <c r="E4" s="28"/>
      <c r="F4" s="28"/>
      <c r="G4" s="28"/>
      <c r="H4" s="28"/>
      <c r="I4" s="28"/>
    </row>
    <row r="5" spans="1:9" ht="24" customHeight="1" x14ac:dyDescent="0.4">
      <c r="B5" s="29" t="s">
        <v>81</v>
      </c>
      <c r="C5" s="5">
        <f>MAX(団体成績[ゆか])</f>
        <v>40.200000000000003</v>
      </c>
      <c r="D5" s="5">
        <f>MAX(団体成績[あん馬])</f>
        <v>38.700000000000003</v>
      </c>
      <c r="E5" s="5">
        <f>MAX(団体成績[つり輪])</f>
        <v>36.1</v>
      </c>
      <c r="F5" s="5">
        <f>MAX(団体成績[跳馬])</f>
        <v>39.9</v>
      </c>
      <c r="G5" s="5">
        <f>MAX(団体成績[平行棒])</f>
        <v>39.799999999999997</v>
      </c>
      <c r="H5" s="5">
        <f>MAX(団体成績[鉄棒])</f>
        <v>35.1</v>
      </c>
      <c r="I5" s="5">
        <f>MAX(団体成績[合計得点])</f>
        <v>223.70000000000002</v>
      </c>
    </row>
    <row r="6" spans="1:9" ht="24" customHeight="1" x14ac:dyDescent="0.4">
      <c r="B6" s="29" t="s">
        <v>82</v>
      </c>
      <c r="C6" s="5">
        <f>MIN(団体成績[ゆか])</f>
        <v>29.7</v>
      </c>
      <c r="D6" s="5">
        <f>MIN(団体成績[あん馬])</f>
        <v>28</v>
      </c>
      <c r="E6" s="5">
        <f>MIN(団体成績[つり輪])</f>
        <v>28.7</v>
      </c>
      <c r="F6" s="5">
        <f>MIN(団体成績[跳馬])</f>
        <v>28.3</v>
      </c>
      <c r="G6" s="5">
        <f>MIN(団体成績[平行棒])</f>
        <v>29.8</v>
      </c>
      <c r="H6" s="5">
        <f>MIN(団体成績[鉄棒])</f>
        <v>25.7</v>
      </c>
      <c r="I6" s="5">
        <f>MIN(団体成績[合計得点])</f>
        <v>177.59999999999997</v>
      </c>
    </row>
    <row r="8" spans="1:9" ht="24" customHeight="1" x14ac:dyDescent="0.4">
      <c r="A8" s="13" t="s">
        <v>2</v>
      </c>
      <c r="B8" s="14" t="s">
        <v>3</v>
      </c>
      <c r="C8" s="14" t="s">
        <v>27</v>
      </c>
      <c r="D8" s="14" t="s">
        <v>5</v>
      </c>
      <c r="E8" s="14" t="s">
        <v>6</v>
      </c>
      <c r="F8" s="14" t="s">
        <v>7</v>
      </c>
      <c r="G8" s="14" t="s">
        <v>8</v>
      </c>
      <c r="H8" s="14" t="s">
        <v>9</v>
      </c>
      <c r="I8" s="15" t="s">
        <v>14</v>
      </c>
    </row>
    <row r="9" spans="1:9" ht="24" customHeight="1" x14ac:dyDescent="0.4">
      <c r="A9" s="11">
        <f t="shared" ref="A9:A28" si="0">_xlfn.RANK.EQ(I9,$I$9:$I$28)</f>
        <v>1</v>
      </c>
      <c r="B9" s="2" t="s">
        <v>34</v>
      </c>
      <c r="C9" s="5">
        <v>39.5</v>
      </c>
      <c r="D9" s="5">
        <v>36.299999999999997</v>
      </c>
      <c r="E9" s="5">
        <v>36.1</v>
      </c>
      <c r="F9" s="5">
        <v>39.4</v>
      </c>
      <c r="G9" s="5">
        <v>39.799999999999997</v>
      </c>
      <c r="H9" s="5">
        <v>32.6</v>
      </c>
      <c r="I9" s="12">
        <f t="shared" ref="I9:I28" si="1">SUM(C9:H9)</f>
        <v>223.70000000000002</v>
      </c>
    </row>
    <row r="10" spans="1:9" ht="24" customHeight="1" x14ac:dyDescent="0.4">
      <c r="A10" s="11">
        <f t="shared" si="0"/>
        <v>2</v>
      </c>
      <c r="B10" s="2" t="s">
        <v>29</v>
      </c>
      <c r="C10" s="5">
        <v>40.200000000000003</v>
      </c>
      <c r="D10" s="5">
        <v>36.1</v>
      </c>
      <c r="E10" s="5">
        <v>33.6</v>
      </c>
      <c r="F10" s="5">
        <v>39.9</v>
      </c>
      <c r="G10" s="5">
        <v>37.799999999999997</v>
      </c>
      <c r="H10" s="5">
        <v>32.9</v>
      </c>
      <c r="I10" s="12">
        <f t="shared" si="1"/>
        <v>220.50000000000003</v>
      </c>
    </row>
    <row r="11" spans="1:9" ht="24" customHeight="1" x14ac:dyDescent="0.4">
      <c r="A11" s="11">
        <f t="shared" si="0"/>
        <v>3</v>
      </c>
      <c r="B11" s="2" t="s">
        <v>28</v>
      </c>
      <c r="C11" s="5">
        <v>36.700000000000003</v>
      </c>
      <c r="D11" s="5">
        <v>35.200000000000003</v>
      </c>
      <c r="E11" s="5">
        <v>33.1</v>
      </c>
      <c r="F11" s="5">
        <v>36.5</v>
      </c>
      <c r="G11" s="5">
        <v>38.200000000000003</v>
      </c>
      <c r="H11" s="5">
        <v>35.1</v>
      </c>
      <c r="I11" s="12">
        <f t="shared" si="1"/>
        <v>214.79999999999998</v>
      </c>
    </row>
    <row r="12" spans="1:9" ht="24" customHeight="1" x14ac:dyDescent="0.4">
      <c r="A12" s="11">
        <f t="shared" si="0"/>
        <v>4</v>
      </c>
      <c r="B12" s="2" t="s">
        <v>33</v>
      </c>
      <c r="C12" s="5">
        <v>37.1</v>
      </c>
      <c r="D12" s="5">
        <v>38.700000000000003</v>
      </c>
      <c r="E12" s="5">
        <v>34.200000000000003</v>
      </c>
      <c r="F12" s="5">
        <v>35.4</v>
      </c>
      <c r="G12" s="5">
        <v>37.799999999999997</v>
      </c>
      <c r="H12" s="5">
        <v>30.5</v>
      </c>
      <c r="I12" s="12">
        <f t="shared" si="1"/>
        <v>213.7</v>
      </c>
    </row>
    <row r="13" spans="1:9" ht="24" customHeight="1" x14ac:dyDescent="0.4">
      <c r="A13" s="11">
        <f t="shared" si="0"/>
        <v>5</v>
      </c>
      <c r="B13" s="2" t="s">
        <v>37</v>
      </c>
      <c r="C13" s="5">
        <v>35.200000000000003</v>
      </c>
      <c r="D13" s="5">
        <v>37.200000000000003</v>
      </c>
      <c r="E13" s="5">
        <v>31.8</v>
      </c>
      <c r="F13" s="5">
        <v>36.6</v>
      </c>
      <c r="G13" s="5">
        <v>38.5</v>
      </c>
      <c r="H13" s="5">
        <v>32.6</v>
      </c>
      <c r="I13" s="12">
        <f t="shared" si="1"/>
        <v>211.9</v>
      </c>
    </row>
    <row r="14" spans="1:9" ht="24" customHeight="1" x14ac:dyDescent="0.4">
      <c r="A14" s="11">
        <f t="shared" si="0"/>
        <v>6</v>
      </c>
      <c r="B14" s="2" t="s">
        <v>31</v>
      </c>
      <c r="C14" s="5">
        <v>34.1</v>
      </c>
      <c r="D14" s="5">
        <v>34.799999999999997</v>
      </c>
      <c r="E14" s="5">
        <v>34.799999999999997</v>
      </c>
      <c r="F14" s="5">
        <v>35.200000000000003</v>
      </c>
      <c r="G14" s="5">
        <v>38.299999999999997</v>
      </c>
      <c r="H14" s="5">
        <v>33.9</v>
      </c>
      <c r="I14" s="12">
        <f t="shared" si="1"/>
        <v>211.1</v>
      </c>
    </row>
    <row r="15" spans="1:9" ht="24" customHeight="1" x14ac:dyDescent="0.4">
      <c r="A15" s="11">
        <f t="shared" si="0"/>
        <v>7</v>
      </c>
      <c r="B15" s="2" t="s">
        <v>30</v>
      </c>
      <c r="C15" s="5">
        <v>36.299999999999997</v>
      </c>
      <c r="D15" s="5">
        <v>35.299999999999997</v>
      </c>
      <c r="E15" s="5">
        <v>33.5</v>
      </c>
      <c r="F15" s="5">
        <v>36.4</v>
      </c>
      <c r="G15" s="5">
        <v>38.4</v>
      </c>
      <c r="H15" s="5">
        <v>30.9</v>
      </c>
      <c r="I15" s="12">
        <f t="shared" si="1"/>
        <v>210.8</v>
      </c>
    </row>
    <row r="16" spans="1:9" ht="24" customHeight="1" x14ac:dyDescent="0.4">
      <c r="A16" s="11">
        <f t="shared" si="0"/>
        <v>8</v>
      </c>
      <c r="B16" s="2" t="s">
        <v>35</v>
      </c>
      <c r="C16" s="5">
        <v>36.6</v>
      </c>
      <c r="D16" s="5">
        <v>34.9</v>
      </c>
      <c r="E16" s="5">
        <v>31.7</v>
      </c>
      <c r="F16" s="5">
        <v>36.1</v>
      </c>
      <c r="G16" s="5">
        <v>32.1</v>
      </c>
      <c r="H16" s="5">
        <v>32.700000000000003</v>
      </c>
      <c r="I16" s="12">
        <f t="shared" si="1"/>
        <v>204.10000000000002</v>
      </c>
    </row>
    <row r="17" spans="1:9" ht="24" customHeight="1" x14ac:dyDescent="0.4">
      <c r="A17" s="11">
        <f t="shared" si="0"/>
        <v>9</v>
      </c>
      <c r="B17" s="2" t="s">
        <v>21</v>
      </c>
      <c r="C17" s="5">
        <v>35.700000000000003</v>
      </c>
      <c r="D17" s="5">
        <v>33.200000000000003</v>
      </c>
      <c r="E17" s="5">
        <v>33.1</v>
      </c>
      <c r="F17" s="5">
        <v>35.6</v>
      </c>
      <c r="G17" s="5">
        <v>35.9</v>
      </c>
      <c r="H17" s="5">
        <v>30.3</v>
      </c>
      <c r="I17" s="12">
        <f t="shared" si="1"/>
        <v>203.8</v>
      </c>
    </row>
    <row r="18" spans="1:9" ht="24" customHeight="1" x14ac:dyDescent="0.4">
      <c r="A18" s="11">
        <f t="shared" si="0"/>
        <v>10</v>
      </c>
      <c r="B18" s="2" t="s">
        <v>10</v>
      </c>
      <c r="C18" s="5">
        <v>35.6</v>
      </c>
      <c r="D18" s="5">
        <v>33.1</v>
      </c>
      <c r="E18" s="5">
        <v>31.1</v>
      </c>
      <c r="F18" s="5">
        <v>36</v>
      </c>
      <c r="G18" s="5">
        <v>34.4</v>
      </c>
      <c r="H18" s="5">
        <v>30.6</v>
      </c>
      <c r="I18" s="12">
        <f t="shared" si="1"/>
        <v>200.8</v>
      </c>
    </row>
    <row r="19" spans="1:9" ht="24" customHeight="1" x14ac:dyDescent="0.4">
      <c r="A19" s="11">
        <f t="shared" si="0"/>
        <v>11</v>
      </c>
      <c r="B19" s="2" t="s">
        <v>32</v>
      </c>
      <c r="C19" s="5">
        <v>31.9</v>
      </c>
      <c r="D19" s="5">
        <v>34.6</v>
      </c>
      <c r="E19" s="5">
        <v>30.6</v>
      </c>
      <c r="F19" s="5">
        <v>33</v>
      </c>
      <c r="G19" s="5">
        <v>36.200000000000003</v>
      </c>
      <c r="H19" s="5">
        <v>33</v>
      </c>
      <c r="I19" s="12">
        <f t="shared" si="1"/>
        <v>199.3</v>
      </c>
    </row>
    <row r="20" spans="1:9" ht="24" customHeight="1" x14ac:dyDescent="0.4">
      <c r="A20" s="11">
        <f t="shared" si="0"/>
        <v>12</v>
      </c>
      <c r="B20" s="2" t="s">
        <v>20</v>
      </c>
      <c r="C20" s="5">
        <v>32</v>
      </c>
      <c r="D20" s="5">
        <v>32.5</v>
      </c>
      <c r="E20" s="5">
        <v>32.6</v>
      </c>
      <c r="F20" s="5">
        <v>32.9</v>
      </c>
      <c r="G20" s="5">
        <v>35.299999999999997</v>
      </c>
      <c r="H20" s="5">
        <v>31.9</v>
      </c>
      <c r="I20" s="12">
        <f t="shared" si="1"/>
        <v>197.20000000000002</v>
      </c>
    </row>
    <row r="21" spans="1:9" ht="24" customHeight="1" x14ac:dyDescent="0.4">
      <c r="A21" s="11">
        <f t="shared" si="0"/>
        <v>13</v>
      </c>
      <c r="B21" s="2" t="s">
        <v>36</v>
      </c>
      <c r="C21" s="5">
        <v>36.5</v>
      </c>
      <c r="D21" s="5">
        <v>32.299999999999997</v>
      </c>
      <c r="E21" s="5">
        <v>32.299999999999997</v>
      </c>
      <c r="F21" s="5">
        <v>33.9</v>
      </c>
      <c r="G21" s="5">
        <v>35.200000000000003</v>
      </c>
      <c r="H21" s="5">
        <v>26.7</v>
      </c>
      <c r="I21" s="12">
        <f t="shared" si="1"/>
        <v>196.89999999999998</v>
      </c>
    </row>
    <row r="22" spans="1:9" ht="24" customHeight="1" x14ac:dyDescent="0.4">
      <c r="A22" s="11">
        <f t="shared" si="0"/>
        <v>14</v>
      </c>
      <c r="B22" s="2" t="s">
        <v>11</v>
      </c>
      <c r="C22" s="5">
        <v>33.799999999999997</v>
      </c>
      <c r="D22" s="5">
        <v>35.1</v>
      </c>
      <c r="E22" s="5">
        <v>31.6</v>
      </c>
      <c r="F22" s="5">
        <v>32.5</v>
      </c>
      <c r="G22" s="5">
        <v>34.4</v>
      </c>
      <c r="H22" s="5">
        <v>28.7</v>
      </c>
      <c r="I22" s="12">
        <f t="shared" si="1"/>
        <v>196.1</v>
      </c>
    </row>
    <row r="23" spans="1:9" ht="24" customHeight="1" x14ac:dyDescent="0.4">
      <c r="A23" s="11">
        <f t="shared" si="0"/>
        <v>15</v>
      </c>
      <c r="B23" s="2" t="s">
        <v>24</v>
      </c>
      <c r="C23" s="5">
        <v>33.5</v>
      </c>
      <c r="D23" s="5">
        <v>30.9</v>
      </c>
      <c r="E23" s="5">
        <v>30.8</v>
      </c>
      <c r="F23" s="5">
        <v>33.299999999999997</v>
      </c>
      <c r="G23" s="5">
        <v>34.700000000000003</v>
      </c>
      <c r="H23" s="5">
        <v>32.299999999999997</v>
      </c>
      <c r="I23" s="12">
        <f t="shared" si="1"/>
        <v>195.5</v>
      </c>
    </row>
    <row r="24" spans="1:9" ht="24" customHeight="1" x14ac:dyDescent="0.4">
      <c r="A24" s="11">
        <f t="shared" si="0"/>
        <v>16</v>
      </c>
      <c r="B24" s="2" t="s">
        <v>22</v>
      </c>
      <c r="C24" s="5">
        <v>32.4</v>
      </c>
      <c r="D24" s="5">
        <v>33.9</v>
      </c>
      <c r="E24" s="5">
        <v>29.7</v>
      </c>
      <c r="F24" s="5">
        <v>33.4</v>
      </c>
      <c r="G24" s="5">
        <v>34.9</v>
      </c>
      <c r="H24" s="5">
        <v>30.4</v>
      </c>
      <c r="I24" s="12">
        <f t="shared" si="1"/>
        <v>194.70000000000002</v>
      </c>
    </row>
    <row r="25" spans="1:9" ht="24" customHeight="1" x14ac:dyDescent="0.4">
      <c r="A25" s="11">
        <f t="shared" si="0"/>
        <v>17</v>
      </c>
      <c r="B25" s="2" t="s">
        <v>12</v>
      </c>
      <c r="C25" s="5">
        <v>32.700000000000003</v>
      </c>
      <c r="D25" s="5">
        <v>31.9</v>
      </c>
      <c r="E25" s="5">
        <v>30.6</v>
      </c>
      <c r="F25" s="5">
        <v>32.799999999999997</v>
      </c>
      <c r="G25" s="5">
        <v>34.299999999999997</v>
      </c>
      <c r="H25" s="5">
        <v>28.6</v>
      </c>
      <c r="I25" s="12">
        <f t="shared" si="1"/>
        <v>190.89999999999998</v>
      </c>
    </row>
    <row r="26" spans="1:9" ht="24" customHeight="1" x14ac:dyDescent="0.4">
      <c r="A26" s="11">
        <f t="shared" si="0"/>
        <v>18</v>
      </c>
      <c r="B26" s="2" t="s">
        <v>23</v>
      </c>
      <c r="C26" s="5">
        <v>33.299999999999997</v>
      </c>
      <c r="D26" s="5">
        <v>32</v>
      </c>
      <c r="E26" s="5">
        <v>29.5</v>
      </c>
      <c r="F26" s="5">
        <v>32.9</v>
      </c>
      <c r="G26" s="5">
        <v>29.8</v>
      </c>
      <c r="H26" s="5">
        <v>30.3</v>
      </c>
      <c r="I26" s="12">
        <f t="shared" si="1"/>
        <v>187.8</v>
      </c>
    </row>
    <row r="27" spans="1:9" ht="24" customHeight="1" x14ac:dyDescent="0.4">
      <c r="A27" s="11">
        <f t="shared" si="0"/>
        <v>19</v>
      </c>
      <c r="B27" s="2" t="s">
        <v>26</v>
      </c>
      <c r="C27" s="5">
        <v>29.7</v>
      </c>
      <c r="D27" s="5">
        <v>31.8</v>
      </c>
      <c r="E27" s="5">
        <v>28.7</v>
      </c>
      <c r="F27" s="5">
        <v>30.6</v>
      </c>
      <c r="G27" s="5">
        <v>33</v>
      </c>
      <c r="H27" s="5">
        <v>30.6</v>
      </c>
      <c r="I27" s="12">
        <f t="shared" si="1"/>
        <v>184.4</v>
      </c>
    </row>
    <row r="28" spans="1:9" ht="24" customHeight="1" x14ac:dyDescent="0.4">
      <c r="A28" s="16">
        <f t="shared" si="0"/>
        <v>20</v>
      </c>
      <c r="B28" s="17" t="s">
        <v>25</v>
      </c>
      <c r="C28" s="18">
        <v>33.299999999999997</v>
      </c>
      <c r="D28" s="18">
        <v>28</v>
      </c>
      <c r="E28" s="18">
        <v>30</v>
      </c>
      <c r="F28" s="18">
        <v>28.3</v>
      </c>
      <c r="G28" s="18">
        <v>32.299999999999997</v>
      </c>
      <c r="H28" s="18">
        <v>25.7</v>
      </c>
      <c r="I28" s="19">
        <f t="shared" si="1"/>
        <v>177.59999999999997</v>
      </c>
    </row>
  </sheetData>
  <sortState ref="A4:I23">
    <sortCondition ref="A4"/>
  </sortState>
  <phoneticPr fontId="2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1"/>
  <sheetViews>
    <sheetView zoomScaleNormal="100" workbookViewId="0"/>
  </sheetViews>
  <sheetFormatPr defaultRowHeight="18.75" x14ac:dyDescent="0.4"/>
  <cols>
    <col min="1" max="1" width="8.75" customWidth="1"/>
    <col min="2" max="2" width="5.875" hidden="1" customWidth="1"/>
    <col min="3" max="4" width="16.75" customWidth="1"/>
    <col min="5" max="10" width="8.75" customWidth="1"/>
    <col min="11" max="11" width="10.625" customWidth="1"/>
  </cols>
  <sheetData>
    <row r="1" spans="1:11" ht="24" x14ac:dyDescent="0.4">
      <c r="A1" s="1" t="s">
        <v>13</v>
      </c>
      <c r="E1" s="9"/>
    </row>
    <row r="3" spans="1:11" ht="24.95" customHeight="1" x14ac:dyDescent="0.4">
      <c r="D3" s="8" t="s">
        <v>0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7" t="s">
        <v>14</v>
      </c>
    </row>
    <row r="4" spans="1:11" ht="24.95" customHeight="1" x14ac:dyDescent="0.4">
      <c r="D4" s="8" t="s">
        <v>80</v>
      </c>
      <c r="E4" s="5">
        <f>AVERAGE(個人成績[ゆか])</f>
        <v>10.924195876288659</v>
      </c>
      <c r="F4" s="5">
        <f>AVERAGE(個人成績[あん馬])</f>
        <v>10.327268041237115</v>
      </c>
      <c r="G4" s="5">
        <f>AVERAGE(個人成績[つり輪])</f>
        <v>9.9507653061224488</v>
      </c>
      <c r="H4" s="5">
        <f>AVERAGE(個人成績[跳馬])</f>
        <v>11.061030927835052</v>
      </c>
      <c r="I4" s="5">
        <f>AVERAGE(個人成績[平行棒])</f>
        <v>11.437135416666671</v>
      </c>
      <c r="J4" s="5">
        <f>AVERAGE(個人成績[鉄棒])</f>
        <v>9.795867346938774</v>
      </c>
      <c r="K4" s="5">
        <f>AVERAGE(個人成績[合計得点])</f>
        <v>61.674469999999992</v>
      </c>
    </row>
    <row r="5" spans="1:11" ht="24.95" customHeight="1" x14ac:dyDescent="0.4">
      <c r="D5" s="8" t="s">
        <v>15</v>
      </c>
      <c r="E5" s="2"/>
      <c r="F5" s="2"/>
      <c r="G5" s="2"/>
      <c r="H5" s="2"/>
      <c r="I5" s="2"/>
      <c r="J5" s="2"/>
      <c r="K5" s="4"/>
    </row>
    <row r="6" spans="1:11" ht="24.95" customHeight="1" x14ac:dyDescent="0.4">
      <c r="D6" s="8" t="s">
        <v>16</v>
      </c>
      <c r="E6" s="2"/>
      <c r="F6" s="2"/>
      <c r="G6" s="2"/>
      <c r="H6" s="2"/>
      <c r="I6" s="2"/>
      <c r="J6" s="2"/>
      <c r="K6" s="4"/>
    </row>
    <row r="8" spans="1:11" x14ac:dyDescent="0.4">
      <c r="A8" s="13" t="s">
        <v>2</v>
      </c>
      <c r="B8" s="22" t="s">
        <v>17</v>
      </c>
      <c r="C8" s="22" t="s">
        <v>18</v>
      </c>
      <c r="D8" s="22" t="s">
        <v>3</v>
      </c>
      <c r="E8" s="22" t="s">
        <v>19</v>
      </c>
      <c r="F8" s="22" t="s">
        <v>5</v>
      </c>
      <c r="G8" s="22" t="s">
        <v>6</v>
      </c>
      <c r="H8" s="22" t="s">
        <v>7</v>
      </c>
      <c r="I8" s="22" t="s">
        <v>8</v>
      </c>
      <c r="J8" s="22" t="s">
        <v>9</v>
      </c>
      <c r="K8" s="23" t="s">
        <v>14</v>
      </c>
    </row>
    <row r="9" spans="1:11" x14ac:dyDescent="0.4">
      <c r="A9" s="20">
        <f t="shared" ref="A9:A40" si="0">_xlfn.RANK.EQ(K9,$K$9:$K$108)</f>
        <v>1</v>
      </c>
      <c r="B9" s="3">
        <v>20</v>
      </c>
      <c r="C9" s="3" t="s">
        <v>43</v>
      </c>
      <c r="D9" s="2" t="s">
        <v>29</v>
      </c>
      <c r="E9" s="6">
        <v>14.595000000000002</v>
      </c>
      <c r="F9" s="6">
        <v>13.36</v>
      </c>
      <c r="G9" s="6">
        <v>12.709999999999999</v>
      </c>
      <c r="H9" s="6">
        <v>14.920000000000002</v>
      </c>
      <c r="I9" s="6">
        <v>13.490000000000002</v>
      </c>
      <c r="J9" s="6">
        <v>12.97</v>
      </c>
      <c r="K9" s="21">
        <f t="shared" ref="K9:K40" si="1">SUM(E9:J9)</f>
        <v>82.045000000000002</v>
      </c>
    </row>
    <row r="10" spans="1:11" x14ac:dyDescent="0.4">
      <c r="A10" s="20">
        <f t="shared" si="0"/>
        <v>2</v>
      </c>
      <c r="B10" s="3">
        <v>13</v>
      </c>
      <c r="C10" s="3" t="s">
        <v>59</v>
      </c>
      <c r="D10" s="2" t="s">
        <v>33</v>
      </c>
      <c r="E10" s="6">
        <v>13.879999999999999</v>
      </c>
      <c r="F10" s="6">
        <v>14.920000000000002</v>
      </c>
      <c r="G10" s="6">
        <v>12.58</v>
      </c>
      <c r="H10" s="6">
        <v>10.565000000000001</v>
      </c>
      <c r="I10" s="6">
        <v>13.490000000000002</v>
      </c>
      <c r="J10" s="6">
        <v>12.385</v>
      </c>
      <c r="K10" s="21">
        <f t="shared" si="1"/>
        <v>77.820000000000007</v>
      </c>
    </row>
    <row r="11" spans="1:11" x14ac:dyDescent="0.4">
      <c r="A11" s="20">
        <f t="shared" si="0"/>
        <v>3</v>
      </c>
      <c r="B11" s="3">
        <v>2</v>
      </c>
      <c r="C11" s="3" t="s">
        <v>49</v>
      </c>
      <c r="D11" s="2" t="s">
        <v>30</v>
      </c>
      <c r="E11" s="6">
        <v>14.14</v>
      </c>
      <c r="F11" s="6">
        <v>13.295000000000002</v>
      </c>
      <c r="G11" s="6">
        <v>12.709999999999999</v>
      </c>
      <c r="H11" s="6">
        <v>13.879999999999999</v>
      </c>
      <c r="I11" s="6">
        <v>13.879999999999999</v>
      </c>
      <c r="J11" s="6">
        <v>9.6549999999999994</v>
      </c>
      <c r="K11" s="21">
        <f t="shared" si="1"/>
        <v>77.56</v>
      </c>
    </row>
    <row r="12" spans="1:11" x14ac:dyDescent="0.4">
      <c r="A12" s="20">
        <f t="shared" si="0"/>
        <v>4</v>
      </c>
      <c r="B12" s="3">
        <v>5</v>
      </c>
      <c r="C12" s="3" t="s">
        <v>64</v>
      </c>
      <c r="D12" s="2" t="s">
        <v>34</v>
      </c>
      <c r="E12" s="6">
        <v>13.684999999999999</v>
      </c>
      <c r="F12" s="6">
        <v>13.165000000000001</v>
      </c>
      <c r="G12" s="6">
        <v>10.825000000000001</v>
      </c>
      <c r="H12" s="6">
        <v>13.23</v>
      </c>
      <c r="I12" s="6">
        <v>13.23</v>
      </c>
      <c r="J12" s="6">
        <v>10.89</v>
      </c>
      <c r="K12" s="21">
        <f t="shared" si="1"/>
        <v>75.025000000000006</v>
      </c>
    </row>
    <row r="13" spans="1:11" x14ac:dyDescent="0.4">
      <c r="A13" s="20">
        <f t="shared" si="0"/>
        <v>5</v>
      </c>
      <c r="B13" s="3">
        <v>20</v>
      </c>
      <c r="C13" s="3" t="s">
        <v>83</v>
      </c>
      <c r="D13" s="2" t="s">
        <v>10</v>
      </c>
      <c r="E13" s="6">
        <v>13.15</v>
      </c>
      <c r="F13" s="6">
        <v>12.2</v>
      </c>
      <c r="G13" s="6">
        <v>11.7</v>
      </c>
      <c r="H13" s="6">
        <v>13.4</v>
      </c>
      <c r="I13" s="6">
        <v>12.3</v>
      </c>
      <c r="J13" s="6">
        <v>11.9</v>
      </c>
      <c r="K13" s="21">
        <f t="shared" si="1"/>
        <v>74.650000000000006</v>
      </c>
    </row>
    <row r="14" spans="1:11" x14ac:dyDescent="0.4">
      <c r="A14" s="20">
        <f t="shared" si="0"/>
        <v>6</v>
      </c>
      <c r="B14" s="3">
        <v>49</v>
      </c>
      <c r="C14" s="2" t="s">
        <v>76</v>
      </c>
      <c r="D14" s="2" t="s">
        <v>37</v>
      </c>
      <c r="E14" s="6">
        <v>12.385</v>
      </c>
      <c r="F14" s="6">
        <v>13.23</v>
      </c>
      <c r="G14" s="6">
        <v>10.565000000000001</v>
      </c>
      <c r="H14" s="6">
        <v>12.97</v>
      </c>
      <c r="I14" s="6">
        <v>12.515000000000001</v>
      </c>
      <c r="J14" s="6">
        <v>11.345000000000001</v>
      </c>
      <c r="K14" s="21">
        <f t="shared" si="1"/>
        <v>73.010000000000005</v>
      </c>
    </row>
    <row r="15" spans="1:11" x14ac:dyDescent="0.4">
      <c r="A15" s="20">
        <f t="shared" si="0"/>
        <v>7</v>
      </c>
      <c r="B15" s="3">
        <v>8</v>
      </c>
      <c r="C15" s="3" t="s">
        <v>68</v>
      </c>
      <c r="D15" s="2" t="s">
        <v>35</v>
      </c>
      <c r="E15" s="6">
        <v>12.775</v>
      </c>
      <c r="F15" s="6">
        <v>13.945</v>
      </c>
      <c r="G15" s="6">
        <v>11.15</v>
      </c>
      <c r="H15" s="6">
        <v>12.840000000000002</v>
      </c>
      <c r="I15" s="6">
        <v>10.825000000000001</v>
      </c>
      <c r="J15" s="6">
        <v>10.565000000000001</v>
      </c>
      <c r="K15" s="21">
        <f t="shared" si="1"/>
        <v>72.100000000000009</v>
      </c>
    </row>
    <row r="16" spans="1:11" x14ac:dyDescent="0.4">
      <c r="A16" s="20">
        <f t="shared" si="0"/>
        <v>8</v>
      </c>
      <c r="B16" s="3">
        <v>24</v>
      </c>
      <c r="C16" s="3" t="s">
        <v>38</v>
      </c>
      <c r="D16" s="2" t="s">
        <v>28</v>
      </c>
      <c r="E16" s="6">
        <v>12.775</v>
      </c>
      <c r="F16" s="6">
        <v>11.605</v>
      </c>
      <c r="G16" s="6">
        <v>10.434999999999999</v>
      </c>
      <c r="H16" s="6">
        <v>11.345000000000001</v>
      </c>
      <c r="I16" s="6">
        <v>13.620000000000001</v>
      </c>
      <c r="J16" s="6">
        <v>12.32</v>
      </c>
      <c r="K16" s="21">
        <f t="shared" si="1"/>
        <v>72.099999999999994</v>
      </c>
    </row>
    <row r="17" spans="1:11" x14ac:dyDescent="0.4">
      <c r="A17" s="20">
        <f t="shared" si="0"/>
        <v>9</v>
      </c>
      <c r="B17" s="3">
        <v>4</v>
      </c>
      <c r="C17" s="3" t="s">
        <v>139</v>
      </c>
      <c r="D17" s="2" t="s">
        <v>32</v>
      </c>
      <c r="E17" s="6">
        <v>10.89</v>
      </c>
      <c r="F17" s="6">
        <v>12.904999999999999</v>
      </c>
      <c r="G17" s="6">
        <v>11.28</v>
      </c>
      <c r="H17" s="6">
        <v>13.165000000000001</v>
      </c>
      <c r="I17" s="6">
        <v>12.840000000000002</v>
      </c>
      <c r="J17" s="6">
        <v>10.825000000000001</v>
      </c>
      <c r="K17" s="21">
        <f t="shared" si="1"/>
        <v>71.905000000000001</v>
      </c>
    </row>
    <row r="18" spans="1:11" x14ac:dyDescent="0.4">
      <c r="A18" s="20">
        <f t="shared" si="0"/>
        <v>10</v>
      </c>
      <c r="B18" s="3">
        <v>15</v>
      </c>
      <c r="C18" s="3" t="s">
        <v>53</v>
      </c>
      <c r="D18" s="2" t="s">
        <v>31</v>
      </c>
      <c r="E18" s="6">
        <v>13.035</v>
      </c>
      <c r="F18" s="6">
        <v>11.475</v>
      </c>
      <c r="G18" s="6">
        <v>10.370000000000001</v>
      </c>
      <c r="H18" s="6">
        <v>13.035</v>
      </c>
      <c r="I18" s="6">
        <v>13.035</v>
      </c>
      <c r="J18" s="6">
        <v>10.955</v>
      </c>
      <c r="K18" s="21">
        <f t="shared" si="1"/>
        <v>71.904999999999987</v>
      </c>
    </row>
    <row r="19" spans="1:11" x14ac:dyDescent="0.4">
      <c r="A19" s="20">
        <f t="shared" si="0"/>
        <v>11</v>
      </c>
      <c r="B19" s="3">
        <v>26</v>
      </c>
      <c r="C19" s="3" t="s">
        <v>71</v>
      </c>
      <c r="D19" s="2" t="s">
        <v>36</v>
      </c>
      <c r="E19" s="6">
        <v>13.23</v>
      </c>
      <c r="F19" s="6">
        <v>11.605</v>
      </c>
      <c r="G19" s="6">
        <v>10.955</v>
      </c>
      <c r="H19" s="6">
        <v>12.515000000000001</v>
      </c>
      <c r="I19" s="6">
        <v>12.775</v>
      </c>
      <c r="J19" s="6">
        <v>10.63</v>
      </c>
      <c r="K19" s="21">
        <f t="shared" si="1"/>
        <v>71.709999999999994</v>
      </c>
    </row>
    <row r="20" spans="1:11" x14ac:dyDescent="0.4">
      <c r="A20" s="20">
        <f t="shared" si="0"/>
        <v>12</v>
      </c>
      <c r="B20" s="3">
        <v>13</v>
      </c>
      <c r="C20" s="3" t="s">
        <v>84</v>
      </c>
      <c r="D20" s="2" t="s">
        <v>11</v>
      </c>
      <c r="E20" s="6">
        <v>12.6</v>
      </c>
      <c r="F20" s="6">
        <v>13.4</v>
      </c>
      <c r="G20" s="6">
        <v>11.6</v>
      </c>
      <c r="H20" s="6">
        <v>10.050000000000001</v>
      </c>
      <c r="I20" s="6">
        <v>12.3</v>
      </c>
      <c r="J20" s="6">
        <v>11.45</v>
      </c>
      <c r="K20" s="21">
        <f t="shared" si="1"/>
        <v>71.400000000000006</v>
      </c>
    </row>
    <row r="21" spans="1:11" x14ac:dyDescent="0.4">
      <c r="A21" s="20">
        <f t="shared" si="0"/>
        <v>13</v>
      </c>
      <c r="B21" s="3">
        <v>2</v>
      </c>
      <c r="C21" s="3" t="s">
        <v>85</v>
      </c>
      <c r="D21" s="2" t="s">
        <v>12</v>
      </c>
      <c r="E21" s="6">
        <v>12.8</v>
      </c>
      <c r="F21" s="6">
        <v>12.15</v>
      </c>
      <c r="G21" s="6">
        <v>11.7</v>
      </c>
      <c r="H21" s="6">
        <v>12.6</v>
      </c>
      <c r="I21" s="6">
        <v>12.6</v>
      </c>
      <c r="J21" s="6">
        <v>9.35</v>
      </c>
      <c r="K21" s="21">
        <f t="shared" si="1"/>
        <v>71.2</v>
      </c>
    </row>
    <row r="22" spans="1:11" x14ac:dyDescent="0.4">
      <c r="A22" s="20">
        <f t="shared" si="0"/>
        <v>14</v>
      </c>
      <c r="B22" s="3">
        <v>11</v>
      </c>
      <c r="C22" s="3" t="s">
        <v>44</v>
      </c>
      <c r="D22" s="2" t="s">
        <v>29</v>
      </c>
      <c r="E22" s="6">
        <v>12.97</v>
      </c>
      <c r="F22" s="6">
        <v>11.93</v>
      </c>
      <c r="G22" s="6">
        <v>9.85</v>
      </c>
      <c r="H22" s="6">
        <v>13.165000000000001</v>
      </c>
      <c r="I22" s="6">
        <v>12.515000000000001</v>
      </c>
      <c r="J22" s="6">
        <v>10.175000000000001</v>
      </c>
      <c r="K22" s="21">
        <f t="shared" si="1"/>
        <v>70.605000000000004</v>
      </c>
    </row>
    <row r="23" spans="1:11" x14ac:dyDescent="0.4">
      <c r="A23" s="20">
        <f t="shared" si="0"/>
        <v>15</v>
      </c>
      <c r="B23" s="3">
        <v>23</v>
      </c>
      <c r="C23" s="3" t="s">
        <v>61</v>
      </c>
      <c r="D23" s="2" t="s">
        <v>33</v>
      </c>
      <c r="E23" s="6">
        <v>12.97</v>
      </c>
      <c r="F23" s="6">
        <v>12.125</v>
      </c>
      <c r="G23" s="6">
        <v>11.540000000000001</v>
      </c>
      <c r="H23" s="6">
        <v>12.709999999999999</v>
      </c>
      <c r="I23" s="6">
        <v>12.709999999999999</v>
      </c>
      <c r="J23" s="6">
        <v>8.4849999999999994</v>
      </c>
      <c r="K23" s="21">
        <f t="shared" si="1"/>
        <v>70.539999999999992</v>
      </c>
    </row>
    <row r="24" spans="1:11" x14ac:dyDescent="0.4">
      <c r="A24" s="20">
        <f t="shared" si="0"/>
        <v>16</v>
      </c>
      <c r="B24" s="3">
        <v>5</v>
      </c>
      <c r="C24" s="3" t="s">
        <v>86</v>
      </c>
      <c r="D24" s="2" t="s">
        <v>21</v>
      </c>
      <c r="E24" s="6">
        <v>12.45</v>
      </c>
      <c r="F24" s="6">
        <v>12.05</v>
      </c>
      <c r="G24" s="6">
        <v>10.25</v>
      </c>
      <c r="H24" s="6">
        <v>12.1</v>
      </c>
      <c r="I24" s="6">
        <v>12.1</v>
      </c>
      <c r="J24" s="6">
        <v>10.3</v>
      </c>
      <c r="K24" s="21">
        <f t="shared" si="1"/>
        <v>69.25</v>
      </c>
    </row>
    <row r="25" spans="1:11" x14ac:dyDescent="0.4">
      <c r="A25" s="20">
        <f t="shared" si="0"/>
        <v>17</v>
      </c>
      <c r="B25" s="3">
        <v>45</v>
      </c>
      <c r="C25" s="3" t="s">
        <v>42</v>
      </c>
      <c r="D25" s="2" t="s">
        <v>28</v>
      </c>
      <c r="E25" s="6">
        <v>11.605</v>
      </c>
      <c r="F25" s="6">
        <v>12.8</v>
      </c>
      <c r="G25" s="6">
        <v>10.370000000000001</v>
      </c>
      <c r="H25" s="6">
        <v>13.100000000000001</v>
      </c>
      <c r="I25" s="6">
        <v>11.540000000000001</v>
      </c>
      <c r="J25" s="6">
        <v>9.7200000000000006</v>
      </c>
      <c r="K25" s="21">
        <f t="shared" si="1"/>
        <v>69.135000000000005</v>
      </c>
    </row>
    <row r="26" spans="1:11" x14ac:dyDescent="0.4">
      <c r="A26" s="20">
        <f t="shared" si="0"/>
        <v>18</v>
      </c>
      <c r="B26" s="3">
        <v>25</v>
      </c>
      <c r="C26" s="3" t="s">
        <v>48</v>
      </c>
      <c r="D26" s="2" t="s">
        <v>30</v>
      </c>
      <c r="E26" s="6">
        <v>10.695</v>
      </c>
      <c r="F26" s="6">
        <v>11.15</v>
      </c>
      <c r="G26" s="6">
        <v>11.670000000000002</v>
      </c>
      <c r="H26" s="6">
        <v>10.5</v>
      </c>
      <c r="I26" s="6">
        <v>12.709999999999999</v>
      </c>
      <c r="J26" s="6">
        <v>12.190000000000001</v>
      </c>
      <c r="K26" s="21">
        <f t="shared" si="1"/>
        <v>68.915000000000006</v>
      </c>
    </row>
    <row r="27" spans="1:11" x14ac:dyDescent="0.4">
      <c r="A27" s="20">
        <f t="shared" si="0"/>
        <v>19</v>
      </c>
      <c r="B27" s="3">
        <v>30</v>
      </c>
      <c r="C27" s="3" t="s">
        <v>87</v>
      </c>
      <c r="D27" s="2" t="s">
        <v>34</v>
      </c>
      <c r="E27" s="6">
        <v>11.995000000000001</v>
      </c>
      <c r="F27" s="6">
        <v>11.605</v>
      </c>
      <c r="G27" s="6">
        <v>10.565000000000001</v>
      </c>
      <c r="H27" s="6">
        <v>12.125</v>
      </c>
      <c r="I27" s="6">
        <v>11.995000000000001</v>
      </c>
      <c r="J27" s="6">
        <v>9.85</v>
      </c>
      <c r="K27" s="21">
        <f t="shared" si="1"/>
        <v>68.135000000000005</v>
      </c>
    </row>
    <row r="28" spans="1:11" x14ac:dyDescent="0.4">
      <c r="A28" s="20">
        <f t="shared" si="0"/>
        <v>20</v>
      </c>
      <c r="B28" s="3">
        <v>38</v>
      </c>
      <c r="C28" s="2" t="s">
        <v>78</v>
      </c>
      <c r="D28" s="2" t="s">
        <v>37</v>
      </c>
      <c r="E28" s="6">
        <v>12.515000000000001</v>
      </c>
      <c r="F28" s="6">
        <v>11.995000000000001</v>
      </c>
      <c r="G28" s="6">
        <v>9.6549999999999994</v>
      </c>
      <c r="H28" s="6">
        <v>12.059999999999999</v>
      </c>
      <c r="I28" s="6">
        <v>12.059999999999999</v>
      </c>
      <c r="J28" s="6">
        <v>9.7200000000000006</v>
      </c>
      <c r="K28" s="21">
        <f t="shared" si="1"/>
        <v>68.004999999999995</v>
      </c>
    </row>
    <row r="29" spans="1:11" x14ac:dyDescent="0.4">
      <c r="A29" s="20">
        <f t="shared" si="0"/>
        <v>21</v>
      </c>
      <c r="B29" s="3">
        <v>6</v>
      </c>
      <c r="C29" s="3" t="s">
        <v>88</v>
      </c>
      <c r="D29" s="2" t="s">
        <v>35</v>
      </c>
      <c r="E29" s="6">
        <v>12.125</v>
      </c>
      <c r="F29" s="6">
        <v>11.15</v>
      </c>
      <c r="G29" s="6">
        <v>10.5</v>
      </c>
      <c r="H29" s="6">
        <v>11.670000000000002</v>
      </c>
      <c r="I29" s="6">
        <v>10.955</v>
      </c>
      <c r="J29" s="6">
        <v>11.540000000000001</v>
      </c>
      <c r="K29" s="21">
        <f t="shared" si="1"/>
        <v>67.94</v>
      </c>
    </row>
    <row r="30" spans="1:11" x14ac:dyDescent="0.4">
      <c r="A30" s="20">
        <f t="shared" si="0"/>
        <v>22</v>
      </c>
      <c r="B30" s="3">
        <v>49</v>
      </c>
      <c r="C30" s="3" t="s">
        <v>89</v>
      </c>
      <c r="D30" s="2" t="s">
        <v>22</v>
      </c>
      <c r="E30" s="6">
        <v>11.45</v>
      </c>
      <c r="F30" s="6">
        <v>12.1</v>
      </c>
      <c r="G30" s="6">
        <v>10.050000000000001</v>
      </c>
      <c r="H30" s="6">
        <v>11.9</v>
      </c>
      <c r="I30" s="6">
        <v>11.55</v>
      </c>
      <c r="J30" s="6">
        <v>10.65</v>
      </c>
      <c r="K30" s="21">
        <f t="shared" si="1"/>
        <v>67.7</v>
      </c>
    </row>
    <row r="31" spans="1:11" x14ac:dyDescent="0.4">
      <c r="A31" s="20">
        <f t="shared" si="0"/>
        <v>23</v>
      </c>
      <c r="B31" s="3">
        <v>36</v>
      </c>
      <c r="C31" s="3" t="s">
        <v>41</v>
      </c>
      <c r="D31" s="2" t="s">
        <v>28</v>
      </c>
      <c r="E31" s="6">
        <v>11.41</v>
      </c>
      <c r="F31" s="6">
        <v>10.825000000000001</v>
      </c>
      <c r="G31" s="6">
        <v>9.98</v>
      </c>
      <c r="H31" s="6">
        <v>12.059999999999999</v>
      </c>
      <c r="I31" s="6">
        <v>12.709999999999999</v>
      </c>
      <c r="J31" s="6">
        <v>10.11</v>
      </c>
      <c r="K31" s="21">
        <f t="shared" si="1"/>
        <v>67.094999999999999</v>
      </c>
    </row>
    <row r="32" spans="1:11" x14ac:dyDescent="0.4">
      <c r="A32" s="20">
        <f t="shared" si="0"/>
        <v>24</v>
      </c>
      <c r="B32" s="3">
        <v>24</v>
      </c>
      <c r="C32" s="3" t="s">
        <v>90</v>
      </c>
      <c r="D32" s="2" t="s">
        <v>24</v>
      </c>
      <c r="E32" s="6">
        <v>11.75</v>
      </c>
      <c r="F32" s="6">
        <v>10.85</v>
      </c>
      <c r="G32" s="6">
        <v>9.9499999999999993</v>
      </c>
      <c r="H32" s="6">
        <v>10.65</v>
      </c>
      <c r="I32" s="6">
        <v>12.4</v>
      </c>
      <c r="J32" s="6">
        <v>11.4</v>
      </c>
      <c r="K32" s="21">
        <f t="shared" si="1"/>
        <v>67</v>
      </c>
    </row>
    <row r="33" spans="1:11" x14ac:dyDescent="0.4">
      <c r="A33" s="20">
        <f t="shared" si="0"/>
        <v>24</v>
      </c>
      <c r="B33" s="3">
        <v>8</v>
      </c>
      <c r="C33" s="3" t="s">
        <v>91</v>
      </c>
      <c r="D33" s="2" t="s">
        <v>23</v>
      </c>
      <c r="E33" s="6">
        <v>11.75</v>
      </c>
      <c r="F33" s="6">
        <v>12.65</v>
      </c>
      <c r="G33" s="6">
        <v>10.5</v>
      </c>
      <c r="H33" s="6">
        <v>11.8</v>
      </c>
      <c r="I33" s="6">
        <v>10.25</v>
      </c>
      <c r="J33" s="6">
        <v>10.050000000000001</v>
      </c>
      <c r="K33" s="21">
        <f t="shared" si="1"/>
        <v>67</v>
      </c>
    </row>
    <row r="34" spans="1:11" x14ac:dyDescent="0.4">
      <c r="A34" s="20">
        <f t="shared" si="0"/>
        <v>26</v>
      </c>
      <c r="B34" s="3">
        <v>7</v>
      </c>
      <c r="C34" s="3" t="s">
        <v>39</v>
      </c>
      <c r="D34" s="2" t="s">
        <v>28</v>
      </c>
      <c r="E34" s="6">
        <v>11.2</v>
      </c>
      <c r="F34" s="6">
        <v>10.89</v>
      </c>
      <c r="G34" s="6">
        <v>11.020000000000001</v>
      </c>
      <c r="H34" s="6">
        <v>9.8000000000000007</v>
      </c>
      <c r="I34" s="6">
        <v>11.670000000000002</v>
      </c>
      <c r="J34" s="6">
        <v>12.32</v>
      </c>
      <c r="K34" s="21">
        <f t="shared" si="1"/>
        <v>66.900000000000006</v>
      </c>
    </row>
    <row r="35" spans="1:11" x14ac:dyDescent="0.4">
      <c r="A35" s="20">
        <f t="shared" si="0"/>
        <v>27</v>
      </c>
      <c r="B35" s="3">
        <v>15</v>
      </c>
      <c r="C35" s="3" t="s">
        <v>92</v>
      </c>
      <c r="D35" s="2" t="s">
        <v>20</v>
      </c>
      <c r="E35" s="6">
        <v>11.95</v>
      </c>
      <c r="F35" s="6">
        <v>10.75</v>
      </c>
      <c r="G35" s="6">
        <v>9.9</v>
      </c>
      <c r="H35" s="6">
        <v>11.95</v>
      </c>
      <c r="I35" s="6">
        <v>11.95</v>
      </c>
      <c r="J35" s="6">
        <v>10.35</v>
      </c>
      <c r="K35" s="21">
        <f t="shared" si="1"/>
        <v>66.849999999999994</v>
      </c>
    </row>
    <row r="36" spans="1:11" x14ac:dyDescent="0.4">
      <c r="A36" s="20">
        <f t="shared" si="0"/>
        <v>27</v>
      </c>
      <c r="B36" s="3">
        <v>4</v>
      </c>
      <c r="C36" s="3" t="s">
        <v>93</v>
      </c>
      <c r="D36" s="2" t="s">
        <v>26</v>
      </c>
      <c r="E36" s="6">
        <v>10.3</v>
      </c>
      <c r="F36" s="6">
        <v>11.85</v>
      </c>
      <c r="G36" s="6">
        <v>10.6</v>
      </c>
      <c r="H36" s="6">
        <v>12.05</v>
      </c>
      <c r="I36" s="6">
        <v>11.8</v>
      </c>
      <c r="J36" s="6">
        <v>10.25</v>
      </c>
      <c r="K36" s="21">
        <f t="shared" si="1"/>
        <v>66.849999999999994</v>
      </c>
    </row>
    <row r="37" spans="1:11" x14ac:dyDescent="0.4">
      <c r="A37" s="20">
        <f t="shared" si="0"/>
        <v>29</v>
      </c>
      <c r="B37" s="3">
        <v>19</v>
      </c>
      <c r="C37" s="3" t="s">
        <v>63</v>
      </c>
      <c r="D37" s="2" t="s">
        <v>34</v>
      </c>
      <c r="E37" s="6">
        <v>13.815000000000001</v>
      </c>
      <c r="F37" s="6"/>
      <c r="G37" s="6">
        <v>13.75</v>
      </c>
      <c r="H37" s="6">
        <v>13.295000000000002</v>
      </c>
      <c r="I37" s="6">
        <v>14.66</v>
      </c>
      <c r="J37" s="6">
        <v>11.28</v>
      </c>
      <c r="K37" s="21">
        <f t="shared" si="1"/>
        <v>66.8</v>
      </c>
    </row>
    <row r="38" spans="1:11" x14ac:dyDescent="0.4">
      <c r="A38" s="20">
        <f t="shared" si="0"/>
        <v>30</v>
      </c>
      <c r="B38" s="3">
        <v>26</v>
      </c>
      <c r="C38" s="3" t="s">
        <v>94</v>
      </c>
      <c r="D38" s="2" t="s">
        <v>25</v>
      </c>
      <c r="E38" s="6">
        <v>12.1</v>
      </c>
      <c r="F38" s="6">
        <v>10.85</v>
      </c>
      <c r="G38" s="6">
        <v>10.35</v>
      </c>
      <c r="H38" s="6">
        <v>11.55</v>
      </c>
      <c r="I38" s="6">
        <v>11.75</v>
      </c>
      <c r="J38" s="6">
        <v>10.1</v>
      </c>
      <c r="K38" s="21">
        <f t="shared" si="1"/>
        <v>66.699999999999989</v>
      </c>
    </row>
    <row r="39" spans="1:11" x14ac:dyDescent="0.4">
      <c r="A39" s="20">
        <f t="shared" si="0"/>
        <v>31</v>
      </c>
      <c r="B39" s="3">
        <v>32</v>
      </c>
      <c r="C39" s="3" t="s">
        <v>56</v>
      </c>
      <c r="D39" s="2" t="s">
        <v>32</v>
      </c>
      <c r="E39" s="6">
        <v>9.98</v>
      </c>
      <c r="F39" s="6">
        <v>11.995000000000001</v>
      </c>
      <c r="G39" s="6">
        <v>10.045000000000002</v>
      </c>
      <c r="H39" s="6">
        <v>10.370000000000001</v>
      </c>
      <c r="I39" s="6">
        <v>11.8</v>
      </c>
      <c r="J39" s="6">
        <v>12.450000000000001</v>
      </c>
      <c r="K39" s="21">
        <f t="shared" si="1"/>
        <v>66.64</v>
      </c>
    </row>
    <row r="40" spans="1:11" x14ac:dyDescent="0.4">
      <c r="A40" s="20">
        <f t="shared" si="0"/>
        <v>32</v>
      </c>
      <c r="B40" s="3">
        <v>10</v>
      </c>
      <c r="C40" s="3" t="s">
        <v>46</v>
      </c>
      <c r="D40" s="2" t="s">
        <v>29</v>
      </c>
      <c r="E40" s="6">
        <v>12.7</v>
      </c>
      <c r="F40" s="6">
        <v>10.89</v>
      </c>
      <c r="G40" s="6">
        <v>10.434999999999999</v>
      </c>
      <c r="H40" s="6">
        <v>10.434999999999999</v>
      </c>
      <c r="I40" s="6">
        <v>11.8</v>
      </c>
      <c r="J40" s="6">
        <v>9.6549999999999994</v>
      </c>
      <c r="K40" s="21">
        <f t="shared" si="1"/>
        <v>65.914999999999992</v>
      </c>
    </row>
    <row r="41" spans="1:11" x14ac:dyDescent="0.4">
      <c r="A41" s="20">
        <f t="shared" ref="A41:A72" si="2">_xlfn.RANK.EQ(K41,$K$9:$K$108)</f>
        <v>33</v>
      </c>
      <c r="B41" s="3">
        <v>47</v>
      </c>
      <c r="C41" s="3" t="s">
        <v>55</v>
      </c>
      <c r="D41" s="2" t="s">
        <v>31</v>
      </c>
      <c r="E41" s="6">
        <v>10.11</v>
      </c>
      <c r="F41" s="6">
        <v>11.28</v>
      </c>
      <c r="G41" s="6">
        <v>12.32</v>
      </c>
      <c r="H41" s="6">
        <v>11.345000000000001</v>
      </c>
      <c r="I41" s="6">
        <v>12.515000000000001</v>
      </c>
      <c r="J41" s="6">
        <v>8.2900000000000009</v>
      </c>
      <c r="K41" s="21">
        <f t="shared" ref="K41:K72" si="3">SUM(E41:J41)</f>
        <v>65.86</v>
      </c>
    </row>
    <row r="42" spans="1:11" x14ac:dyDescent="0.4">
      <c r="A42" s="20">
        <f t="shared" si="2"/>
        <v>34</v>
      </c>
      <c r="B42" s="3">
        <v>11</v>
      </c>
      <c r="C42" s="3" t="s">
        <v>95</v>
      </c>
      <c r="D42" s="2" t="s">
        <v>10</v>
      </c>
      <c r="E42" s="6">
        <v>11.9</v>
      </c>
      <c r="F42" s="6">
        <v>11.1</v>
      </c>
      <c r="G42" s="6">
        <v>9.5</v>
      </c>
      <c r="H42" s="6">
        <v>12.05</v>
      </c>
      <c r="I42" s="6">
        <v>11.55</v>
      </c>
      <c r="J42" s="6">
        <v>9.75</v>
      </c>
      <c r="K42" s="21">
        <f t="shared" si="3"/>
        <v>65.849999999999994</v>
      </c>
    </row>
    <row r="43" spans="1:11" x14ac:dyDescent="0.4">
      <c r="A43" s="20">
        <f t="shared" si="2"/>
        <v>35</v>
      </c>
      <c r="B43" s="3">
        <v>23</v>
      </c>
      <c r="C43" s="3" t="s">
        <v>96</v>
      </c>
      <c r="D43" s="2" t="s">
        <v>11</v>
      </c>
      <c r="E43" s="6">
        <v>11.9</v>
      </c>
      <c r="F43" s="6">
        <v>11.25</v>
      </c>
      <c r="G43" s="6">
        <v>10.8</v>
      </c>
      <c r="H43" s="6">
        <v>11.7</v>
      </c>
      <c r="I43" s="6">
        <v>11.7</v>
      </c>
      <c r="J43" s="6">
        <v>8.4499999999999993</v>
      </c>
      <c r="K43" s="21">
        <f t="shared" si="3"/>
        <v>65.800000000000011</v>
      </c>
    </row>
    <row r="44" spans="1:11" x14ac:dyDescent="0.4">
      <c r="A44" s="20">
        <f t="shared" si="2"/>
        <v>36</v>
      </c>
      <c r="B44" s="3">
        <v>42</v>
      </c>
      <c r="C44" s="3" t="s">
        <v>74</v>
      </c>
      <c r="D44" s="2" t="s">
        <v>36</v>
      </c>
      <c r="E44" s="6">
        <v>13.620000000000001</v>
      </c>
      <c r="F44" s="6">
        <v>10.63</v>
      </c>
      <c r="G44" s="6">
        <v>10.695</v>
      </c>
      <c r="H44" s="6">
        <v>11.734999999999999</v>
      </c>
      <c r="I44" s="6">
        <v>11.670000000000002</v>
      </c>
      <c r="J44" s="6">
        <v>7.4450000000000003</v>
      </c>
      <c r="K44" s="21">
        <f t="shared" si="3"/>
        <v>65.795000000000002</v>
      </c>
    </row>
    <row r="45" spans="1:11" x14ac:dyDescent="0.4">
      <c r="A45" s="20">
        <f t="shared" si="2"/>
        <v>37</v>
      </c>
      <c r="B45" s="3">
        <v>48</v>
      </c>
      <c r="C45" s="3" t="s">
        <v>60</v>
      </c>
      <c r="D45" s="2" t="s">
        <v>33</v>
      </c>
      <c r="E45" s="6">
        <v>9.7200000000000006</v>
      </c>
      <c r="F45" s="6">
        <v>11.734999999999999</v>
      </c>
      <c r="G45" s="6">
        <v>10.11</v>
      </c>
      <c r="H45" s="6">
        <v>11.995000000000001</v>
      </c>
      <c r="I45" s="6">
        <v>11.670000000000002</v>
      </c>
      <c r="J45" s="6">
        <v>9.6549999999999994</v>
      </c>
      <c r="K45" s="21">
        <f t="shared" si="3"/>
        <v>64.885000000000005</v>
      </c>
    </row>
    <row r="46" spans="1:11" x14ac:dyDescent="0.4">
      <c r="A46" s="20">
        <f t="shared" si="2"/>
        <v>37</v>
      </c>
      <c r="B46" s="3">
        <v>43</v>
      </c>
      <c r="C46" s="3" t="s">
        <v>45</v>
      </c>
      <c r="D46" s="2" t="s">
        <v>29</v>
      </c>
      <c r="E46" s="6">
        <v>11.865000000000002</v>
      </c>
      <c r="F46" s="6">
        <v>10.305</v>
      </c>
      <c r="G46" s="6">
        <v>9.2000000000000011</v>
      </c>
      <c r="H46" s="6">
        <v>11.865000000000002</v>
      </c>
      <c r="I46" s="6">
        <v>11.865000000000002</v>
      </c>
      <c r="J46" s="6">
        <v>9.7850000000000001</v>
      </c>
      <c r="K46" s="21">
        <f t="shared" si="3"/>
        <v>64.885000000000005</v>
      </c>
    </row>
    <row r="47" spans="1:11" x14ac:dyDescent="0.4">
      <c r="A47" s="20">
        <f t="shared" si="2"/>
        <v>39</v>
      </c>
      <c r="B47" s="3">
        <v>12</v>
      </c>
      <c r="C47" s="3" t="s">
        <v>50</v>
      </c>
      <c r="D47" s="2" t="s">
        <v>30</v>
      </c>
      <c r="E47" s="6">
        <v>11.540000000000001</v>
      </c>
      <c r="F47" s="6">
        <v>10.89</v>
      </c>
      <c r="G47" s="6">
        <v>9.2000000000000011</v>
      </c>
      <c r="H47" s="6">
        <v>11.995000000000001</v>
      </c>
      <c r="I47" s="6">
        <v>11.865000000000002</v>
      </c>
      <c r="J47" s="6">
        <v>9.1349999999999998</v>
      </c>
      <c r="K47" s="21">
        <f t="shared" si="3"/>
        <v>64.625</v>
      </c>
    </row>
    <row r="48" spans="1:11" x14ac:dyDescent="0.4">
      <c r="A48" s="20">
        <f t="shared" si="2"/>
        <v>40</v>
      </c>
      <c r="B48" s="3">
        <v>25</v>
      </c>
      <c r="C48" s="3" t="s">
        <v>140</v>
      </c>
      <c r="D48" s="2" t="s">
        <v>12</v>
      </c>
      <c r="E48" s="6">
        <v>10.15</v>
      </c>
      <c r="F48" s="6">
        <v>10.5</v>
      </c>
      <c r="G48" s="6">
        <v>10.9</v>
      </c>
      <c r="H48" s="6">
        <v>10</v>
      </c>
      <c r="I48" s="6">
        <v>11.7</v>
      </c>
      <c r="J48" s="6">
        <v>11.3</v>
      </c>
      <c r="K48" s="21">
        <f t="shared" si="3"/>
        <v>64.55</v>
      </c>
    </row>
    <row r="49" spans="1:11" x14ac:dyDescent="0.4">
      <c r="A49" s="20">
        <f t="shared" si="2"/>
        <v>41</v>
      </c>
      <c r="B49" s="3">
        <v>30</v>
      </c>
      <c r="C49" s="3" t="s">
        <v>97</v>
      </c>
      <c r="D49" s="2" t="s">
        <v>21</v>
      </c>
      <c r="E49" s="6">
        <v>11.15</v>
      </c>
      <c r="F49" s="6">
        <v>10.85</v>
      </c>
      <c r="G49" s="6">
        <v>10.050000000000001</v>
      </c>
      <c r="H49" s="6">
        <v>11.25</v>
      </c>
      <c r="I49" s="6">
        <v>11.15</v>
      </c>
      <c r="J49" s="6">
        <v>9.5</v>
      </c>
      <c r="K49" s="21">
        <f t="shared" si="3"/>
        <v>63.949999999999996</v>
      </c>
    </row>
    <row r="50" spans="1:11" x14ac:dyDescent="0.4">
      <c r="A50" s="20">
        <f t="shared" si="2"/>
        <v>42</v>
      </c>
      <c r="B50" s="3">
        <v>38</v>
      </c>
      <c r="C50" s="3" t="s">
        <v>98</v>
      </c>
      <c r="D50" s="2" t="s">
        <v>22</v>
      </c>
      <c r="E50" s="6">
        <v>11.55</v>
      </c>
      <c r="F50" s="6">
        <v>11.15</v>
      </c>
      <c r="G50" s="6">
        <v>9.35</v>
      </c>
      <c r="H50" s="6">
        <v>11.2</v>
      </c>
      <c r="I50" s="6">
        <v>11.2</v>
      </c>
      <c r="J50" s="6">
        <v>9.4</v>
      </c>
      <c r="K50" s="21">
        <f t="shared" si="3"/>
        <v>63.85</v>
      </c>
    </row>
    <row r="51" spans="1:11" x14ac:dyDescent="0.4">
      <c r="A51" s="20">
        <f t="shared" si="2"/>
        <v>43</v>
      </c>
      <c r="B51" s="3">
        <v>6</v>
      </c>
      <c r="C51" s="3" t="s">
        <v>99</v>
      </c>
      <c r="D51" s="2" t="s">
        <v>23</v>
      </c>
      <c r="E51" s="6">
        <v>11.25</v>
      </c>
      <c r="F51" s="6">
        <v>10.5</v>
      </c>
      <c r="G51" s="6">
        <v>10</v>
      </c>
      <c r="H51" s="6">
        <v>10.9</v>
      </c>
      <c r="I51" s="6">
        <v>10.35</v>
      </c>
      <c r="J51" s="6">
        <v>10.8</v>
      </c>
      <c r="K51" s="21">
        <f t="shared" si="3"/>
        <v>63.8</v>
      </c>
    </row>
    <row r="52" spans="1:11" x14ac:dyDescent="0.4">
      <c r="A52" s="20">
        <f t="shared" si="2"/>
        <v>44</v>
      </c>
      <c r="B52" s="3">
        <v>27</v>
      </c>
      <c r="C52" s="2" t="s">
        <v>77</v>
      </c>
      <c r="D52" s="2" t="s">
        <v>37</v>
      </c>
      <c r="E52" s="6">
        <v>10.370000000000001</v>
      </c>
      <c r="F52" s="6">
        <v>8.9400000000000013</v>
      </c>
      <c r="G52" s="6">
        <v>9.5900000000000016</v>
      </c>
      <c r="H52" s="6">
        <v>10.76</v>
      </c>
      <c r="I52" s="6">
        <v>13.035</v>
      </c>
      <c r="J52" s="6">
        <v>10.5</v>
      </c>
      <c r="K52" s="21">
        <f t="shared" si="3"/>
        <v>63.195000000000007</v>
      </c>
    </row>
    <row r="53" spans="1:11" x14ac:dyDescent="0.4">
      <c r="A53" s="20">
        <f t="shared" si="2"/>
        <v>45</v>
      </c>
      <c r="B53" s="3">
        <v>36</v>
      </c>
      <c r="C53" s="3" t="s">
        <v>100</v>
      </c>
      <c r="D53" s="2" t="s">
        <v>24</v>
      </c>
      <c r="E53" s="6">
        <v>10.7</v>
      </c>
      <c r="F53" s="6">
        <v>10.25</v>
      </c>
      <c r="G53" s="6">
        <v>9.6</v>
      </c>
      <c r="H53" s="6">
        <v>11.2</v>
      </c>
      <c r="I53" s="6">
        <v>11.7</v>
      </c>
      <c r="J53" s="6">
        <v>9.6999999999999993</v>
      </c>
      <c r="K53" s="21">
        <f t="shared" si="3"/>
        <v>63.150000000000006</v>
      </c>
    </row>
    <row r="54" spans="1:11" x14ac:dyDescent="0.4">
      <c r="A54" s="20">
        <f t="shared" si="2"/>
        <v>46</v>
      </c>
      <c r="B54" s="3">
        <v>44</v>
      </c>
      <c r="C54" s="3" t="s">
        <v>67</v>
      </c>
      <c r="D54" s="2" t="s">
        <v>35</v>
      </c>
      <c r="E54" s="6">
        <v>11.93</v>
      </c>
      <c r="F54" s="6">
        <v>6.8600000000000012</v>
      </c>
      <c r="G54" s="6">
        <v>10.175000000000001</v>
      </c>
      <c r="H54" s="6">
        <v>12.125</v>
      </c>
      <c r="I54" s="6">
        <v>10.825000000000001</v>
      </c>
      <c r="J54" s="6">
        <v>11.15</v>
      </c>
      <c r="K54" s="21">
        <f t="shared" si="3"/>
        <v>63.065000000000005</v>
      </c>
    </row>
    <row r="55" spans="1:11" x14ac:dyDescent="0.4">
      <c r="A55" s="20">
        <f t="shared" si="2"/>
        <v>47</v>
      </c>
      <c r="B55" s="3">
        <v>3</v>
      </c>
      <c r="C55" s="3" t="s">
        <v>40</v>
      </c>
      <c r="D55" s="2" t="s">
        <v>28</v>
      </c>
      <c r="E55" s="6">
        <v>12.385</v>
      </c>
      <c r="F55" s="6">
        <v>5.3000000000000007</v>
      </c>
      <c r="G55" s="6">
        <v>11.734999999999999</v>
      </c>
      <c r="H55" s="6">
        <v>11.084999999999999</v>
      </c>
      <c r="I55" s="6">
        <v>11.93</v>
      </c>
      <c r="J55" s="6">
        <v>10.5</v>
      </c>
      <c r="K55" s="21">
        <f t="shared" si="3"/>
        <v>62.935000000000002</v>
      </c>
    </row>
    <row r="56" spans="1:11" x14ac:dyDescent="0.4">
      <c r="A56" s="20">
        <f t="shared" si="2"/>
        <v>48</v>
      </c>
      <c r="B56" s="3">
        <v>32</v>
      </c>
      <c r="C56" s="3" t="s">
        <v>101</v>
      </c>
      <c r="D56" s="2" t="s">
        <v>26</v>
      </c>
      <c r="E56" s="6">
        <v>9.6</v>
      </c>
      <c r="F56" s="6">
        <v>11.15</v>
      </c>
      <c r="G56" s="6">
        <v>9.65</v>
      </c>
      <c r="H56" s="6">
        <v>9.9</v>
      </c>
      <c r="I56" s="6">
        <v>11</v>
      </c>
      <c r="J56" s="6">
        <v>11.5</v>
      </c>
      <c r="K56" s="21">
        <f t="shared" si="3"/>
        <v>62.8</v>
      </c>
    </row>
    <row r="57" spans="1:11" x14ac:dyDescent="0.4">
      <c r="A57" s="20">
        <f t="shared" si="2"/>
        <v>49</v>
      </c>
      <c r="B57" s="3">
        <v>40</v>
      </c>
      <c r="C57" s="3" t="s">
        <v>102</v>
      </c>
      <c r="D57" s="2" t="s">
        <v>31</v>
      </c>
      <c r="E57" s="6">
        <v>10.630000000000003</v>
      </c>
      <c r="F57" s="6">
        <v>10.240000000000002</v>
      </c>
      <c r="G57" s="6">
        <v>10.175000000000001</v>
      </c>
      <c r="H57" s="6">
        <v>9.7850000000000001</v>
      </c>
      <c r="I57" s="6">
        <v>12.059999999999999</v>
      </c>
      <c r="J57" s="6">
        <v>9.3950000000000014</v>
      </c>
      <c r="K57" s="21">
        <f t="shared" si="3"/>
        <v>62.285000000000004</v>
      </c>
    </row>
    <row r="58" spans="1:11" x14ac:dyDescent="0.4">
      <c r="A58" s="20">
        <f t="shared" si="2"/>
        <v>50</v>
      </c>
      <c r="B58" s="3">
        <v>47</v>
      </c>
      <c r="C58" s="3" t="s">
        <v>103</v>
      </c>
      <c r="D58" s="2" t="s">
        <v>20</v>
      </c>
      <c r="E58" s="6">
        <v>9.6999999999999993</v>
      </c>
      <c r="F58" s="6">
        <v>10.6</v>
      </c>
      <c r="G58" s="6">
        <v>11.4</v>
      </c>
      <c r="H58" s="6">
        <v>10.65</v>
      </c>
      <c r="I58" s="6">
        <v>11.55</v>
      </c>
      <c r="J58" s="6">
        <v>8.3000000000000007</v>
      </c>
      <c r="K58" s="21">
        <f t="shared" si="3"/>
        <v>62.199999999999989</v>
      </c>
    </row>
    <row r="59" spans="1:11" x14ac:dyDescent="0.4">
      <c r="A59" s="20">
        <f t="shared" si="2"/>
        <v>51</v>
      </c>
      <c r="B59" s="3">
        <v>42</v>
      </c>
      <c r="C59" s="3" t="s">
        <v>104</v>
      </c>
      <c r="D59" s="2" t="s">
        <v>25</v>
      </c>
      <c r="E59" s="6">
        <v>12.4</v>
      </c>
      <c r="F59" s="6">
        <v>10.1</v>
      </c>
      <c r="G59" s="6">
        <v>10.15</v>
      </c>
      <c r="H59" s="6">
        <v>10.95</v>
      </c>
      <c r="I59" s="6">
        <v>10.9</v>
      </c>
      <c r="J59" s="6">
        <v>7.65</v>
      </c>
      <c r="K59" s="21">
        <f t="shared" si="3"/>
        <v>62.149999999999991</v>
      </c>
    </row>
    <row r="60" spans="1:11" x14ac:dyDescent="0.4">
      <c r="A60" s="20">
        <f t="shared" si="2"/>
        <v>52</v>
      </c>
      <c r="B60" s="3">
        <v>43</v>
      </c>
      <c r="C60" s="3" t="s">
        <v>105</v>
      </c>
      <c r="D60" s="2" t="s">
        <v>10</v>
      </c>
      <c r="E60" s="6">
        <v>11.05</v>
      </c>
      <c r="F60" s="6">
        <v>9.85</v>
      </c>
      <c r="G60" s="6">
        <v>9</v>
      </c>
      <c r="H60" s="6">
        <v>11.05</v>
      </c>
      <c r="I60" s="6">
        <v>11.05</v>
      </c>
      <c r="J60" s="6">
        <v>9.4499999999999993</v>
      </c>
      <c r="K60" s="21">
        <f t="shared" si="3"/>
        <v>61.45</v>
      </c>
    </row>
    <row r="61" spans="1:11" x14ac:dyDescent="0.4">
      <c r="A61" s="20">
        <f t="shared" si="2"/>
        <v>52</v>
      </c>
      <c r="B61" s="3">
        <v>48</v>
      </c>
      <c r="C61" s="3" t="s">
        <v>106</v>
      </c>
      <c r="D61" s="2" t="s">
        <v>11</v>
      </c>
      <c r="E61" s="6">
        <v>9.4</v>
      </c>
      <c r="F61" s="6">
        <v>10.95</v>
      </c>
      <c r="G61" s="6">
        <v>9.6999999999999993</v>
      </c>
      <c r="H61" s="6">
        <v>11.15</v>
      </c>
      <c r="I61" s="6">
        <v>10.9</v>
      </c>
      <c r="J61" s="6">
        <v>9.35</v>
      </c>
      <c r="K61" s="21">
        <f t="shared" si="3"/>
        <v>61.45</v>
      </c>
    </row>
    <row r="62" spans="1:11" x14ac:dyDescent="0.4">
      <c r="A62" s="20">
        <f t="shared" si="2"/>
        <v>54</v>
      </c>
      <c r="B62" s="3">
        <v>31</v>
      </c>
      <c r="C62" s="3" t="s">
        <v>107</v>
      </c>
      <c r="D62" s="2" t="s">
        <v>32</v>
      </c>
      <c r="E62" s="6">
        <v>11.084999999999999</v>
      </c>
      <c r="F62" s="6">
        <v>9.5900000000000016</v>
      </c>
      <c r="G62" s="6">
        <v>8.2900000000000009</v>
      </c>
      <c r="H62" s="6">
        <v>10.045000000000002</v>
      </c>
      <c r="I62" s="6">
        <v>12.125</v>
      </c>
      <c r="J62" s="6">
        <v>10.305</v>
      </c>
      <c r="K62" s="21">
        <f t="shared" si="3"/>
        <v>61.440000000000005</v>
      </c>
    </row>
    <row r="63" spans="1:11" x14ac:dyDescent="0.4">
      <c r="A63" s="20">
        <f t="shared" si="2"/>
        <v>55</v>
      </c>
      <c r="B63" s="3">
        <v>12</v>
      </c>
      <c r="C63" s="3" t="s">
        <v>108</v>
      </c>
      <c r="D63" s="2" t="s">
        <v>12</v>
      </c>
      <c r="E63" s="6">
        <v>10.8</v>
      </c>
      <c r="F63" s="6">
        <v>10.3</v>
      </c>
      <c r="G63" s="6">
        <v>9</v>
      </c>
      <c r="H63" s="6">
        <v>11.15</v>
      </c>
      <c r="I63" s="6">
        <v>11.05</v>
      </c>
      <c r="J63" s="6">
        <v>8.9499999999999993</v>
      </c>
      <c r="K63" s="21">
        <f t="shared" si="3"/>
        <v>61.25</v>
      </c>
    </row>
    <row r="64" spans="1:11" x14ac:dyDescent="0.4">
      <c r="A64" s="20">
        <f t="shared" si="2"/>
        <v>56</v>
      </c>
      <c r="B64" s="3">
        <v>19</v>
      </c>
      <c r="C64" s="3" t="s">
        <v>109</v>
      </c>
      <c r="D64" s="2" t="s">
        <v>21</v>
      </c>
      <c r="E64" s="6">
        <v>12.55</v>
      </c>
      <c r="F64" s="6"/>
      <c r="G64" s="6">
        <v>12.5</v>
      </c>
      <c r="H64" s="6">
        <v>12.15</v>
      </c>
      <c r="I64" s="6">
        <v>13.2</v>
      </c>
      <c r="J64" s="6">
        <v>10.6</v>
      </c>
      <c r="K64" s="21">
        <f t="shared" si="3"/>
        <v>61.000000000000007</v>
      </c>
    </row>
    <row r="65" spans="1:11" x14ac:dyDescent="0.4">
      <c r="A65" s="20">
        <f t="shared" si="2"/>
        <v>57</v>
      </c>
      <c r="B65" s="3">
        <v>41</v>
      </c>
      <c r="C65" s="3" t="s">
        <v>72</v>
      </c>
      <c r="D65" s="2" t="s">
        <v>36</v>
      </c>
      <c r="E65" s="6">
        <v>10.240000000000002</v>
      </c>
      <c r="F65" s="6">
        <v>10.630000000000003</v>
      </c>
      <c r="G65" s="6">
        <v>9.7850000000000001</v>
      </c>
      <c r="H65" s="6">
        <v>10.175000000000001</v>
      </c>
      <c r="I65" s="6">
        <v>10.76</v>
      </c>
      <c r="J65" s="6">
        <v>9.0050000000000008</v>
      </c>
      <c r="K65" s="21">
        <f t="shared" si="3"/>
        <v>60.595000000000006</v>
      </c>
    </row>
    <row r="66" spans="1:11" x14ac:dyDescent="0.4">
      <c r="A66" s="20">
        <f t="shared" si="2"/>
        <v>58</v>
      </c>
      <c r="B66" s="3">
        <v>22</v>
      </c>
      <c r="C66" s="3" t="s">
        <v>54</v>
      </c>
      <c r="D66" s="2" t="s">
        <v>31</v>
      </c>
      <c r="E66" s="6">
        <v>10.5</v>
      </c>
      <c r="F66" s="6">
        <v>9.5900000000000016</v>
      </c>
      <c r="G66" s="6">
        <v>8.68</v>
      </c>
      <c r="H66" s="6">
        <v>10.89</v>
      </c>
      <c r="I66" s="6">
        <v>11.215000000000002</v>
      </c>
      <c r="J66" s="6">
        <v>9.5250000000000004</v>
      </c>
      <c r="K66" s="21">
        <f t="shared" si="3"/>
        <v>60.400000000000006</v>
      </c>
    </row>
    <row r="67" spans="1:11" x14ac:dyDescent="0.4">
      <c r="A67" s="20">
        <f t="shared" si="2"/>
        <v>59</v>
      </c>
      <c r="B67" s="3">
        <v>27</v>
      </c>
      <c r="C67" s="3" t="s">
        <v>110</v>
      </c>
      <c r="D67" s="2" t="s">
        <v>22</v>
      </c>
      <c r="E67" s="6">
        <v>9.9</v>
      </c>
      <c r="F67" s="6">
        <v>8.8000000000000007</v>
      </c>
      <c r="G67" s="6">
        <v>9.3000000000000007</v>
      </c>
      <c r="H67" s="6">
        <v>10.199999999999999</v>
      </c>
      <c r="I67" s="6">
        <v>11.95</v>
      </c>
      <c r="J67" s="6">
        <v>10</v>
      </c>
      <c r="K67" s="21">
        <f t="shared" si="3"/>
        <v>60.150000000000006</v>
      </c>
    </row>
    <row r="68" spans="1:11" x14ac:dyDescent="0.4">
      <c r="A68" s="20">
        <f t="shared" si="2"/>
        <v>60</v>
      </c>
      <c r="B68" s="3">
        <v>44</v>
      </c>
      <c r="C68" s="3" t="s">
        <v>111</v>
      </c>
      <c r="D68" s="2" t="s">
        <v>23</v>
      </c>
      <c r="E68" s="6">
        <v>11.1</v>
      </c>
      <c r="F68" s="6">
        <v>7.2</v>
      </c>
      <c r="G68" s="6">
        <v>9.75</v>
      </c>
      <c r="H68" s="6">
        <v>11.25</v>
      </c>
      <c r="I68" s="6">
        <v>10.25</v>
      </c>
      <c r="J68" s="6">
        <v>10.5</v>
      </c>
      <c r="K68" s="21">
        <f t="shared" si="3"/>
        <v>60.05</v>
      </c>
    </row>
    <row r="69" spans="1:11" x14ac:dyDescent="0.4">
      <c r="A69" s="20">
        <f t="shared" si="2"/>
        <v>61</v>
      </c>
      <c r="B69" s="3">
        <v>3</v>
      </c>
      <c r="C69" s="3" t="s">
        <v>112</v>
      </c>
      <c r="D69" s="2" t="s">
        <v>24</v>
      </c>
      <c r="E69" s="6">
        <v>11.45</v>
      </c>
      <c r="F69" s="6">
        <v>6</v>
      </c>
      <c r="G69" s="6">
        <v>10.95</v>
      </c>
      <c r="H69" s="6">
        <v>10.45</v>
      </c>
      <c r="I69" s="6">
        <v>11.1</v>
      </c>
      <c r="J69" s="6">
        <v>10</v>
      </c>
      <c r="K69" s="21">
        <f t="shared" si="3"/>
        <v>59.949999999999996</v>
      </c>
    </row>
    <row r="70" spans="1:11" x14ac:dyDescent="0.4">
      <c r="A70" s="20">
        <f t="shared" si="2"/>
        <v>62</v>
      </c>
      <c r="B70" s="3">
        <v>40</v>
      </c>
      <c r="C70" s="3" t="s">
        <v>113</v>
      </c>
      <c r="D70" s="2" t="s">
        <v>20</v>
      </c>
      <c r="E70" s="6">
        <v>10.100000000000001</v>
      </c>
      <c r="F70" s="6">
        <v>9.8000000000000007</v>
      </c>
      <c r="G70" s="6">
        <v>9.75</v>
      </c>
      <c r="H70" s="6">
        <v>9.4499999999999993</v>
      </c>
      <c r="I70" s="6">
        <v>11.2</v>
      </c>
      <c r="J70" s="6">
        <v>9.15</v>
      </c>
      <c r="K70" s="21">
        <f t="shared" si="3"/>
        <v>59.449999999999996</v>
      </c>
    </row>
    <row r="71" spans="1:11" x14ac:dyDescent="0.4">
      <c r="A71" s="20">
        <f t="shared" si="2"/>
        <v>63</v>
      </c>
      <c r="B71" s="3">
        <v>17</v>
      </c>
      <c r="C71" s="2" t="s">
        <v>114</v>
      </c>
      <c r="D71" s="2" t="s">
        <v>37</v>
      </c>
      <c r="E71" s="6"/>
      <c r="F71" s="6">
        <v>12.059999999999999</v>
      </c>
      <c r="G71" s="6">
        <v>11.605</v>
      </c>
      <c r="H71" s="6">
        <v>11.605</v>
      </c>
      <c r="I71" s="6">
        <v>12.97</v>
      </c>
      <c r="J71" s="6">
        <v>10.825000000000001</v>
      </c>
      <c r="K71" s="21">
        <f t="shared" si="3"/>
        <v>59.064999999999998</v>
      </c>
    </row>
    <row r="72" spans="1:11" x14ac:dyDescent="0.4">
      <c r="A72" s="20">
        <f t="shared" si="2"/>
        <v>63</v>
      </c>
      <c r="B72" s="3">
        <v>14</v>
      </c>
      <c r="C72" s="3" t="s">
        <v>66</v>
      </c>
      <c r="D72" s="2" t="s">
        <v>34</v>
      </c>
      <c r="E72" s="6">
        <v>12.059999999999999</v>
      </c>
      <c r="F72" s="6">
        <v>11.605</v>
      </c>
      <c r="G72" s="6">
        <v>11.605</v>
      </c>
      <c r="H72" s="6">
        <v>12.97</v>
      </c>
      <c r="I72" s="6">
        <v>10.825000000000001</v>
      </c>
      <c r="J72" s="6"/>
      <c r="K72" s="21">
        <f t="shared" si="3"/>
        <v>59.064999999999998</v>
      </c>
    </row>
    <row r="73" spans="1:11" x14ac:dyDescent="0.4">
      <c r="A73" s="20">
        <f t="shared" ref="A73:A108" si="4">_xlfn.RANK.EQ(K73,$K$9:$K$108)</f>
        <v>65</v>
      </c>
      <c r="B73" s="3">
        <v>29</v>
      </c>
      <c r="C73" s="3" t="s">
        <v>75</v>
      </c>
      <c r="D73" s="2" t="s">
        <v>36</v>
      </c>
      <c r="E73" s="6">
        <v>8.9400000000000013</v>
      </c>
      <c r="F73" s="6">
        <v>10.11</v>
      </c>
      <c r="G73" s="6">
        <v>11.15</v>
      </c>
      <c r="H73" s="6">
        <v>10.175000000000001</v>
      </c>
      <c r="I73" s="6">
        <v>11.345000000000001</v>
      </c>
      <c r="J73" s="6">
        <v>7.120000000000001</v>
      </c>
      <c r="K73" s="21">
        <f t="shared" ref="K73:K104" si="5">SUM(E73:J73)</f>
        <v>58.84</v>
      </c>
    </row>
    <row r="74" spans="1:11" x14ac:dyDescent="0.4">
      <c r="A74" s="20">
        <f t="shared" si="4"/>
        <v>66</v>
      </c>
      <c r="B74" s="3">
        <v>31</v>
      </c>
      <c r="C74" s="3" t="s">
        <v>115</v>
      </c>
      <c r="D74" s="2" t="s">
        <v>26</v>
      </c>
      <c r="E74" s="6">
        <v>10.45</v>
      </c>
      <c r="F74" s="6">
        <v>9.3000000000000007</v>
      </c>
      <c r="G74" s="6">
        <v>8.3000000000000007</v>
      </c>
      <c r="H74" s="6">
        <v>9.65</v>
      </c>
      <c r="I74" s="6">
        <v>11.25</v>
      </c>
      <c r="J74" s="6">
        <v>9.85</v>
      </c>
      <c r="K74" s="21">
        <f t="shared" si="5"/>
        <v>58.800000000000004</v>
      </c>
    </row>
    <row r="75" spans="1:11" x14ac:dyDescent="0.4">
      <c r="A75" s="20">
        <f t="shared" si="4"/>
        <v>67</v>
      </c>
      <c r="B75" s="3">
        <v>41</v>
      </c>
      <c r="C75" s="3" t="s">
        <v>116</v>
      </c>
      <c r="D75" s="2" t="s">
        <v>25</v>
      </c>
      <c r="E75" s="6">
        <v>9.8000000000000007</v>
      </c>
      <c r="F75" s="6">
        <v>10.100000000000001</v>
      </c>
      <c r="G75" s="6">
        <v>9.4499999999999993</v>
      </c>
      <c r="H75" s="6">
        <v>9.75</v>
      </c>
      <c r="I75" s="6">
        <v>10.199999999999999</v>
      </c>
      <c r="J75" s="6">
        <v>8.85</v>
      </c>
      <c r="K75" s="21">
        <f t="shared" si="5"/>
        <v>58.15</v>
      </c>
    </row>
    <row r="76" spans="1:11" x14ac:dyDescent="0.4">
      <c r="A76" s="20">
        <f t="shared" si="4"/>
        <v>68</v>
      </c>
      <c r="B76" s="3">
        <v>50</v>
      </c>
      <c r="C76" s="3" t="s">
        <v>47</v>
      </c>
      <c r="D76" s="2" t="s">
        <v>29</v>
      </c>
      <c r="E76" s="6">
        <v>10.045000000000002</v>
      </c>
      <c r="F76" s="6">
        <v>6.2100000000000009</v>
      </c>
      <c r="G76" s="6">
        <v>10.5</v>
      </c>
      <c r="H76" s="6">
        <v>11.020000000000001</v>
      </c>
      <c r="I76" s="6">
        <v>10.825000000000001</v>
      </c>
      <c r="J76" s="6">
        <v>9.5250000000000004</v>
      </c>
      <c r="K76" s="21">
        <f t="shared" si="5"/>
        <v>58.125000000000007</v>
      </c>
    </row>
    <row r="77" spans="1:11" x14ac:dyDescent="0.4">
      <c r="A77" s="20">
        <f t="shared" si="4"/>
        <v>69</v>
      </c>
      <c r="B77" s="3">
        <v>22</v>
      </c>
      <c r="C77" s="3" t="s">
        <v>117</v>
      </c>
      <c r="D77" s="2" t="s">
        <v>20</v>
      </c>
      <c r="E77" s="6">
        <v>10</v>
      </c>
      <c r="F77" s="6">
        <v>9.3000000000000007</v>
      </c>
      <c r="G77" s="6">
        <v>8.6</v>
      </c>
      <c r="H77" s="6">
        <v>10.3</v>
      </c>
      <c r="I77" s="6">
        <v>10.55</v>
      </c>
      <c r="J77" s="6">
        <v>9.25</v>
      </c>
      <c r="K77" s="21">
        <f t="shared" si="5"/>
        <v>58</v>
      </c>
    </row>
    <row r="78" spans="1:11" x14ac:dyDescent="0.4">
      <c r="A78" s="20">
        <f t="shared" si="4"/>
        <v>70</v>
      </c>
      <c r="B78" s="3">
        <v>34</v>
      </c>
      <c r="C78" s="3" t="s">
        <v>62</v>
      </c>
      <c r="D78" s="2" t="s">
        <v>33</v>
      </c>
      <c r="E78" s="6">
        <v>10.292</v>
      </c>
      <c r="F78" s="6">
        <v>9.33</v>
      </c>
      <c r="G78" s="6">
        <v>8.9400000000000013</v>
      </c>
      <c r="H78" s="6">
        <v>10.76</v>
      </c>
      <c r="I78" s="6">
        <v>10.955</v>
      </c>
      <c r="J78" s="6">
        <v>7.7050000000000001</v>
      </c>
      <c r="K78" s="21">
        <f t="shared" si="5"/>
        <v>57.981999999999999</v>
      </c>
    </row>
    <row r="79" spans="1:11" x14ac:dyDescent="0.4">
      <c r="A79" s="20">
        <f t="shared" si="4"/>
        <v>71</v>
      </c>
      <c r="B79" s="3">
        <v>29</v>
      </c>
      <c r="C79" s="3" t="s">
        <v>118</v>
      </c>
      <c r="D79" s="2" t="s">
        <v>25</v>
      </c>
      <c r="E79" s="6">
        <v>8.8000000000000007</v>
      </c>
      <c r="F79" s="6">
        <v>9.6999999999999993</v>
      </c>
      <c r="G79" s="6">
        <v>10.5</v>
      </c>
      <c r="H79" s="6">
        <v>9.75</v>
      </c>
      <c r="I79" s="6">
        <v>10.65</v>
      </c>
      <c r="J79" s="6">
        <v>7.4</v>
      </c>
      <c r="K79" s="21">
        <f t="shared" si="5"/>
        <v>56.8</v>
      </c>
    </row>
    <row r="80" spans="1:11" x14ac:dyDescent="0.4">
      <c r="A80" s="20">
        <f t="shared" si="4"/>
        <v>72</v>
      </c>
      <c r="B80" s="3">
        <v>35</v>
      </c>
      <c r="C80" s="3" t="s">
        <v>119</v>
      </c>
      <c r="D80" s="2" t="s">
        <v>30</v>
      </c>
      <c r="E80" s="6">
        <v>8.615000000000002</v>
      </c>
      <c r="F80" s="6">
        <v>10.825000000000001</v>
      </c>
      <c r="G80" s="6">
        <v>8.0299999999999994</v>
      </c>
      <c r="H80" s="6">
        <v>9.1349999999999998</v>
      </c>
      <c r="I80" s="6">
        <v>11.084999999999999</v>
      </c>
      <c r="J80" s="6">
        <v>9.07</v>
      </c>
      <c r="K80" s="21">
        <f t="shared" si="5"/>
        <v>56.760000000000005</v>
      </c>
    </row>
    <row r="81" spans="1:11" x14ac:dyDescent="0.4">
      <c r="A81" s="20">
        <f t="shared" si="4"/>
        <v>73</v>
      </c>
      <c r="B81" s="3">
        <v>50</v>
      </c>
      <c r="C81" s="3" t="s">
        <v>120</v>
      </c>
      <c r="D81" s="2" t="s">
        <v>10</v>
      </c>
      <c r="E81" s="6">
        <v>9.65</v>
      </c>
      <c r="F81" s="6">
        <v>6.7</v>
      </c>
      <c r="G81" s="6">
        <v>10</v>
      </c>
      <c r="H81" s="6">
        <v>10.4</v>
      </c>
      <c r="I81" s="6">
        <v>10.25</v>
      </c>
      <c r="J81" s="6">
        <v>9.25</v>
      </c>
      <c r="K81" s="21">
        <f t="shared" si="5"/>
        <v>56.25</v>
      </c>
    </row>
    <row r="82" spans="1:11" x14ac:dyDescent="0.4">
      <c r="A82" s="20">
        <f t="shared" si="4"/>
        <v>74</v>
      </c>
      <c r="B82" s="3">
        <v>34</v>
      </c>
      <c r="C82" s="3" t="s">
        <v>121</v>
      </c>
      <c r="D82" s="2" t="s">
        <v>11</v>
      </c>
      <c r="E82" s="6">
        <v>9.84</v>
      </c>
      <c r="F82" s="6">
        <v>9.1</v>
      </c>
      <c r="G82" s="6">
        <v>8.8000000000000007</v>
      </c>
      <c r="H82" s="6">
        <v>10.199999999999999</v>
      </c>
      <c r="I82" s="6">
        <v>10.35</v>
      </c>
      <c r="J82" s="6">
        <v>7.85</v>
      </c>
      <c r="K82" s="21">
        <f t="shared" si="5"/>
        <v>56.14</v>
      </c>
    </row>
    <row r="83" spans="1:11" x14ac:dyDescent="0.4">
      <c r="A83" s="20">
        <f t="shared" si="4"/>
        <v>75</v>
      </c>
      <c r="B83" s="3">
        <v>33</v>
      </c>
      <c r="C83" s="3" t="s">
        <v>70</v>
      </c>
      <c r="D83" s="2" t="s">
        <v>35</v>
      </c>
      <c r="E83" s="6">
        <v>11.215000000000002</v>
      </c>
      <c r="F83" s="6">
        <v>4.13</v>
      </c>
      <c r="G83" s="6">
        <v>10.565000000000001</v>
      </c>
      <c r="H83" s="6">
        <v>9.9150000000000009</v>
      </c>
      <c r="I83" s="6">
        <v>10.76</v>
      </c>
      <c r="J83" s="6">
        <v>9.33</v>
      </c>
      <c r="K83" s="21">
        <f t="shared" si="5"/>
        <v>55.914999999999999</v>
      </c>
    </row>
    <row r="84" spans="1:11" x14ac:dyDescent="0.4">
      <c r="A84" s="20">
        <f t="shared" si="4"/>
        <v>76</v>
      </c>
      <c r="B84" s="3">
        <v>9</v>
      </c>
      <c r="C84" s="3" t="s">
        <v>52</v>
      </c>
      <c r="D84" s="2" t="s">
        <v>31</v>
      </c>
      <c r="E84" s="6">
        <v>4.7149999999999999</v>
      </c>
      <c r="F84" s="6">
        <v>12.059999999999999</v>
      </c>
      <c r="G84" s="6">
        <v>12.190000000000001</v>
      </c>
      <c r="H84" s="6"/>
      <c r="I84" s="6">
        <v>12.840000000000002</v>
      </c>
      <c r="J84" s="6">
        <v>13.490000000000002</v>
      </c>
      <c r="K84" s="21">
        <f t="shared" si="5"/>
        <v>55.295000000000002</v>
      </c>
    </row>
    <row r="85" spans="1:11" x14ac:dyDescent="0.4">
      <c r="A85" s="20">
        <f t="shared" si="4"/>
        <v>77</v>
      </c>
      <c r="B85" s="3">
        <v>35</v>
      </c>
      <c r="C85" s="3" t="s">
        <v>122</v>
      </c>
      <c r="D85" s="2" t="s">
        <v>12</v>
      </c>
      <c r="E85" s="6">
        <v>8.5500000000000007</v>
      </c>
      <c r="F85" s="6">
        <v>10.25</v>
      </c>
      <c r="G85" s="6">
        <v>8.1</v>
      </c>
      <c r="H85" s="6">
        <v>8.9499999999999993</v>
      </c>
      <c r="I85" s="6">
        <v>10.45</v>
      </c>
      <c r="J85" s="6">
        <v>8.9</v>
      </c>
      <c r="K85" s="21">
        <f t="shared" si="5"/>
        <v>55.199999999999996</v>
      </c>
    </row>
    <row r="86" spans="1:11" x14ac:dyDescent="0.4">
      <c r="A86" s="20">
        <f t="shared" si="4"/>
        <v>78</v>
      </c>
      <c r="B86" s="3">
        <v>14</v>
      </c>
      <c r="C86" s="3" t="s">
        <v>123</v>
      </c>
      <c r="D86" s="2" t="s">
        <v>21</v>
      </c>
      <c r="E86" s="6">
        <v>11.2</v>
      </c>
      <c r="F86" s="6">
        <v>10.85</v>
      </c>
      <c r="G86" s="6">
        <v>10.85</v>
      </c>
      <c r="H86" s="6">
        <v>11.9</v>
      </c>
      <c r="I86" s="6">
        <v>10.25</v>
      </c>
      <c r="J86" s="6"/>
      <c r="K86" s="21">
        <f t="shared" si="5"/>
        <v>55.05</v>
      </c>
    </row>
    <row r="87" spans="1:11" x14ac:dyDescent="0.4">
      <c r="A87" s="20">
        <f t="shared" si="4"/>
        <v>78</v>
      </c>
      <c r="B87" s="3">
        <v>17</v>
      </c>
      <c r="C87" s="3" t="s">
        <v>124</v>
      </c>
      <c r="D87" s="2" t="s">
        <v>22</v>
      </c>
      <c r="E87" s="6"/>
      <c r="F87" s="6">
        <v>11.2</v>
      </c>
      <c r="G87" s="6">
        <v>10.85</v>
      </c>
      <c r="H87" s="6">
        <v>10.85</v>
      </c>
      <c r="I87" s="6">
        <v>11.9</v>
      </c>
      <c r="J87" s="6">
        <v>10.25</v>
      </c>
      <c r="K87" s="21">
        <f t="shared" si="5"/>
        <v>55.05</v>
      </c>
    </row>
    <row r="88" spans="1:11" x14ac:dyDescent="0.4">
      <c r="A88" s="20">
        <f t="shared" si="4"/>
        <v>80</v>
      </c>
      <c r="B88" s="3">
        <v>33</v>
      </c>
      <c r="C88" s="3" t="s">
        <v>125</v>
      </c>
      <c r="D88" s="2" t="s">
        <v>23</v>
      </c>
      <c r="E88" s="6">
        <v>10.55</v>
      </c>
      <c r="F88" s="6">
        <v>5.0999999999999996</v>
      </c>
      <c r="G88" s="6">
        <v>10.050000000000001</v>
      </c>
      <c r="H88" s="6">
        <v>9.5500000000000007</v>
      </c>
      <c r="I88" s="6">
        <v>10.199999999999999</v>
      </c>
      <c r="J88" s="6">
        <v>9.1</v>
      </c>
      <c r="K88" s="21">
        <f t="shared" si="5"/>
        <v>54.550000000000004</v>
      </c>
    </row>
    <row r="89" spans="1:11" x14ac:dyDescent="0.4">
      <c r="A89" s="20">
        <f t="shared" si="4"/>
        <v>81</v>
      </c>
      <c r="B89" s="3">
        <v>45</v>
      </c>
      <c r="C89" s="3" t="s">
        <v>126</v>
      </c>
      <c r="D89" s="2" t="s">
        <v>24</v>
      </c>
      <c r="E89" s="6">
        <v>10.85</v>
      </c>
      <c r="F89" s="6"/>
      <c r="G89" s="6">
        <v>9.9</v>
      </c>
      <c r="H89" s="6">
        <v>12</v>
      </c>
      <c r="I89" s="6">
        <v>10.8</v>
      </c>
      <c r="J89" s="6">
        <v>9.4</v>
      </c>
      <c r="K89" s="21">
        <f t="shared" si="5"/>
        <v>52.949999999999996</v>
      </c>
    </row>
    <row r="90" spans="1:11" x14ac:dyDescent="0.4">
      <c r="A90" s="20">
        <f t="shared" si="4"/>
        <v>82</v>
      </c>
      <c r="B90" s="3">
        <v>16</v>
      </c>
      <c r="C90" s="3" t="s">
        <v>58</v>
      </c>
      <c r="D90" s="2" t="s">
        <v>32</v>
      </c>
      <c r="E90" s="6">
        <v>10.434999999999999</v>
      </c>
      <c r="F90" s="6">
        <v>6.73</v>
      </c>
      <c r="G90" s="6">
        <v>8.4200000000000017</v>
      </c>
      <c r="H90" s="6">
        <v>9.0050000000000008</v>
      </c>
      <c r="I90" s="6">
        <v>10.175000000000001</v>
      </c>
      <c r="J90" s="6">
        <v>8.16</v>
      </c>
      <c r="K90" s="21">
        <f t="shared" si="5"/>
        <v>52.924999999999997</v>
      </c>
    </row>
    <row r="91" spans="1:11" x14ac:dyDescent="0.4">
      <c r="A91" s="20">
        <f t="shared" si="4"/>
        <v>83</v>
      </c>
      <c r="B91" s="3">
        <v>18</v>
      </c>
      <c r="C91" s="3" t="s">
        <v>73</v>
      </c>
      <c r="D91" s="2" t="s">
        <v>36</v>
      </c>
      <c r="E91" s="6">
        <v>9.5900000000000016</v>
      </c>
      <c r="F91" s="6">
        <v>7.6400000000000006</v>
      </c>
      <c r="G91" s="6">
        <v>8.615000000000002</v>
      </c>
      <c r="H91" s="6">
        <v>9.85</v>
      </c>
      <c r="I91" s="6">
        <v>9.3950000000000014</v>
      </c>
      <c r="J91" s="6">
        <v>7.6400000000000006</v>
      </c>
      <c r="K91" s="21">
        <f t="shared" si="5"/>
        <v>52.730000000000011</v>
      </c>
    </row>
    <row r="92" spans="1:11" x14ac:dyDescent="0.4">
      <c r="A92" s="20">
        <f t="shared" si="4"/>
        <v>84</v>
      </c>
      <c r="B92" s="3">
        <v>37</v>
      </c>
      <c r="C92" s="3" t="s">
        <v>65</v>
      </c>
      <c r="D92" s="2" t="s">
        <v>34</v>
      </c>
      <c r="E92" s="6">
        <v>11.734999999999999</v>
      </c>
      <c r="F92" s="6">
        <v>9.5900000000000016</v>
      </c>
      <c r="G92" s="6"/>
      <c r="H92" s="6">
        <v>9.85</v>
      </c>
      <c r="I92" s="6">
        <v>10.76</v>
      </c>
      <c r="J92" s="6">
        <v>10.434999999999999</v>
      </c>
      <c r="K92" s="21">
        <f t="shared" si="5"/>
        <v>52.370000000000005</v>
      </c>
    </row>
    <row r="93" spans="1:11" x14ac:dyDescent="0.4">
      <c r="A93" s="20">
        <f t="shared" si="4"/>
        <v>85</v>
      </c>
      <c r="B93" s="3">
        <v>16</v>
      </c>
      <c r="C93" s="3" t="s">
        <v>127</v>
      </c>
      <c r="D93" s="2" t="s">
        <v>26</v>
      </c>
      <c r="E93" s="6">
        <v>9.9499999999999993</v>
      </c>
      <c r="F93" s="6">
        <v>7.1</v>
      </c>
      <c r="G93" s="6">
        <v>8.4</v>
      </c>
      <c r="H93" s="6">
        <v>8.85</v>
      </c>
      <c r="I93" s="6">
        <v>9.75</v>
      </c>
      <c r="J93" s="6">
        <v>8.1999999999999993</v>
      </c>
      <c r="K93" s="21">
        <f t="shared" si="5"/>
        <v>52.25</v>
      </c>
    </row>
    <row r="94" spans="1:11" x14ac:dyDescent="0.4">
      <c r="A94" s="20">
        <f t="shared" si="4"/>
        <v>86</v>
      </c>
      <c r="B94" s="3">
        <v>9</v>
      </c>
      <c r="C94" s="3" t="s">
        <v>128</v>
      </c>
      <c r="D94" s="2" t="s">
        <v>20</v>
      </c>
      <c r="E94" s="6">
        <v>5.55</v>
      </c>
      <c r="F94" s="6">
        <v>11.2</v>
      </c>
      <c r="G94" s="6">
        <v>11.3</v>
      </c>
      <c r="H94" s="6"/>
      <c r="I94" s="6">
        <v>11.8</v>
      </c>
      <c r="J94" s="6">
        <v>12.3</v>
      </c>
      <c r="K94" s="21">
        <f t="shared" si="5"/>
        <v>52.150000000000006</v>
      </c>
    </row>
    <row r="95" spans="1:11" x14ac:dyDescent="0.4">
      <c r="A95" s="20">
        <f t="shared" si="4"/>
        <v>87</v>
      </c>
      <c r="B95" s="3">
        <v>18</v>
      </c>
      <c r="C95" s="3" t="s">
        <v>129</v>
      </c>
      <c r="D95" s="2" t="s">
        <v>25</v>
      </c>
      <c r="E95" s="6">
        <v>9.3000000000000007</v>
      </c>
      <c r="F95" s="6">
        <v>7.8</v>
      </c>
      <c r="G95" s="6">
        <v>8.5500000000000007</v>
      </c>
      <c r="H95" s="6">
        <v>9.5</v>
      </c>
      <c r="I95" s="6">
        <v>9.15</v>
      </c>
      <c r="J95" s="6">
        <v>7.8</v>
      </c>
      <c r="K95" s="21">
        <f t="shared" si="5"/>
        <v>52.1</v>
      </c>
    </row>
    <row r="96" spans="1:11" x14ac:dyDescent="0.4">
      <c r="A96" s="20">
        <f t="shared" si="4"/>
        <v>88</v>
      </c>
      <c r="B96" s="3">
        <v>21</v>
      </c>
      <c r="C96" s="3" t="s">
        <v>130</v>
      </c>
      <c r="D96" s="2" t="s">
        <v>33</v>
      </c>
      <c r="E96" s="6">
        <v>8.4849999999999994</v>
      </c>
      <c r="F96" s="6">
        <v>7.7700000000000014</v>
      </c>
      <c r="G96" s="6">
        <v>7.379999999999999</v>
      </c>
      <c r="H96" s="6">
        <v>10.305</v>
      </c>
      <c r="I96" s="6">
        <v>9.7850000000000001</v>
      </c>
      <c r="J96" s="6">
        <v>6.9250000000000007</v>
      </c>
      <c r="K96" s="21">
        <f t="shared" si="5"/>
        <v>50.649999999999991</v>
      </c>
    </row>
    <row r="97" spans="1:11" x14ac:dyDescent="0.4">
      <c r="A97" s="20">
        <f t="shared" si="4"/>
        <v>89</v>
      </c>
      <c r="B97" s="3">
        <v>10</v>
      </c>
      <c r="C97" s="3" t="s">
        <v>131</v>
      </c>
      <c r="D97" s="2" t="s">
        <v>10</v>
      </c>
      <c r="E97" s="6"/>
      <c r="F97" s="6">
        <v>10.3</v>
      </c>
      <c r="G97" s="6">
        <v>9.9499999999999993</v>
      </c>
      <c r="H97" s="6">
        <v>9.9499999999999993</v>
      </c>
      <c r="I97" s="6">
        <v>11</v>
      </c>
      <c r="J97" s="6">
        <v>9.35</v>
      </c>
      <c r="K97" s="21">
        <f t="shared" si="5"/>
        <v>50.550000000000004</v>
      </c>
    </row>
    <row r="98" spans="1:11" x14ac:dyDescent="0.4">
      <c r="A98" s="20">
        <f t="shared" si="4"/>
        <v>90</v>
      </c>
      <c r="B98" s="3">
        <v>21</v>
      </c>
      <c r="C98" s="3" t="s">
        <v>132</v>
      </c>
      <c r="D98" s="2" t="s">
        <v>11</v>
      </c>
      <c r="E98" s="6">
        <v>8.4499999999999993</v>
      </c>
      <c r="F98" s="6">
        <v>7.9</v>
      </c>
      <c r="G98" s="6">
        <v>7.6</v>
      </c>
      <c r="H98" s="6">
        <v>9.85</v>
      </c>
      <c r="I98" s="6">
        <v>9.4499999999999993</v>
      </c>
      <c r="J98" s="6">
        <v>7.25</v>
      </c>
      <c r="K98" s="21">
        <f t="shared" si="5"/>
        <v>50.5</v>
      </c>
    </row>
    <row r="99" spans="1:11" x14ac:dyDescent="0.4">
      <c r="A99" s="20">
        <f t="shared" si="4"/>
        <v>91</v>
      </c>
      <c r="B99" s="3">
        <v>28</v>
      </c>
      <c r="C99" s="3" t="s">
        <v>69</v>
      </c>
      <c r="D99" s="2" t="s">
        <v>35</v>
      </c>
      <c r="E99" s="6">
        <v>12.255000000000001</v>
      </c>
      <c r="F99" s="6">
        <v>10.370000000000001</v>
      </c>
      <c r="G99" s="6">
        <v>7.3149999999999995</v>
      </c>
      <c r="H99" s="6">
        <v>9.98</v>
      </c>
      <c r="I99" s="6"/>
      <c r="J99" s="6">
        <v>10.240000000000002</v>
      </c>
      <c r="K99" s="21">
        <f t="shared" si="5"/>
        <v>50.160000000000004</v>
      </c>
    </row>
    <row r="100" spans="1:11" x14ac:dyDescent="0.4">
      <c r="A100" s="20">
        <f t="shared" si="4"/>
        <v>92</v>
      </c>
      <c r="B100" s="3">
        <v>1</v>
      </c>
      <c r="C100" s="3" t="s">
        <v>51</v>
      </c>
      <c r="D100" s="2" t="s">
        <v>30</v>
      </c>
      <c r="E100" s="6">
        <v>8.615000000000002</v>
      </c>
      <c r="F100" s="6">
        <v>10.305</v>
      </c>
      <c r="G100" s="6">
        <v>2.1800000000000006</v>
      </c>
      <c r="H100" s="6">
        <v>10.565000000000001</v>
      </c>
      <c r="I100" s="6">
        <v>10.565000000000001</v>
      </c>
      <c r="J100" s="6">
        <v>7.7700000000000014</v>
      </c>
      <c r="K100" s="21">
        <f t="shared" si="5"/>
        <v>50.000000000000007</v>
      </c>
    </row>
    <row r="101" spans="1:11" x14ac:dyDescent="0.4">
      <c r="A101" s="20">
        <f t="shared" si="4"/>
        <v>93</v>
      </c>
      <c r="B101" s="3">
        <v>1</v>
      </c>
      <c r="C101" s="3" t="s">
        <v>133</v>
      </c>
      <c r="D101" s="2" t="s">
        <v>12</v>
      </c>
      <c r="E101" s="6">
        <v>8.5500000000000007</v>
      </c>
      <c r="F101" s="6">
        <v>9.85</v>
      </c>
      <c r="G101" s="6">
        <v>3.6</v>
      </c>
      <c r="H101" s="6">
        <v>10.050000000000001</v>
      </c>
      <c r="I101" s="6">
        <v>10.050000000000001</v>
      </c>
      <c r="J101" s="6">
        <v>7.9</v>
      </c>
      <c r="K101" s="21">
        <f t="shared" si="5"/>
        <v>49.999999999999993</v>
      </c>
    </row>
    <row r="102" spans="1:11" x14ac:dyDescent="0.4">
      <c r="A102" s="20">
        <f t="shared" si="4"/>
        <v>94</v>
      </c>
      <c r="B102" s="3">
        <v>37</v>
      </c>
      <c r="C102" s="3" t="s">
        <v>134</v>
      </c>
      <c r="D102" s="2" t="s">
        <v>21</v>
      </c>
      <c r="E102" s="6">
        <v>10.95</v>
      </c>
      <c r="F102" s="6">
        <v>9.3000000000000007</v>
      </c>
      <c r="G102" s="6"/>
      <c r="H102" s="6">
        <v>9.5</v>
      </c>
      <c r="I102" s="6">
        <v>10.199999999999999</v>
      </c>
      <c r="J102" s="6">
        <v>9.9499999999999993</v>
      </c>
      <c r="K102" s="21">
        <f t="shared" si="5"/>
        <v>49.900000000000006</v>
      </c>
    </row>
    <row r="103" spans="1:11" x14ac:dyDescent="0.4">
      <c r="A103" s="20">
        <f t="shared" si="4"/>
        <v>95</v>
      </c>
      <c r="B103" s="3">
        <v>39</v>
      </c>
      <c r="C103" s="3" t="s">
        <v>57</v>
      </c>
      <c r="D103" s="2" t="s">
        <v>32</v>
      </c>
      <c r="E103" s="6">
        <v>10.240000000000002</v>
      </c>
      <c r="F103" s="6">
        <v>10.240000000000002</v>
      </c>
      <c r="G103" s="6">
        <v>9.7850000000000001</v>
      </c>
      <c r="H103" s="6">
        <v>9.7850000000000001</v>
      </c>
      <c r="I103" s="6"/>
      <c r="J103" s="6">
        <v>9.0050000000000008</v>
      </c>
      <c r="K103" s="21">
        <f t="shared" si="5"/>
        <v>49.055000000000007</v>
      </c>
    </row>
    <row r="104" spans="1:11" x14ac:dyDescent="0.4">
      <c r="A104" s="20">
        <f t="shared" si="4"/>
        <v>96</v>
      </c>
      <c r="B104" s="3">
        <v>46</v>
      </c>
      <c r="C104" s="3" t="s">
        <v>135</v>
      </c>
      <c r="D104" s="2" t="s">
        <v>22</v>
      </c>
      <c r="E104" s="6">
        <v>8.85</v>
      </c>
      <c r="F104" s="6">
        <v>7.9</v>
      </c>
      <c r="G104" s="6">
        <v>7.1</v>
      </c>
      <c r="H104" s="6">
        <v>9.65</v>
      </c>
      <c r="I104" s="6">
        <v>7.9</v>
      </c>
      <c r="J104" s="6">
        <v>7.6</v>
      </c>
      <c r="K104" s="21">
        <f t="shared" si="5"/>
        <v>49</v>
      </c>
    </row>
    <row r="105" spans="1:11" x14ac:dyDescent="0.4">
      <c r="A105" s="20">
        <f t="shared" si="4"/>
        <v>97</v>
      </c>
      <c r="B105" s="3">
        <v>46</v>
      </c>
      <c r="C105" s="2" t="s">
        <v>79</v>
      </c>
      <c r="D105" s="2" t="s">
        <v>37</v>
      </c>
      <c r="E105" s="6">
        <v>9.0050000000000008</v>
      </c>
      <c r="F105" s="6">
        <v>7.7700000000000014</v>
      </c>
      <c r="G105" s="6">
        <v>6.73</v>
      </c>
      <c r="H105" s="6">
        <v>10.045000000000002</v>
      </c>
      <c r="I105" s="6">
        <v>7.7700000000000014</v>
      </c>
      <c r="J105" s="6">
        <v>7.379999999999999</v>
      </c>
      <c r="K105" s="21">
        <f t="shared" ref="K105:K108" si="6">SUM(E105:J105)</f>
        <v>48.7</v>
      </c>
    </row>
    <row r="106" spans="1:11" x14ac:dyDescent="0.4">
      <c r="A106" s="20">
        <f t="shared" si="4"/>
        <v>98</v>
      </c>
      <c r="B106" s="3">
        <v>28</v>
      </c>
      <c r="C106" s="3" t="s">
        <v>136</v>
      </c>
      <c r="D106" s="2" t="s">
        <v>23</v>
      </c>
      <c r="E106" s="6">
        <v>11.35</v>
      </c>
      <c r="F106" s="6">
        <v>9.9</v>
      </c>
      <c r="G106" s="6">
        <v>7.55</v>
      </c>
      <c r="H106" s="6">
        <v>9.6</v>
      </c>
      <c r="I106" s="6"/>
      <c r="J106" s="6">
        <v>9.8000000000000007</v>
      </c>
      <c r="K106" s="21">
        <f t="shared" si="6"/>
        <v>48.2</v>
      </c>
    </row>
    <row r="107" spans="1:11" x14ac:dyDescent="0.4">
      <c r="A107" s="20">
        <f t="shared" si="4"/>
        <v>99</v>
      </c>
      <c r="B107" s="3">
        <v>7</v>
      </c>
      <c r="C107" s="3" t="s">
        <v>137</v>
      </c>
      <c r="D107" s="2" t="s">
        <v>24</v>
      </c>
      <c r="E107" s="6">
        <v>4.6500000000000004</v>
      </c>
      <c r="F107" s="6">
        <v>10.3</v>
      </c>
      <c r="G107" s="6">
        <v>10.4</v>
      </c>
      <c r="H107" s="6"/>
      <c r="I107" s="6">
        <v>10.9</v>
      </c>
      <c r="J107" s="6">
        <v>11.4</v>
      </c>
      <c r="K107" s="21">
        <f t="shared" si="6"/>
        <v>47.65</v>
      </c>
    </row>
    <row r="108" spans="1:11" x14ac:dyDescent="0.4">
      <c r="A108" s="24">
        <f t="shared" si="4"/>
        <v>100</v>
      </c>
      <c r="B108" s="25">
        <v>39</v>
      </c>
      <c r="C108" s="25" t="s">
        <v>138</v>
      </c>
      <c r="D108" s="17" t="s">
        <v>26</v>
      </c>
      <c r="E108" s="26">
        <v>9.8000000000000007</v>
      </c>
      <c r="F108" s="26">
        <v>9.8000000000000007</v>
      </c>
      <c r="G108" s="26">
        <v>9.4499999999999993</v>
      </c>
      <c r="H108" s="26">
        <v>9.4499999999999993</v>
      </c>
      <c r="I108" s="26"/>
      <c r="J108" s="26">
        <v>8.85</v>
      </c>
      <c r="K108" s="27">
        <f t="shared" si="6"/>
        <v>47.35</v>
      </c>
    </row>
    <row r="110" spans="1:11" x14ac:dyDescent="0.4">
      <c r="E110" s="9"/>
    </row>
    <row r="111" spans="1:11" x14ac:dyDescent="0.4">
      <c r="E111" s="10"/>
    </row>
  </sheetData>
  <sortState ref="A9:K58">
    <sortCondition ref="D9"/>
  </sortState>
  <phoneticPr fontId="2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&amp;R男子個人総合成績</oddHeader>
    <oddFooter>&amp;C&amp;P／&amp;N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団体総合</vt:lpstr>
      <vt:lpstr>個人総合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2016-09-29T08:40:18Z</dcterms:created>
  <dcterms:modified xsi:type="dcterms:W3CDTF">2016-12-22T06:37:35Z</dcterms:modified>
</cp:coreProperties>
</file>