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第5回\完成‗読み合わせ後\"/>
    </mc:Choice>
  </mc:AlternateContent>
  <bookViews>
    <workbookView xWindow="0" yWindow="0" windowWidth="15330" windowHeight="2070"/>
  </bookViews>
  <sheets>
    <sheet name="11月" sheetId="1" r:id="rId1"/>
    <sheet name="店舗別" sheetId="3" r:id="rId2"/>
    <sheet name="商品マスタ" sheetId="4" r:id="rId3"/>
  </sheets>
  <definedNames>
    <definedName name="_xlnm._FilterDatabase" localSheetId="0" hidden="1">'11月'!$A$3:$I$107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8" i="1"/>
  <c r="G19" i="1"/>
  <c r="G30" i="1"/>
  <c r="G40" i="1"/>
  <c r="G43" i="1"/>
  <c r="G45" i="1"/>
  <c r="G47" i="1"/>
  <c r="G52" i="1"/>
  <c r="G63" i="1"/>
  <c r="G66" i="1"/>
  <c r="G77" i="1"/>
  <c r="G78" i="1"/>
  <c r="G87" i="1"/>
  <c r="G93" i="1"/>
  <c r="G94" i="1"/>
  <c r="G98" i="1"/>
  <c r="G104" i="1"/>
  <c r="G4" i="1"/>
  <c r="G31" i="1"/>
  <c r="G39" i="1"/>
  <c r="G53" i="1"/>
  <c r="G64" i="1"/>
  <c r="G67" i="1"/>
  <c r="G74" i="1"/>
  <c r="G86" i="1"/>
  <c r="G34" i="1"/>
  <c r="G103" i="1"/>
  <c r="G107" i="1"/>
  <c r="G6" i="1"/>
  <c r="G10" i="1"/>
  <c r="G14" i="1"/>
  <c r="G22" i="1"/>
  <c r="G26" i="1"/>
  <c r="G28" i="1"/>
  <c r="G37" i="1"/>
  <c r="G42" i="1"/>
  <c r="G44" i="1"/>
  <c r="G51" i="1"/>
  <c r="G56" i="1"/>
  <c r="G59" i="1"/>
  <c r="G73" i="1"/>
  <c r="G85" i="1"/>
  <c r="G88" i="1"/>
  <c r="G96" i="1"/>
  <c r="G99" i="1"/>
  <c r="G106" i="1"/>
  <c r="G12" i="1"/>
  <c r="G21" i="1"/>
  <c r="G23" i="1"/>
  <c r="G29" i="1"/>
  <c r="G33" i="1"/>
  <c r="G36" i="1"/>
  <c r="G41" i="1"/>
  <c r="G48" i="1"/>
  <c r="G62" i="1"/>
  <c r="G70" i="1"/>
  <c r="G72" i="1"/>
  <c r="G76" i="1"/>
  <c r="G79" i="1"/>
  <c r="G90" i="1"/>
  <c r="G95" i="1"/>
  <c r="G102" i="1"/>
  <c r="G7" i="1"/>
  <c r="G9" i="1"/>
  <c r="G20" i="1"/>
  <c r="G25" i="1"/>
  <c r="G32" i="1"/>
  <c r="G35" i="1"/>
  <c r="G49" i="1"/>
  <c r="G54" i="1"/>
  <c r="G55" i="1"/>
  <c r="G58" i="1"/>
  <c r="G68" i="1"/>
  <c r="G69" i="1"/>
  <c r="G75" i="1"/>
  <c r="G81" i="1"/>
  <c r="G89" i="1"/>
  <c r="G91" i="1"/>
  <c r="G100" i="1"/>
  <c r="G101" i="1"/>
  <c r="G105" i="1"/>
  <c r="G8" i="1"/>
  <c r="G13" i="1"/>
  <c r="G17" i="1"/>
  <c r="G38" i="1"/>
  <c r="G60" i="1"/>
  <c r="G61" i="1"/>
  <c r="G83" i="1"/>
  <c r="G97" i="1"/>
  <c r="G5" i="1"/>
  <c r="G16" i="1"/>
  <c r="G24" i="1"/>
  <c r="G27" i="1"/>
  <c r="G46" i="1"/>
  <c r="G50" i="1"/>
  <c r="G57" i="1"/>
  <c r="G65" i="1"/>
  <c r="G71" i="1"/>
  <c r="G80" i="1"/>
  <c r="G82" i="1"/>
  <c r="G84" i="1"/>
  <c r="G92" i="1"/>
  <c r="G11" i="1"/>
  <c r="F15" i="1"/>
  <c r="F18" i="1"/>
  <c r="F19" i="1"/>
  <c r="F30" i="1"/>
  <c r="F40" i="1"/>
  <c r="F43" i="1"/>
  <c r="F45" i="1"/>
  <c r="F47" i="1"/>
  <c r="F52" i="1"/>
  <c r="F63" i="1"/>
  <c r="F66" i="1"/>
  <c r="F77" i="1"/>
  <c r="F78" i="1"/>
  <c r="F87" i="1"/>
  <c r="F93" i="1"/>
  <c r="F94" i="1"/>
  <c r="F98" i="1"/>
  <c r="F104" i="1"/>
  <c r="F4" i="1"/>
  <c r="F31" i="1"/>
  <c r="F39" i="1"/>
  <c r="F53" i="1"/>
  <c r="F64" i="1"/>
  <c r="F67" i="1"/>
  <c r="F74" i="1"/>
  <c r="F86" i="1"/>
  <c r="F34" i="1"/>
  <c r="F103" i="1"/>
  <c r="F107" i="1"/>
  <c r="F6" i="1"/>
  <c r="F10" i="1"/>
  <c r="F14" i="1"/>
  <c r="F22" i="1"/>
  <c r="F26" i="1"/>
  <c r="F28" i="1"/>
  <c r="F37" i="1"/>
  <c r="F42" i="1"/>
  <c r="F44" i="1"/>
  <c r="F51" i="1"/>
  <c r="F56" i="1"/>
  <c r="F59" i="1"/>
  <c r="F73" i="1"/>
  <c r="F85" i="1"/>
  <c r="F88" i="1"/>
  <c r="F96" i="1"/>
  <c r="F99" i="1"/>
  <c r="F106" i="1"/>
  <c r="F12" i="1"/>
  <c r="F21" i="1"/>
  <c r="F23" i="1"/>
  <c r="F29" i="1"/>
  <c r="F33" i="1"/>
  <c r="F36" i="1"/>
  <c r="F41" i="1"/>
  <c r="F48" i="1"/>
  <c r="F62" i="1"/>
  <c r="F70" i="1"/>
  <c r="F72" i="1"/>
  <c r="F76" i="1"/>
  <c r="F79" i="1"/>
  <c r="F90" i="1"/>
  <c r="F95" i="1"/>
  <c r="F102" i="1"/>
  <c r="F7" i="1"/>
  <c r="F9" i="1"/>
  <c r="F20" i="1"/>
  <c r="F25" i="1"/>
  <c r="F32" i="1"/>
  <c r="F35" i="1"/>
  <c r="F49" i="1"/>
  <c r="F54" i="1"/>
  <c r="F55" i="1"/>
  <c r="F58" i="1"/>
  <c r="F68" i="1"/>
  <c r="F69" i="1"/>
  <c r="F75" i="1"/>
  <c r="F81" i="1"/>
  <c r="F89" i="1"/>
  <c r="F91" i="1"/>
  <c r="F100" i="1"/>
  <c r="F101" i="1"/>
  <c r="F105" i="1"/>
  <c r="F8" i="1"/>
  <c r="F13" i="1"/>
  <c r="F17" i="1"/>
  <c r="F38" i="1"/>
  <c r="F60" i="1"/>
  <c r="F61" i="1"/>
  <c r="F83" i="1"/>
  <c r="F97" i="1"/>
  <c r="F5" i="1"/>
  <c r="F16" i="1"/>
  <c r="F24" i="1"/>
  <c r="F27" i="1"/>
  <c r="F46" i="1"/>
  <c r="F50" i="1"/>
  <c r="F57" i="1"/>
  <c r="F65" i="1"/>
  <c r="F71" i="1"/>
  <c r="F80" i="1"/>
  <c r="F82" i="1"/>
  <c r="F84" i="1"/>
  <c r="F92" i="1"/>
  <c r="F11" i="1"/>
  <c r="C11" i="3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D11" i="3" s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F10" i="3" s="1"/>
  <c r="I54" i="1"/>
  <c r="I55" i="1"/>
  <c r="I56" i="1"/>
  <c r="I57" i="1"/>
  <c r="I58" i="1"/>
  <c r="I59" i="1"/>
  <c r="I60" i="1"/>
  <c r="E8" i="3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E11" i="3" s="1"/>
  <c r="I104" i="1"/>
  <c r="I105" i="1"/>
  <c r="I106" i="1"/>
  <c r="I107" i="1"/>
  <c r="F11" i="3" s="1"/>
  <c r="I4" i="1"/>
  <c r="E6" i="3" l="1"/>
  <c r="E10" i="3"/>
  <c r="G11" i="3"/>
  <c r="C9" i="3"/>
  <c r="C8" i="3"/>
  <c r="E9" i="3"/>
  <c r="D10" i="3"/>
  <c r="E7" i="3"/>
  <c r="C10" i="3"/>
  <c r="G10" i="3" s="1"/>
  <c r="C6" i="3"/>
  <c r="F9" i="3"/>
  <c r="D9" i="3"/>
  <c r="C7" i="3"/>
  <c r="D4" i="3"/>
  <c r="E5" i="3"/>
  <c r="F5" i="3"/>
  <c r="D5" i="3"/>
  <c r="C5" i="3"/>
  <c r="F6" i="3"/>
  <c r="F8" i="3"/>
  <c r="D7" i="3"/>
  <c r="E4" i="3"/>
  <c r="C4" i="3"/>
  <c r="F7" i="3"/>
  <c r="F4" i="3"/>
  <c r="D6" i="3"/>
  <c r="D8" i="3"/>
  <c r="E12" i="3" l="1"/>
  <c r="C12" i="3"/>
  <c r="G4" i="3"/>
  <c r="G5" i="3"/>
  <c r="D12" i="3"/>
  <c r="G6" i="3"/>
  <c r="F12" i="3"/>
  <c r="G7" i="3"/>
  <c r="G8" i="3"/>
  <c r="G9" i="3"/>
  <c r="G12" i="3" l="1"/>
</calcChain>
</file>

<file path=xl/sharedStrings.xml><?xml version="1.0" encoding="utf-8"?>
<sst xmlns="http://schemas.openxmlformats.org/spreadsheetml/2006/main" count="271" uniqueCount="62">
  <si>
    <t>2016年11月　ギフトセット売上一覧表</t>
    <rPh sb="4" eb="5">
      <t>ネン</t>
    </rPh>
    <rPh sb="7" eb="8">
      <t>ガツ</t>
    </rPh>
    <rPh sb="15" eb="17">
      <t>ウリアゲ</t>
    </rPh>
    <rPh sb="17" eb="19">
      <t>イチラン</t>
    </rPh>
    <rPh sb="19" eb="20">
      <t>ヒョウ</t>
    </rPh>
    <phoneticPr fontId="3"/>
  </si>
  <si>
    <t>池袋店</t>
    <rPh sb="0" eb="3">
      <t>イケブクロテン</t>
    </rPh>
    <phoneticPr fontId="3"/>
  </si>
  <si>
    <t>銀座店</t>
    <rPh sb="0" eb="2">
      <t>ギンザ</t>
    </rPh>
    <rPh sb="2" eb="3">
      <t>テン</t>
    </rPh>
    <phoneticPr fontId="3"/>
  </si>
  <si>
    <t>新宿店</t>
    <rPh sb="0" eb="3">
      <t>シンジュクテン</t>
    </rPh>
    <phoneticPr fontId="3"/>
  </si>
  <si>
    <t>日本橋店</t>
    <rPh sb="0" eb="3">
      <t>ニホンバシ</t>
    </rPh>
    <rPh sb="3" eb="4">
      <t>テン</t>
    </rPh>
    <phoneticPr fontId="3"/>
  </si>
  <si>
    <t>ギフトセット名</t>
    <rPh sb="6" eb="7">
      <t>メイ</t>
    </rPh>
    <phoneticPr fontId="1"/>
  </si>
  <si>
    <t>紅茶・ジャムセット</t>
    <rPh sb="0" eb="2">
      <t>コウチャ</t>
    </rPh>
    <phoneticPr fontId="1"/>
  </si>
  <si>
    <t>No.</t>
    <phoneticPr fontId="1"/>
  </si>
  <si>
    <t>売上日</t>
    <rPh sb="0" eb="3">
      <t>ウリアゲビ</t>
    </rPh>
    <phoneticPr fontId="1"/>
  </si>
  <si>
    <t>売上店</t>
    <rPh sb="0" eb="2">
      <t>ウリアゲ</t>
    </rPh>
    <rPh sb="2" eb="3">
      <t>テン</t>
    </rPh>
    <phoneticPr fontId="1"/>
  </si>
  <si>
    <t>数量</t>
    <rPh sb="0" eb="2">
      <t>スウリョウ</t>
    </rPh>
    <phoneticPr fontId="1"/>
  </si>
  <si>
    <t>売上金額</t>
    <rPh sb="0" eb="2">
      <t>ウリアゲ</t>
    </rPh>
    <rPh sb="2" eb="4">
      <t>キンガク</t>
    </rPh>
    <phoneticPr fontId="1"/>
  </si>
  <si>
    <t>合計</t>
    <rPh sb="0" eb="2">
      <t>ゴウケイ</t>
    </rPh>
    <phoneticPr fontId="1"/>
  </si>
  <si>
    <t>S-001</t>
  </si>
  <si>
    <t>A-001</t>
  </si>
  <si>
    <t>A-002</t>
  </si>
  <si>
    <t>A-003</t>
  </si>
  <si>
    <t>H-001</t>
  </si>
  <si>
    <t>特選燻製セット</t>
    <rPh sb="0" eb="2">
      <t>トクセン</t>
    </rPh>
    <rPh sb="2" eb="4">
      <t>クンセイ</t>
    </rPh>
    <phoneticPr fontId="1"/>
  </si>
  <si>
    <t>D-001</t>
  </si>
  <si>
    <t>D-001</t>
    <phoneticPr fontId="1"/>
  </si>
  <si>
    <t>D-003</t>
  </si>
  <si>
    <t>H-002</t>
    <phoneticPr fontId="1"/>
  </si>
  <si>
    <t>H-002</t>
    <phoneticPr fontId="1"/>
  </si>
  <si>
    <t>H-002</t>
    <phoneticPr fontId="1"/>
  </si>
  <si>
    <t>A-003</t>
    <phoneticPr fontId="1"/>
  </si>
  <si>
    <t>銀座店</t>
    <rPh sb="0" eb="2">
      <t>ギンザ</t>
    </rPh>
    <rPh sb="2" eb="3">
      <t>テン</t>
    </rPh>
    <phoneticPr fontId="1"/>
  </si>
  <si>
    <t>新宿店</t>
    <rPh sb="0" eb="3">
      <t>シンジュクテン</t>
    </rPh>
    <phoneticPr fontId="1"/>
  </si>
  <si>
    <t>池袋店</t>
    <rPh sb="0" eb="3">
      <t>イケブクロテン</t>
    </rPh>
    <phoneticPr fontId="1"/>
  </si>
  <si>
    <t>日本橋店</t>
    <rPh sb="0" eb="3">
      <t>ニホンバシ</t>
    </rPh>
    <rPh sb="3" eb="4">
      <t>テン</t>
    </rPh>
    <phoneticPr fontId="1"/>
  </si>
  <si>
    <t>セレクトギフト</t>
    <phoneticPr fontId="1"/>
  </si>
  <si>
    <t>コーヒーギフト</t>
    <phoneticPr fontId="1"/>
  </si>
  <si>
    <t>特選燻製セット</t>
    <rPh sb="0" eb="2">
      <t>トクセン</t>
    </rPh>
    <rPh sb="2" eb="4">
      <t>クンセイ</t>
    </rPh>
    <phoneticPr fontId="1"/>
  </si>
  <si>
    <t>オリジナルビールセット</t>
    <phoneticPr fontId="1"/>
  </si>
  <si>
    <t>赤白ワインセット</t>
    <rPh sb="0" eb="2">
      <t>アカシロ</t>
    </rPh>
    <phoneticPr fontId="1"/>
  </si>
  <si>
    <t>赤ワインセット</t>
    <rPh sb="0" eb="1">
      <t>アカ</t>
    </rPh>
    <phoneticPr fontId="1"/>
  </si>
  <si>
    <t>S-001</t>
    <phoneticPr fontId="1"/>
  </si>
  <si>
    <t>D-003</t>
    <phoneticPr fontId="1"/>
  </si>
  <si>
    <t>H-001</t>
    <phoneticPr fontId="1"/>
  </si>
  <si>
    <t>H-002</t>
    <phoneticPr fontId="1"/>
  </si>
  <si>
    <t>A-001</t>
    <phoneticPr fontId="1"/>
  </si>
  <si>
    <t>A-002</t>
    <phoneticPr fontId="1"/>
  </si>
  <si>
    <t>A-003</t>
    <phoneticPr fontId="1"/>
  </si>
  <si>
    <t>加工肉</t>
    <rPh sb="0" eb="2">
      <t>カコウ</t>
    </rPh>
    <rPh sb="2" eb="3">
      <t>ニク</t>
    </rPh>
    <phoneticPr fontId="1"/>
  </si>
  <si>
    <t>S-001</t>
    <phoneticPr fontId="1"/>
  </si>
  <si>
    <t>セレクト</t>
    <phoneticPr fontId="1"/>
  </si>
  <si>
    <t>セレクトギフト</t>
    <phoneticPr fontId="1"/>
  </si>
  <si>
    <t>D-001</t>
    <phoneticPr fontId="1"/>
  </si>
  <si>
    <t>飲料</t>
    <rPh sb="0" eb="2">
      <t>インリョウ</t>
    </rPh>
    <phoneticPr fontId="1"/>
  </si>
  <si>
    <t>紅茶・ジャムセット</t>
    <rPh sb="0" eb="2">
      <t>コウチャ</t>
    </rPh>
    <phoneticPr fontId="1"/>
  </si>
  <si>
    <t>コーヒーギフト</t>
    <phoneticPr fontId="1"/>
  </si>
  <si>
    <t>加工肉</t>
    <rPh sb="0" eb="2">
      <t>カコウ</t>
    </rPh>
    <rPh sb="2" eb="3">
      <t>ニク</t>
    </rPh>
    <phoneticPr fontId="1"/>
  </si>
  <si>
    <t>酒類</t>
    <rPh sb="0" eb="2">
      <t>シュルイ</t>
    </rPh>
    <phoneticPr fontId="1"/>
  </si>
  <si>
    <t>オリジナルビールセット</t>
    <phoneticPr fontId="1"/>
  </si>
  <si>
    <t>A-002</t>
    <phoneticPr fontId="1"/>
  </si>
  <si>
    <t>A-003</t>
    <phoneticPr fontId="1"/>
  </si>
  <si>
    <t>老舗の味ハム詰合せ</t>
    <rPh sb="0" eb="2">
      <t>シニセ</t>
    </rPh>
    <rPh sb="3" eb="4">
      <t>アジ</t>
    </rPh>
    <rPh sb="6" eb="8">
      <t>ツメアワ</t>
    </rPh>
    <phoneticPr fontId="1"/>
  </si>
  <si>
    <t>販売価格</t>
    <rPh sb="0" eb="2">
      <t>ハンバイ</t>
    </rPh>
    <rPh sb="2" eb="4">
      <t>カカク</t>
    </rPh>
    <phoneticPr fontId="1"/>
  </si>
  <si>
    <t>店舗別売上金額</t>
    <rPh sb="0" eb="2">
      <t>テンポ</t>
    </rPh>
    <rPh sb="2" eb="3">
      <t>ベツ</t>
    </rPh>
    <rPh sb="3" eb="5">
      <t>ウリアゲ</t>
    </rPh>
    <rPh sb="5" eb="7">
      <t>キンガク</t>
    </rPh>
    <phoneticPr fontId="3"/>
  </si>
  <si>
    <t>商品コード</t>
    <rPh sb="0" eb="2">
      <t>ショウヒン</t>
    </rPh>
    <phoneticPr fontId="1"/>
  </si>
  <si>
    <t>分類コード</t>
    <rPh sb="0" eb="2">
      <t>ブンルイ</t>
    </rPh>
    <phoneticPr fontId="1"/>
  </si>
  <si>
    <t>分類名</t>
    <rPh sb="0" eb="2">
      <t>ブンルイ</t>
    </rPh>
    <rPh sb="2" eb="3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</si>
</sst>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1"/>
      <color theme="0"/>
      <name val="游ゴシック"/>
      <family val="2"/>
      <charset val="128"/>
      <scheme val="minor"/>
    </font>
    <font>
      <b/>
      <sz val="14"/>
      <color theme="8" tint="-0.49998474074526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theme="7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38" fontId="0" fillId="0" borderId="1" xfId="1" applyNumberFormat="1" applyFont="1" applyBorder="1">
      <alignment vertical="center"/>
    </xf>
    <xf numFmtId="38" fontId="0" fillId="0" borderId="1" xfId="0" applyNumberFormat="1" applyBorder="1">
      <alignment vertical="center"/>
    </xf>
    <xf numFmtId="0" fontId="0" fillId="0" borderId="0" xfId="0" applyFill="1" applyBorder="1">
      <alignment vertical="center"/>
    </xf>
    <xf numFmtId="38" fontId="0" fillId="0" borderId="1" xfId="1" applyFont="1" applyBorder="1">
      <alignment vertical="center"/>
    </xf>
    <xf numFmtId="0" fontId="0" fillId="0" borderId="2" xfId="0" applyFont="1" applyBorder="1">
      <alignment vertical="center"/>
    </xf>
    <xf numFmtId="38" fontId="0" fillId="0" borderId="2" xfId="1" applyFont="1" applyBorder="1">
      <alignment vertical="center"/>
    </xf>
    <xf numFmtId="0" fontId="0" fillId="0" borderId="3" xfId="0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Font="1" applyBorder="1">
      <alignment vertical="center"/>
    </xf>
    <xf numFmtId="38" fontId="0" fillId="0" borderId="4" xfId="1" applyFont="1" applyBorder="1">
      <alignment vertical="center"/>
    </xf>
    <xf numFmtId="176" fontId="0" fillId="0" borderId="0" xfId="0" applyNumberFormat="1" applyBorder="1">
      <alignment vertical="center"/>
    </xf>
    <xf numFmtId="38" fontId="0" fillId="0" borderId="0" xfId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numFmt numFmtId="176" formatCode="m/d;@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売上一覧表" displayName="売上一覧表" ref="A3:I107" headerRowDxfId="3" dataDxfId="4" headerRowBorderDxfId="9" dataCellStyle="桁区切り">
  <autoFilter ref="A3:I107"/>
  <tableColumns count="9">
    <tableColumn id="1" name="No." totalsRowLabel="集計"/>
    <tableColumn id="2" name="売上日" dataDxfId="8"/>
    <tableColumn id="3" name="売上店"/>
    <tableColumn id="4" name="商品コード"/>
    <tableColumn id="5" name="分類コード"/>
    <tableColumn id="6" name="ギフトセット名">
      <calculatedColumnFormula>VLOOKUP(D4,商品マスタ!$A$2:$D$9,3,FALSE)</calculatedColumnFormula>
    </tableColumn>
    <tableColumn id="7" name="販売価格" dataDxfId="7" totalsRowDxfId="0" dataCellStyle="桁区切り">
      <calculatedColumnFormula>VLOOKUP(D4,商品マスタ!$A$2:$D$9,4,FALSE)</calculatedColumnFormula>
    </tableColumn>
    <tableColumn id="8" name="数量" dataDxfId="6" totalsRowDxfId="1" dataCellStyle="桁区切り"/>
    <tableColumn id="9" name="売上金額" totalsRowFunction="sum" dataDxfId="5" totalsRowDxfId="2" dataCellStyle="桁区切り">
      <calculatedColumnFormula>G4*H4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tabSelected="1" zoomScaleNormal="100" workbookViewId="0">
      <selection sqref="A1:I1"/>
    </sheetView>
  </sheetViews>
  <sheetFormatPr defaultRowHeight="18.75" x14ac:dyDescent="0.4"/>
  <cols>
    <col min="1" max="1" width="7.625" customWidth="1"/>
    <col min="2" max="2" width="10.625" customWidth="1"/>
    <col min="3" max="3" width="11.375" bestFit="1" customWidth="1"/>
    <col min="4" max="5" width="15.25" bestFit="1" customWidth="1"/>
    <col min="6" max="6" width="23.125" bestFit="1" customWidth="1"/>
    <col min="7" max="7" width="13.25" bestFit="1" customWidth="1"/>
    <col min="8" max="8" width="9.5" bestFit="1" customWidth="1"/>
    <col min="9" max="9" width="13.25" bestFit="1" customWidth="1"/>
  </cols>
  <sheetData>
    <row r="1" spans="1:9" ht="24" x14ac:dyDescent="0.4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3" spans="1:9" x14ac:dyDescent="0.4">
      <c r="A3" s="16" t="s">
        <v>7</v>
      </c>
      <c r="B3" s="16" t="s">
        <v>8</v>
      </c>
      <c r="C3" s="16" t="s">
        <v>9</v>
      </c>
      <c r="D3" s="16" t="s">
        <v>59</v>
      </c>
      <c r="E3" s="16" t="s">
        <v>60</v>
      </c>
      <c r="F3" s="16" t="s">
        <v>5</v>
      </c>
      <c r="G3" s="16" t="s">
        <v>57</v>
      </c>
      <c r="H3" s="16" t="s">
        <v>10</v>
      </c>
      <c r="I3" s="16" t="s">
        <v>11</v>
      </c>
    </row>
    <row r="4" spans="1:9" x14ac:dyDescent="0.4">
      <c r="A4" s="1">
        <v>1</v>
      </c>
      <c r="B4" s="14">
        <v>42678</v>
      </c>
      <c r="C4" s="1" t="s">
        <v>1</v>
      </c>
      <c r="D4" s="1" t="s">
        <v>15</v>
      </c>
      <c r="E4" s="1"/>
      <c r="F4" s="1" t="str">
        <f>VLOOKUP(D4,商品マスタ!$A$2:$D$9,3,FALSE)</f>
        <v>赤白ワインセット</v>
      </c>
      <c r="G4" s="15">
        <f>VLOOKUP(D4,商品マスタ!$A$2:$D$9,4,FALSE)</f>
        <v>3000</v>
      </c>
      <c r="H4" s="15">
        <v>22</v>
      </c>
      <c r="I4" s="15">
        <f t="shared" ref="I4:I35" si="0">G4*H4</f>
        <v>66000</v>
      </c>
    </row>
    <row r="5" spans="1:9" x14ac:dyDescent="0.4">
      <c r="A5" s="1">
        <v>2</v>
      </c>
      <c r="B5" s="14">
        <v>42678</v>
      </c>
      <c r="C5" s="1" t="s">
        <v>1</v>
      </c>
      <c r="D5" s="1" t="s">
        <v>13</v>
      </c>
      <c r="E5" s="1"/>
      <c r="F5" s="1" t="str">
        <f>VLOOKUP(D5,商品マスタ!$A$2:$D$9,3,FALSE)</f>
        <v>セレクトギフト</v>
      </c>
      <c r="G5" s="15">
        <f>VLOOKUP(D5,商品マスタ!$A$2:$D$9,4,FALSE)</f>
        <v>5000</v>
      </c>
      <c r="H5" s="15">
        <v>10</v>
      </c>
      <c r="I5" s="15">
        <f t="shared" si="0"/>
        <v>50000</v>
      </c>
    </row>
    <row r="6" spans="1:9" x14ac:dyDescent="0.4">
      <c r="A6" s="1">
        <v>3</v>
      </c>
      <c r="B6" s="14">
        <v>42678</v>
      </c>
      <c r="C6" s="1" t="s">
        <v>2</v>
      </c>
      <c r="D6" s="1" t="s">
        <v>19</v>
      </c>
      <c r="E6" s="1"/>
      <c r="F6" s="1" t="str">
        <f>VLOOKUP(D6,商品マスタ!$A$2:$D$9,3,FALSE)</f>
        <v>紅茶・ジャムセット</v>
      </c>
      <c r="G6" s="15">
        <f>VLOOKUP(D6,商品マスタ!$A$2:$D$9,4,FALSE)</f>
        <v>3500</v>
      </c>
      <c r="H6" s="15">
        <v>24</v>
      </c>
      <c r="I6" s="15">
        <f t="shared" si="0"/>
        <v>84000</v>
      </c>
    </row>
    <row r="7" spans="1:9" x14ac:dyDescent="0.4">
      <c r="A7" s="1">
        <v>4</v>
      </c>
      <c r="B7" s="14">
        <v>42678</v>
      </c>
      <c r="C7" s="1" t="s">
        <v>2</v>
      </c>
      <c r="D7" s="1" t="s">
        <v>17</v>
      </c>
      <c r="E7" s="1"/>
      <c r="F7" s="1" t="str">
        <f>VLOOKUP(D7,商品マスタ!$A$2:$D$9,3,FALSE)</f>
        <v>老舗の味ハム詰合せ</v>
      </c>
      <c r="G7" s="15">
        <f>VLOOKUP(D7,商品マスタ!$A$2:$D$9,4,FALSE)</f>
        <v>4500</v>
      </c>
      <c r="H7" s="15">
        <v>18</v>
      </c>
      <c r="I7" s="15">
        <f t="shared" si="0"/>
        <v>81000</v>
      </c>
    </row>
    <row r="8" spans="1:9" x14ac:dyDescent="0.4">
      <c r="A8" s="1">
        <v>5</v>
      </c>
      <c r="B8" s="14">
        <v>42678</v>
      </c>
      <c r="C8" s="1" t="s">
        <v>3</v>
      </c>
      <c r="D8" s="1" t="s">
        <v>22</v>
      </c>
      <c r="E8" s="1"/>
      <c r="F8" s="1" t="str">
        <f>VLOOKUP(D8,商品マスタ!$A$2:$D$9,3,FALSE)</f>
        <v>特選燻製セット</v>
      </c>
      <c r="G8" s="15">
        <f>VLOOKUP(D8,商品マスタ!$A$2:$D$9,4,FALSE)</f>
        <v>5000</v>
      </c>
      <c r="H8" s="15">
        <v>20</v>
      </c>
      <c r="I8" s="15">
        <f t="shared" si="0"/>
        <v>100000</v>
      </c>
    </row>
    <row r="9" spans="1:9" x14ac:dyDescent="0.4">
      <c r="A9" s="1">
        <v>6</v>
      </c>
      <c r="B9" s="14">
        <v>42678</v>
      </c>
      <c r="C9" s="1" t="s">
        <v>3</v>
      </c>
      <c r="D9" s="1" t="s">
        <v>17</v>
      </c>
      <c r="E9" s="1"/>
      <c r="F9" s="1" t="str">
        <f>VLOOKUP(D9,商品マスタ!$A$2:$D$9,3,FALSE)</f>
        <v>老舗の味ハム詰合せ</v>
      </c>
      <c r="G9" s="15">
        <f>VLOOKUP(D9,商品マスタ!$A$2:$D$9,4,FALSE)</f>
        <v>4500</v>
      </c>
      <c r="H9" s="15">
        <v>35</v>
      </c>
      <c r="I9" s="15">
        <f t="shared" si="0"/>
        <v>157500</v>
      </c>
    </row>
    <row r="10" spans="1:9" x14ac:dyDescent="0.4">
      <c r="A10" s="1">
        <v>7</v>
      </c>
      <c r="B10" s="14">
        <v>42681</v>
      </c>
      <c r="C10" s="1" t="s">
        <v>3</v>
      </c>
      <c r="D10" s="1" t="s">
        <v>19</v>
      </c>
      <c r="E10" s="1"/>
      <c r="F10" s="1" t="str">
        <f>VLOOKUP(D10,商品マスタ!$A$2:$D$9,3,FALSE)</f>
        <v>紅茶・ジャムセット</v>
      </c>
      <c r="G10" s="15">
        <f>VLOOKUP(D10,商品マスタ!$A$2:$D$9,4,FALSE)</f>
        <v>3500</v>
      </c>
      <c r="H10" s="15">
        <v>35</v>
      </c>
      <c r="I10" s="15">
        <f t="shared" si="0"/>
        <v>122500</v>
      </c>
    </row>
    <row r="11" spans="1:9" x14ac:dyDescent="0.4">
      <c r="A11" s="1">
        <v>8</v>
      </c>
      <c r="B11" s="14">
        <v>42681</v>
      </c>
      <c r="C11" s="1" t="s">
        <v>3</v>
      </c>
      <c r="D11" s="1" t="s">
        <v>14</v>
      </c>
      <c r="E11" s="1"/>
      <c r="F11" s="1" t="str">
        <f>VLOOKUP(D11,商品マスタ!$A$2:$D$9,3,FALSE)</f>
        <v>オリジナルビールセット</v>
      </c>
      <c r="G11" s="15">
        <f>VLOOKUP(D11,商品マスタ!$A$2:$D$9,4,FALSE)</f>
        <v>4000</v>
      </c>
      <c r="H11" s="15">
        <v>30</v>
      </c>
      <c r="I11" s="15">
        <f t="shared" si="0"/>
        <v>120000</v>
      </c>
    </row>
    <row r="12" spans="1:9" x14ac:dyDescent="0.4">
      <c r="A12" s="1">
        <v>9</v>
      </c>
      <c r="B12" s="14">
        <v>42681</v>
      </c>
      <c r="C12" s="1" t="s">
        <v>3</v>
      </c>
      <c r="D12" s="1" t="s">
        <v>21</v>
      </c>
      <c r="E12" s="1"/>
      <c r="F12" s="1" t="str">
        <f>VLOOKUP(D12,商品マスタ!$A$2:$D$9,3,FALSE)</f>
        <v>コーヒーギフト</v>
      </c>
      <c r="G12" s="15">
        <f>VLOOKUP(D12,商品マスタ!$A$2:$D$9,4,FALSE)</f>
        <v>3000</v>
      </c>
      <c r="H12" s="15">
        <v>30</v>
      </c>
      <c r="I12" s="15">
        <f t="shared" si="0"/>
        <v>90000</v>
      </c>
    </row>
    <row r="13" spans="1:9" x14ac:dyDescent="0.4">
      <c r="A13" s="1">
        <v>10</v>
      </c>
      <c r="B13" s="14">
        <v>42681</v>
      </c>
      <c r="C13" s="1" t="s">
        <v>4</v>
      </c>
      <c r="D13" s="1" t="s">
        <v>23</v>
      </c>
      <c r="E13" s="1"/>
      <c r="F13" s="1" t="str">
        <f>VLOOKUP(D13,商品マスタ!$A$2:$D$9,3,FALSE)</f>
        <v>特選燻製セット</v>
      </c>
      <c r="G13" s="15">
        <f>VLOOKUP(D13,商品マスタ!$A$2:$D$9,4,FALSE)</f>
        <v>5000</v>
      </c>
      <c r="H13" s="15">
        <v>32</v>
      </c>
      <c r="I13" s="15">
        <f t="shared" si="0"/>
        <v>160000</v>
      </c>
    </row>
    <row r="14" spans="1:9" x14ac:dyDescent="0.4">
      <c r="A14" s="1">
        <v>11</v>
      </c>
      <c r="B14" s="14">
        <v>42681</v>
      </c>
      <c r="C14" s="1" t="s">
        <v>4</v>
      </c>
      <c r="D14" s="1" t="s">
        <v>19</v>
      </c>
      <c r="E14" s="1"/>
      <c r="F14" s="1" t="str">
        <f>VLOOKUP(D14,商品マスタ!$A$2:$D$9,3,FALSE)</f>
        <v>紅茶・ジャムセット</v>
      </c>
      <c r="G14" s="15">
        <f>VLOOKUP(D14,商品マスタ!$A$2:$D$9,4,FALSE)</f>
        <v>3500</v>
      </c>
      <c r="H14" s="15">
        <v>25</v>
      </c>
      <c r="I14" s="15">
        <f t="shared" si="0"/>
        <v>87500</v>
      </c>
    </row>
    <row r="15" spans="1:9" x14ac:dyDescent="0.4">
      <c r="A15" s="1">
        <v>12</v>
      </c>
      <c r="B15" s="14">
        <v>42682</v>
      </c>
      <c r="C15" s="1" t="s">
        <v>4</v>
      </c>
      <c r="D15" s="1" t="s">
        <v>14</v>
      </c>
      <c r="E15" s="1"/>
      <c r="F15" s="1" t="str">
        <f>VLOOKUP(D15,商品マスタ!$A$2:$D$9,3,FALSE)</f>
        <v>オリジナルビールセット</v>
      </c>
      <c r="G15" s="15">
        <f>VLOOKUP(D15,商品マスタ!$A$2:$D$9,4,FALSE)</f>
        <v>4000</v>
      </c>
      <c r="H15" s="15">
        <v>45</v>
      </c>
      <c r="I15" s="15">
        <f t="shared" si="0"/>
        <v>180000</v>
      </c>
    </row>
    <row r="16" spans="1:9" x14ac:dyDescent="0.4">
      <c r="A16" s="1">
        <v>13</v>
      </c>
      <c r="B16" s="14">
        <v>42682</v>
      </c>
      <c r="C16" s="1" t="s">
        <v>4</v>
      </c>
      <c r="D16" s="1" t="s">
        <v>13</v>
      </c>
      <c r="E16" s="1"/>
      <c r="F16" s="1" t="str">
        <f>VLOOKUP(D16,商品マスタ!$A$2:$D$9,3,FALSE)</f>
        <v>セレクトギフト</v>
      </c>
      <c r="G16" s="15">
        <f>VLOOKUP(D16,商品マスタ!$A$2:$D$9,4,FALSE)</f>
        <v>5000</v>
      </c>
      <c r="H16" s="15">
        <v>25</v>
      </c>
      <c r="I16" s="15">
        <f t="shared" si="0"/>
        <v>125000</v>
      </c>
    </row>
    <row r="17" spans="1:9" x14ac:dyDescent="0.4">
      <c r="A17" s="1">
        <v>14</v>
      </c>
      <c r="B17" s="14">
        <v>42682</v>
      </c>
      <c r="C17" s="1" t="s">
        <v>4</v>
      </c>
      <c r="D17" s="1" t="s">
        <v>22</v>
      </c>
      <c r="E17" s="1"/>
      <c r="F17" s="1" t="str">
        <f>VLOOKUP(D17,商品マスタ!$A$2:$D$9,3,FALSE)</f>
        <v>特選燻製セット</v>
      </c>
      <c r="G17" s="15">
        <f>VLOOKUP(D17,商品マスタ!$A$2:$D$9,4,FALSE)</f>
        <v>5000</v>
      </c>
      <c r="H17" s="15">
        <v>13</v>
      </c>
      <c r="I17" s="15">
        <f t="shared" si="0"/>
        <v>65000</v>
      </c>
    </row>
    <row r="18" spans="1:9" x14ac:dyDescent="0.4">
      <c r="A18" s="1">
        <v>15</v>
      </c>
      <c r="B18" s="14">
        <v>42682</v>
      </c>
      <c r="C18" s="1" t="s">
        <v>2</v>
      </c>
      <c r="D18" s="1" t="s">
        <v>14</v>
      </c>
      <c r="E18" s="1"/>
      <c r="F18" s="1" t="str">
        <f>VLOOKUP(D18,商品マスタ!$A$2:$D$9,3,FALSE)</f>
        <v>オリジナルビールセット</v>
      </c>
      <c r="G18" s="15">
        <f>VLOOKUP(D18,商品マスタ!$A$2:$D$9,4,FALSE)</f>
        <v>4000</v>
      </c>
      <c r="H18" s="15">
        <v>25</v>
      </c>
      <c r="I18" s="15">
        <f t="shared" si="0"/>
        <v>100000</v>
      </c>
    </row>
    <row r="19" spans="1:9" x14ac:dyDescent="0.4">
      <c r="A19" s="1">
        <v>16</v>
      </c>
      <c r="B19" s="14">
        <v>42682</v>
      </c>
      <c r="C19" s="1" t="s">
        <v>3</v>
      </c>
      <c r="D19" s="1" t="s">
        <v>14</v>
      </c>
      <c r="E19" s="1"/>
      <c r="F19" s="1" t="str">
        <f>VLOOKUP(D19,商品マスタ!$A$2:$D$9,3,FALSE)</f>
        <v>オリジナルビールセット</v>
      </c>
      <c r="G19" s="15">
        <f>VLOOKUP(D19,商品マスタ!$A$2:$D$9,4,FALSE)</f>
        <v>4000</v>
      </c>
      <c r="H19" s="15">
        <v>27</v>
      </c>
      <c r="I19" s="15">
        <f t="shared" si="0"/>
        <v>108000</v>
      </c>
    </row>
    <row r="20" spans="1:9" x14ac:dyDescent="0.4">
      <c r="A20" s="1">
        <v>17</v>
      </c>
      <c r="B20" s="14">
        <v>42682</v>
      </c>
      <c r="C20" s="1" t="s">
        <v>4</v>
      </c>
      <c r="D20" s="1" t="s">
        <v>17</v>
      </c>
      <c r="E20" s="1"/>
      <c r="F20" s="1" t="str">
        <f>VLOOKUP(D20,商品マスタ!$A$2:$D$9,3,FALSE)</f>
        <v>老舗の味ハム詰合せ</v>
      </c>
      <c r="G20" s="15">
        <f>VLOOKUP(D20,商品マスタ!$A$2:$D$9,4,FALSE)</f>
        <v>4500</v>
      </c>
      <c r="H20" s="15">
        <v>22</v>
      </c>
      <c r="I20" s="15">
        <f t="shared" si="0"/>
        <v>99000</v>
      </c>
    </row>
    <row r="21" spans="1:9" x14ac:dyDescent="0.4">
      <c r="A21" s="1">
        <v>18</v>
      </c>
      <c r="B21" s="14">
        <v>42682</v>
      </c>
      <c r="C21" s="1" t="s">
        <v>4</v>
      </c>
      <c r="D21" s="1" t="s">
        <v>21</v>
      </c>
      <c r="E21" s="1"/>
      <c r="F21" s="1" t="str">
        <f>VLOOKUP(D21,商品マスタ!$A$2:$D$9,3,FALSE)</f>
        <v>コーヒーギフト</v>
      </c>
      <c r="G21" s="15">
        <f>VLOOKUP(D21,商品マスタ!$A$2:$D$9,4,FALSE)</f>
        <v>3000</v>
      </c>
      <c r="H21" s="15">
        <v>25</v>
      </c>
      <c r="I21" s="15">
        <f t="shared" si="0"/>
        <v>75000</v>
      </c>
    </row>
    <row r="22" spans="1:9" x14ac:dyDescent="0.4">
      <c r="A22" s="1">
        <v>19</v>
      </c>
      <c r="B22" s="14">
        <v>42682</v>
      </c>
      <c r="C22" s="1" t="s">
        <v>1</v>
      </c>
      <c r="D22" s="1" t="s">
        <v>19</v>
      </c>
      <c r="E22" s="1"/>
      <c r="F22" s="1" t="str">
        <f>VLOOKUP(D22,商品マスタ!$A$2:$D$9,3,FALSE)</f>
        <v>紅茶・ジャムセット</v>
      </c>
      <c r="G22" s="15">
        <f>VLOOKUP(D22,商品マスタ!$A$2:$D$9,4,FALSE)</f>
        <v>3500</v>
      </c>
      <c r="H22" s="15">
        <v>23</v>
      </c>
      <c r="I22" s="15">
        <f t="shared" si="0"/>
        <v>80500</v>
      </c>
    </row>
    <row r="23" spans="1:9" x14ac:dyDescent="0.4">
      <c r="A23" s="1">
        <v>20</v>
      </c>
      <c r="B23" s="14">
        <v>42682</v>
      </c>
      <c r="C23" s="1" t="s">
        <v>2</v>
      </c>
      <c r="D23" s="1" t="s">
        <v>21</v>
      </c>
      <c r="E23" s="1"/>
      <c r="F23" s="1" t="str">
        <f>VLOOKUP(D23,商品マスタ!$A$2:$D$9,3,FALSE)</f>
        <v>コーヒーギフト</v>
      </c>
      <c r="G23" s="15">
        <f>VLOOKUP(D23,商品マスタ!$A$2:$D$9,4,FALSE)</f>
        <v>3000</v>
      </c>
      <c r="H23" s="15">
        <v>45</v>
      </c>
      <c r="I23" s="15">
        <f t="shared" si="0"/>
        <v>135000</v>
      </c>
    </row>
    <row r="24" spans="1:9" x14ac:dyDescent="0.4">
      <c r="A24" s="1">
        <v>21</v>
      </c>
      <c r="B24" s="14">
        <v>42683</v>
      </c>
      <c r="C24" s="1" t="s">
        <v>2</v>
      </c>
      <c r="D24" s="1" t="s">
        <v>13</v>
      </c>
      <c r="E24" s="1"/>
      <c r="F24" s="1" t="str">
        <f>VLOOKUP(D24,商品マスタ!$A$2:$D$9,3,FALSE)</f>
        <v>セレクトギフト</v>
      </c>
      <c r="G24" s="15">
        <f>VLOOKUP(D24,商品マスタ!$A$2:$D$9,4,FALSE)</f>
        <v>5000</v>
      </c>
      <c r="H24" s="15">
        <v>13</v>
      </c>
      <c r="I24" s="15">
        <f t="shared" si="0"/>
        <v>65000</v>
      </c>
    </row>
    <row r="25" spans="1:9" x14ac:dyDescent="0.4">
      <c r="A25" s="1">
        <v>22</v>
      </c>
      <c r="B25" s="14">
        <v>42683</v>
      </c>
      <c r="C25" s="1" t="s">
        <v>3</v>
      </c>
      <c r="D25" s="1" t="s">
        <v>17</v>
      </c>
      <c r="E25" s="1"/>
      <c r="F25" s="1" t="str">
        <f>VLOOKUP(D25,商品マスタ!$A$2:$D$9,3,FALSE)</f>
        <v>老舗の味ハム詰合せ</v>
      </c>
      <c r="G25" s="15">
        <f>VLOOKUP(D25,商品マスタ!$A$2:$D$9,4,FALSE)</f>
        <v>4500</v>
      </c>
      <c r="H25" s="15">
        <v>45</v>
      </c>
      <c r="I25" s="15">
        <f t="shared" si="0"/>
        <v>202500</v>
      </c>
    </row>
    <row r="26" spans="1:9" x14ac:dyDescent="0.4">
      <c r="A26" s="1">
        <v>23</v>
      </c>
      <c r="B26" s="14">
        <v>42683</v>
      </c>
      <c r="C26" s="1" t="s">
        <v>3</v>
      </c>
      <c r="D26" s="1" t="s">
        <v>19</v>
      </c>
      <c r="E26" s="1"/>
      <c r="F26" s="1" t="str">
        <f>VLOOKUP(D26,商品マスタ!$A$2:$D$9,3,FALSE)</f>
        <v>紅茶・ジャムセット</v>
      </c>
      <c r="G26" s="15">
        <f>VLOOKUP(D26,商品マスタ!$A$2:$D$9,4,FALSE)</f>
        <v>3500</v>
      </c>
      <c r="H26" s="15">
        <v>13</v>
      </c>
      <c r="I26" s="15">
        <f t="shared" si="0"/>
        <v>45500</v>
      </c>
    </row>
    <row r="27" spans="1:9" x14ac:dyDescent="0.4">
      <c r="A27" s="1">
        <v>24</v>
      </c>
      <c r="B27" s="14">
        <v>42683</v>
      </c>
      <c r="C27" s="1" t="s">
        <v>4</v>
      </c>
      <c r="D27" s="1" t="s">
        <v>13</v>
      </c>
      <c r="E27" s="1"/>
      <c r="F27" s="1" t="str">
        <f>VLOOKUP(D27,商品マスタ!$A$2:$D$9,3,FALSE)</f>
        <v>セレクトギフト</v>
      </c>
      <c r="G27" s="15">
        <f>VLOOKUP(D27,商品マスタ!$A$2:$D$9,4,FALSE)</f>
        <v>5000</v>
      </c>
      <c r="H27" s="15">
        <v>30</v>
      </c>
      <c r="I27" s="15">
        <f t="shared" si="0"/>
        <v>150000</v>
      </c>
    </row>
    <row r="28" spans="1:9" x14ac:dyDescent="0.4">
      <c r="A28" s="1">
        <v>25</v>
      </c>
      <c r="B28" s="14">
        <v>42683</v>
      </c>
      <c r="C28" s="1" t="s">
        <v>4</v>
      </c>
      <c r="D28" s="1" t="s">
        <v>19</v>
      </c>
      <c r="E28" s="1"/>
      <c r="F28" s="1" t="str">
        <f>VLOOKUP(D28,商品マスタ!$A$2:$D$9,3,FALSE)</f>
        <v>紅茶・ジャムセット</v>
      </c>
      <c r="G28" s="15">
        <f>VLOOKUP(D28,商品マスタ!$A$2:$D$9,4,FALSE)</f>
        <v>3500</v>
      </c>
      <c r="H28" s="15">
        <v>55</v>
      </c>
      <c r="I28" s="15">
        <f t="shared" si="0"/>
        <v>192500</v>
      </c>
    </row>
    <row r="29" spans="1:9" x14ac:dyDescent="0.4">
      <c r="A29" s="1">
        <v>26</v>
      </c>
      <c r="B29" s="14">
        <v>42683</v>
      </c>
      <c r="C29" s="1" t="s">
        <v>4</v>
      </c>
      <c r="D29" s="1" t="s">
        <v>21</v>
      </c>
      <c r="E29" s="1"/>
      <c r="F29" s="1" t="str">
        <f>VLOOKUP(D29,商品マスタ!$A$2:$D$9,3,FALSE)</f>
        <v>コーヒーギフト</v>
      </c>
      <c r="G29" s="15">
        <f>VLOOKUP(D29,商品マスタ!$A$2:$D$9,4,FALSE)</f>
        <v>3000</v>
      </c>
      <c r="H29" s="15">
        <v>32</v>
      </c>
      <c r="I29" s="15">
        <f t="shared" si="0"/>
        <v>96000</v>
      </c>
    </row>
    <row r="30" spans="1:9" x14ac:dyDescent="0.4">
      <c r="A30" s="1">
        <v>27</v>
      </c>
      <c r="B30" s="14">
        <v>42684</v>
      </c>
      <c r="C30" s="1" t="s">
        <v>2</v>
      </c>
      <c r="D30" s="1" t="s">
        <v>14</v>
      </c>
      <c r="E30" s="1"/>
      <c r="F30" s="1" t="str">
        <f>VLOOKUP(D30,商品マスタ!$A$2:$D$9,3,FALSE)</f>
        <v>オリジナルビールセット</v>
      </c>
      <c r="G30" s="15">
        <f>VLOOKUP(D30,商品マスタ!$A$2:$D$9,4,FALSE)</f>
        <v>4000</v>
      </c>
      <c r="H30" s="15">
        <v>30</v>
      </c>
      <c r="I30" s="15">
        <f t="shared" si="0"/>
        <v>120000</v>
      </c>
    </row>
    <row r="31" spans="1:9" x14ac:dyDescent="0.4">
      <c r="A31" s="1">
        <v>28</v>
      </c>
      <c r="B31" s="14">
        <v>42684</v>
      </c>
      <c r="C31" s="1" t="s">
        <v>2</v>
      </c>
      <c r="D31" s="1" t="s">
        <v>15</v>
      </c>
      <c r="E31" s="1"/>
      <c r="F31" s="1" t="str">
        <f>VLOOKUP(D31,商品マスタ!$A$2:$D$9,3,FALSE)</f>
        <v>赤白ワインセット</v>
      </c>
      <c r="G31" s="15">
        <f>VLOOKUP(D31,商品マスタ!$A$2:$D$9,4,FALSE)</f>
        <v>3000</v>
      </c>
      <c r="H31" s="15">
        <v>25</v>
      </c>
      <c r="I31" s="15">
        <f t="shared" si="0"/>
        <v>75000</v>
      </c>
    </row>
    <row r="32" spans="1:9" x14ac:dyDescent="0.4">
      <c r="A32" s="1">
        <v>29</v>
      </c>
      <c r="B32" s="14">
        <v>42684</v>
      </c>
      <c r="C32" s="1" t="s">
        <v>3</v>
      </c>
      <c r="D32" s="1" t="s">
        <v>17</v>
      </c>
      <c r="E32" s="1"/>
      <c r="F32" s="1" t="str">
        <f>VLOOKUP(D32,商品マスタ!$A$2:$D$9,3,FALSE)</f>
        <v>老舗の味ハム詰合せ</v>
      </c>
      <c r="G32" s="15">
        <f>VLOOKUP(D32,商品マスタ!$A$2:$D$9,4,FALSE)</f>
        <v>4500</v>
      </c>
      <c r="H32" s="15">
        <v>35</v>
      </c>
      <c r="I32" s="15">
        <f t="shared" si="0"/>
        <v>157500</v>
      </c>
    </row>
    <row r="33" spans="1:9" x14ac:dyDescent="0.4">
      <c r="A33" s="1">
        <v>30</v>
      </c>
      <c r="B33" s="14">
        <v>42684</v>
      </c>
      <c r="C33" s="1" t="s">
        <v>3</v>
      </c>
      <c r="D33" s="1" t="s">
        <v>21</v>
      </c>
      <c r="E33" s="1"/>
      <c r="F33" s="1" t="str">
        <f>VLOOKUP(D33,商品マスタ!$A$2:$D$9,3,FALSE)</f>
        <v>コーヒーギフト</v>
      </c>
      <c r="G33" s="15">
        <f>VLOOKUP(D33,商品マスタ!$A$2:$D$9,4,FALSE)</f>
        <v>3000</v>
      </c>
      <c r="H33" s="15">
        <v>30</v>
      </c>
      <c r="I33" s="15">
        <f t="shared" si="0"/>
        <v>90000</v>
      </c>
    </row>
    <row r="34" spans="1:9" x14ac:dyDescent="0.4">
      <c r="A34" s="1">
        <v>31</v>
      </c>
      <c r="B34" s="14">
        <v>42684</v>
      </c>
      <c r="C34" s="1" t="s">
        <v>3</v>
      </c>
      <c r="D34" s="1" t="s">
        <v>25</v>
      </c>
      <c r="E34" s="1"/>
      <c r="F34" s="1" t="str">
        <f>VLOOKUP(D34,商品マスタ!$A$2:$D$9,3,FALSE)</f>
        <v>赤ワインセット</v>
      </c>
      <c r="G34" s="15">
        <f>VLOOKUP(D34,商品マスタ!$A$2:$D$9,4,FALSE)</f>
        <v>3000</v>
      </c>
      <c r="H34" s="15">
        <v>13</v>
      </c>
      <c r="I34" s="15">
        <f t="shared" si="0"/>
        <v>39000</v>
      </c>
    </row>
    <row r="35" spans="1:9" x14ac:dyDescent="0.4">
      <c r="A35" s="1">
        <v>32</v>
      </c>
      <c r="B35" s="14">
        <v>42684</v>
      </c>
      <c r="C35" s="1" t="s">
        <v>1</v>
      </c>
      <c r="D35" s="1" t="s">
        <v>17</v>
      </c>
      <c r="E35" s="1"/>
      <c r="F35" s="1" t="str">
        <f>VLOOKUP(D35,商品マスタ!$A$2:$D$9,3,FALSE)</f>
        <v>老舗の味ハム詰合せ</v>
      </c>
      <c r="G35" s="15">
        <f>VLOOKUP(D35,商品マスタ!$A$2:$D$9,4,FALSE)</f>
        <v>4500</v>
      </c>
      <c r="H35" s="15">
        <v>15</v>
      </c>
      <c r="I35" s="15">
        <f t="shared" si="0"/>
        <v>67500</v>
      </c>
    </row>
    <row r="36" spans="1:9" x14ac:dyDescent="0.4">
      <c r="A36" s="1">
        <v>33</v>
      </c>
      <c r="B36" s="14">
        <v>42684</v>
      </c>
      <c r="C36" s="1" t="s">
        <v>1</v>
      </c>
      <c r="D36" s="1" t="s">
        <v>21</v>
      </c>
      <c r="E36" s="1"/>
      <c r="F36" s="1" t="str">
        <f>VLOOKUP(D36,商品マスタ!$A$2:$D$9,3,FALSE)</f>
        <v>コーヒーギフト</v>
      </c>
      <c r="G36" s="15">
        <f>VLOOKUP(D36,商品マスタ!$A$2:$D$9,4,FALSE)</f>
        <v>3000</v>
      </c>
      <c r="H36" s="15">
        <v>18</v>
      </c>
      <c r="I36" s="15">
        <f t="shared" ref="I36:I67" si="1">G36*H36</f>
        <v>54000</v>
      </c>
    </row>
    <row r="37" spans="1:9" x14ac:dyDescent="0.4">
      <c r="A37" s="1">
        <v>34</v>
      </c>
      <c r="B37" s="14">
        <v>42685</v>
      </c>
      <c r="C37" s="1" t="s">
        <v>1</v>
      </c>
      <c r="D37" s="1" t="s">
        <v>19</v>
      </c>
      <c r="E37" s="1"/>
      <c r="F37" s="1" t="str">
        <f>VLOOKUP(D37,商品マスタ!$A$2:$D$9,3,FALSE)</f>
        <v>紅茶・ジャムセット</v>
      </c>
      <c r="G37" s="15">
        <f>VLOOKUP(D37,商品マスタ!$A$2:$D$9,4,FALSE)</f>
        <v>3500</v>
      </c>
      <c r="H37" s="15">
        <v>13</v>
      </c>
      <c r="I37" s="15">
        <f t="shared" si="1"/>
        <v>45500</v>
      </c>
    </row>
    <row r="38" spans="1:9" x14ac:dyDescent="0.4">
      <c r="A38" s="1">
        <v>35</v>
      </c>
      <c r="B38" s="14">
        <v>42685</v>
      </c>
      <c r="C38" s="1" t="s">
        <v>3</v>
      </c>
      <c r="D38" s="1" t="s">
        <v>22</v>
      </c>
      <c r="E38" s="1"/>
      <c r="F38" s="1" t="str">
        <f>VLOOKUP(D38,商品マスタ!$A$2:$D$9,3,FALSE)</f>
        <v>特選燻製セット</v>
      </c>
      <c r="G38" s="15">
        <f>VLOOKUP(D38,商品マスタ!$A$2:$D$9,4,FALSE)</f>
        <v>5000</v>
      </c>
      <c r="H38" s="15">
        <v>30</v>
      </c>
      <c r="I38" s="15">
        <f t="shared" si="1"/>
        <v>150000</v>
      </c>
    </row>
    <row r="39" spans="1:9" x14ac:dyDescent="0.4">
      <c r="A39" s="1">
        <v>36</v>
      </c>
      <c r="B39" s="14">
        <v>42685</v>
      </c>
      <c r="C39" s="1" t="s">
        <v>3</v>
      </c>
      <c r="D39" s="1" t="s">
        <v>15</v>
      </c>
      <c r="E39" s="1"/>
      <c r="F39" s="1" t="str">
        <f>VLOOKUP(D39,商品マスタ!$A$2:$D$9,3,FALSE)</f>
        <v>赤白ワインセット</v>
      </c>
      <c r="G39" s="15">
        <f>VLOOKUP(D39,商品マスタ!$A$2:$D$9,4,FALSE)</f>
        <v>3000</v>
      </c>
      <c r="H39" s="15">
        <v>13</v>
      </c>
      <c r="I39" s="15">
        <f t="shared" si="1"/>
        <v>39000</v>
      </c>
    </row>
    <row r="40" spans="1:9" x14ac:dyDescent="0.4">
      <c r="A40" s="1">
        <v>37</v>
      </c>
      <c r="B40" s="14">
        <v>42685</v>
      </c>
      <c r="C40" s="1" t="s">
        <v>4</v>
      </c>
      <c r="D40" s="1" t="s">
        <v>14</v>
      </c>
      <c r="E40" s="1"/>
      <c r="F40" s="1" t="str">
        <f>VLOOKUP(D40,商品マスタ!$A$2:$D$9,3,FALSE)</f>
        <v>オリジナルビールセット</v>
      </c>
      <c r="G40" s="15">
        <f>VLOOKUP(D40,商品マスタ!$A$2:$D$9,4,FALSE)</f>
        <v>4000</v>
      </c>
      <c r="H40" s="15">
        <v>25</v>
      </c>
      <c r="I40" s="15">
        <f t="shared" si="1"/>
        <v>100000</v>
      </c>
    </row>
    <row r="41" spans="1:9" x14ac:dyDescent="0.4">
      <c r="A41" s="1">
        <v>38</v>
      </c>
      <c r="B41" s="14">
        <v>42685</v>
      </c>
      <c r="C41" s="1" t="s">
        <v>4</v>
      </c>
      <c r="D41" s="1" t="s">
        <v>21</v>
      </c>
      <c r="E41" s="1"/>
      <c r="F41" s="1" t="str">
        <f>VLOOKUP(D41,商品マスタ!$A$2:$D$9,3,FALSE)</f>
        <v>コーヒーギフト</v>
      </c>
      <c r="G41" s="15">
        <f>VLOOKUP(D41,商品マスタ!$A$2:$D$9,4,FALSE)</f>
        <v>3000</v>
      </c>
      <c r="H41" s="15">
        <v>25</v>
      </c>
      <c r="I41" s="15">
        <f t="shared" si="1"/>
        <v>75000</v>
      </c>
    </row>
    <row r="42" spans="1:9" x14ac:dyDescent="0.4">
      <c r="A42" s="1">
        <v>39</v>
      </c>
      <c r="B42" s="14">
        <v>42685</v>
      </c>
      <c r="C42" s="1" t="s">
        <v>3</v>
      </c>
      <c r="D42" s="1" t="s">
        <v>19</v>
      </c>
      <c r="E42" s="1"/>
      <c r="F42" s="1" t="str">
        <f>VLOOKUP(D42,商品マスタ!$A$2:$D$9,3,FALSE)</f>
        <v>紅茶・ジャムセット</v>
      </c>
      <c r="G42" s="15">
        <f>VLOOKUP(D42,商品マスタ!$A$2:$D$9,4,FALSE)</f>
        <v>3500</v>
      </c>
      <c r="H42" s="15">
        <v>35</v>
      </c>
      <c r="I42" s="15">
        <f t="shared" si="1"/>
        <v>122500</v>
      </c>
    </row>
    <row r="43" spans="1:9" x14ac:dyDescent="0.4">
      <c r="A43" s="1">
        <v>40</v>
      </c>
      <c r="B43" s="14">
        <v>42688</v>
      </c>
      <c r="C43" s="1" t="s">
        <v>3</v>
      </c>
      <c r="D43" s="1" t="s">
        <v>14</v>
      </c>
      <c r="E43" s="1"/>
      <c r="F43" s="1" t="str">
        <f>VLOOKUP(D43,商品マスタ!$A$2:$D$9,3,FALSE)</f>
        <v>オリジナルビールセット</v>
      </c>
      <c r="G43" s="15">
        <f>VLOOKUP(D43,商品マスタ!$A$2:$D$9,4,FALSE)</f>
        <v>4000</v>
      </c>
      <c r="H43" s="15">
        <v>29</v>
      </c>
      <c r="I43" s="15">
        <f t="shared" si="1"/>
        <v>116000</v>
      </c>
    </row>
    <row r="44" spans="1:9" x14ac:dyDescent="0.4">
      <c r="A44" s="1">
        <v>41</v>
      </c>
      <c r="B44" s="14">
        <v>42688</v>
      </c>
      <c r="C44" s="1" t="s">
        <v>4</v>
      </c>
      <c r="D44" s="1" t="s">
        <v>19</v>
      </c>
      <c r="E44" s="1"/>
      <c r="F44" s="1" t="str">
        <f>VLOOKUP(D44,商品マスタ!$A$2:$D$9,3,FALSE)</f>
        <v>紅茶・ジャムセット</v>
      </c>
      <c r="G44" s="15">
        <f>VLOOKUP(D44,商品マスタ!$A$2:$D$9,4,FALSE)</f>
        <v>3500</v>
      </c>
      <c r="H44" s="15">
        <v>45</v>
      </c>
      <c r="I44" s="15">
        <f t="shared" si="1"/>
        <v>157500</v>
      </c>
    </row>
    <row r="45" spans="1:9" x14ac:dyDescent="0.4">
      <c r="A45" s="1">
        <v>42</v>
      </c>
      <c r="B45" s="14">
        <v>42688</v>
      </c>
      <c r="C45" s="1" t="s">
        <v>4</v>
      </c>
      <c r="D45" s="1" t="s">
        <v>14</v>
      </c>
      <c r="E45" s="1"/>
      <c r="F45" s="1" t="str">
        <f>VLOOKUP(D45,商品マスタ!$A$2:$D$9,3,FALSE)</f>
        <v>オリジナルビールセット</v>
      </c>
      <c r="G45" s="15">
        <f>VLOOKUP(D45,商品マスタ!$A$2:$D$9,4,FALSE)</f>
        <v>4000</v>
      </c>
      <c r="H45" s="15">
        <v>35</v>
      </c>
      <c r="I45" s="15">
        <f t="shared" si="1"/>
        <v>140000</v>
      </c>
    </row>
    <row r="46" spans="1:9" x14ac:dyDescent="0.4">
      <c r="A46" s="1">
        <v>43</v>
      </c>
      <c r="B46" s="14">
        <v>42688</v>
      </c>
      <c r="C46" s="1" t="s">
        <v>4</v>
      </c>
      <c r="D46" s="1" t="s">
        <v>13</v>
      </c>
      <c r="E46" s="1"/>
      <c r="F46" s="1" t="str">
        <f>VLOOKUP(D46,商品マスタ!$A$2:$D$9,3,FALSE)</f>
        <v>セレクトギフト</v>
      </c>
      <c r="G46" s="15">
        <f>VLOOKUP(D46,商品マスタ!$A$2:$D$9,4,FALSE)</f>
        <v>5000</v>
      </c>
      <c r="H46" s="15">
        <v>13</v>
      </c>
      <c r="I46" s="15">
        <f t="shared" si="1"/>
        <v>65000</v>
      </c>
    </row>
    <row r="47" spans="1:9" x14ac:dyDescent="0.4">
      <c r="A47" s="1">
        <v>44</v>
      </c>
      <c r="B47" s="14">
        <v>42688</v>
      </c>
      <c r="C47" s="1" t="s">
        <v>1</v>
      </c>
      <c r="D47" s="1" t="s">
        <v>14</v>
      </c>
      <c r="E47" s="1"/>
      <c r="F47" s="1" t="str">
        <f>VLOOKUP(D47,商品マスタ!$A$2:$D$9,3,FALSE)</f>
        <v>オリジナルビールセット</v>
      </c>
      <c r="G47" s="15">
        <f>VLOOKUP(D47,商品マスタ!$A$2:$D$9,4,FALSE)</f>
        <v>4000</v>
      </c>
      <c r="H47" s="15">
        <v>45</v>
      </c>
      <c r="I47" s="15">
        <f t="shared" si="1"/>
        <v>180000</v>
      </c>
    </row>
    <row r="48" spans="1:9" x14ac:dyDescent="0.4">
      <c r="A48" s="1">
        <v>45</v>
      </c>
      <c r="B48" s="14">
        <v>42689</v>
      </c>
      <c r="C48" s="1" t="s">
        <v>1</v>
      </c>
      <c r="D48" s="1" t="s">
        <v>21</v>
      </c>
      <c r="E48" s="1"/>
      <c r="F48" s="1" t="str">
        <f>VLOOKUP(D48,商品マスタ!$A$2:$D$9,3,FALSE)</f>
        <v>コーヒーギフト</v>
      </c>
      <c r="G48" s="15">
        <f>VLOOKUP(D48,商品マスタ!$A$2:$D$9,4,FALSE)</f>
        <v>3000</v>
      </c>
      <c r="H48" s="15">
        <v>30</v>
      </c>
      <c r="I48" s="15">
        <f t="shared" si="1"/>
        <v>90000</v>
      </c>
    </row>
    <row r="49" spans="1:9" x14ac:dyDescent="0.4">
      <c r="A49" s="1">
        <v>46</v>
      </c>
      <c r="B49" s="14">
        <v>42689</v>
      </c>
      <c r="C49" s="1" t="s">
        <v>2</v>
      </c>
      <c r="D49" s="1" t="s">
        <v>17</v>
      </c>
      <c r="E49" s="1"/>
      <c r="F49" s="1" t="str">
        <f>VLOOKUP(D49,商品マスタ!$A$2:$D$9,3,FALSE)</f>
        <v>老舗の味ハム詰合せ</v>
      </c>
      <c r="G49" s="15">
        <f>VLOOKUP(D49,商品マスタ!$A$2:$D$9,4,FALSE)</f>
        <v>4500</v>
      </c>
      <c r="H49" s="15">
        <v>35</v>
      </c>
      <c r="I49" s="15">
        <f t="shared" si="1"/>
        <v>157500</v>
      </c>
    </row>
    <row r="50" spans="1:9" x14ac:dyDescent="0.4">
      <c r="A50" s="1">
        <v>47</v>
      </c>
      <c r="B50" s="14">
        <v>42689</v>
      </c>
      <c r="C50" s="1" t="s">
        <v>3</v>
      </c>
      <c r="D50" s="1" t="s">
        <v>13</v>
      </c>
      <c r="E50" s="1"/>
      <c r="F50" s="1" t="str">
        <f>VLOOKUP(D50,商品マスタ!$A$2:$D$9,3,FALSE)</f>
        <v>セレクトギフト</v>
      </c>
      <c r="G50" s="15">
        <f>VLOOKUP(D50,商品マスタ!$A$2:$D$9,4,FALSE)</f>
        <v>5000</v>
      </c>
      <c r="H50" s="15">
        <v>40</v>
      </c>
      <c r="I50" s="15">
        <f t="shared" si="1"/>
        <v>200000</v>
      </c>
    </row>
    <row r="51" spans="1:9" x14ac:dyDescent="0.4">
      <c r="A51" s="1">
        <v>48</v>
      </c>
      <c r="B51" s="14">
        <v>42689</v>
      </c>
      <c r="C51" s="1" t="s">
        <v>3</v>
      </c>
      <c r="D51" s="1" t="s">
        <v>19</v>
      </c>
      <c r="E51" s="1"/>
      <c r="F51" s="1" t="str">
        <f>VLOOKUP(D51,商品マスタ!$A$2:$D$9,3,FALSE)</f>
        <v>紅茶・ジャムセット</v>
      </c>
      <c r="G51" s="15">
        <f>VLOOKUP(D51,商品マスタ!$A$2:$D$9,4,FALSE)</f>
        <v>3500</v>
      </c>
      <c r="H51" s="15">
        <v>35</v>
      </c>
      <c r="I51" s="15">
        <f t="shared" si="1"/>
        <v>122500</v>
      </c>
    </row>
    <row r="52" spans="1:9" x14ac:dyDescent="0.4">
      <c r="A52" s="1">
        <v>49</v>
      </c>
      <c r="B52" s="14">
        <v>42689</v>
      </c>
      <c r="C52" s="1" t="s">
        <v>4</v>
      </c>
      <c r="D52" s="1" t="s">
        <v>14</v>
      </c>
      <c r="E52" s="1"/>
      <c r="F52" s="1" t="str">
        <f>VLOOKUP(D52,商品マスタ!$A$2:$D$9,3,FALSE)</f>
        <v>オリジナルビールセット</v>
      </c>
      <c r="G52" s="15">
        <f>VLOOKUP(D52,商品マスタ!$A$2:$D$9,4,FALSE)</f>
        <v>4000</v>
      </c>
      <c r="H52" s="15">
        <v>49</v>
      </c>
      <c r="I52" s="15">
        <f t="shared" si="1"/>
        <v>196000</v>
      </c>
    </row>
    <row r="53" spans="1:9" x14ac:dyDescent="0.4">
      <c r="A53" s="1">
        <v>50</v>
      </c>
      <c r="B53" s="14">
        <v>42689</v>
      </c>
      <c r="C53" s="1" t="s">
        <v>4</v>
      </c>
      <c r="D53" s="1" t="s">
        <v>15</v>
      </c>
      <c r="E53" s="1"/>
      <c r="F53" s="1" t="str">
        <f>VLOOKUP(D53,商品マスタ!$A$2:$D$9,3,FALSE)</f>
        <v>赤白ワインセット</v>
      </c>
      <c r="G53" s="15">
        <f>VLOOKUP(D53,商品マスタ!$A$2:$D$9,4,FALSE)</f>
        <v>3000</v>
      </c>
      <c r="H53" s="15">
        <v>13</v>
      </c>
      <c r="I53" s="15">
        <f t="shared" si="1"/>
        <v>39000</v>
      </c>
    </row>
    <row r="54" spans="1:9" x14ac:dyDescent="0.4">
      <c r="A54" s="1">
        <v>51</v>
      </c>
      <c r="B54" s="14">
        <v>42689</v>
      </c>
      <c r="C54" s="1" t="s">
        <v>1</v>
      </c>
      <c r="D54" s="1" t="s">
        <v>17</v>
      </c>
      <c r="E54" s="1"/>
      <c r="F54" s="1" t="str">
        <f>VLOOKUP(D54,商品マスタ!$A$2:$D$9,3,FALSE)</f>
        <v>老舗の味ハム詰合せ</v>
      </c>
      <c r="G54" s="15">
        <f>VLOOKUP(D54,商品マスタ!$A$2:$D$9,4,FALSE)</f>
        <v>4500</v>
      </c>
      <c r="H54" s="15">
        <v>20</v>
      </c>
      <c r="I54" s="15">
        <f t="shared" si="1"/>
        <v>90000</v>
      </c>
    </row>
    <row r="55" spans="1:9" x14ac:dyDescent="0.4">
      <c r="A55" s="1">
        <v>52</v>
      </c>
      <c r="B55" s="14">
        <v>42690</v>
      </c>
      <c r="C55" s="1" t="s">
        <v>2</v>
      </c>
      <c r="D55" s="1" t="s">
        <v>17</v>
      </c>
      <c r="E55" s="1"/>
      <c r="F55" s="1" t="str">
        <f>VLOOKUP(D55,商品マスタ!$A$2:$D$9,3,FALSE)</f>
        <v>老舗の味ハム詰合せ</v>
      </c>
      <c r="G55" s="15">
        <f>VLOOKUP(D55,商品マスタ!$A$2:$D$9,4,FALSE)</f>
        <v>4500</v>
      </c>
      <c r="H55" s="15">
        <v>27</v>
      </c>
      <c r="I55" s="15">
        <f t="shared" si="1"/>
        <v>121500</v>
      </c>
    </row>
    <row r="56" spans="1:9" x14ac:dyDescent="0.4">
      <c r="A56" s="1">
        <v>53</v>
      </c>
      <c r="B56" s="14">
        <v>42690</v>
      </c>
      <c r="C56" s="1" t="s">
        <v>2</v>
      </c>
      <c r="D56" s="1" t="s">
        <v>19</v>
      </c>
      <c r="E56" s="1"/>
      <c r="F56" s="1" t="str">
        <f>VLOOKUP(D56,商品マスタ!$A$2:$D$9,3,FALSE)</f>
        <v>紅茶・ジャムセット</v>
      </c>
      <c r="G56" s="15">
        <f>VLOOKUP(D56,商品マスタ!$A$2:$D$9,4,FALSE)</f>
        <v>3500</v>
      </c>
      <c r="H56" s="15">
        <v>32</v>
      </c>
      <c r="I56" s="15">
        <f t="shared" si="1"/>
        <v>112000</v>
      </c>
    </row>
    <row r="57" spans="1:9" x14ac:dyDescent="0.4">
      <c r="A57" s="1">
        <v>54</v>
      </c>
      <c r="B57" s="14">
        <v>42690</v>
      </c>
      <c r="C57" s="1" t="s">
        <v>3</v>
      </c>
      <c r="D57" s="1" t="s">
        <v>13</v>
      </c>
      <c r="E57" s="1"/>
      <c r="F57" s="1" t="str">
        <f>VLOOKUP(D57,商品マスタ!$A$2:$D$9,3,FALSE)</f>
        <v>セレクトギフト</v>
      </c>
      <c r="G57" s="15">
        <f>VLOOKUP(D57,商品マスタ!$A$2:$D$9,4,FALSE)</f>
        <v>5000</v>
      </c>
      <c r="H57" s="15">
        <v>40</v>
      </c>
      <c r="I57" s="15">
        <f t="shared" si="1"/>
        <v>200000</v>
      </c>
    </row>
    <row r="58" spans="1:9" x14ac:dyDescent="0.4">
      <c r="A58" s="1">
        <v>55</v>
      </c>
      <c r="B58" s="14">
        <v>42690</v>
      </c>
      <c r="C58" s="1" t="s">
        <v>3</v>
      </c>
      <c r="D58" s="1" t="s">
        <v>17</v>
      </c>
      <c r="E58" s="1"/>
      <c r="F58" s="1" t="str">
        <f>VLOOKUP(D58,商品マスタ!$A$2:$D$9,3,FALSE)</f>
        <v>老舗の味ハム詰合せ</v>
      </c>
      <c r="G58" s="15">
        <f>VLOOKUP(D58,商品マスタ!$A$2:$D$9,4,FALSE)</f>
        <v>4500</v>
      </c>
      <c r="H58" s="15">
        <v>35</v>
      </c>
      <c r="I58" s="15">
        <f t="shared" si="1"/>
        <v>157500</v>
      </c>
    </row>
    <row r="59" spans="1:9" x14ac:dyDescent="0.4">
      <c r="A59" s="1">
        <v>56</v>
      </c>
      <c r="B59" s="14">
        <v>42690</v>
      </c>
      <c r="C59" s="1" t="s">
        <v>1</v>
      </c>
      <c r="D59" s="1" t="s">
        <v>19</v>
      </c>
      <c r="E59" s="1"/>
      <c r="F59" s="1" t="str">
        <f>VLOOKUP(D59,商品マスタ!$A$2:$D$9,3,FALSE)</f>
        <v>紅茶・ジャムセット</v>
      </c>
      <c r="G59" s="15">
        <f>VLOOKUP(D59,商品マスタ!$A$2:$D$9,4,FALSE)</f>
        <v>3500</v>
      </c>
      <c r="H59" s="15">
        <v>30</v>
      </c>
      <c r="I59" s="15">
        <f t="shared" si="1"/>
        <v>105000</v>
      </c>
    </row>
    <row r="60" spans="1:9" x14ac:dyDescent="0.4">
      <c r="A60" s="1">
        <v>57</v>
      </c>
      <c r="B60" s="14">
        <v>42691</v>
      </c>
      <c r="C60" s="1" t="s">
        <v>1</v>
      </c>
      <c r="D60" s="1" t="s">
        <v>23</v>
      </c>
      <c r="E60" s="1"/>
      <c r="F60" s="1" t="str">
        <f>VLOOKUP(D60,商品マスタ!$A$2:$D$9,3,FALSE)</f>
        <v>特選燻製セット</v>
      </c>
      <c r="G60" s="15">
        <f>VLOOKUP(D60,商品マスタ!$A$2:$D$9,4,FALSE)</f>
        <v>5000</v>
      </c>
      <c r="H60" s="15">
        <v>13</v>
      </c>
      <c r="I60" s="15">
        <f t="shared" si="1"/>
        <v>65000</v>
      </c>
    </row>
    <row r="61" spans="1:9" x14ac:dyDescent="0.4">
      <c r="A61" s="1">
        <v>58</v>
      </c>
      <c r="B61" s="14">
        <v>42691</v>
      </c>
      <c r="C61" s="1" t="s">
        <v>4</v>
      </c>
      <c r="D61" s="1" t="s">
        <v>22</v>
      </c>
      <c r="E61" s="1"/>
      <c r="F61" s="1" t="str">
        <f>VLOOKUP(D61,商品マスタ!$A$2:$D$9,3,FALSE)</f>
        <v>特選燻製セット</v>
      </c>
      <c r="G61" s="15">
        <f>VLOOKUP(D61,商品マスタ!$A$2:$D$9,4,FALSE)</f>
        <v>5000</v>
      </c>
      <c r="H61" s="15">
        <v>40</v>
      </c>
      <c r="I61" s="15">
        <f t="shared" si="1"/>
        <v>200000</v>
      </c>
    </row>
    <row r="62" spans="1:9" x14ac:dyDescent="0.4">
      <c r="A62" s="1">
        <v>59</v>
      </c>
      <c r="B62" s="14">
        <v>42691</v>
      </c>
      <c r="C62" s="1" t="s">
        <v>4</v>
      </c>
      <c r="D62" s="1" t="s">
        <v>21</v>
      </c>
      <c r="E62" s="1"/>
      <c r="F62" s="1" t="str">
        <f>VLOOKUP(D62,商品マスタ!$A$2:$D$9,3,FALSE)</f>
        <v>コーヒーギフト</v>
      </c>
      <c r="G62" s="15">
        <f>VLOOKUP(D62,商品マスタ!$A$2:$D$9,4,FALSE)</f>
        <v>3000</v>
      </c>
      <c r="H62" s="15">
        <v>22</v>
      </c>
      <c r="I62" s="15">
        <f t="shared" si="1"/>
        <v>66000</v>
      </c>
    </row>
    <row r="63" spans="1:9" x14ac:dyDescent="0.4">
      <c r="A63" s="1">
        <v>60</v>
      </c>
      <c r="B63" s="14">
        <v>42691</v>
      </c>
      <c r="C63" s="1" t="s">
        <v>3</v>
      </c>
      <c r="D63" s="1" t="s">
        <v>14</v>
      </c>
      <c r="E63" s="1"/>
      <c r="F63" s="1" t="str">
        <f>VLOOKUP(D63,商品マスタ!$A$2:$D$9,3,FALSE)</f>
        <v>オリジナルビールセット</v>
      </c>
      <c r="G63" s="15">
        <f>VLOOKUP(D63,商品マスタ!$A$2:$D$9,4,FALSE)</f>
        <v>4000</v>
      </c>
      <c r="H63" s="15">
        <v>30</v>
      </c>
      <c r="I63" s="15">
        <f t="shared" si="1"/>
        <v>120000</v>
      </c>
    </row>
    <row r="64" spans="1:9" x14ac:dyDescent="0.4">
      <c r="A64" s="1">
        <v>61</v>
      </c>
      <c r="B64" s="14">
        <v>42691</v>
      </c>
      <c r="C64" s="1" t="s">
        <v>3</v>
      </c>
      <c r="D64" s="1" t="s">
        <v>15</v>
      </c>
      <c r="E64" s="1"/>
      <c r="F64" s="1" t="str">
        <f>VLOOKUP(D64,商品マスタ!$A$2:$D$9,3,FALSE)</f>
        <v>赤白ワインセット</v>
      </c>
      <c r="G64" s="15">
        <f>VLOOKUP(D64,商品マスタ!$A$2:$D$9,4,FALSE)</f>
        <v>3000</v>
      </c>
      <c r="H64" s="15">
        <v>25</v>
      </c>
      <c r="I64" s="15">
        <f t="shared" si="1"/>
        <v>75000</v>
      </c>
    </row>
    <row r="65" spans="1:9" x14ac:dyDescent="0.4">
      <c r="A65" s="1">
        <v>62</v>
      </c>
      <c r="B65" s="14">
        <v>42692</v>
      </c>
      <c r="C65" s="1" t="s">
        <v>4</v>
      </c>
      <c r="D65" s="1" t="s">
        <v>13</v>
      </c>
      <c r="E65" s="1"/>
      <c r="F65" s="1" t="str">
        <f>VLOOKUP(D65,商品マスタ!$A$2:$D$9,3,FALSE)</f>
        <v>セレクトギフト</v>
      </c>
      <c r="G65" s="15">
        <f>VLOOKUP(D65,商品マスタ!$A$2:$D$9,4,FALSE)</f>
        <v>5000</v>
      </c>
      <c r="H65" s="15">
        <v>35</v>
      </c>
      <c r="I65" s="15">
        <f t="shared" si="1"/>
        <v>175000</v>
      </c>
    </row>
    <row r="66" spans="1:9" x14ac:dyDescent="0.4">
      <c r="A66" s="1">
        <v>63</v>
      </c>
      <c r="B66" s="14">
        <v>42692</v>
      </c>
      <c r="C66" s="1" t="s">
        <v>1</v>
      </c>
      <c r="D66" s="1" t="s">
        <v>14</v>
      </c>
      <c r="E66" s="1"/>
      <c r="F66" s="1" t="str">
        <f>VLOOKUP(D66,商品マスタ!$A$2:$D$9,3,FALSE)</f>
        <v>オリジナルビールセット</v>
      </c>
      <c r="G66" s="15">
        <f>VLOOKUP(D66,商品マスタ!$A$2:$D$9,4,FALSE)</f>
        <v>4000</v>
      </c>
      <c r="H66" s="15">
        <v>50</v>
      </c>
      <c r="I66" s="15">
        <f t="shared" si="1"/>
        <v>200000</v>
      </c>
    </row>
    <row r="67" spans="1:9" x14ac:dyDescent="0.4">
      <c r="A67" s="1">
        <v>64</v>
      </c>
      <c r="B67" s="14">
        <v>42692</v>
      </c>
      <c r="C67" s="1" t="s">
        <v>1</v>
      </c>
      <c r="D67" s="1" t="s">
        <v>15</v>
      </c>
      <c r="E67" s="1"/>
      <c r="F67" s="1" t="str">
        <f>VLOOKUP(D67,商品マスタ!$A$2:$D$9,3,FALSE)</f>
        <v>赤白ワインセット</v>
      </c>
      <c r="G67" s="15">
        <f>VLOOKUP(D67,商品マスタ!$A$2:$D$9,4,FALSE)</f>
        <v>3000</v>
      </c>
      <c r="H67" s="15">
        <v>30</v>
      </c>
      <c r="I67" s="15">
        <f t="shared" si="1"/>
        <v>90000</v>
      </c>
    </row>
    <row r="68" spans="1:9" x14ac:dyDescent="0.4">
      <c r="A68" s="1">
        <v>65</v>
      </c>
      <c r="B68" s="14">
        <v>42692</v>
      </c>
      <c r="C68" s="1" t="s">
        <v>2</v>
      </c>
      <c r="D68" s="1" t="s">
        <v>17</v>
      </c>
      <c r="E68" s="1"/>
      <c r="F68" s="1" t="str">
        <f>VLOOKUP(D68,商品マスタ!$A$2:$D$9,3,FALSE)</f>
        <v>老舗の味ハム詰合せ</v>
      </c>
      <c r="G68" s="15">
        <f>VLOOKUP(D68,商品マスタ!$A$2:$D$9,4,FALSE)</f>
        <v>4500</v>
      </c>
      <c r="H68" s="15">
        <v>35</v>
      </c>
      <c r="I68" s="15">
        <f t="shared" ref="I68:I99" si="2">G68*H68</f>
        <v>157500</v>
      </c>
    </row>
    <row r="69" spans="1:9" x14ac:dyDescent="0.4">
      <c r="A69" s="1">
        <v>66</v>
      </c>
      <c r="B69" s="14">
        <v>42692</v>
      </c>
      <c r="C69" s="1" t="s">
        <v>3</v>
      </c>
      <c r="D69" s="1" t="s">
        <v>17</v>
      </c>
      <c r="E69" s="1"/>
      <c r="F69" s="1" t="str">
        <f>VLOOKUP(D69,商品マスタ!$A$2:$D$9,3,FALSE)</f>
        <v>老舗の味ハム詰合せ</v>
      </c>
      <c r="G69" s="15">
        <f>VLOOKUP(D69,商品マスタ!$A$2:$D$9,4,FALSE)</f>
        <v>4500</v>
      </c>
      <c r="H69" s="15">
        <v>30</v>
      </c>
      <c r="I69" s="15">
        <f t="shared" si="2"/>
        <v>135000</v>
      </c>
    </row>
    <row r="70" spans="1:9" x14ac:dyDescent="0.4">
      <c r="A70" s="1">
        <v>67</v>
      </c>
      <c r="B70" s="14">
        <v>42692</v>
      </c>
      <c r="C70" s="1" t="s">
        <v>1</v>
      </c>
      <c r="D70" s="1" t="s">
        <v>21</v>
      </c>
      <c r="E70" s="1"/>
      <c r="F70" s="1" t="str">
        <f>VLOOKUP(D70,商品マスタ!$A$2:$D$9,3,FALSE)</f>
        <v>コーヒーギフト</v>
      </c>
      <c r="G70" s="15">
        <f>VLOOKUP(D70,商品マスタ!$A$2:$D$9,4,FALSE)</f>
        <v>3000</v>
      </c>
      <c r="H70" s="15">
        <v>25</v>
      </c>
      <c r="I70" s="15">
        <f t="shared" si="2"/>
        <v>75000</v>
      </c>
    </row>
    <row r="71" spans="1:9" x14ac:dyDescent="0.4">
      <c r="A71" s="1">
        <v>68</v>
      </c>
      <c r="B71" s="14">
        <v>42692</v>
      </c>
      <c r="C71" s="1" t="s">
        <v>2</v>
      </c>
      <c r="D71" s="1" t="s">
        <v>13</v>
      </c>
      <c r="E71" s="1"/>
      <c r="F71" s="1" t="str">
        <f>VLOOKUP(D71,商品マスタ!$A$2:$D$9,3,FALSE)</f>
        <v>セレクトギフト</v>
      </c>
      <c r="G71" s="15">
        <f>VLOOKUP(D71,商品マスタ!$A$2:$D$9,4,FALSE)</f>
        <v>5000</v>
      </c>
      <c r="H71" s="15">
        <v>24</v>
      </c>
      <c r="I71" s="15">
        <f t="shared" si="2"/>
        <v>120000</v>
      </c>
    </row>
    <row r="72" spans="1:9" x14ac:dyDescent="0.4">
      <c r="A72" s="1">
        <v>69</v>
      </c>
      <c r="B72" s="14">
        <v>42692</v>
      </c>
      <c r="C72" s="1" t="s">
        <v>2</v>
      </c>
      <c r="D72" s="1" t="s">
        <v>21</v>
      </c>
      <c r="E72" s="1"/>
      <c r="F72" s="1" t="str">
        <f>VLOOKUP(D72,商品マスタ!$A$2:$D$9,3,FALSE)</f>
        <v>コーヒーギフト</v>
      </c>
      <c r="G72" s="15">
        <f>VLOOKUP(D72,商品マスタ!$A$2:$D$9,4,FALSE)</f>
        <v>3000</v>
      </c>
      <c r="H72" s="15">
        <v>25</v>
      </c>
      <c r="I72" s="15">
        <f t="shared" si="2"/>
        <v>75000</v>
      </c>
    </row>
    <row r="73" spans="1:9" x14ac:dyDescent="0.4">
      <c r="A73" s="1">
        <v>70</v>
      </c>
      <c r="B73" s="14">
        <v>42692</v>
      </c>
      <c r="C73" s="1" t="s">
        <v>2</v>
      </c>
      <c r="D73" s="1" t="s">
        <v>19</v>
      </c>
      <c r="E73" s="1"/>
      <c r="F73" s="1" t="str">
        <f>VLOOKUP(D73,商品マスタ!$A$2:$D$9,3,FALSE)</f>
        <v>紅茶・ジャムセット</v>
      </c>
      <c r="G73" s="15">
        <f>VLOOKUP(D73,商品マスタ!$A$2:$D$9,4,FALSE)</f>
        <v>3500</v>
      </c>
      <c r="H73" s="15">
        <v>18</v>
      </c>
      <c r="I73" s="15">
        <f t="shared" si="2"/>
        <v>63000</v>
      </c>
    </row>
    <row r="74" spans="1:9" x14ac:dyDescent="0.4">
      <c r="A74" s="1">
        <v>71</v>
      </c>
      <c r="B74" s="14">
        <v>42695</v>
      </c>
      <c r="C74" s="1" t="s">
        <v>2</v>
      </c>
      <c r="D74" s="1" t="s">
        <v>15</v>
      </c>
      <c r="E74" s="1"/>
      <c r="F74" s="1" t="str">
        <f>VLOOKUP(D74,商品マスタ!$A$2:$D$9,3,FALSE)</f>
        <v>赤白ワインセット</v>
      </c>
      <c r="G74" s="15">
        <f>VLOOKUP(D74,商品マスタ!$A$2:$D$9,4,FALSE)</f>
        <v>3000</v>
      </c>
      <c r="H74" s="15">
        <v>13</v>
      </c>
      <c r="I74" s="15">
        <f t="shared" si="2"/>
        <v>39000</v>
      </c>
    </row>
    <row r="75" spans="1:9" x14ac:dyDescent="0.4">
      <c r="A75" s="1">
        <v>72</v>
      </c>
      <c r="B75" s="14">
        <v>42695</v>
      </c>
      <c r="C75" s="1" t="s">
        <v>3</v>
      </c>
      <c r="D75" s="1" t="s">
        <v>17</v>
      </c>
      <c r="E75" s="1"/>
      <c r="F75" s="1" t="str">
        <f>VLOOKUP(D75,商品マスタ!$A$2:$D$9,3,FALSE)</f>
        <v>老舗の味ハム詰合せ</v>
      </c>
      <c r="G75" s="15">
        <f>VLOOKUP(D75,商品マスタ!$A$2:$D$9,4,FALSE)</f>
        <v>4500</v>
      </c>
      <c r="H75" s="15">
        <v>30</v>
      </c>
      <c r="I75" s="15">
        <f t="shared" si="2"/>
        <v>135000</v>
      </c>
    </row>
    <row r="76" spans="1:9" x14ac:dyDescent="0.4">
      <c r="A76" s="1">
        <v>73</v>
      </c>
      <c r="B76" s="14">
        <v>42695</v>
      </c>
      <c r="C76" s="1" t="s">
        <v>3</v>
      </c>
      <c r="D76" s="1" t="s">
        <v>21</v>
      </c>
      <c r="E76" s="1"/>
      <c r="F76" s="1" t="str">
        <f>VLOOKUP(D76,商品マスタ!$A$2:$D$9,3,FALSE)</f>
        <v>コーヒーギフト</v>
      </c>
      <c r="G76" s="15">
        <f>VLOOKUP(D76,商品マスタ!$A$2:$D$9,4,FALSE)</f>
        <v>3000</v>
      </c>
      <c r="H76" s="15">
        <v>35</v>
      </c>
      <c r="I76" s="15">
        <f t="shared" si="2"/>
        <v>105000</v>
      </c>
    </row>
    <row r="77" spans="1:9" x14ac:dyDescent="0.4">
      <c r="A77" s="1">
        <v>74</v>
      </c>
      <c r="B77" s="14">
        <v>42695</v>
      </c>
      <c r="C77" s="1" t="s">
        <v>3</v>
      </c>
      <c r="D77" s="1" t="s">
        <v>14</v>
      </c>
      <c r="E77" s="1"/>
      <c r="F77" s="1" t="str">
        <f>VLOOKUP(D77,商品マスタ!$A$2:$D$9,3,FALSE)</f>
        <v>オリジナルビールセット</v>
      </c>
      <c r="G77" s="15">
        <f>VLOOKUP(D77,商品マスタ!$A$2:$D$9,4,FALSE)</f>
        <v>4000</v>
      </c>
      <c r="H77" s="15">
        <v>25</v>
      </c>
      <c r="I77" s="15">
        <f t="shared" si="2"/>
        <v>100000</v>
      </c>
    </row>
    <row r="78" spans="1:9" x14ac:dyDescent="0.4">
      <c r="A78" s="1">
        <v>75</v>
      </c>
      <c r="B78" s="14">
        <v>42695</v>
      </c>
      <c r="C78" s="1" t="s">
        <v>4</v>
      </c>
      <c r="D78" s="1" t="s">
        <v>14</v>
      </c>
      <c r="E78" s="1"/>
      <c r="F78" s="1" t="str">
        <f>VLOOKUP(D78,商品マスタ!$A$2:$D$9,3,FALSE)</f>
        <v>オリジナルビールセット</v>
      </c>
      <c r="G78" s="15">
        <f>VLOOKUP(D78,商品マスタ!$A$2:$D$9,4,FALSE)</f>
        <v>4000</v>
      </c>
      <c r="H78" s="15">
        <v>55</v>
      </c>
      <c r="I78" s="15">
        <f t="shared" si="2"/>
        <v>220000</v>
      </c>
    </row>
    <row r="79" spans="1:9" x14ac:dyDescent="0.4">
      <c r="A79" s="1">
        <v>76</v>
      </c>
      <c r="B79" s="14">
        <v>42696</v>
      </c>
      <c r="C79" s="1" t="s">
        <v>2</v>
      </c>
      <c r="D79" s="1" t="s">
        <v>21</v>
      </c>
      <c r="E79" s="1"/>
      <c r="F79" s="1" t="str">
        <f>VLOOKUP(D79,商品マスタ!$A$2:$D$9,3,FALSE)</f>
        <v>コーヒーギフト</v>
      </c>
      <c r="G79" s="15">
        <f>VLOOKUP(D79,商品マスタ!$A$2:$D$9,4,FALSE)</f>
        <v>3000</v>
      </c>
      <c r="H79" s="15">
        <v>45</v>
      </c>
      <c r="I79" s="15">
        <f t="shared" si="2"/>
        <v>135000</v>
      </c>
    </row>
    <row r="80" spans="1:9" x14ac:dyDescent="0.4">
      <c r="A80" s="1">
        <v>77</v>
      </c>
      <c r="B80" s="14">
        <v>42696</v>
      </c>
      <c r="C80" s="1" t="s">
        <v>3</v>
      </c>
      <c r="D80" s="1" t="s">
        <v>13</v>
      </c>
      <c r="E80" s="1"/>
      <c r="F80" s="1" t="str">
        <f>VLOOKUP(D80,商品マスタ!$A$2:$D$9,3,FALSE)</f>
        <v>セレクトギフト</v>
      </c>
      <c r="G80" s="15">
        <f>VLOOKUP(D80,商品マスタ!$A$2:$D$9,4,FALSE)</f>
        <v>5000</v>
      </c>
      <c r="H80" s="15">
        <v>45</v>
      </c>
      <c r="I80" s="15">
        <f t="shared" si="2"/>
        <v>225000</v>
      </c>
    </row>
    <row r="81" spans="1:9" x14ac:dyDescent="0.4">
      <c r="A81" s="1">
        <v>78</v>
      </c>
      <c r="B81" s="14">
        <v>42696</v>
      </c>
      <c r="C81" s="1" t="s">
        <v>3</v>
      </c>
      <c r="D81" s="1" t="s">
        <v>17</v>
      </c>
      <c r="E81" s="1"/>
      <c r="F81" s="1" t="str">
        <f>VLOOKUP(D81,商品マスタ!$A$2:$D$9,3,FALSE)</f>
        <v>老舗の味ハム詰合せ</v>
      </c>
      <c r="G81" s="15">
        <f>VLOOKUP(D81,商品マスタ!$A$2:$D$9,4,FALSE)</f>
        <v>4500</v>
      </c>
      <c r="H81" s="15">
        <v>13</v>
      </c>
      <c r="I81" s="15">
        <f t="shared" si="2"/>
        <v>58500</v>
      </c>
    </row>
    <row r="82" spans="1:9" x14ac:dyDescent="0.4">
      <c r="A82" s="1">
        <v>79</v>
      </c>
      <c r="B82" s="14">
        <v>42696</v>
      </c>
      <c r="C82" s="1" t="s">
        <v>1</v>
      </c>
      <c r="D82" s="1" t="s">
        <v>13</v>
      </c>
      <c r="E82" s="1"/>
      <c r="F82" s="1" t="str">
        <f>VLOOKUP(D82,商品マスタ!$A$2:$D$9,3,FALSE)</f>
        <v>セレクトギフト</v>
      </c>
      <c r="G82" s="15">
        <f>VLOOKUP(D82,商品マスタ!$A$2:$D$9,4,FALSE)</f>
        <v>5000</v>
      </c>
      <c r="H82" s="15">
        <v>14</v>
      </c>
      <c r="I82" s="15">
        <f t="shared" si="2"/>
        <v>70000</v>
      </c>
    </row>
    <row r="83" spans="1:9" x14ac:dyDescent="0.4">
      <c r="A83" s="1">
        <v>80</v>
      </c>
      <c r="B83" s="14">
        <v>42696</v>
      </c>
      <c r="C83" s="1" t="s">
        <v>2</v>
      </c>
      <c r="D83" s="1" t="s">
        <v>24</v>
      </c>
      <c r="E83" s="1"/>
      <c r="F83" s="1" t="str">
        <f>VLOOKUP(D83,商品マスタ!$A$2:$D$9,3,FALSE)</f>
        <v>特選燻製セット</v>
      </c>
      <c r="G83" s="15">
        <f>VLOOKUP(D83,商品マスタ!$A$2:$D$9,4,FALSE)</f>
        <v>5000</v>
      </c>
      <c r="H83" s="15">
        <v>24</v>
      </c>
      <c r="I83" s="15">
        <f t="shared" si="2"/>
        <v>120000</v>
      </c>
    </row>
    <row r="84" spans="1:9" x14ac:dyDescent="0.4">
      <c r="A84" s="1">
        <v>81</v>
      </c>
      <c r="B84" s="14">
        <v>42696</v>
      </c>
      <c r="C84" s="1" t="s">
        <v>2</v>
      </c>
      <c r="D84" s="1" t="s">
        <v>13</v>
      </c>
      <c r="E84" s="1"/>
      <c r="F84" s="1" t="str">
        <f>VLOOKUP(D84,商品マスタ!$A$2:$D$9,3,FALSE)</f>
        <v>セレクトギフト</v>
      </c>
      <c r="G84" s="15">
        <f>VLOOKUP(D84,商品マスタ!$A$2:$D$9,4,FALSE)</f>
        <v>5000</v>
      </c>
      <c r="H84" s="15">
        <v>18</v>
      </c>
      <c r="I84" s="15">
        <f t="shared" si="2"/>
        <v>90000</v>
      </c>
    </row>
    <row r="85" spans="1:9" x14ac:dyDescent="0.4">
      <c r="A85" s="1">
        <v>82</v>
      </c>
      <c r="B85" s="14">
        <v>42696</v>
      </c>
      <c r="C85" s="1" t="s">
        <v>3</v>
      </c>
      <c r="D85" s="1" t="s">
        <v>19</v>
      </c>
      <c r="E85" s="1"/>
      <c r="F85" s="1" t="str">
        <f>VLOOKUP(D85,商品マスタ!$A$2:$D$9,3,FALSE)</f>
        <v>紅茶・ジャムセット</v>
      </c>
      <c r="G85" s="15">
        <f>VLOOKUP(D85,商品マスタ!$A$2:$D$9,4,FALSE)</f>
        <v>3500</v>
      </c>
      <c r="H85" s="15">
        <v>35</v>
      </c>
      <c r="I85" s="15">
        <f t="shared" si="2"/>
        <v>122500</v>
      </c>
    </row>
    <row r="86" spans="1:9" x14ac:dyDescent="0.4">
      <c r="A86" s="1">
        <v>83</v>
      </c>
      <c r="B86" s="14">
        <v>42696</v>
      </c>
      <c r="C86" s="1" t="s">
        <v>3</v>
      </c>
      <c r="D86" s="1" t="s">
        <v>15</v>
      </c>
      <c r="E86" s="1"/>
      <c r="F86" s="1" t="str">
        <f>VLOOKUP(D86,商品マスタ!$A$2:$D$9,3,FALSE)</f>
        <v>赤白ワインセット</v>
      </c>
      <c r="G86" s="15">
        <f>VLOOKUP(D86,商品マスタ!$A$2:$D$9,4,FALSE)</f>
        <v>3000</v>
      </c>
      <c r="H86" s="15">
        <v>30</v>
      </c>
      <c r="I86" s="15">
        <f t="shared" si="2"/>
        <v>90000</v>
      </c>
    </row>
    <row r="87" spans="1:9" x14ac:dyDescent="0.4">
      <c r="A87" s="1">
        <v>84</v>
      </c>
      <c r="B87" s="14">
        <v>42696</v>
      </c>
      <c r="C87" s="1" t="s">
        <v>4</v>
      </c>
      <c r="D87" s="1" t="s">
        <v>14</v>
      </c>
      <c r="E87" s="1"/>
      <c r="F87" s="1" t="str">
        <f>VLOOKUP(D87,商品マスタ!$A$2:$D$9,3,FALSE)</f>
        <v>オリジナルビールセット</v>
      </c>
      <c r="G87" s="15">
        <f>VLOOKUP(D87,商品マスタ!$A$2:$D$9,4,FALSE)</f>
        <v>4000</v>
      </c>
      <c r="H87" s="15">
        <v>45</v>
      </c>
      <c r="I87" s="15">
        <f t="shared" si="2"/>
        <v>180000</v>
      </c>
    </row>
    <row r="88" spans="1:9" x14ac:dyDescent="0.4">
      <c r="A88" s="1">
        <v>85</v>
      </c>
      <c r="B88" s="14">
        <v>42696</v>
      </c>
      <c r="C88" s="1" t="s">
        <v>4</v>
      </c>
      <c r="D88" s="1" t="s">
        <v>19</v>
      </c>
      <c r="E88" s="1"/>
      <c r="F88" s="1" t="str">
        <f>VLOOKUP(D88,商品マスタ!$A$2:$D$9,3,FALSE)</f>
        <v>紅茶・ジャムセット</v>
      </c>
      <c r="G88" s="15">
        <f>VLOOKUP(D88,商品マスタ!$A$2:$D$9,4,FALSE)</f>
        <v>3500</v>
      </c>
      <c r="H88" s="15">
        <v>32</v>
      </c>
      <c r="I88" s="15">
        <f t="shared" si="2"/>
        <v>112000</v>
      </c>
    </row>
    <row r="89" spans="1:9" x14ac:dyDescent="0.4">
      <c r="A89" s="1">
        <v>86</v>
      </c>
      <c r="B89" s="14">
        <v>42697</v>
      </c>
      <c r="C89" s="1" t="s">
        <v>4</v>
      </c>
      <c r="D89" s="1" t="s">
        <v>17</v>
      </c>
      <c r="E89" s="1"/>
      <c r="F89" s="1" t="str">
        <f>VLOOKUP(D89,商品マスタ!$A$2:$D$9,3,FALSE)</f>
        <v>老舗の味ハム詰合せ</v>
      </c>
      <c r="G89" s="15">
        <f>VLOOKUP(D89,商品マスタ!$A$2:$D$9,4,FALSE)</f>
        <v>4500</v>
      </c>
      <c r="H89" s="15">
        <v>13</v>
      </c>
      <c r="I89" s="15">
        <f t="shared" si="2"/>
        <v>58500</v>
      </c>
    </row>
    <row r="90" spans="1:9" x14ac:dyDescent="0.4">
      <c r="A90" s="1">
        <v>87</v>
      </c>
      <c r="B90" s="14">
        <v>42697</v>
      </c>
      <c r="C90" s="1" t="s">
        <v>4</v>
      </c>
      <c r="D90" s="1" t="s">
        <v>21</v>
      </c>
      <c r="E90" s="1"/>
      <c r="F90" s="1" t="str">
        <f>VLOOKUP(D90,商品マスタ!$A$2:$D$9,3,FALSE)</f>
        <v>コーヒーギフト</v>
      </c>
      <c r="G90" s="15">
        <f>VLOOKUP(D90,商品マスタ!$A$2:$D$9,4,FALSE)</f>
        <v>3000</v>
      </c>
      <c r="H90" s="15">
        <v>18</v>
      </c>
      <c r="I90" s="15">
        <f t="shared" si="2"/>
        <v>54000</v>
      </c>
    </row>
    <row r="91" spans="1:9" x14ac:dyDescent="0.4">
      <c r="A91" s="1">
        <v>88</v>
      </c>
      <c r="B91" s="14">
        <v>42697</v>
      </c>
      <c r="C91" s="1" t="s">
        <v>2</v>
      </c>
      <c r="D91" s="1" t="s">
        <v>17</v>
      </c>
      <c r="E91" s="1"/>
      <c r="F91" s="1" t="str">
        <f>VLOOKUP(D91,商品マスタ!$A$2:$D$9,3,FALSE)</f>
        <v>老舗の味ハム詰合せ</v>
      </c>
      <c r="G91" s="15">
        <f>VLOOKUP(D91,商品マスタ!$A$2:$D$9,4,FALSE)</f>
        <v>4500</v>
      </c>
      <c r="H91" s="15">
        <v>25</v>
      </c>
      <c r="I91" s="15">
        <f t="shared" si="2"/>
        <v>112500</v>
      </c>
    </row>
    <row r="92" spans="1:9" x14ac:dyDescent="0.4">
      <c r="A92" s="1">
        <v>89</v>
      </c>
      <c r="B92" s="14">
        <v>42697</v>
      </c>
      <c r="C92" s="1" t="s">
        <v>4</v>
      </c>
      <c r="D92" s="1" t="s">
        <v>13</v>
      </c>
      <c r="E92" s="1"/>
      <c r="F92" s="1" t="str">
        <f>VLOOKUP(D92,商品マスタ!$A$2:$D$9,3,FALSE)</f>
        <v>セレクトギフト</v>
      </c>
      <c r="G92" s="15">
        <f>VLOOKUP(D92,商品マスタ!$A$2:$D$9,4,FALSE)</f>
        <v>5000</v>
      </c>
      <c r="H92" s="15">
        <v>25</v>
      </c>
      <c r="I92" s="15">
        <f t="shared" si="2"/>
        <v>125000</v>
      </c>
    </row>
    <row r="93" spans="1:9" x14ac:dyDescent="0.4">
      <c r="A93" s="1">
        <v>90</v>
      </c>
      <c r="B93" s="14">
        <v>42698</v>
      </c>
      <c r="C93" s="1" t="s">
        <v>1</v>
      </c>
      <c r="D93" s="1" t="s">
        <v>14</v>
      </c>
      <c r="E93" s="1"/>
      <c r="F93" s="1" t="str">
        <f>VLOOKUP(D93,商品マスタ!$A$2:$D$9,3,FALSE)</f>
        <v>オリジナルビールセット</v>
      </c>
      <c r="G93" s="15">
        <f>VLOOKUP(D93,商品マスタ!$A$2:$D$9,4,FALSE)</f>
        <v>4000</v>
      </c>
      <c r="H93" s="15">
        <v>30</v>
      </c>
      <c r="I93" s="15">
        <f t="shared" si="2"/>
        <v>120000</v>
      </c>
    </row>
    <row r="94" spans="1:9" x14ac:dyDescent="0.4">
      <c r="A94" s="1">
        <v>91</v>
      </c>
      <c r="B94" s="14">
        <v>42698</v>
      </c>
      <c r="C94" s="1" t="s">
        <v>2</v>
      </c>
      <c r="D94" s="1" t="s">
        <v>14</v>
      </c>
      <c r="E94" s="1"/>
      <c r="F94" s="1" t="str">
        <f>VLOOKUP(D94,商品マスタ!$A$2:$D$9,3,FALSE)</f>
        <v>オリジナルビールセット</v>
      </c>
      <c r="G94" s="15">
        <f>VLOOKUP(D94,商品マスタ!$A$2:$D$9,4,FALSE)</f>
        <v>4000</v>
      </c>
      <c r="H94" s="15">
        <v>13</v>
      </c>
      <c r="I94" s="15">
        <f t="shared" si="2"/>
        <v>52000</v>
      </c>
    </row>
    <row r="95" spans="1:9" x14ac:dyDescent="0.4">
      <c r="A95" s="1">
        <v>92</v>
      </c>
      <c r="B95" s="14">
        <v>42698</v>
      </c>
      <c r="C95" s="1" t="s">
        <v>3</v>
      </c>
      <c r="D95" s="1" t="s">
        <v>21</v>
      </c>
      <c r="E95" s="1"/>
      <c r="F95" s="1" t="str">
        <f>VLOOKUP(D95,商品マスタ!$A$2:$D$9,3,FALSE)</f>
        <v>コーヒーギフト</v>
      </c>
      <c r="G95" s="15">
        <f>VLOOKUP(D95,商品マスタ!$A$2:$D$9,4,FALSE)</f>
        <v>3000</v>
      </c>
      <c r="H95" s="15">
        <v>25</v>
      </c>
      <c r="I95" s="15">
        <f t="shared" si="2"/>
        <v>75000</v>
      </c>
    </row>
    <row r="96" spans="1:9" x14ac:dyDescent="0.4">
      <c r="A96" s="1">
        <v>93</v>
      </c>
      <c r="B96" s="14">
        <v>42698</v>
      </c>
      <c r="C96" s="1" t="s">
        <v>4</v>
      </c>
      <c r="D96" s="1" t="s">
        <v>19</v>
      </c>
      <c r="E96" s="1"/>
      <c r="F96" s="1" t="str">
        <f>VLOOKUP(D96,商品マスタ!$A$2:$D$9,3,FALSE)</f>
        <v>紅茶・ジャムセット</v>
      </c>
      <c r="G96" s="15">
        <f>VLOOKUP(D96,商品マスタ!$A$2:$D$9,4,FALSE)</f>
        <v>3500</v>
      </c>
      <c r="H96" s="15">
        <v>22</v>
      </c>
      <c r="I96" s="15">
        <f t="shared" si="2"/>
        <v>77000</v>
      </c>
    </row>
    <row r="97" spans="1:9" x14ac:dyDescent="0.4">
      <c r="A97" s="1">
        <v>94</v>
      </c>
      <c r="B97" s="14">
        <v>42698</v>
      </c>
      <c r="C97" s="1" t="s">
        <v>3</v>
      </c>
      <c r="D97" s="1" t="s">
        <v>24</v>
      </c>
      <c r="E97" s="1"/>
      <c r="F97" s="1" t="str">
        <f>VLOOKUP(D97,商品マスタ!$A$2:$D$9,3,FALSE)</f>
        <v>特選燻製セット</v>
      </c>
      <c r="G97" s="15">
        <f>VLOOKUP(D97,商品マスタ!$A$2:$D$9,4,FALSE)</f>
        <v>5000</v>
      </c>
      <c r="H97" s="15">
        <v>45</v>
      </c>
      <c r="I97" s="15">
        <f t="shared" si="2"/>
        <v>225000</v>
      </c>
    </row>
    <row r="98" spans="1:9" x14ac:dyDescent="0.4">
      <c r="A98" s="1">
        <v>95</v>
      </c>
      <c r="B98" s="14">
        <v>42699</v>
      </c>
      <c r="C98" s="1" t="s">
        <v>3</v>
      </c>
      <c r="D98" s="1" t="s">
        <v>14</v>
      </c>
      <c r="E98" s="1"/>
      <c r="F98" s="1" t="str">
        <f>VLOOKUP(D98,商品マスタ!$A$2:$D$9,3,FALSE)</f>
        <v>オリジナルビールセット</v>
      </c>
      <c r="G98" s="15">
        <f>VLOOKUP(D98,商品マスタ!$A$2:$D$9,4,FALSE)</f>
        <v>4000</v>
      </c>
      <c r="H98" s="15">
        <v>35</v>
      </c>
      <c r="I98" s="15">
        <f t="shared" si="2"/>
        <v>140000</v>
      </c>
    </row>
    <row r="99" spans="1:9" x14ac:dyDescent="0.4">
      <c r="A99" s="1">
        <v>96</v>
      </c>
      <c r="B99" s="14">
        <v>42699</v>
      </c>
      <c r="C99" s="1" t="s">
        <v>3</v>
      </c>
      <c r="D99" s="1" t="s">
        <v>19</v>
      </c>
      <c r="E99" s="1"/>
      <c r="F99" s="1" t="str">
        <f>VLOOKUP(D99,商品マスタ!$A$2:$D$9,3,FALSE)</f>
        <v>紅茶・ジャムセット</v>
      </c>
      <c r="G99" s="15">
        <f>VLOOKUP(D99,商品マスタ!$A$2:$D$9,4,FALSE)</f>
        <v>3500</v>
      </c>
      <c r="H99" s="15">
        <v>13</v>
      </c>
      <c r="I99" s="15">
        <f t="shared" si="2"/>
        <v>45500</v>
      </c>
    </row>
    <row r="100" spans="1:9" x14ac:dyDescent="0.4">
      <c r="A100" s="1">
        <v>97</v>
      </c>
      <c r="B100" s="14">
        <v>42699</v>
      </c>
      <c r="C100" s="1" t="s">
        <v>3</v>
      </c>
      <c r="D100" s="1" t="s">
        <v>17</v>
      </c>
      <c r="E100" s="1"/>
      <c r="F100" s="1" t="str">
        <f>VLOOKUP(D100,商品マスタ!$A$2:$D$9,3,FALSE)</f>
        <v>老舗の味ハム詰合せ</v>
      </c>
      <c r="G100" s="15">
        <f>VLOOKUP(D100,商品マスタ!$A$2:$D$9,4,FALSE)</f>
        <v>4500</v>
      </c>
      <c r="H100" s="15">
        <v>25</v>
      </c>
      <c r="I100" s="15">
        <f t="shared" ref="I100:I107" si="3">G100*H100</f>
        <v>112500</v>
      </c>
    </row>
    <row r="101" spans="1:9" x14ac:dyDescent="0.4">
      <c r="A101" s="1">
        <v>98</v>
      </c>
      <c r="B101" s="14">
        <v>42699</v>
      </c>
      <c r="C101" s="1" t="s">
        <v>4</v>
      </c>
      <c r="D101" s="1" t="s">
        <v>17</v>
      </c>
      <c r="E101" s="1"/>
      <c r="F101" s="1" t="str">
        <f>VLOOKUP(D101,商品マスタ!$A$2:$D$9,3,FALSE)</f>
        <v>老舗の味ハム詰合せ</v>
      </c>
      <c r="G101" s="15">
        <f>VLOOKUP(D101,商品マスタ!$A$2:$D$9,4,FALSE)</f>
        <v>4500</v>
      </c>
      <c r="H101" s="15">
        <v>55</v>
      </c>
      <c r="I101" s="15">
        <f t="shared" si="3"/>
        <v>247500</v>
      </c>
    </row>
    <row r="102" spans="1:9" x14ac:dyDescent="0.4">
      <c r="A102" s="1">
        <v>99</v>
      </c>
      <c r="B102" s="14">
        <v>42702</v>
      </c>
      <c r="C102" s="1" t="s">
        <v>4</v>
      </c>
      <c r="D102" s="1" t="s">
        <v>21</v>
      </c>
      <c r="E102" s="1"/>
      <c r="F102" s="1" t="str">
        <f>VLOOKUP(D102,商品マスタ!$A$2:$D$9,3,FALSE)</f>
        <v>コーヒーギフト</v>
      </c>
      <c r="G102" s="15">
        <f>VLOOKUP(D102,商品マスタ!$A$2:$D$9,4,FALSE)</f>
        <v>3000</v>
      </c>
      <c r="H102" s="15">
        <v>45</v>
      </c>
      <c r="I102" s="15">
        <f t="shared" si="3"/>
        <v>135000</v>
      </c>
    </row>
    <row r="103" spans="1:9" x14ac:dyDescent="0.4">
      <c r="A103" s="1">
        <v>100</v>
      </c>
      <c r="B103" s="14">
        <v>42702</v>
      </c>
      <c r="C103" s="1" t="s">
        <v>1</v>
      </c>
      <c r="D103" s="1" t="s">
        <v>16</v>
      </c>
      <c r="E103" s="1"/>
      <c r="F103" s="1" t="str">
        <f>VLOOKUP(D103,商品マスタ!$A$2:$D$9,3,FALSE)</f>
        <v>赤ワインセット</v>
      </c>
      <c r="G103" s="15">
        <f>VLOOKUP(D103,商品マスタ!$A$2:$D$9,4,FALSE)</f>
        <v>3000</v>
      </c>
      <c r="H103" s="15">
        <v>23</v>
      </c>
      <c r="I103" s="15">
        <f t="shared" si="3"/>
        <v>69000</v>
      </c>
    </row>
    <row r="104" spans="1:9" x14ac:dyDescent="0.4">
      <c r="A104" s="1">
        <v>101</v>
      </c>
      <c r="B104" s="14">
        <v>42703</v>
      </c>
      <c r="C104" s="1" t="s">
        <v>3</v>
      </c>
      <c r="D104" s="1" t="s">
        <v>14</v>
      </c>
      <c r="E104" s="1"/>
      <c r="F104" s="1" t="str">
        <f>VLOOKUP(D104,商品マスタ!$A$2:$D$9,3,FALSE)</f>
        <v>オリジナルビールセット</v>
      </c>
      <c r="G104" s="15">
        <f>VLOOKUP(D104,商品マスタ!$A$2:$D$9,4,FALSE)</f>
        <v>4000</v>
      </c>
      <c r="H104" s="15">
        <v>45</v>
      </c>
      <c r="I104" s="15">
        <f t="shared" si="3"/>
        <v>180000</v>
      </c>
    </row>
    <row r="105" spans="1:9" x14ac:dyDescent="0.4">
      <c r="A105" s="1">
        <v>102</v>
      </c>
      <c r="B105" s="14">
        <v>42703</v>
      </c>
      <c r="C105" s="1" t="s">
        <v>3</v>
      </c>
      <c r="D105" s="1" t="s">
        <v>17</v>
      </c>
      <c r="E105" s="1"/>
      <c r="F105" s="1" t="str">
        <f>VLOOKUP(D105,商品マスタ!$A$2:$D$9,3,FALSE)</f>
        <v>老舗の味ハム詰合せ</v>
      </c>
      <c r="G105" s="15">
        <f>VLOOKUP(D105,商品マスタ!$A$2:$D$9,4,FALSE)</f>
        <v>4500</v>
      </c>
      <c r="H105" s="15">
        <v>13</v>
      </c>
      <c r="I105" s="15">
        <f t="shared" si="3"/>
        <v>58500</v>
      </c>
    </row>
    <row r="106" spans="1:9" x14ac:dyDescent="0.4">
      <c r="A106" s="1">
        <v>103</v>
      </c>
      <c r="B106" s="14">
        <v>42703</v>
      </c>
      <c r="C106" s="1" t="s">
        <v>4</v>
      </c>
      <c r="D106" s="1" t="s">
        <v>19</v>
      </c>
      <c r="E106" s="1"/>
      <c r="F106" s="1" t="str">
        <f>VLOOKUP(D106,商品マスタ!$A$2:$D$9,3,FALSE)</f>
        <v>紅茶・ジャムセット</v>
      </c>
      <c r="G106" s="15">
        <f>VLOOKUP(D106,商品マスタ!$A$2:$D$9,4,FALSE)</f>
        <v>3500</v>
      </c>
      <c r="H106" s="15">
        <v>32</v>
      </c>
      <c r="I106" s="15">
        <f t="shared" si="3"/>
        <v>112000</v>
      </c>
    </row>
    <row r="107" spans="1:9" x14ac:dyDescent="0.4">
      <c r="A107" s="1">
        <v>104</v>
      </c>
      <c r="B107" s="14">
        <v>42703</v>
      </c>
      <c r="C107" s="1" t="s">
        <v>4</v>
      </c>
      <c r="D107" s="1" t="s">
        <v>16</v>
      </c>
      <c r="E107" s="1"/>
      <c r="F107" s="1" t="str">
        <f>VLOOKUP(D107,商品マスタ!$A$2:$D$9,3,FALSE)</f>
        <v>赤ワインセット</v>
      </c>
      <c r="G107" s="15">
        <f>VLOOKUP(D107,商品マスタ!$A$2:$D$9,4,FALSE)</f>
        <v>3000</v>
      </c>
      <c r="H107" s="15">
        <v>18</v>
      </c>
      <c r="I107" s="15">
        <f t="shared" si="3"/>
        <v>54000</v>
      </c>
    </row>
  </sheetData>
  <mergeCells count="1">
    <mergeCell ref="A1:I1"/>
  </mergeCells>
  <phoneticPr fontId="1"/>
  <pageMargins left="0.70866141732283472" right="0.70866141732283472" top="0.74803149606299213" bottom="0.74803149606299213" header="0.31496062992125984" footer="0.31496062992125984"/>
  <pageSetup paperSize="9" scale="7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Normal="100" workbookViewId="0">
      <selection sqref="A1:G1"/>
    </sheetView>
  </sheetViews>
  <sheetFormatPr defaultRowHeight="18.75" x14ac:dyDescent="0.4"/>
  <cols>
    <col min="1" max="1" width="11.75" customWidth="1"/>
    <col min="2" max="2" width="26.625" customWidth="1"/>
    <col min="3" max="7" width="12.625" customWidth="1"/>
  </cols>
  <sheetData>
    <row r="1" spans="1:10" x14ac:dyDescent="0.4">
      <c r="A1" s="18" t="s">
        <v>58</v>
      </c>
      <c r="B1" s="18"/>
      <c r="C1" s="18"/>
      <c r="D1" s="18"/>
      <c r="E1" s="18"/>
      <c r="F1" s="18"/>
      <c r="G1" s="18"/>
    </row>
    <row r="3" spans="1:10" x14ac:dyDescent="0.4">
      <c r="A3" s="2" t="s">
        <v>59</v>
      </c>
      <c r="B3" s="2" t="s">
        <v>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12</v>
      </c>
    </row>
    <row r="4" spans="1:10" x14ac:dyDescent="0.4">
      <c r="A4" s="3" t="s">
        <v>36</v>
      </c>
      <c r="B4" s="3" t="s">
        <v>30</v>
      </c>
      <c r="C4" s="4">
        <f>SUMIFS('11月'!$I$4:$I$107,'11月'!$C$4:$C$107,店舗別!C$3,'11月'!$F$4:$F$107,店舗別!$B4)</f>
        <v>275000</v>
      </c>
      <c r="D4" s="4">
        <f>SUMIFS('11月'!$I$4:$I$107,'11月'!$C$4:$C$107,店舗別!D$3,'11月'!$F$4:$F$107,店舗別!$B4)</f>
        <v>625000</v>
      </c>
      <c r="E4" s="4">
        <f>SUMIFS('11月'!$I$4:$I$107,'11月'!$C$4:$C$107,店舗別!E$3,'11月'!$F$4:$F$107,店舗別!$B4)</f>
        <v>120000</v>
      </c>
      <c r="F4" s="4">
        <f>SUMIFS('11月'!$I$4:$I$107,'11月'!$C$4:$C$107,店舗別!F$3,'11月'!$F$4:$F$107,店舗別!$B4)</f>
        <v>640000</v>
      </c>
      <c r="G4" s="4">
        <f>SUM(C4:F4)</f>
        <v>1660000</v>
      </c>
    </row>
    <row r="5" spans="1:10" x14ac:dyDescent="0.4">
      <c r="A5" s="3" t="s">
        <v>20</v>
      </c>
      <c r="B5" s="3" t="s">
        <v>6</v>
      </c>
      <c r="C5" s="4">
        <f>SUMIFS('11月'!$I$4:$I$107,'11月'!$C$4:$C$107,店舗別!C$3,'11月'!$F$4:$F$107,店舗別!$B5)</f>
        <v>259000</v>
      </c>
      <c r="D5" s="4">
        <f>SUMIFS('11月'!$I$4:$I$107,'11月'!$C$4:$C$107,店舗別!D$3,'11月'!$F$4:$F$107,店舗別!$B5)</f>
        <v>581000</v>
      </c>
      <c r="E5" s="4">
        <f>SUMIFS('11月'!$I$4:$I$107,'11月'!$C$4:$C$107,店舗別!E$3,'11月'!$F$4:$F$107,店舗別!$B5)</f>
        <v>231000</v>
      </c>
      <c r="F5" s="4">
        <f>SUMIFS('11月'!$I$4:$I$107,'11月'!$C$4:$C$107,店舗別!F$3,'11月'!$F$4:$F$107,店舗別!$B5)</f>
        <v>738500</v>
      </c>
      <c r="G5" s="4">
        <f t="shared" ref="G5:G11" si="0">SUM(C5:F5)</f>
        <v>1809500</v>
      </c>
      <c r="J5" s="1"/>
    </row>
    <row r="6" spans="1:10" x14ac:dyDescent="0.4">
      <c r="A6" s="3" t="s">
        <v>37</v>
      </c>
      <c r="B6" s="3" t="s">
        <v>31</v>
      </c>
      <c r="C6" s="4">
        <f>SUMIFS('11月'!$I$4:$I$107,'11月'!$C$4:$C$107,店舗別!C$3,'11月'!$F$4:$F$107,店舗別!$B6)</f>
        <v>345000</v>
      </c>
      <c r="D6" s="4">
        <f>SUMIFS('11月'!$I$4:$I$107,'11月'!$C$4:$C$107,店舗別!D$3,'11月'!$F$4:$F$107,店舗別!$B6)</f>
        <v>360000</v>
      </c>
      <c r="E6" s="4">
        <f>SUMIFS('11月'!$I$4:$I$107,'11月'!$C$4:$C$107,店舗別!E$3,'11月'!$F$4:$F$107,店舗別!$B6)</f>
        <v>219000</v>
      </c>
      <c r="F6" s="4">
        <f>SUMIFS('11月'!$I$4:$I$107,'11月'!$C$4:$C$107,店舗別!F$3,'11月'!$F$4:$F$107,店舗別!$B6)</f>
        <v>501000</v>
      </c>
      <c r="G6" s="4">
        <f t="shared" si="0"/>
        <v>1425000</v>
      </c>
      <c r="J6" s="1"/>
    </row>
    <row r="7" spans="1:10" x14ac:dyDescent="0.4">
      <c r="A7" s="3" t="s">
        <v>38</v>
      </c>
      <c r="B7" s="3" t="s">
        <v>56</v>
      </c>
      <c r="C7" s="4">
        <f>SUMIFS('11月'!$I$4:$I$107,'11月'!$C$4:$C$107,店舗別!C$3,'11月'!$F$4:$F$107,店舗別!$B7)</f>
        <v>630000</v>
      </c>
      <c r="D7" s="4">
        <f>SUMIFS('11月'!$I$4:$I$107,'11月'!$C$4:$C$107,店舗別!D$3,'11月'!$F$4:$F$107,店舗別!$B7)</f>
        <v>1174500</v>
      </c>
      <c r="E7" s="4">
        <f>SUMIFS('11月'!$I$4:$I$107,'11月'!$C$4:$C$107,店舗別!E$3,'11月'!$F$4:$F$107,店舗別!$B7)</f>
        <v>157500</v>
      </c>
      <c r="F7" s="4">
        <f>SUMIFS('11月'!$I$4:$I$107,'11月'!$C$4:$C$107,店舗別!F$3,'11月'!$F$4:$F$107,店舗別!$B7)</f>
        <v>405000</v>
      </c>
      <c r="G7" s="4">
        <f t="shared" si="0"/>
        <v>2367000</v>
      </c>
      <c r="J7" s="6"/>
    </row>
    <row r="8" spans="1:10" x14ac:dyDescent="0.4">
      <c r="A8" s="3" t="s">
        <v>39</v>
      </c>
      <c r="B8" s="3" t="s">
        <v>32</v>
      </c>
      <c r="C8" s="4">
        <f>SUMIFS('11月'!$I$4:$I$107,'11月'!$C$4:$C$107,店舗別!C$3,'11月'!$F$4:$F$107,店舗別!$B8)</f>
        <v>120000</v>
      </c>
      <c r="D8" s="4">
        <f>SUMIFS('11月'!$I$4:$I$107,'11月'!$C$4:$C$107,店舗別!D$3,'11月'!$F$4:$F$107,店舗別!$B8)</f>
        <v>475000</v>
      </c>
      <c r="E8" s="4">
        <f>SUMIFS('11月'!$I$4:$I$107,'11月'!$C$4:$C$107,店舗別!E$3,'11月'!$F$4:$F$107,店舗別!$B8)</f>
        <v>65000</v>
      </c>
      <c r="F8" s="4">
        <f>SUMIFS('11月'!$I$4:$I$107,'11月'!$C$4:$C$107,店舗別!F$3,'11月'!$F$4:$F$107,店舗別!$B8)</f>
        <v>425000</v>
      </c>
      <c r="G8" s="4">
        <f t="shared" si="0"/>
        <v>1085000</v>
      </c>
      <c r="J8" s="1"/>
    </row>
    <row r="9" spans="1:10" x14ac:dyDescent="0.4">
      <c r="A9" s="3" t="s">
        <v>40</v>
      </c>
      <c r="B9" s="3" t="s">
        <v>33</v>
      </c>
      <c r="C9" s="4">
        <f>SUMIFS('11月'!$I$4:$I$107,'11月'!$C$4:$C$107,店舗別!C$3,'11月'!$F$4:$F$107,店舗別!$B9)</f>
        <v>272000</v>
      </c>
      <c r="D9" s="4">
        <f>SUMIFS('11月'!$I$4:$I$107,'11月'!$C$4:$C$107,店舗別!D$3,'11月'!$F$4:$F$107,店舗別!$B9)</f>
        <v>884000</v>
      </c>
      <c r="E9" s="4">
        <f>SUMIFS('11月'!$I$4:$I$107,'11月'!$C$4:$C$107,店舗別!E$3,'11月'!$F$4:$F$107,店舗別!$B9)</f>
        <v>500000</v>
      </c>
      <c r="F9" s="4">
        <f>SUMIFS('11月'!$I$4:$I$107,'11月'!$C$4:$C$107,店舗別!F$3,'11月'!$F$4:$F$107,店舗別!$B9)</f>
        <v>1016000</v>
      </c>
      <c r="G9" s="4">
        <f t="shared" si="0"/>
        <v>2672000</v>
      </c>
      <c r="J9" s="1"/>
    </row>
    <row r="10" spans="1:10" x14ac:dyDescent="0.4">
      <c r="A10" s="3" t="s">
        <v>41</v>
      </c>
      <c r="B10" s="3" t="s">
        <v>34</v>
      </c>
      <c r="C10" s="4">
        <f>SUMIFS('11月'!$I$4:$I$107,'11月'!$C$4:$C$107,店舗別!C$3,'11月'!$F$4:$F$107,店舗別!$B10)</f>
        <v>114000</v>
      </c>
      <c r="D10" s="4">
        <f>SUMIFS('11月'!$I$4:$I$107,'11月'!$C$4:$C$107,店舗別!D$3,'11月'!$F$4:$F$107,店舗別!$B10)</f>
        <v>204000</v>
      </c>
      <c r="E10" s="4">
        <f>SUMIFS('11月'!$I$4:$I$107,'11月'!$C$4:$C$107,店舗別!E$3,'11月'!$F$4:$F$107,店舗別!$B10)</f>
        <v>156000</v>
      </c>
      <c r="F10" s="4">
        <f>SUMIFS('11月'!$I$4:$I$107,'11月'!$C$4:$C$107,店舗別!F$3,'11月'!$F$4:$F$107,店舗別!$B10)</f>
        <v>39000</v>
      </c>
      <c r="G10" s="4">
        <f t="shared" si="0"/>
        <v>513000</v>
      </c>
      <c r="J10" s="1"/>
    </row>
    <row r="11" spans="1:10" x14ac:dyDescent="0.4">
      <c r="A11" s="3" t="s">
        <v>42</v>
      </c>
      <c r="B11" s="3" t="s">
        <v>35</v>
      </c>
      <c r="C11" s="4">
        <f>SUMIFS('11月'!$I$4:$I$107,'11月'!$C$4:$C$107,店舗別!C$3,'11月'!$F$4:$F$107,店舗別!$B11)</f>
        <v>0</v>
      </c>
      <c r="D11" s="4">
        <f>SUMIFS('11月'!$I$4:$I$107,'11月'!$C$4:$C$107,店舗別!D$3,'11月'!$F$4:$F$107,店舗別!$B11)</f>
        <v>39000</v>
      </c>
      <c r="E11" s="4">
        <f>SUMIFS('11月'!$I$4:$I$107,'11月'!$C$4:$C$107,店舗別!E$3,'11月'!$F$4:$F$107,店舗別!$B11)</f>
        <v>69000</v>
      </c>
      <c r="F11" s="4">
        <f>SUMIFS('11月'!$I$4:$I$107,'11月'!$C$4:$C$107,店舗別!F$3,'11月'!$F$4:$F$107,店舗別!$B11)</f>
        <v>54000</v>
      </c>
      <c r="G11" s="4">
        <f t="shared" si="0"/>
        <v>162000</v>
      </c>
      <c r="J11" s="1"/>
    </row>
    <row r="12" spans="1:10" x14ac:dyDescent="0.4">
      <c r="A12" s="2"/>
      <c r="B12" s="2" t="s">
        <v>12</v>
      </c>
      <c r="C12" s="5">
        <f>SUM(C4:C10)</f>
        <v>2015000</v>
      </c>
      <c r="D12" s="5">
        <f>SUM(D4:D10)</f>
        <v>4303500</v>
      </c>
      <c r="E12" s="5">
        <f>SUM(E4:E10)</f>
        <v>1448500</v>
      </c>
      <c r="F12" s="5">
        <f>SUM(F4:F10)</f>
        <v>3764500</v>
      </c>
      <c r="G12" s="5">
        <f>SUM(C12:F12)</f>
        <v>11531500</v>
      </c>
    </row>
  </sheetData>
  <mergeCells count="1">
    <mergeCell ref="A1:G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8.75" x14ac:dyDescent="0.4"/>
  <cols>
    <col min="1" max="1" width="13.5" customWidth="1"/>
    <col min="2" max="2" width="14.625" customWidth="1"/>
    <col min="3" max="3" width="25.625" customWidth="1"/>
    <col min="4" max="4" width="13.25" customWidth="1"/>
  </cols>
  <sheetData>
    <row r="1" spans="1:4" x14ac:dyDescent="0.4">
      <c r="A1" s="2" t="s">
        <v>59</v>
      </c>
      <c r="B1" s="2" t="s">
        <v>61</v>
      </c>
      <c r="C1" s="2" t="s">
        <v>5</v>
      </c>
      <c r="D1" s="2" t="s">
        <v>57</v>
      </c>
    </row>
    <row r="2" spans="1:4" x14ac:dyDescent="0.4">
      <c r="A2" s="3" t="s">
        <v>44</v>
      </c>
      <c r="B2" s="3" t="s">
        <v>45</v>
      </c>
      <c r="C2" s="3" t="s">
        <v>46</v>
      </c>
      <c r="D2" s="7">
        <v>5000</v>
      </c>
    </row>
    <row r="3" spans="1:4" x14ac:dyDescent="0.4">
      <c r="A3" s="8" t="s">
        <v>47</v>
      </c>
      <c r="B3" s="8" t="s">
        <v>48</v>
      </c>
      <c r="C3" s="8" t="s">
        <v>49</v>
      </c>
      <c r="D3" s="9">
        <v>3500</v>
      </c>
    </row>
    <row r="4" spans="1:4" x14ac:dyDescent="0.4">
      <c r="A4" s="10" t="s">
        <v>37</v>
      </c>
      <c r="B4" s="10" t="s">
        <v>48</v>
      </c>
      <c r="C4" s="10" t="s">
        <v>50</v>
      </c>
      <c r="D4" s="11">
        <v>3000</v>
      </c>
    </row>
    <row r="5" spans="1:4" x14ac:dyDescent="0.4">
      <c r="A5" s="8" t="s">
        <v>38</v>
      </c>
      <c r="B5" s="8" t="s">
        <v>51</v>
      </c>
      <c r="C5" s="8" t="s">
        <v>56</v>
      </c>
      <c r="D5" s="9">
        <v>4500</v>
      </c>
    </row>
    <row r="6" spans="1:4" x14ac:dyDescent="0.4">
      <c r="A6" s="10" t="s">
        <v>22</v>
      </c>
      <c r="B6" s="10" t="s">
        <v>43</v>
      </c>
      <c r="C6" s="10" t="s">
        <v>18</v>
      </c>
      <c r="D6" s="11">
        <v>5000</v>
      </c>
    </row>
    <row r="7" spans="1:4" x14ac:dyDescent="0.4">
      <c r="A7" s="8" t="s">
        <v>40</v>
      </c>
      <c r="B7" s="8" t="s">
        <v>52</v>
      </c>
      <c r="C7" s="8" t="s">
        <v>53</v>
      </c>
      <c r="D7" s="9">
        <v>4000</v>
      </c>
    </row>
    <row r="8" spans="1:4" x14ac:dyDescent="0.4">
      <c r="A8" s="12" t="s">
        <v>54</v>
      </c>
      <c r="B8" s="12" t="s">
        <v>52</v>
      </c>
      <c r="C8" s="12" t="s">
        <v>34</v>
      </c>
      <c r="D8" s="13">
        <v>3000</v>
      </c>
    </row>
    <row r="9" spans="1:4" x14ac:dyDescent="0.4">
      <c r="A9" s="10" t="s">
        <v>55</v>
      </c>
      <c r="B9" s="10" t="s">
        <v>52</v>
      </c>
      <c r="C9" s="10" t="s">
        <v>35</v>
      </c>
      <c r="D9" s="11">
        <v>3000</v>
      </c>
    </row>
    <row r="10" spans="1:4" x14ac:dyDescent="0.4">
      <c r="C1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11月</vt:lpstr>
      <vt:lpstr>店舗別</vt:lpstr>
      <vt:lpstr>商品マスタ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cp:lastPrinted>2016-04-20T08:04:49Z</cp:lastPrinted>
  <dcterms:created xsi:type="dcterms:W3CDTF">2016-07-01T04:44:34Z</dcterms:created>
  <dcterms:modified xsi:type="dcterms:W3CDTF">2016-10-17T02:57:59Z</dcterms:modified>
</cp:coreProperties>
</file>