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FOM出版\Desktop\データ差替\"/>
    </mc:Choice>
  </mc:AlternateContent>
  <bookViews>
    <workbookView xWindow="0" yWindow="0" windowWidth="15360" windowHeight="7440" tabRatio="474"/>
  </bookViews>
  <sheets>
    <sheet name="会員" sheetId="3" r:id="rId1"/>
    <sheet name="商品" sheetId="1" r:id="rId2"/>
    <sheet name="売上" sheetId="2" r:id="rId3"/>
    <sheet name="集計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5" i="2" l="1"/>
  <c r="K215" i="2" s="1"/>
  <c r="H215" i="2"/>
  <c r="G215" i="2"/>
  <c r="E215" i="2"/>
  <c r="I96" i="2"/>
  <c r="K96" i="2" s="1"/>
  <c r="H96" i="2"/>
  <c r="G96" i="2"/>
  <c r="E96" i="2"/>
  <c r="I23" i="2"/>
  <c r="K23" i="2" s="1"/>
  <c r="H23" i="2"/>
  <c r="G23" i="2"/>
  <c r="E23" i="2"/>
  <c r="H28" i="6" l="1"/>
  <c r="J5" i="6"/>
  <c r="J6" i="6"/>
  <c r="J7" i="6"/>
  <c r="J8" i="6"/>
  <c r="J9" i="6"/>
  <c r="J10" i="6"/>
  <c r="J12" i="6"/>
  <c r="J13" i="6"/>
  <c r="J14" i="6"/>
  <c r="J15" i="6"/>
  <c r="J17" i="6"/>
  <c r="J18" i="6"/>
  <c r="J19" i="6"/>
  <c r="J20" i="6"/>
  <c r="J21" i="6"/>
  <c r="J23" i="6"/>
  <c r="J24" i="6"/>
  <c r="J25" i="6"/>
  <c r="J26" i="6"/>
  <c r="J27" i="6"/>
  <c r="E22" i="6"/>
  <c r="F22" i="6"/>
  <c r="G22" i="6"/>
  <c r="H22" i="6"/>
  <c r="I22" i="6"/>
  <c r="D22" i="6"/>
  <c r="J22" i="6" s="1"/>
  <c r="E11" i="6"/>
  <c r="F11" i="6"/>
  <c r="G11" i="6"/>
  <c r="H11" i="6"/>
  <c r="I11" i="6"/>
  <c r="D11" i="6"/>
  <c r="J11" i="6" s="1"/>
  <c r="E16" i="6"/>
  <c r="J16" i="6" s="1"/>
  <c r="F16" i="6"/>
  <c r="G16" i="6"/>
  <c r="H16" i="6"/>
  <c r="I16" i="6"/>
  <c r="D16" i="6"/>
  <c r="E4" i="6"/>
  <c r="E28" i="6" s="1"/>
  <c r="F4" i="6"/>
  <c r="F28" i="6" s="1"/>
  <c r="G4" i="6"/>
  <c r="J4" i="6" s="1"/>
  <c r="J28" i="6" s="1"/>
  <c r="H4" i="6"/>
  <c r="I4" i="6"/>
  <c r="I28" i="6" s="1"/>
  <c r="D4" i="6"/>
  <c r="D28" i="6" s="1"/>
  <c r="E347" i="2"/>
  <c r="G347" i="2"/>
  <c r="H347" i="2"/>
  <c r="I347" i="2"/>
  <c r="K347" i="2" s="1"/>
  <c r="E343" i="2"/>
  <c r="G343" i="2"/>
  <c r="H343" i="2"/>
  <c r="I343" i="2"/>
  <c r="K343" i="2" s="1"/>
  <c r="E278" i="2"/>
  <c r="G278" i="2"/>
  <c r="H278" i="2"/>
  <c r="I278" i="2"/>
  <c r="E379" i="2"/>
  <c r="G379" i="2"/>
  <c r="H379" i="2"/>
  <c r="I379" i="2"/>
  <c r="K379" i="2" s="1"/>
  <c r="E393" i="2"/>
  <c r="G393" i="2"/>
  <c r="H393" i="2"/>
  <c r="I393" i="2"/>
  <c r="K393" i="2" s="1"/>
  <c r="E244" i="2"/>
  <c r="G244" i="2"/>
  <c r="H244" i="2"/>
  <c r="I244" i="2"/>
  <c r="K244" i="2" s="1"/>
  <c r="E274" i="2"/>
  <c r="G274" i="2"/>
  <c r="H274" i="2"/>
  <c r="I274" i="2"/>
  <c r="K274" i="2" s="1"/>
  <c r="E375" i="2"/>
  <c r="G375" i="2"/>
  <c r="H375" i="2"/>
  <c r="I375" i="2"/>
  <c r="K375" i="2" s="1"/>
  <c r="E254" i="2"/>
  <c r="G254" i="2"/>
  <c r="H254" i="2"/>
  <c r="I254" i="2"/>
  <c r="K254" i="2" s="1"/>
  <c r="E345" i="2"/>
  <c r="G345" i="2"/>
  <c r="H345" i="2"/>
  <c r="I345" i="2"/>
  <c r="K345" i="2" s="1"/>
  <c r="E326" i="2"/>
  <c r="G326" i="2"/>
  <c r="H326" i="2"/>
  <c r="I326" i="2"/>
  <c r="E406" i="2"/>
  <c r="G406" i="2"/>
  <c r="H406" i="2"/>
  <c r="I406" i="2"/>
  <c r="K406" i="2" s="1"/>
  <c r="E360" i="2"/>
  <c r="G360" i="2"/>
  <c r="H360" i="2"/>
  <c r="I360" i="2"/>
  <c r="K360" i="2" s="1"/>
  <c r="E261" i="2"/>
  <c r="G261" i="2"/>
  <c r="H261" i="2"/>
  <c r="I261" i="2"/>
  <c r="E234" i="2"/>
  <c r="G234" i="2"/>
  <c r="H234" i="2"/>
  <c r="I234" i="2"/>
  <c r="E372" i="2"/>
  <c r="G372" i="2"/>
  <c r="H372" i="2"/>
  <c r="I372" i="2"/>
  <c r="K372" i="2" s="1"/>
  <c r="E391" i="2"/>
  <c r="G391" i="2"/>
  <c r="H391" i="2"/>
  <c r="I391" i="2"/>
  <c r="E339" i="2"/>
  <c r="G339" i="2"/>
  <c r="H339" i="2"/>
  <c r="I339" i="2"/>
  <c r="K339" i="2" s="1"/>
  <c r="E342" i="2"/>
  <c r="G342" i="2"/>
  <c r="H342" i="2"/>
  <c r="I342" i="2"/>
  <c r="K342" i="2" s="1"/>
  <c r="E238" i="2"/>
  <c r="G238" i="2"/>
  <c r="H238" i="2"/>
  <c r="I238" i="2"/>
  <c r="K238" i="2" s="1"/>
  <c r="E376" i="2"/>
  <c r="G376" i="2"/>
  <c r="H376" i="2"/>
  <c r="I376" i="2"/>
  <c r="K376" i="2" s="1"/>
  <c r="E284" i="2"/>
  <c r="G284" i="2"/>
  <c r="H284" i="2"/>
  <c r="I284" i="2"/>
  <c r="K284" i="2" s="1"/>
  <c r="E325" i="2"/>
  <c r="G325" i="2"/>
  <c r="H325" i="2"/>
  <c r="I325" i="2"/>
  <c r="K325" i="2" s="1"/>
  <c r="E294" i="2"/>
  <c r="G294" i="2"/>
  <c r="H294" i="2"/>
  <c r="I294" i="2"/>
  <c r="K294" i="2" s="1"/>
  <c r="E299" i="2"/>
  <c r="G299" i="2"/>
  <c r="H299" i="2"/>
  <c r="I299" i="2"/>
  <c r="K299" i="2" s="1"/>
  <c r="E249" i="2"/>
  <c r="G249" i="2"/>
  <c r="H249" i="2"/>
  <c r="I249" i="2"/>
  <c r="K249" i="2" s="1"/>
  <c r="E292" i="2"/>
  <c r="G292" i="2"/>
  <c r="H292" i="2"/>
  <c r="I292" i="2"/>
  <c r="K292" i="2" s="1"/>
  <c r="E236" i="2"/>
  <c r="G236" i="2"/>
  <c r="H236" i="2"/>
  <c r="I236" i="2"/>
  <c r="K236" i="2" s="1"/>
  <c r="E243" i="2"/>
  <c r="G243" i="2"/>
  <c r="H243" i="2"/>
  <c r="I243" i="2"/>
  <c r="K243" i="2" s="1"/>
  <c r="E409" i="2"/>
  <c r="G409" i="2"/>
  <c r="H409" i="2"/>
  <c r="I409" i="2"/>
  <c r="K409" i="2" s="1"/>
  <c r="E319" i="2"/>
  <c r="G319" i="2"/>
  <c r="H319" i="2"/>
  <c r="I319" i="2"/>
  <c r="E366" i="2"/>
  <c r="G366" i="2"/>
  <c r="H366" i="2"/>
  <c r="I366" i="2"/>
  <c r="K366" i="2" s="1"/>
  <c r="E351" i="2"/>
  <c r="G351" i="2"/>
  <c r="H351" i="2"/>
  <c r="I351" i="2"/>
  <c r="K351" i="2" s="1"/>
  <c r="E316" i="2"/>
  <c r="G316" i="2"/>
  <c r="H316" i="2"/>
  <c r="I316" i="2"/>
  <c r="K316" i="2" s="1"/>
  <c r="E331" i="2"/>
  <c r="G331" i="2"/>
  <c r="H331" i="2"/>
  <c r="I331" i="2"/>
  <c r="K331" i="2" s="1"/>
  <c r="E352" i="2"/>
  <c r="G352" i="2"/>
  <c r="H352" i="2"/>
  <c r="I352" i="2"/>
  <c r="K352" i="2" s="1"/>
  <c r="E323" i="2"/>
  <c r="G323" i="2"/>
  <c r="H323" i="2"/>
  <c r="I323" i="2"/>
  <c r="K323" i="2" s="1"/>
  <c r="E318" i="2"/>
  <c r="G318" i="2"/>
  <c r="H318" i="2"/>
  <c r="I318" i="2"/>
  <c r="E306" i="2"/>
  <c r="G306" i="2"/>
  <c r="H306" i="2"/>
  <c r="I306" i="2"/>
  <c r="K306" i="2" s="1"/>
  <c r="E353" i="2"/>
  <c r="G353" i="2"/>
  <c r="H353" i="2"/>
  <c r="I353" i="2"/>
  <c r="K353" i="2" s="1"/>
  <c r="E265" i="2"/>
  <c r="G265" i="2"/>
  <c r="H265" i="2"/>
  <c r="I265" i="2"/>
  <c r="E349" i="2"/>
  <c r="G349" i="2"/>
  <c r="H349" i="2"/>
  <c r="I349" i="2"/>
  <c r="K349" i="2" s="1"/>
  <c r="E235" i="2"/>
  <c r="G235" i="2"/>
  <c r="H235" i="2"/>
  <c r="I235" i="2"/>
  <c r="K235" i="2" s="1"/>
  <c r="E397" i="2"/>
  <c r="G397" i="2"/>
  <c r="H397" i="2"/>
  <c r="I397" i="2"/>
  <c r="K397" i="2" s="1"/>
  <c r="E290" i="2"/>
  <c r="G290" i="2"/>
  <c r="H290" i="2"/>
  <c r="I290" i="2"/>
  <c r="K290" i="2" s="1"/>
  <c r="E338" i="2"/>
  <c r="G338" i="2"/>
  <c r="H338" i="2"/>
  <c r="I338" i="2"/>
  <c r="E327" i="2"/>
  <c r="G327" i="2"/>
  <c r="H327" i="2"/>
  <c r="I327" i="2"/>
  <c r="K327" i="2" s="1"/>
  <c r="E308" i="2"/>
  <c r="G308" i="2"/>
  <c r="H308" i="2"/>
  <c r="I308" i="2"/>
  <c r="K308" i="2" s="1"/>
  <c r="E291" i="2"/>
  <c r="G291" i="2"/>
  <c r="H291" i="2"/>
  <c r="I291" i="2"/>
  <c r="K291" i="2" s="1"/>
  <c r="E355" i="2"/>
  <c r="G355" i="2"/>
  <c r="H355" i="2"/>
  <c r="I355" i="2"/>
  <c r="E362" i="2"/>
  <c r="G362" i="2"/>
  <c r="H362" i="2"/>
  <c r="I362" i="2"/>
  <c r="K362" i="2" s="1"/>
  <c r="E250" i="2"/>
  <c r="G250" i="2"/>
  <c r="H250" i="2"/>
  <c r="I250" i="2"/>
  <c r="K250" i="2" s="1"/>
  <c r="E240" i="2"/>
  <c r="G240" i="2"/>
  <c r="H240" i="2"/>
  <c r="I240" i="2"/>
  <c r="K240" i="2" s="1"/>
  <c r="E396" i="2"/>
  <c r="G396" i="2"/>
  <c r="H396" i="2"/>
  <c r="I396" i="2"/>
  <c r="K396" i="2" s="1"/>
  <c r="E283" i="2"/>
  <c r="G283" i="2"/>
  <c r="H283" i="2"/>
  <c r="I283" i="2"/>
  <c r="K283" i="2" s="1"/>
  <c r="E364" i="2"/>
  <c r="G364" i="2"/>
  <c r="H364" i="2"/>
  <c r="I364" i="2"/>
  <c r="K364" i="2" s="1"/>
  <c r="E368" i="2"/>
  <c r="G368" i="2"/>
  <c r="H368" i="2"/>
  <c r="I368" i="2"/>
  <c r="K368" i="2" s="1"/>
  <c r="E259" i="2"/>
  <c r="G259" i="2"/>
  <c r="H259" i="2"/>
  <c r="I259" i="2"/>
  <c r="K259" i="2" s="1"/>
  <c r="E228" i="2"/>
  <c r="G228" i="2"/>
  <c r="H228" i="2"/>
  <c r="I228" i="2"/>
  <c r="K228" i="2" s="1"/>
  <c r="E277" i="2"/>
  <c r="G277" i="2"/>
  <c r="H277" i="2"/>
  <c r="I277" i="2"/>
  <c r="K277" i="2" s="1"/>
  <c r="E302" i="2"/>
  <c r="G302" i="2"/>
  <c r="H302" i="2"/>
  <c r="I302" i="2"/>
  <c r="K302" i="2" s="1"/>
  <c r="E264" i="2"/>
  <c r="G264" i="2"/>
  <c r="H264" i="2"/>
  <c r="I264" i="2"/>
  <c r="K264" i="2" s="1"/>
  <c r="E233" i="2"/>
  <c r="G233" i="2"/>
  <c r="H233" i="2"/>
  <c r="I233" i="2"/>
  <c r="K233" i="2" s="1"/>
  <c r="E398" i="2"/>
  <c r="G398" i="2"/>
  <c r="H398" i="2"/>
  <c r="I398" i="2"/>
  <c r="K398" i="2" s="1"/>
  <c r="E285" i="2"/>
  <c r="G285" i="2"/>
  <c r="H285" i="2"/>
  <c r="I285" i="2"/>
  <c r="K285" i="2" s="1"/>
  <c r="E341" i="2"/>
  <c r="G341" i="2"/>
  <c r="H341" i="2"/>
  <c r="I341" i="2"/>
  <c r="K341" i="2" s="1"/>
  <c r="E403" i="2"/>
  <c r="G403" i="2"/>
  <c r="H403" i="2"/>
  <c r="I403" i="2"/>
  <c r="K403" i="2" s="1"/>
  <c r="E221" i="2"/>
  <c r="G221" i="2"/>
  <c r="H221" i="2"/>
  <c r="I221" i="2"/>
  <c r="K221" i="2" s="1"/>
  <c r="E408" i="2"/>
  <c r="G408" i="2"/>
  <c r="H408" i="2"/>
  <c r="I408" i="2"/>
  <c r="K408" i="2" s="1"/>
  <c r="E380" i="2"/>
  <c r="G380" i="2"/>
  <c r="H380" i="2"/>
  <c r="I380" i="2"/>
  <c r="K380" i="2" s="1"/>
  <c r="E247" i="2"/>
  <c r="G247" i="2"/>
  <c r="H247" i="2"/>
  <c r="I247" i="2"/>
  <c r="K247" i="2" s="1"/>
  <c r="E313" i="2"/>
  <c r="G313" i="2"/>
  <c r="H313" i="2"/>
  <c r="I313" i="2"/>
  <c r="K313" i="2" s="1"/>
  <c r="E262" i="2"/>
  <c r="G262" i="2"/>
  <c r="H262" i="2"/>
  <c r="I262" i="2"/>
  <c r="K262" i="2" s="1"/>
  <c r="E258" i="2"/>
  <c r="G258" i="2"/>
  <c r="H258" i="2"/>
  <c r="I258" i="2"/>
  <c r="K258" i="2" s="1"/>
  <c r="E384" i="2"/>
  <c r="G384" i="2"/>
  <c r="H384" i="2"/>
  <c r="I384" i="2"/>
  <c r="E390" i="2"/>
  <c r="G390" i="2"/>
  <c r="H390" i="2"/>
  <c r="I390" i="2"/>
  <c r="K390" i="2" s="1"/>
  <c r="E332" i="2"/>
  <c r="G332" i="2"/>
  <c r="H332" i="2"/>
  <c r="I332" i="2"/>
  <c r="E237" i="2"/>
  <c r="G237" i="2"/>
  <c r="H237" i="2"/>
  <c r="I237" i="2"/>
  <c r="E227" i="2"/>
  <c r="G227" i="2"/>
  <c r="H227" i="2"/>
  <c r="I227" i="2"/>
  <c r="K227" i="2" s="1"/>
  <c r="E401" i="2"/>
  <c r="G401" i="2"/>
  <c r="H401" i="2"/>
  <c r="I401" i="2"/>
  <c r="K401" i="2" s="1"/>
  <c r="E273" i="2"/>
  <c r="G273" i="2"/>
  <c r="H273" i="2"/>
  <c r="I273" i="2"/>
  <c r="K273" i="2" s="1"/>
  <c r="E373" i="2"/>
  <c r="G373" i="2"/>
  <c r="H373" i="2"/>
  <c r="I373" i="2"/>
  <c r="K373" i="2" s="1"/>
  <c r="E335" i="2"/>
  <c r="G335" i="2"/>
  <c r="H335" i="2"/>
  <c r="I335" i="2"/>
  <c r="E314" i="2"/>
  <c r="G314" i="2"/>
  <c r="H314" i="2"/>
  <c r="I314" i="2"/>
  <c r="K314" i="2" s="1"/>
  <c r="E280" i="2"/>
  <c r="G280" i="2"/>
  <c r="H280" i="2"/>
  <c r="I280" i="2"/>
  <c r="E329" i="2"/>
  <c r="G329" i="2"/>
  <c r="H329" i="2"/>
  <c r="I329" i="2"/>
  <c r="E311" i="2"/>
  <c r="G311" i="2"/>
  <c r="H311" i="2"/>
  <c r="I311" i="2"/>
  <c r="E275" i="2"/>
  <c r="G275" i="2"/>
  <c r="H275" i="2"/>
  <c r="I275" i="2"/>
  <c r="K275" i="2" s="1"/>
  <c r="E405" i="2"/>
  <c r="G405" i="2"/>
  <c r="H405" i="2"/>
  <c r="I405" i="2"/>
  <c r="E381" i="2"/>
  <c r="G381" i="2"/>
  <c r="H381" i="2"/>
  <c r="I381" i="2"/>
  <c r="E293" i="2"/>
  <c r="G293" i="2"/>
  <c r="H293" i="2"/>
  <c r="I293" i="2"/>
  <c r="E269" i="2"/>
  <c r="G269" i="2"/>
  <c r="H269" i="2"/>
  <c r="I269" i="2"/>
  <c r="E386" i="2"/>
  <c r="G386" i="2"/>
  <c r="H386" i="2"/>
  <c r="I386" i="2"/>
  <c r="K386" i="2" s="1"/>
  <c r="E389" i="2"/>
  <c r="G389" i="2"/>
  <c r="H389" i="2"/>
  <c r="I389" i="2"/>
  <c r="K389" i="2" s="1"/>
  <c r="E272" i="2"/>
  <c r="G272" i="2"/>
  <c r="H272" i="2"/>
  <c r="I272" i="2"/>
  <c r="K272" i="2" s="1"/>
  <c r="E286" i="2"/>
  <c r="G286" i="2"/>
  <c r="H286" i="2"/>
  <c r="I286" i="2"/>
  <c r="K286" i="2" s="1"/>
  <c r="E359" i="2"/>
  <c r="G359" i="2"/>
  <c r="H359" i="2"/>
  <c r="I359" i="2"/>
  <c r="E317" i="2"/>
  <c r="G317" i="2"/>
  <c r="H317" i="2"/>
  <c r="I317" i="2"/>
  <c r="K317" i="2" s="1"/>
  <c r="E279" i="2"/>
  <c r="G279" i="2"/>
  <c r="H279" i="2"/>
  <c r="I279" i="2"/>
  <c r="K279" i="2" s="1"/>
  <c r="E288" i="2"/>
  <c r="G288" i="2"/>
  <c r="H288" i="2"/>
  <c r="I288" i="2"/>
  <c r="K288" i="2" s="1"/>
  <c r="E330" i="2"/>
  <c r="G330" i="2"/>
  <c r="H330" i="2"/>
  <c r="I330" i="2"/>
  <c r="K330" i="2" s="1"/>
  <c r="E344" i="2"/>
  <c r="G344" i="2"/>
  <c r="H344" i="2"/>
  <c r="I344" i="2"/>
  <c r="E315" i="2"/>
  <c r="G315" i="2"/>
  <c r="H315" i="2"/>
  <c r="I315" i="2"/>
  <c r="K315" i="2" s="1"/>
  <c r="E385" i="2"/>
  <c r="G385" i="2"/>
  <c r="H385" i="2"/>
  <c r="I385" i="2"/>
  <c r="K385" i="2" s="1"/>
  <c r="G28" i="6" l="1"/>
  <c r="K344" i="2"/>
  <c r="K359" i="2"/>
  <c r="K293" i="2"/>
  <c r="K405" i="2"/>
  <c r="K311" i="2"/>
  <c r="K280" i="2"/>
  <c r="K237" i="2"/>
  <c r="K332" i="2"/>
  <c r="K265" i="2"/>
  <c r="K318" i="2"/>
  <c r="K234" i="2"/>
  <c r="K269" i="2"/>
  <c r="K381" i="2"/>
  <c r="K329" i="2"/>
  <c r="K335" i="2"/>
  <c r="K384" i="2"/>
  <c r="K355" i="2"/>
  <c r="K338" i="2"/>
  <c r="K319" i="2"/>
  <c r="K391" i="2"/>
  <c r="K261" i="2"/>
  <c r="K326" i="2"/>
  <c r="K278" i="2"/>
  <c r="I5" i="2" l="1"/>
  <c r="I7" i="2"/>
  <c r="I6" i="2"/>
  <c r="I8" i="2"/>
  <c r="I10" i="2"/>
  <c r="I11" i="2"/>
  <c r="I9" i="2"/>
  <c r="I14" i="2"/>
  <c r="I13" i="2"/>
  <c r="I12" i="2"/>
  <c r="I15" i="2"/>
  <c r="I21" i="2"/>
  <c r="I22" i="2"/>
  <c r="I18" i="2"/>
  <c r="I20" i="2"/>
  <c r="I17" i="2"/>
  <c r="I16" i="2"/>
  <c r="I19" i="2"/>
  <c r="I27" i="2"/>
  <c r="I25" i="2"/>
  <c r="I24" i="2"/>
  <c r="I26" i="2"/>
  <c r="I29" i="2"/>
  <c r="I28" i="2"/>
  <c r="I30" i="2"/>
  <c r="I32" i="2"/>
  <c r="I33" i="2"/>
  <c r="I31" i="2"/>
  <c r="I34" i="2"/>
  <c r="I35" i="2"/>
  <c r="I36" i="2"/>
  <c r="I37" i="2"/>
  <c r="I40" i="2"/>
  <c r="I38" i="2"/>
  <c r="I39" i="2"/>
  <c r="I41" i="2"/>
  <c r="I42" i="2"/>
  <c r="I43" i="2"/>
  <c r="I44" i="2"/>
  <c r="I45" i="2"/>
  <c r="I46" i="2"/>
  <c r="I47" i="2"/>
  <c r="I48" i="2"/>
  <c r="I50" i="2"/>
  <c r="I49" i="2"/>
  <c r="I52" i="2"/>
  <c r="I51" i="2"/>
  <c r="I55" i="2"/>
  <c r="I53" i="2"/>
  <c r="I54" i="2"/>
  <c r="I56" i="2"/>
  <c r="I57" i="2"/>
  <c r="I58" i="2"/>
  <c r="I60" i="2"/>
  <c r="I59" i="2"/>
  <c r="I61" i="2"/>
  <c r="I62" i="2"/>
  <c r="I63" i="2"/>
  <c r="I64" i="2"/>
  <c r="I67" i="2"/>
  <c r="I66" i="2"/>
  <c r="I65" i="2"/>
  <c r="I69" i="2"/>
  <c r="I68" i="2"/>
  <c r="I71" i="2"/>
  <c r="I72" i="2"/>
  <c r="I70" i="2"/>
  <c r="I74" i="2"/>
  <c r="I73" i="2"/>
  <c r="I76" i="2"/>
  <c r="I75" i="2"/>
  <c r="I77" i="2"/>
  <c r="I78" i="2"/>
  <c r="I79" i="2"/>
  <c r="I80" i="2"/>
  <c r="I81" i="2"/>
  <c r="I82" i="2"/>
  <c r="I83" i="2"/>
  <c r="I84" i="2"/>
  <c r="I85" i="2"/>
  <c r="I86" i="2"/>
  <c r="I89" i="2"/>
  <c r="I88" i="2"/>
  <c r="I87" i="2"/>
  <c r="I91" i="2"/>
  <c r="I92" i="2"/>
  <c r="I90" i="2"/>
  <c r="I93" i="2"/>
  <c r="I95" i="2"/>
  <c r="I94" i="2"/>
  <c r="I97" i="2"/>
  <c r="I98" i="2"/>
  <c r="I99" i="2"/>
  <c r="I100" i="2"/>
  <c r="I101" i="2"/>
  <c r="I102" i="2"/>
  <c r="I103" i="2"/>
  <c r="I104" i="2"/>
  <c r="I105" i="2"/>
  <c r="I106" i="2"/>
  <c r="I107" i="2"/>
  <c r="I110" i="2"/>
  <c r="I109" i="2"/>
  <c r="I108" i="2"/>
  <c r="I111" i="2"/>
  <c r="I112" i="2"/>
  <c r="I113" i="2"/>
  <c r="I114" i="2"/>
  <c r="I120" i="2"/>
  <c r="I115" i="2"/>
  <c r="I116" i="2"/>
  <c r="I118" i="2"/>
  <c r="I117" i="2"/>
  <c r="I119" i="2"/>
  <c r="I121" i="2"/>
  <c r="I123" i="2"/>
  <c r="I122" i="2"/>
  <c r="I124" i="2"/>
  <c r="I125" i="2"/>
  <c r="I130" i="2"/>
  <c r="I128" i="2"/>
  <c r="I129" i="2"/>
  <c r="I131" i="2"/>
  <c r="I127" i="2"/>
  <c r="I126" i="2"/>
  <c r="I132" i="2"/>
  <c r="I133" i="2"/>
  <c r="I134" i="2"/>
  <c r="I135" i="2"/>
  <c r="I139" i="2"/>
  <c r="I138" i="2"/>
  <c r="I136" i="2"/>
  <c r="I137" i="2"/>
  <c r="I140" i="2"/>
  <c r="I141" i="2"/>
  <c r="I142" i="2"/>
  <c r="I143" i="2"/>
  <c r="I146" i="2"/>
  <c r="I144" i="2"/>
  <c r="I145" i="2"/>
  <c r="I148" i="2"/>
  <c r="I149" i="2"/>
  <c r="I147" i="2"/>
  <c r="I151" i="2"/>
  <c r="I150" i="2"/>
  <c r="I152" i="2"/>
  <c r="I154" i="2"/>
  <c r="I155" i="2"/>
  <c r="I153" i="2"/>
  <c r="I158" i="2"/>
  <c r="I157" i="2"/>
  <c r="I156" i="2"/>
  <c r="I159" i="2"/>
  <c r="I165" i="2"/>
  <c r="I162" i="2"/>
  <c r="I164" i="2"/>
  <c r="I161" i="2"/>
  <c r="I160" i="2"/>
  <c r="I163" i="2"/>
  <c r="I169" i="2"/>
  <c r="I167" i="2"/>
  <c r="I166" i="2"/>
  <c r="I168" i="2"/>
  <c r="I171" i="2"/>
  <c r="I170" i="2"/>
  <c r="I172" i="2"/>
  <c r="I174" i="2"/>
  <c r="I173" i="2"/>
  <c r="I175" i="2"/>
  <c r="I176" i="2"/>
  <c r="I177" i="2"/>
  <c r="I178" i="2"/>
  <c r="I181" i="2"/>
  <c r="I179" i="2"/>
  <c r="I180" i="2"/>
  <c r="I182" i="2"/>
  <c r="I183" i="2"/>
  <c r="I184" i="2"/>
  <c r="I185" i="2"/>
  <c r="I186" i="2"/>
  <c r="I187" i="2"/>
  <c r="I188" i="2"/>
  <c r="I189" i="2"/>
  <c r="I191" i="2"/>
  <c r="I190" i="2"/>
  <c r="I193" i="2"/>
  <c r="I192" i="2"/>
  <c r="I196" i="2"/>
  <c r="I194" i="2"/>
  <c r="I195" i="2"/>
  <c r="I197" i="2"/>
  <c r="I198" i="2"/>
  <c r="I199" i="2"/>
  <c r="I201" i="2"/>
  <c r="I202" i="2"/>
  <c r="I200" i="2"/>
  <c r="I203" i="2"/>
  <c r="I204" i="2"/>
  <c r="I205" i="2"/>
  <c r="I206" i="2"/>
  <c r="I209" i="2"/>
  <c r="I208" i="2"/>
  <c r="I207" i="2"/>
  <c r="I211" i="2"/>
  <c r="I210" i="2"/>
  <c r="I213" i="2"/>
  <c r="I214" i="2"/>
  <c r="I212" i="2"/>
  <c r="I217" i="2"/>
  <c r="I216" i="2"/>
  <c r="I219" i="2"/>
  <c r="I218" i="2"/>
  <c r="I220" i="2"/>
  <c r="I225" i="2"/>
  <c r="I224" i="2"/>
  <c r="I226" i="2"/>
  <c r="I222" i="2"/>
  <c r="I223" i="2"/>
  <c r="I229" i="2"/>
  <c r="K229" i="2" s="1"/>
  <c r="I230" i="2"/>
  <c r="I231" i="2"/>
  <c r="I232" i="2"/>
  <c r="I239" i="2"/>
  <c r="I241" i="2"/>
  <c r="K241" i="2" s="1"/>
  <c r="I242" i="2"/>
  <c r="I245" i="2"/>
  <c r="K245" i="2" s="1"/>
  <c r="I251" i="2"/>
  <c r="K251" i="2" s="1"/>
  <c r="I246" i="2"/>
  <c r="K246" i="2" s="1"/>
  <c r="I248" i="2"/>
  <c r="I253" i="2"/>
  <c r="K253" i="2" s="1"/>
  <c r="I252" i="2"/>
  <c r="K252" i="2" s="1"/>
  <c r="I255" i="2"/>
  <c r="I256" i="2"/>
  <c r="I257" i="2"/>
  <c r="K257" i="2" s="1"/>
  <c r="I260" i="2"/>
  <c r="K260" i="2" s="1"/>
  <c r="I263" i="2"/>
  <c r="K263" i="2" s="1"/>
  <c r="I268" i="2"/>
  <c r="I267" i="2"/>
  <c r="K267" i="2" s="1"/>
  <c r="I266" i="2"/>
  <c r="I271" i="2"/>
  <c r="K271" i="2" s="1"/>
  <c r="I270" i="2"/>
  <c r="I276" i="2"/>
  <c r="K276" i="2" s="1"/>
  <c r="I281" i="2"/>
  <c r="I282" i="2"/>
  <c r="I287" i="2"/>
  <c r="I289" i="2"/>
  <c r="I296" i="2"/>
  <c r="I295" i="2"/>
  <c r="I297" i="2"/>
  <c r="K297" i="2" s="1"/>
  <c r="I298" i="2"/>
  <c r="I301" i="2"/>
  <c r="I300" i="2"/>
  <c r="I305" i="2"/>
  <c r="K305" i="2" s="1"/>
  <c r="I303" i="2"/>
  <c r="I304" i="2"/>
  <c r="I307" i="2"/>
  <c r="K307" i="2" s="1"/>
  <c r="I310" i="2"/>
  <c r="I312" i="2"/>
  <c r="I309" i="2"/>
  <c r="I320" i="2"/>
  <c r="I322" i="2"/>
  <c r="K322" i="2" s="1"/>
  <c r="I324" i="2"/>
  <c r="I328" i="2"/>
  <c r="I333" i="2"/>
  <c r="K333" i="2" s="1"/>
  <c r="I334" i="2"/>
  <c r="I336" i="2"/>
  <c r="I337" i="2"/>
  <c r="I340" i="2"/>
  <c r="K340" i="2" s="1"/>
  <c r="I346" i="2"/>
  <c r="K346" i="2" s="1"/>
  <c r="I348" i="2"/>
  <c r="I350" i="2"/>
  <c r="I354" i="2"/>
  <c r="I356" i="2"/>
  <c r="K356" i="2" s="1"/>
  <c r="I358" i="2"/>
  <c r="I357" i="2"/>
  <c r="I361" i="2"/>
  <c r="K361" i="2" s="1"/>
  <c r="I363" i="2"/>
  <c r="I365" i="2"/>
  <c r="I367" i="2"/>
  <c r="I369" i="2"/>
  <c r="K369" i="2" s="1"/>
  <c r="I371" i="2"/>
  <c r="K371" i="2" s="1"/>
  <c r="I370" i="2"/>
  <c r="I374" i="2"/>
  <c r="I321" i="2"/>
  <c r="I377" i="2"/>
  <c r="K377" i="2" s="1"/>
  <c r="I378" i="2"/>
  <c r="I383" i="2"/>
  <c r="I382" i="2"/>
  <c r="K382" i="2" s="1"/>
  <c r="I387" i="2"/>
  <c r="K387" i="2" s="1"/>
  <c r="I388" i="2"/>
  <c r="I392" i="2"/>
  <c r="K392" i="2" s="1"/>
  <c r="I394" i="2"/>
  <c r="I395" i="2"/>
  <c r="I400" i="2"/>
  <c r="K400" i="2" s="1"/>
  <c r="I399" i="2"/>
  <c r="K399" i="2" s="1"/>
  <c r="I402" i="2"/>
  <c r="K402" i="2" s="1"/>
  <c r="I404" i="2"/>
  <c r="I407" i="2"/>
  <c r="K407" i="2" s="1"/>
  <c r="I410" i="2"/>
  <c r="I411" i="2"/>
  <c r="H5" i="2"/>
  <c r="H7" i="2"/>
  <c r="H6" i="2"/>
  <c r="H8" i="2"/>
  <c r="H10" i="2"/>
  <c r="H11" i="2"/>
  <c r="H9" i="2"/>
  <c r="H14" i="2"/>
  <c r="H13" i="2"/>
  <c r="H12" i="2"/>
  <c r="H15" i="2"/>
  <c r="H21" i="2"/>
  <c r="H22" i="2"/>
  <c r="H18" i="2"/>
  <c r="H20" i="2"/>
  <c r="H17" i="2"/>
  <c r="H16" i="2"/>
  <c r="H19" i="2"/>
  <c r="H27" i="2"/>
  <c r="H25" i="2"/>
  <c r="H24" i="2"/>
  <c r="H26" i="2"/>
  <c r="H29" i="2"/>
  <c r="H28" i="2"/>
  <c r="H30" i="2"/>
  <c r="H32" i="2"/>
  <c r="H33" i="2"/>
  <c r="H31" i="2"/>
  <c r="H34" i="2"/>
  <c r="H35" i="2"/>
  <c r="H36" i="2"/>
  <c r="H37" i="2"/>
  <c r="H40" i="2"/>
  <c r="H38" i="2"/>
  <c r="H39" i="2"/>
  <c r="H41" i="2"/>
  <c r="H42" i="2"/>
  <c r="H43" i="2"/>
  <c r="H44" i="2"/>
  <c r="H45" i="2"/>
  <c r="H46" i="2"/>
  <c r="H47" i="2"/>
  <c r="H48" i="2"/>
  <c r="H50" i="2"/>
  <c r="H49" i="2"/>
  <c r="H52" i="2"/>
  <c r="H51" i="2"/>
  <c r="H55" i="2"/>
  <c r="H53" i="2"/>
  <c r="H54" i="2"/>
  <c r="H56" i="2"/>
  <c r="H57" i="2"/>
  <c r="H58" i="2"/>
  <c r="H60" i="2"/>
  <c r="H59" i="2"/>
  <c r="H61" i="2"/>
  <c r="H62" i="2"/>
  <c r="H63" i="2"/>
  <c r="H64" i="2"/>
  <c r="H67" i="2"/>
  <c r="H66" i="2"/>
  <c r="H65" i="2"/>
  <c r="H69" i="2"/>
  <c r="H68" i="2"/>
  <c r="H71" i="2"/>
  <c r="H72" i="2"/>
  <c r="H70" i="2"/>
  <c r="H74" i="2"/>
  <c r="H73" i="2"/>
  <c r="H76" i="2"/>
  <c r="H75" i="2"/>
  <c r="H77" i="2"/>
  <c r="H78" i="2"/>
  <c r="H79" i="2"/>
  <c r="H80" i="2"/>
  <c r="H81" i="2"/>
  <c r="H82" i="2"/>
  <c r="H83" i="2"/>
  <c r="H84" i="2"/>
  <c r="H85" i="2"/>
  <c r="H86" i="2"/>
  <c r="H89" i="2"/>
  <c r="H88" i="2"/>
  <c r="H87" i="2"/>
  <c r="H91" i="2"/>
  <c r="H92" i="2"/>
  <c r="H90" i="2"/>
  <c r="H93" i="2"/>
  <c r="H95" i="2"/>
  <c r="H94" i="2"/>
  <c r="H97" i="2"/>
  <c r="H98" i="2"/>
  <c r="H99" i="2"/>
  <c r="H100" i="2"/>
  <c r="H101" i="2"/>
  <c r="H102" i="2"/>
  <c r="H103" i="2"/>
  <c r="H104" i="2"/>
  <c r="H105" i="2"/>
  <c r="H106" i="2"/>
  <c r="H107" i="2"/>
  <c r="H110" i="2"/>
  <c r="H109" i="2"/>
  <c r="H108" i="2"/>
  <c r="H111" i="2"/>
  <c r="H112" i="2"/>
  <c r="H113" i="2"/>
  <c r="H114" i="2"/>
  <c r="H120" i="2"/>
  <c r="H115" i="2"/>
  <c r="H116" i="2"/>
  <c r="H118" i="2"/>
  <c r="H117" i="2"/>
  <c r="H119" i="2"/>
  <c r="H121" i="2"/>
  <c r="H123" i="2"/>
  <c r="H122" i="2"/>
  <c r="H124" i="2"/>
  <c r="H125" i="2"/>
  <c r="H130" i="2"/>
  <c r="H128" i="2"/>
  <c r="H129" i="2"/>
  <c r="H131" i="2"/>
  <c r="H127" i="2"/>
  <c r="H126" i="2"/>
  <c r="H132" i="2"/>
  <c r="H133" i="2"/>
  <c r="H134" i="2"/>
  <c r="H135" i="2"/>
  <c r="H139" i="2"/>
  <c r="H138" i="2"/>
  <c r="H136" i="2"/>
  <c r="H137" i="2"/>
  <c r="H140" i="2"/>
  <c r="H141" i="2"/>
  <c r="H142" i="2"/>
  <c r="H143" i="2"/>
  <c r="H146" i="2"/>
  <c r="H144" i="2"/>
  <c r="H145" i="2"/>
  <c r="H148" i="2"/>
  <c r="H149" i="2"/>
  <c r="H147" i="2"/>
  <c r="H151" i="2"/>
  <c r="H150" i="2"/>
  <c r="H152" i="2"/>
  <c r="H154" i="2"/>
  <c r="H155" i="2"/>
  <c r="H153" i="2"/>
  <c r="H158" i="2"/>
  <c r="H157" i="2"/>
  <c r="H156" i="2"/>
  <c r="H159" i="2"/>
  <c r="H165" i="2"/>
  <c r="H162" i="2"/>
  <c r="H164" i="2"/>
  <c r="H161" i="2"/>
  <c r="H160" i="2"/>
  <c r="H163" i="2"/>
  <c r="H169" i="2"/>
  <c r="H167" i="2"/>
  <c r="H166" i="2"/>
  <c r="H168" i="2"/>
  <c r="H171" i="2"/>
  <c r="H170" i="2"/>
  <c r="H172" i="2"/>
  <c r="H174" i="2"/>
  <c r="H173" i="2"/>
  <c r="H175" i="2"/>
  <c r="H176" i="2"/>
  <c r="H177" i="2"/>
  <c r="H178" i="2"/>
  <c r="H181" i="2"/>
  <c r="H179" i="2"/>
  <c r="H180" i="2"/>
  <c r="H182" i="2"/>
  <c r="H183" i="2"/>
  <c r="H184" i="2"/>
  <c r="H185" i="2"/>
  <c r="H186" i="2"/>
  <c r="H187" i="2"/>
  <c r="H188" i="2"/>
  <c r="H189" i="2"/>
  <c r="H191" i="2"/>
  <c r="H190" i="2"/>
  <c r="H193" i="2"/>
  <c r="H192" i="2"/>
  <c r="H196" i="2"/>
  <c r="H194" i="2"/>
  <c r="H195" i="2"/>
  <c r="H197" i="2"/>
  <c r="H198" i="2"/>
  <c r="H199" i="2"/>
  <c r="H201" i="2"/>
  <c r="H202" i="2"/>
  <c r="H200" i="2"/>
  <c r="H203" i="2"/>
  <c r="H204" i="2"/>
  <c r="H205" i="2"/>
  <c r="H206" i="2"/>
  <c r="H209" i="2"/>
  <c r="H208" i="2"/>
  <c r="H207" i="2"/>
  <c r="H211" i="2"/>
  <c r="H210" i="2"/>
  <c r="H213" i="2"/>
  <c r="H214" i="2"/>
  <c r="H212" i="2"/>
  <c r="H217" i="2"/>
  <c r="H216" i="2"/>
  <c r="H219" i="2"/>
  <c r="H218" i="2"/>
  <c r="H220" i="2"/>
  <c r="H225" i="2"/>
  <c r="H224" i="2"/>
  <c r="H226" i="2"/>
  <c r="H222" i="2"/>
  <c r="H223" i="2"/>
  <c r="H229" i="2"/>
  <c r="H230" i="2"/>
  <c r="H231" i="2"/>
  <c r="H232" i="2"/>
  <c r="H239" i="2"/>
  <c r="H241" i="2"/>
  <c r="H242" i="2"/>
  <c r="H245" i="2"/>
  <c r="H251" i="2"/>
  <c r="H246" i="2"/>
  <c r="H248" i="2"/>
  <c r="H253" i="2"/>
  <c r="H252" i="2"/>
  <c r="H255" i="2"/>
  <c r="H256" i="2"/>
  <c r="H257" i="2"/>
  <c r="H260" i="2"/>
  <c r="H263" i="2"/>
  <c r="H268" i="2"/>
  <c r="H267" i="2"/>
  <c r="H266" i="2"/>
  <c r="H271" i="2"/>
  <c r="H270" i="2"/>
  <c r="H276" i="2"/>
  <c r="H281" i="2"/>
  <c r="H282" i="2"/>
  <c r="H287" i="2"/>
  <c r="H289" i="2"/>
  <c r="H296" i="2"/>
  <c r="H295" i="2"/>
  <c r="H297" i="2"/>
  <c r="H298" i="2"/>
  <c r="H301" i="2"/>
  <c r="H300" i="2"/>
  <c r="H305" i="2"/>
  <c r="H303" i="2"/>
  <c r="H304" i="2"/>
  <c r="H307" i="2"/>
  <c r="H310" i="2"/>
  <c r="H312" i="2"/>
  <c r="H309" i="2"/>
  <c r="H320" i="2"/>
  <c r="H322" i="2"/>
  <c r="H324" i="2"/>
  <c r="H328" i="2"/>
  <c r="H333" i="2"/>
  <c r="H334" i="2"/>
  <c r="H336" i="2"/>
  <c r="H337" i="2"/>
  <c r="H340" i="2"/>
  <c r="H346" i="2"/>
  <c r="H348" i="2"/>
  <c r="H350" i="2"/>
  <c r="H354" i="2"/>
  <c r="H356" i="2"/>
  <c r="H358" i="2"/>
  <c r="H357" i="2"/>
  <c r="H361" i="2"/>
  <c r="H363" i="2"/>
  <c r="H365" i="2"/>
  <c r="H367" i="2"/>
  <c r="H369" i="2"/>
  <c r="H371" i="2"/>
  <c r="H370" i="2"/>
  <c r="H374" i="2"/>
  <c r="H321" i="2"/>
  <c r="H377" i="2"/>
  <c r="H378" i="2"/>
  <c r="H383" i="2"/>
  <c r="H382" i="2"/>
  <c r="H387" i="2"/>
  <c r="H388" i="2"/>
  <c r="H392" i="2"/>
  <c r="H394" i="2"/>
  <c r="H395" i="2"/>
  <c r="H400" i="2"/>
  <c r="H399" i="2"/>
  <c r="H402" i="2"/>
  <c r="H404" i="2"/>
  <c r="H407" i="2"/>
  <c r="H410" i="2"/>
  <c r="H411" i="2"/>
  <c r="G5" i="2"/>
  <c r="G7" i="2"/>
  <c r="G6" i="2"/>
  <c r="G8" i="2"/>
  <c r="G10" i="2"/>
  <c r="G11" i="2"/>
  <c r="G9" i="2"/>
  <c r="G14" i="2"/>
  <c r="G13" i="2"/>
  <c r="G12" i="2"/>
  <c r="G15" i="2"/>
  <c r="G21" i="2"/>
  <c r="G22" i="2"/>
  <c r="G18" i="2"/>
  <c r="G20" i="2"/>
  <c r="G17" i="2"/>
  <c r="G16" i="2"/>
  <c r="G19" i="2"/>
  <c r="G27" i="2"/>
  <c r="G25" i="2"/>
  <c r="G24" i="2"/>
  <c r="G26" i="2"/>
  <c r="G29" i="2"/>
  <c r="G28" i="2"/>
  <c r="G30" i="2"/>
  <c r="G32" i="2"/>
  <c r="G33" i="2"/>
  <c r="G31" i="2"/>
  <c r="G34" i="2"/>
  <c r="G35" i="2"/>
  <c r="G36" i="2"/>
  <c r="G37" i="2"/>
  <c r="G40" i="2"/>
  <c r="G38" i="2"/>
  <c r="G39" i="2"/>
  <c r="G41" i="2"/>
  <c r="G42" i="2"/>
  <c r="G43" i="2"/>
  <c r="G44" i="2"/>
  <c r="G45" i="2"/>
  <c r="G46" i="2"/>
  <c r="G47" i="2"/>
  <c r="G48" i="2"/>
  <c r="G50" i="2"/>
  <c r="G49" i="2"/>
  <c r="G52" i="2"/>
  <c r="G51" i="2"/>
  <c r="G55" i="2"/>
  <c r="G53" i="2"/>
  <c r="G54" i="2"/>
  <c r="G56" i="2"/>
  <c r="G57" i="2"/>
  <c r="G58" i="2"/>
  <c r="G60" i="2"/>
  <c r="G59" i="2"/>
  <c r="G61" i="2"/>
  <c r="G62" i="2"/>
  <c r="G63" i="2"/>
  <c r="G64" i="2"/>
  <c r="G67" i="2"/>
  <c r="G66" i="2"/>
  <c r="G65" i="2"/>
  <c r="G69" i="2"/>
  <c r="G68" i="2"/>
  <c r="G71" i="2"/>
  <c r="G72" i="2"/>
  <c r="G70" i="2"/>
  <c r="G74" i="2"/>
  <c r="G73" i="2"/>
  <c r="G76" i="2"/>
  <c r="G75" i="2"/>
  <c r="G77" i="2"/>
  <c r="G78" i="2"/>
  <c r="G79" i="2"/>
  <c r="G80" i="2"/>
  <c r="G81" i="2"/>
  <c r="G82" i="2"/>
  <c r="G83" i="2"/>
  <c r="G84" i="2"/>
  <c r="G85" i="2"/>
  <c r="G86" i="2"/>
  <c r="G89" i="2"/>
  <c r="G88" i="2"/>
  <c r="G87" i="2"/>
  <c r="G91" i="2"/>
  <c r="G92" i="2"/>
  <c r="G90" i="2"/>
  <c r="G93" i="2"/>
  <c r="G95" i="2"/>
  <c r="G94" i="2"/>
  <c r="G97" i="2"/>
  <c r="G98" i="2"/>
  <c r="G99" i="2"/>
  <c r="G100" i="2"/>
  <c r="G101" i="2"/>
  <c r="G102" i="2"/>
  <c r="G103" i="2"/>
  <c r="G104" i="2"/>
  <c r="G105" i="2"/>
  <c r="G106" i="2"/>
  <c r="G107" i="2"/>
  <c r="G110" i="2"/>
  <c r="G109" i="2"/>
  <c r="G108" i="2"/>
  <c r="G111" i="2"/>
  <c r="G112" i="2"/>
  <c r="G113" i="2"/>
  <c r="G114" i="2"/>
  <c r="G120" i="2"/>
  <c r="G115" i="2"/>
  <c r="G116" i="2"/>
  <c r="G118" i="2"/>
  <c r="G117" i="2"/>
  <c r="G119" i="2"/>
  <c r="G121" i="2"/>
  <c r="G123" i="2"/>
  <c r="G122" i="2"/>
  <c r="G124" i="2"/>
  <c r="G125" i="2"/>
  <c r="G130" i="2"/>
  <c r="G128" i="2"/>
  <c r="G129" i="2"/>
  <c r="G131" i="2"/>
  <c r="G127" i="2"/>
  <c r="G126" i="2"/>
  <c r="G132" i="2"/>
  <c r="G133" i="2"/>
  <c r="G134" i="2"/>
  <c r="G135" i="2"/>
  <c r="G139" i="2"/>
  <c r="G138" i="2"/>
  <c r="G136" i="2"/>
  <c r="G137" i="2"/>
  <c r="G140" i="2"/>
  <c r="G141" i="2"/>
  <c r="G142" i="2"/>
  <c r="G143" i="2"/>
  <c r="G146" i="2"/>
  <c r="G144" i="2"/>
  <c r="G145" i="2"/>
  <c r="G148" i="2"/>
  <c r="G149" i="2"/>
  <c r="G147" i="2"/>
  <c r="G151" i="2"/>
  <c r="G150" i="2"/>
  <c r="G152" i="2"/>
  <c r="G154" i="2"/>
  <c r="G155" i="2"/>
  <c r="G153" i="2"/>
  <c r="G158" i="2"/>
  <c r="G157" i="2"/>
  <c r="G156" i="2"/>
  <c r="G159" i="2"/>
  <c r="G165" i="2"/>
  <c r="G162" i="2"/>
  <c r="G164" i="2"/>
  <c r="G161" i="2"/>
  <c r="G160" i="2"/>
  <c r="G163" i="2"/>
  <c r="G169" i="2"/>
  <c r="G167" i="2"/>
  <c r="G166" i="2"/>
  <c r="G168" i="2"/>
  <c r="G171" i="2"/>
  <c r="G170" i="2"/>
  <c r="G172" i="2"/>
  <c r="G174" i="2"/>
  <c r="G173" i="2"/>
  <c r="G175" i="2"/>
  <c r="G176" i="2"/>
  <c r="G177" i="2"/>
  <c r="G178" i="2"/>
  <c r="G181" i="2"/>
  <c r="G179" i="2"/>
  <c r="G180" i="2"/>
  <c r="G182" i="2"/>
  <c r="G183" i="2"/>
  <c r="G184" i="2"/>
  <c r="G185" i="2"/>
  <c r="G186" i="2"/>
  <c r="G187" i="2"/>
  <c r="G188" i="2"/>
  <c r="G189" i="2"/>
  <c r="G191" i="2"/>
  <c r="G190" i="2"/>
  <c r="G193" i="2"/>
  <c r="G192" i="2"/>
  <c r="G196" i="2"/>
  <c r="G194" i="2"/>
  <c r="G195" i="2"/>
  <c r="G197" i="2"/>
  <c r="G198" i="2"/>
  <c r="G199" i="2"/>
  <c r="G201" i="2"/>
  <c r="G202" i="2"/>
  <c r="G200" i="2"/>
  <c r="G203" i="2"/>
  <c r="G204" i="2"/>
  <c r="G205" i="2"/>
  <c r="G206" i="2"/>
  <c r="G209" i="2"/>
  <c r="G208" i="2"/>
  <c r="G207" i="2"/>
  <c r="G211" i="2"/>
  <c r="G210" i="2"/>
  <c r="G213" i="2"/>
  <c r="G214" i="2"/>
  <c r="G212" i="2"/>
  <c r="G217" i="2"/>
  <c r="G216" i="2"/>
  <c r="G219" i="2"/>
  <c r="G218" i="2"/>
  <c r="G220" i="2"/>
  <c r="G225" i="2"/>
  <c r="G224" i="2"/>
  <c r="G226" i="2"/>
  <c r="G222" i="2"/>
  <c r="G223" i="2"/>
  <c r="G229" i="2"/>
  <c r="G230" i="2"/>
  <c r="G231" i="2"/>
  <c r="G232" i="2"/>
  <c r="G239" i="2"/>
  <c r="G241" i="2"/>
  <c r="G242" i="2"/>
  <c r="G245" i="2"/>
  <c r="G251" i="2"/>
  <c r="G246" i="2"/>
  <c r="G248" i="2"/>
  <c r="G253" i="2"/>
  <c r="G252" i="2"/>
  <c r="G255" i="2"/>
  <c r="G256" i="2"/>
  <c r="G257" i="2"/>
  <c r="G260" i="2"/>
  <c r="G263" i="2"/>
  <c r="G268" i="2"/>
  <c r="G267" i="2"/>
  <c r="G266" i="2"/>
  <c r="G271" i="2"/>
  <c r="G270" i="2"/>
  <c r="G276" i="2"/>
  <c r="G281" i="2"/>
  <c r="G282" i="2"/>
  <c r="G287" i="2"/>
  <c r="G289" i="2"/>
  <c r="G296" i="2"/>
  <c r="G295" i="2"/>
  <c r="G297" i="2"/>
  <c r="G298" i="2"/>
  <c r="G301" i="2"/>
  <c r="G300" i="2"/>
  <c r="G305" i="2"/>
  <c r="G303" i="2"/>
  <c r="G304" i="2"/>
  <c r="G307" i="2"/>
  <c r="G310" i="2"/>
  <c r="G312" i="2"/>
  <c r="G309" i="2"/>
  <c r="G320" i="2"/>
  <c r="G322" i="2"/>
  <c r="G324" i="2"/>
  <c r="G328" i="2"/>
  <c r="G333" i="2"/>
  <c r="G334" i="2"/>
  <c r="G336" i="2"/>
  <c r="G337" i="2"/>
  <c r="G340" i="2"/>
  <c r="G346" i="2"/>
  <c r="G348" i="2"/>
  <c r="G350" i="2"/>
  <c r="G354" i="2"/>
  <c r="G356" i="2"/>
  <c r="G358" i="2"/>
  <c r="G357" i="2"/>
  <c r="G361" i="2"/>
  <c r="G363" i="2"/>
  <c r="G365" i="2"/>
  <c r="G367" i="2"/>
  <c r="G369" i="2"/>
  <c r="G371" i="2"/>
  <c r="G370" i="2"/>
  <c r="G374" i="2"/>
  <c r="G321" i="2"/>
  <c r="G377" i="2"/>
  <c r="G378" i="2"/>
  <c r="G383" i="2"/>
  <c r="G382" i="2"/>
  <c r="G387" i="2"/>
  <c r="G388" i="2"/>
  <c r="G392" i="2"/>
  <c r="G394" i="2"/>
  <c r="G395" i="2"/>
  <c r="G400" i="2"/>
  <c r="G399" i="2"/>
  <c r="G402" i="2"/>
  <c r="G404" i="2"/>
  <c r="G407" i="2"/>
  <c r="G410" i="2"/>
  <c r="G411" i="2"/>
  <c r="E367" i="2"/>
  <c r="E287" i="2"/>
  <c r="E230" i="2"/>
  <c r="E232" i="2"/>
  <c r="E303" i="2"/>
  <c r="E281" i="2"/>
  <c r="E304" i="2"/>
  <c r="E222" i="2"/>
  <c r="E321" i="2"/>
  <c r="E337" i="2"/>
  <c r="E282" i="2"/>
  <c r="E334" i="2"/>
  <c r="E370" i="2"/>
  <c r="E266" i="2"/>
  <c r="E378" i="2"/>
  <c r="E223" i="2"/>
  <c r="E295" i="2"/>
  <c r="E248" i="2"/>
  <c r="K248" i="2"/>
  <c r="E320" i="2"/>
  <c r="E350" i="2"/>
  <c r="K350" i="2"/>
  <c r="E296" i="2"/>
  <c r="E407" i="2"/>
  <c r="E255" i="2"/>
  <c r="E387" i="2"/>
  <c r="E300" i="2"/>
  <c r="E267" i="2"/>
  <c r="E328" i="2"/>
  <c r="K328" i="2"/>
  <c r="E252" i="2"/>
  <c r="E395" i="2"/>
  <c r="K395" i="2"/>
  <c r="E242" i="2"/>
  <c r="E346" i="2"/>
  <c r="E404" i="2"/>
  <c r="K404" i="2"/>
  <c r="E382" i="2"/>
  <c r="E357" i="2"/>
  <c r="K357" i="2"/>
  <c r="E356" i="2"/>
  <c r="E336" i="2"/>
  <c r="E399" i="2"/>
  <c r="E260" i="2"/>
  <c r="E270" i="2"/>
  <c r="K270" i="2"/>
  <c r="E361" i="2"/>
  <c r="E394" i="2"/>
  <c r="E392" i="2"/>
  <c r="E354" i="2"/>
  <c r="E369" i="2"/>
  <c r="E365" i="2"/>
  <c r="E246" i="2"/>
  <c r="E245" i="2"/>
  <c r="E276" i="2"/>
  <c r="E374" i="2"/>
  <c r="K374" i="2"/>
  <c r="E340" i="2"/>
  <c r="E377" i="2"/>
  <c r="E383" i="2"/>
  <c r="K383" i="2"/>
  <c r="E289" i="2"/>
  <c r="K289" i="2"/>
  <c r="E309" i="2"/>
  <c r="E224" i="2"/>
  <c r="E231" i="2"/>
  <c r="K231" i="2"/>
  <c r="E301" i="2"/>
  <c r="E324" i="2"/>
  <c r="K324" i="2"/>
  <c r="E310" i="2"/>
  <c r="E402" i="2"/>
  <c r="E411" i="2"/>
  <c r="E400" i="2"/>
  <c r="E298" i="2"/>
  <c r="K298" i="2"/>
  <c r="E388" i="2"/>
  <c r="K388" i="2"/>
  <c r="E348" i="2"/>
  <c r="K348" i="2"/>
  <c r="E312" i="2"/>
  <c r="K312" i="2"/>
  <c r="E226" i="2"/>
  <c r="E253" i="2"/>
  <c r="E333" i="2"/>
  <c r="E322" i="2"/>
  <c r="E297" i="2"/>
  <c r="E271" i="2"/>
  <c r="E263" i="2"/>
  <c r="E225" i="2"/>
  <c r="K225" i="2"/>
  <c r="E307" i="2"/>
  <c r="E268" i="2"/>
  <c r="K268" i="2"/>
  <c r="E256" i="2"/>
  <c r="K256" i="2"/>
  <c r="E371" i="2"/>
  <c r="E305" i="2"/>
  <c r="E239" i="2"/>
  <c r="E257" i="2"/>
  <c r="E241" i="2"/>
  <c r="E251" i="2"/>
  <c r="E229" i="2"/>
  <c r="E363" i="2"/>
  <c r="E358" i="2"/>
  <c r="K358" i="2"/>
  <c r="E410" i="2"/>
  <c r="K410" i="2"/>
  <c r="K255" i="2" l="1"/>
  <c r="K239" i="2"/>
  <c r="K226" i="2"/>
  <c r="K365" i="2"/>
  <c r="K394" i="2"/>
  <c r="K242" i="2"/>
  <c r="K296" i="2"/>
  <c r="K411" i="2"/>
  <c r="K301" i="2"/>
  <c r="K309" i="2"/>
  <c r="K336" i="2"/>
  <c r="K303" i="2"/>
  <c r="K354" i="2"/>
  <c r="K222" i="2"/>
  <c r="K370" i="2"/>
  <c r="K378" i="2"/>
  <c r="K367" i="2"/>
  <c r="K300" i="2"/>
  <c r="K320" i="2"/>
  <c r="K363" i="2"/>
  <c r="K281" i="2"/>
  <c r="K321" i="2"/>
  <c r="K223" i="2"/>
  <c r="K287" i="2"/>
  <c r="K310" i="2"/>
  <c r="K224" i="2"/>
  <c r="K282" i="2"/>
  <c r="K337" i="2"/>
  <c r="K266" i="2"/>
  <c r="K295" i="2"/>
  <c r="K230" i="2"/>
  <c r="K232" i="2"/>
  <c r="K304" i="2"/>
  <c r="K334" i="2"/>
  <c r="K202" i="2" l="1"/>
  <c r="E202" i="2"/>
  <c r="K33" i="2"/>
  <c r="E33" i="2"/>
  <c r="K22" i="2"/>
  <c r="E22" i="2"/>
  <c r="H2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E5" i="2" l="1"/>
  <c r="E7" i="2"/>
  <c r="E6" i="2"/>
  <c r="E8" i="2"/>
  <c r="E10" i="2"/>
  <c r="E11" i="2"/>
  <c r="E9" i="2"/>
  <c r="E14" i="2"/>
  <c r="E13" i="2"/>
  <c r="E12" i="2"/>
  <c r="E15" i="2"/>
  <c r="E21" i="2"/>
  <c r="E18" i="2"/>
  <c r="E20" i="2"/>
  <c r="E17" i="2"/>
  <c r="E16" i="2"/>
  <c r="E19" i="2"/>
  <c r="E27" i="2"/>
  <c r="E25" i="2"/>
  <c r="E24" i="2"/>
  <c r="E26" i="2"/>
  <c r="E29" i="2"/>
  <c r="E28" i="2"/>
  <c r="E30" i="2"/>
  <c r="E32" i="2"/>
  <c r="E31" i="2"/>
  <c r="E34" i="2"/>
  <c r="E35" i="2"/>
  <c r="E36" i="2"/>
  <c r="E37" i="2"/>
  <c r="E40" i="2"/>
  <c r="E38" i="2"/>
  <c r="E39" i="2"/>
  <c r="E41" i="2"/>
  <c r="E42" i="2"/>
  <c r="E43" i="2"/>
  <c r="E44" i="2"/>
  <c r="E45" i="2"/>
  <c r="E46" i="2"/>
  <c r="E47" i="2"/>
  <c r="E48" i="2"/>
  <c r="E50" i="2"/>
  <c r="E49" i="2"/>
  <c r="E52" i="2"/>
  <c r="E51" i="2"/>
  <c r="E55" i="2"/>
  <c r="E53" i="2"/>
  <c r="E54" i="2"/>
  <c r="E56" i="2"/>
  <c r="E57" i="2"/>
  <c r="E58" i="2"/>
  <c r="E60" i="2"/>
  <c r="E59" i="2"/>
  <c r="E61" i="2"/>
  <c r="E62" i="2"/>
  <c r="E63" i="2"/>
  <c r="E64" i="2"/>
  <c r="E67" i="2"/>
  <c r="E66" i="2"/>
  <c r="E65" i="2"/>
  <c r="E69" i="2"/>
  <c r="E68" i="2"/>
  <c r="E71" i="2"/>
  <c r="E72" i="2"/>
  <c r="E70" i="2"/>
  <c r="E74" i="2"/>
  <c r="E73" i="2"/>
  <c r="E76" i="2"/>
  <c r="E75" i="2"/>
  <c r="E77" i="2"/>
  <c r="E78" i="2"/>
  <c r="E79" i="2"/>
  <c r="E80" i="2"/>
  <c r="E81" i="2"/>
  <c r="E82" i="2"/>
  <c r="E83" i="2"/>
  <c r="E84" i="2"/>
  <c r="E85" i="2"/>
  <c r="E86" i="2"/>
  <c r="E89" i="2"/>
  <c r="E88" i="2"/>
  <c r="E87" i="2"/>
  <c r="E91" i="2"/>
  <c r="E92" i="2"/>
  <c r="E90" i="2"/>
  <c r="E93" i="2"/>
  <c r="E95" i="2"/>
  <c r="E94" i="2"/>
  <c r="E97" i="2"/>
  <c r="E98" i="2"/>
  <c r="E99" i="2"/>
  <c r="E100" i="2"/>
  <c r="E101" i="2"/>
  <c r="E102" i="2"/>
  <c r="E103" i="2"/>
  <c r="E104" i="2"/>
  <c r="E105" i="2"/>
  <c r="E106" i="2"/>
  <c r="E107" i="2"/>
  <c r="E110" i="2"/>
  <c r="E109" i="2"/>
  <c r="E108" i="2"/>
  <c r="E111" i="2"/>
  <c r="E112" i="2"/>
  <c r="E113" i="2"/>
  <c r="E114" i="2"/>
  <c r="E120" i="2"/>
  <c r="E115" i="2"/>
  <c r="E116" i="2"/>
  <c r="E118" i="2"/>
  <c r="E117" i="2"/>
  <c r="E119" i="2"/>
  <c r="E121" i="2"/>
  <c r="E123" i="2"/>
  <c r="E122" i="2"/>
  <c r="E124" i="2"/>
  <c r="E125" i="2"/>
  <c r="E130" i="2"/>
  <c r="E128" i="2"/>
  <c r="E129" i="2"/>
  <c r="E131" i="2"/>
  <c r="E127" i="2"/>
  <c r="E126" i="2"/>
  <c r="E132" i="2"/>
  <c r="E133" i="2"/>
  <c r="E134" i="2"/>
  <c r="E135" i="2"/>
  <c r="E139" i="2"/>
  <c r="E138" i="2"/>
  <c r="E136" i="2"/>
  <c r="E137" i="2"/>
  <c r="E140" i="2"/>
  <c r="E141" i="2"/>
  <c r="E142" i="2"/>
  <c r="E143" i="2"/>
  <c r="E146" i="2"/>
  <c r="E144" i="2"/>
  <c r="E145" i="2"/>
  <c r="E148" i="2"/>
  <c r="E149" i="2"/>
  <c r="E147" i="2"/>
  <c r="E151" i="2"/>
  <c r="E150" i="2"/>
  <c r="E152" i="2"/>
  <c r="E154" i="2"/>
  <c r="E155" i="2"/>
  <c r="E153" i="2"/>
  <c r="E158" i="2"/>
  <c r="E157" i="2"/>
  <c r="E156" i="2"/>
  <c r="E159" i="2"/>
  <c r="E165" i="2"/>
  <c r="E162" i="2"/>
  <c r="E164" i="2"/>
  <c r="E161" i="2"/>
  <c r="E160" i="2"/>
  <c r="E163" i="2"/>
  <c r="E169" i="2"/>
  <c r="E167" i="2"/>
  <c r="E166" i="2"/>
  <c r="E168" i="2"/>
  <c r="E171" i="2"/>
  <c r="E170" i="2"/>
  <c r="E172" i="2"/>
  <c r="E174" i="2"/>
  <c r="E173" i="2"/>
  <c r="E175" i="2"/>
  <c r="E176" i="2"/>
  <c r="E177" i="2"/>
  <c r="E178" i="2"/>
  <c r="E181" i="2"/>
  <c r="E179" i="2"/>
  <c r="E180" i="2"/>
  <c r="E182" i="2"/>
  <c r="E183" i="2"/>
  <c r="E184" i="2"/>
  <c r="E185" i="2"/>
  <c r="E186" i="2"/>
  <c r="E187" i="2"/>
  <c r="E188" i="2"/>
  <c r="E189" i="2"/>
  <c r="E191" i="2"/>
  <c r="E190" i="2"/>
  <c r="E193" i="2"/>
  <c r="E192" i="2"/>
  <c r="E196" i="2"/>
  <c r="E194" i="2"/>
  <c r="E195" i="2"/>
  <c r="E197" i="2"/>
  <c r="E198" i="2"/>
  <c r="E199" i="2"/>
  <c r="E201" i="2"/>
  <c r="E200" i="2"/>
  <c r="E203" i="2"/>
  <c r="E204" i="2"/>
  <c r="E205" i="2"/>
  <c r="E206" i="2"/>
  <c r="E209" i="2"/>
  <c r="E208" i="2"/>
  <c r="E207" i="2"/>
  <c r="E211" i="2"/>
  <c r="E210" i="2"/>
  <c r="E213" i="2"/>
  <c r="E214" i="2"/>
  <c r="E212" i="2"/>
  <c r="E217" i="2"/>
  <c r="E216" i="2"/>
  <c r="E219" i="2"/>
  <c r="E218" i="2"/>
  <c r="E220" i="2"/>
  <c r="K220" i="2" l="1"/>
  <c r="K218" i="2"/>
  <c r="K219" i="2"/>
  <c r="K216" i="2"/>
  <c r="K217" i="2"/>
  <c r="K212" i="2"/>
  <c r="K214" i="2"/>
  <c r="K213" i="2"/>
  <c r="K210" i="2"/>
  <c r="K211" i="2"/>
  <c r="K207" i="2"/>
  <c r="K208" i="2"/>
  <c r="K209" i="2"/>
  <c r="K206" i="2"/>
  <c r="K205" i="2"/>
  <c r="K204" i="2"/>
  <c r="K203" i="2"/>
  <c r="K200" i="2"/>
  <c r="K201" i="2"/>
  <c r="K199" i="2"/>
  <c r="K198" i="2"/>
  <c r="K197" i="2"/>
  <c r="K195" i="2"/>
  <c r="K194" i="2"/>
  <c r="K196" i="2"/>
  <c r="K192" i="2"/>
  <c r="K193" i="2"/>
  <c r="K190" i="2"/>
  <c r="K191" i="2"/>
  <c r="K189" i="2"/>
  <c r="K188" i="2"/>
  <c r="K187" i="2"/>
  <c r="K186" i="2"/>
  <c r="K185" i="2"/>
  <c r="K184" i="2"/>
  <c r="K183" i="2"/>
  <c r="K182" i="2"/>
  <c r="K180" i="2"/>
  <c r="K179" i="2"/>
  <c r="K181" i="2"/>
  <c r="K178" i="2"/>
  <c r="K177" i="2"/>
  <c r="K176" i="2"/>
  <c r="K175" i="2"/>
  <c r="K173" i="2"/>
  <c r="K174" i="2"/>
  <c r="K172" i="2"/>
  <c r="K170" i="2"/>
  <c r="K171" i="2"/>
  <c r="K168" i="2"/>
  <c r="K166" i="2"/>
  <c r="K167" i="2"/>
  <c r="K169" i="2"/>
  <c r="K163" i="2"/>
  <c r="K160" i="2"/>
  <c r="K161" i="2"/>
  <c r="K164" i="2"/>
  <c r="K162" i="2"/>
  <c r="K165" i="2"/>
  <c r="K159" i="2"/>
  <c r="K156" i="2"/>
  <c r="K157" i="2"/>
  <c r="K158" i="2"/>
  <c r="K153" i="2"/>
  <c r="K155" i="2"/>
  <c r="K154" i="2"/>
  <c r="K152" i="2"/>
  <c r="K150" i="2"/>
  <c r="K151" i="2"/>
  <c r="K147" i="2"/>
  <c r="K149" i="2"/>
  <c r="K148" i="2"/>
  <c r="K145" i="2"/>
  <c r="K144" i="2"/>
  <c r="K146" i="2"/>
  <c r="K143" i="2"/>
  <c r="K142" i="2"/>
  <c r="K141" i="2"/>
  <c r="K140" i="2"/>
  <c r="K137" i="2"/>
  <c r="K136" i="2"/>
  <c r="K138" i="2"/>
  <c r="K139" i="2"/>
  <c r="K135" i="2"/>
  <c r="K134" i="2"/>
  <c r="K133" i="2"/>
  <c r="K132" i="2"/>
  <c r="K126" i="2"/>
  <c r="K127" i="2"/>
  <c r="K131" i="2"/>
  <c r="K129" i="2"/>
  <c r="K128" i="2"/>
  <c r="K130" i="2"/>
  <c r="K125" i="2"/>
  <c r="K124" i="2"/>
  <c r="K122" i="2"/>
  <c r="K123" i="2"/>
  <c r="K121" i="2"/>
  <c r="K119" i="2"/>
  <c r="K117" i="2"/>
  <c r="K118" i="2"/>
  <c r="K116" i="2"/>
  <c r="K115" i="2"/>
  <c r="K120" i="2"/>
  <c r="K114" i="2"/>
  <c r="K113" i="2"/>
  <c r="K112" i="2"/>
  <c r="K111" i="2"/>
  <c r="K108" i="2"/>
  <c r="K109" i="2"/>
  <c r="K110" i="2"/>
  <c r="K107" i="2"/>
  <c r="K106" i="2"/>
  <c r="K105" i="2"/>
  <c r="K104" i="2"/>
  <c r="K103" i="2"/>
  <c r="K102" i="2"/>
  <c r="K101" i="2"/>
  <c r="K100" i="2"/>
  <c r="K99" i="2"/>
  <c r="K98" i="2"/>
  <c r="K97" i="2"/>
  <c r="K94" i="2"/>
  <c r="K95" i="2"/>
  <c r="K93" i="2"/>
  <c r="K90" i="2"/>
  <c r="K92" i="2"/>
  <c r="K91" i="2"/>
  <c r="K87" i="2"/>
  <c r="K88" i="2"/>
  <c r="K89" i="2"/>
  <c r="K86" i="2"/>
  <c r="K85" i="2"/>
  <c r="K84" i="2"/>
  <c r="K83" i="2"/>
  <c r="K82" i="2"/>
  <c r="K81" i="2"/>
  <c r="K80" i="2"/>
  <c r="K79" i="2"/>
  <c r="K78" i="2"/>
  <c r="K77" i="2"/>
  <c r="K75" i="2"/>
  <c r="K76" i="2"/>
  <c r="K73" i="2"/>
  <c r="K74" i="2"/>
  <c r="K70" i="2"/>
  <c r="K72" i="2"/>
  <c r="K71" i="2"/>
  <c r="K68" i="2"/>
  <c r="K69" i="2"/>
  <c r="K65" i="2"/>
  <c r="K66" i="2"/>
  <c r="K67" i="2"/>
  <c r="K64" i="2"/>
  <c r="K63" i="2"/>
  <c r="K62" i="2"/>
  <c r="K61" i="2"/>
  <c r="K59" i="2"/>
  <c r="K60" i="2"/>
  <c r="K58" i="2"/>
  <c r="K57" i="2"/>
  <c r="K56" i="2"/>
  <c r="K54" i="2"/>
  <c r="K53" i="2"/>
  <c r="K55" i="2"/>
  <c r="K51" i="2"/>
  <c r="K52" i="2"/>
  <c r="K49" i="2"/>
  <c r="K50" i="2"/>
  <c r="K48" i="2"/>
  <c r="K47" i="2"/>
  <c r="K46" i="2"/>
  <c r="K45" i="2"/>
  <c r="K44" i="2"/>
  <c r="K43" i="2"/>
  <c r="K42" i="2"/>
  <c r="K41" i="2"/>
  <c r="K39" i="2"/>
  <c r="K38" i="2"/>
  <c r="K40" i="2"/>
  <c r="K37" i="2"/>
  <c r="K36" i="2"/>
  <c r="K35" i="2"/>
  <c r="K34" i="2"/>
  <c r="K31" i="2"/>
  <c r="K32" i="2"/>
  <c r="K30" i="2"/>
  <c r="K28" i="2"/>
  <c r="K29" i="2"/>
  <c r="K26" i="2"/>
  <c r="K24" i="2"/>
  <c r="K25" i="2"/>
  <c r="K27" i="2"/>
  <c r="K19" i="2"/>
  <c r="K16" i="2"/>
  <c r="K17" i="2"/>
  <c r="K20" i="2"/>
  <c r="K18" i="2"/>
  <c r="K21" i="2"/>
  <c r="K15" i="2"/>
  <c r="K12" i="2"/>
  <c r="K13" i="2"/>
  <c r="K14" i="2"/>
  <c r="K9" i="2"/>
  <c r="K11" i="2"/>
  <c r="K10" i="2"/>
  <c r="K8" i="2"/>
  <c r="K6" i="2"/>
  <c r="K7" i="2"/>
  <c r="K5" i="2"/>
</calcChain>
</file>

<file path=xl/sharedStrings.xml><?xml version="1.0" encoding="utf-8"?>
<sst xmlns="http://schemas.openxmlformats.org/spreadsheetml/2006/main" count="611" uniqueCount="241">
  <si>
    <t>注文日</t>
    <rPh sb="0" eb="3">
      <t>チュウモンビ</t>
    </rPh>
    <phoneticPr fontId="2"/>
  </si>
  <si>
    <t>商品名</t>
    <rPh sb="0" eb="3">
      <t>ショウヒンメイ</t>
    </rPh>
    <phoneticPr fontId="2"/>
  </si>
  <si>
    <t>商品分類</t>
    <rPh sb="0" eb="2">
      <t>ショウヒン</t>
    </rPh>
    <rPh sb="2" eb="4">
      <t>ブンルイ</t>
    </rPh>
    <phoneticPr fontId="2"/>
  </si>
  <si>
    <t>数量</t>
    <rPh sb="0" eb="2">
      <t>スウリョウ</t>
    </rPh>
    <phoneticPr fontId="2"/>
  </si>
  <si>
    <t>売上価格</t>
    <rPh sb="0" eb="2">
      <t>ウリアゲ</t>
    </rPh>
    <rPh sb="2" eb="4">
      <t>カカク</t>
    </rPh>
    <phoneticPr fontId="2"/>
  </si>
  <si>
    <t>B-607</t>
    <phoneticPr fontId="2"/>
  </si>
  <si>
    <t>F-200</t>
    <phoneticPr fontId="2"/>
  </si>
  <si>
    <t>フェイスケア</t>
    <phoneticPr fontId="2"/>
  </si>
  <si>
    <t>D-100</t>
    <phoneticPr fontId="2"/>
  </si>
  <si>
    <t>こんにゃくダイエッター（15食）</t>
    <rPh sb="14" eb="15">
      <t>ショク</t>
    </rPh>
    <phoneticPr fontId="2"/>
  </si>
  <si>
    <t>ダイエット食品</t>
    <rPh sb="5" eb="7">
      <t>ショクヒン</t>
    </rPh>
    <phoneticPr fontId="2"/>
  </si>
  <si>
    <t>B-201</t>
    <phoneticPr fontId="2"/>
  </si>
  <si>
    <t>しっとりジェル（L）</t>
    <phoneticPr fontId="2"/>
  </si>
  <si>
    <t>ボディケア</t>
    <phoneticPr fontId="2"/>
  </si>
  <si>
    <t>F-007</t>
    <phoneticPr fontId="2"/>
  </si>
  <si>
    <t>フェイスケア</t>
    <phoneticPr fontId="2"/>
  </si>
  <si>
    <t>S-107</t>
    <phoneticPr fontId="2"/>
  </si>
  <si>
    <t>スリムアップローラー（脚用）</t>
    <rPh sb="11" eb="13">
      <t>アシヨウ</t>
    </rPh>
    <phoneticPr fontId="2"/>
  </si>
  <si>
    <t>スリム器具</t>
    <rPh sb="3" eb="5">
      <t>キグ</t>
    </rPh>
    <phoneticPr fontId="2"/>
  </si>
  <si>
    <t>オイルdeすべすべ</t>
    <phoneticPr fontId="2"/>
  </si>
  <si>
    <t>ボディケア</t>
    <phoneticPr fontId="2"/>
  </si>
  <si>
    <t>D-100</t>
    <phoneticPr fontId="2"/>
  </si>
  <si>
    <t>B-503</t>
    <phoneticPr fontId="2"/>
  </si>
  <si>
    <t>サウナ式サポーター</t>
    <rPh sb="3" eb="4">
      <t>シキ</t>
    </rPh>
    <phoneticPr fontId="2"/>
  </si>
  <si>
    <t>B-202</t>
    <phoneticPr fontId="2"/>
  </si>
  <si>
    <t>S-101</t>
    <phoneticPr fontId="2"/>
  </si>
  <si>
    <t>スマートレッグ</t>
    <phoneticPr fontId="2"/>
  </si>
  <si>
    <t>S-205</t>
    <phoneticPr fontId="2"/>
  </si>
  <si>
    <t>セルライト撃退！</t>
    <rPh sb="5" eb="7">
      <t>ゲキタイ</t>
    </rPh>
    <phoneticPr fontId="2"/>
  </si>
  <si>
    <t>F-005</t>
    <phoneticPr fontId="2"/>
  </si>
  <si>
    <t>S-201</t>
    <phoneticPr fontId="2"/>
  </si>
  <si>
    <t>D-101</t>
    <phoneticPr fontId="2"/>
  </si>
  <si>
    <t>こんにゃくダイエッター（30食）</t>
    <rPh sb="14" eb="15">
      <t>ショク</t>
    </rPh>
    <phoneticPr fontId="2"/>
  </si>
  <si>
    <t>B-201</t>
    <phoneticPr fontId="2"/>
  </si>
  <si>
    <t>S-106</t>
    <phoneticPr fontId="2"/>
  </si>
  <si>
    <t>スリムアップローラー（腕用）</t>
    <rPh sb="11" eb="13">
      <t>ウデヨウ</t>
    </rPh>
    <phoneticPr fontId="2"/>
  </si>
  <si>
    <t>F-110</t>
    <phoneticPr fontId="2"/>
  </si>
  <si>
    <t>毎日1分！美白パック（10枚入り）</t>
    <rPh sb="0" eb="2">
      <t>マイニチ</t>
    </rPh>
    <rPh sb="3" eb="4">
      <t>フン</t>
    </rPh>
    <rPh sb="5" eb="7">
      <t>ビハク</t>
    </rPh>
    <rPh sb="13" eb="15">
      <t>マイイ</t>
    </rPh>
    <phoneticPr fontId="2"/>
  </si>
  <si>
    <t>B-402</t>
    <phoneticPr fontId="2"/>
  </si>
  <si>
    <t>むくみ知らず（スプレー式）</t>
    <rPh sb="3" eb="4">
      <t>シ</t>
    </rPh>
    <rPh sb="11" eb="12">
      <t>シキ</t>
    </rPh>
    <phoneticPr fontId="2"/>
  </si>
  <si>
    <t>F-007</t>
    <phoneticPr fontId="2"/>
  </si>
  <si>
    <t>S-107</t>
    <phoneticPr fontId="2"/>
  </si>
  <si>
    <t>D-210</t>
    <phoneticPr fontId="2"/>
  </si>
  <si>
    <t>ダイエッティー（30袋）</t>
    <rPh sb="10" eb="11">
      <t>フクロ</t>
    </rPh>
    <phoneticPr fontId="2"/>
  </si>
  <si>
    <t>S-201</t>
    <phoneticPr fontId="2"/>
  </si>
  <si>
    <t>D-007</t>
    <phoneticPr fontId="2"/>
  </si>
  <si>
    <t>アミノ酸deスリム</t>
    <rPh sb="3" eb="4">
      <t>サン</t>
    </rPh>
    <phoneticPr fontId="2"/>
  </si>
  <si>
    <t>S-205</t>
    <phoneticPr fontId="2"/>
  </si>
  <si>
    <t>D-210</t>
    <phoneticPr fontId="2"/>
  </si>
  <si>
    <t>F-005</t>
    <phoneticPr fontId="2"/>
  </si>
  <si>
    <t>つるつるフェイスソープ</t>
    <phoneticPr fontId="2"/>
  </si>
  <si>
    <t>F-111</t>
    <phoneticPr fontId="2"/>
  </si>
  <si>
    <t>毎日1分！美白パック（20枚入り）</t>
    <rPh sb="0" eb="2">
      <t>マイニチ</t>
    </rPh>
    <rPh sb="3" eb="4">
      <t>フン</t>
    </rPh>
    <rPh sb="5" eb="7">
      <t>ビハク</t>
    </rPh>
    <rPh sb="13" eb="15">
      <t>マイイ</t>
    </rPh>
    <phoneticPr fontId="2"/>
  </si>
  <si>
    <t>B-402</t>
    <phoneticPr fontId="2"/>
  </si>
  <si>
    <t>F-007</t>
    <phoneticPr fontId="2"/>
  </si>
  <si>
    <t>F-110</t>
    <phoneticPr fontId="2"/>
  </si>
  <si>
    <t>F-111</t>
    <phoneticPr fontId="2"/>
  </si>
  <si>
    <t>S-106</t>
    <phoneticPr fontId="2"/>
  </si>
  <si>
    <t>D-007</t>
    <phoneticPr fontId="2"/>
  </si>
  <si>
    <t>S-307</t>
    <phoneticPr fontId="2"/>
  </si>
  <si>
    <t>B-202</t>
    <phoneticPr fontId="2"/>
  </si>
  <si>
    <t>S-101</t>
    <phoneticPr fontId="2"/>
  </si>
  <si>
    <t>F-110</t>
    <phoneticPr fontId="2"/>
  </si>
  <si>
    <t>エステサロンのローション</t>
    <phoneticPr fontId="2"/>
  </si>
  <si>
    <t>D-210</t>
    <phoneticPr fontId="2"/>
  </si>
  <si>
    <t>F-005</t>
    <phoneticPr fontId="2"/>
  </si>
  <si>
    <t>F-111</t>
    <phoneticPr fontId="2"/>
  </si>
  <si>
    <t>S-205</t>
    <phoneticPr fontId="2"/>
  </si>
  <si>
    <t>D-101</t>
    <phoneticPr fontId="2"/>
  </si>
  <si>
    <t>B-607</t>
    <phoneticPr fontId="2"/>
  </si>
  <si>
    <t>F-200</t>
    <phoneticPr fontId="2"/>
  </si>
  <si>
    <t>すべすべフェイスソープ</t>
    <phoneticPr fontId="2"/>
  </si>
  <si>
    <t>フェイスケア</t>
    <phoneticPr fontId="2"/>
  </si>
  <si>
    <t>D-101</t>
    <phoneticPr fontId="2"/>
  </si>
  <si>
    <t>D-210</t>
    <phoneticPr fontId="2"/>
  </si>
  <si>
    <t>F-005</t>
    <phoneticPr fontId="2"/>
  </si>
  <si>
    <t>F-007</t>
    <phoneticPr fontId="2"/>
  </si>
  <si>
    <t>S-107</t>
    <phoneticPr fontId="2"/>
  </si>
  <si>
    <t>B-201</t>
    <phoneticPr fontId="2"/>
  </si>
  <si>
    <t>B-402</t>
    <phoneticPr fontId="2"/>
  </si>
  <si>
    <t>B-201</t>
    <phoneticPr fontId="2"/>
  </si>
  <si>
    <t>B-607</t>
    <phoneticPr fontId="2"/>
  </si>
  <si>
    <t>B-503</t>
    <phoneticPr fontId="2"/>
  </si>
  <si>
    <t>B-202</t>
    <phoneticPr fontId="2"/>
  </si>
  <si>
    <t>S-106</t>
    <phoneticPr fontId="2"/>
  </si>
  <si>
    <t>F-200</t>
    <phoneticPr fontId="2"/>
  </si>
  <si>
    <t>S-307</t>
    <phoneticPr fontId="2"/>
  </si>
  <si>
    <t>D-210</t>
    <phoneticPr fontId="2"/>
  </si>
  <si>
    <t>D-007</t>
    <phoneticPr fontId="2"/>
  </si>
  <si>
    <t>D-007</t>
    <phoneticPr fontId="2"/>
  </si>
  <si>
    <t>F-200</t>
    <phoneticPr fontId="2"/>
  </si>
  <si>
    <t>F-007</t>
    <phoneticPr fontId="2"/>
  </si>
  <si>
    <t>B-607</t>
    <phoneticPr fontId="2"/>
  </si>
  <si>
    <t>B-503</t>
    <phoneticPr fontId="2"/>
  </si>
  <si>
    <t>S-205</t>
    <phoneticPr fontId="2"/>
  </si>
  <si>
    <t>D-210</t>
    <phoneticPr fontId="2"/>
  </si>
  <si>
    <t>F-111</t>
    <phoneticPr fontId="2"/>
  </si>
  <si>
    <t>S-307</t>
    <phoneticPr fontId="2"/>
  </si>
  <si>
    <t>おやすみマッサージャー</t>
    <phoneticPr fontId="2"/>
  </si>
  <si>
    <t>しっとりジェル（M）</t>
    <phoneticPr fontId="2"/>
  </si>
  <si>
    <t>B-202</t>
    <phoneticPr fontId="2"/>
  </si>
  <si>
    <t>発売日</t>
    <rPh sb="0" eb="3">
      <t>ハツバイビ</t>
    </rPh>
    <phoneticPr fontId="2"/>
  </si>
  <si>
    <t>ほっそりステッパー</t>
    <phoneticPr fontId="2"/>
  </si>
  <si>
    <t>会員一覧</t>
    <rPh sb="0" eb="2">
      <t>カイイン</t>
    </rPh>
    <rPh sb="2" eb="4">
      <t>イチラン</t>
    </rPh>
    <phoneticPr fontId="2"/>
  </si>
  <si>
    <t>会員番号</t>
    <rPh sb="0" eb="2">
      <t>カイイン</t>
    </rPh>
    <rPh sb="2" eb="4">
      <t>バンゴウ</t>
    </rPh>
    <phoneticPr fontId="2"/>
  </si>
  <si>
    <t>氏名</t>
    <rPh sb="0" eb="2">
      <t>シメイ</t>
    </rPh>
    <phoneticPr fontId="2"/>
  </si>
  <si>
    <t>〒</t>
    <phoneticPr fontId="2"/>
  </si>
  <si>
    <t>住所</t>
    <rPh sb="0" eb="2">
      <t>ジュウショ</t>
    </rPh>
    <phoneticPr fontId="2"/>
  </si>
  <si>
    <t>電話番号</t>
    <rPh sb="0" eb="2">
      <t>デンワ</t>
    </rPh>
    <rPh sb="2" eb="4">
      <t>バンゴウ</t>
    </rPh>
    <phoneticPr fontId="2"/>
  </si>
  <si>
    <t>金岡　まなみ</t>
    <rPh sb="0" eb="2">
      <t>カナオカ</t>
    </rPh>
    <phoneticPr fontId="2"/>
  </si>
  <si>
    <t>230-0045</t>
    <phoneticPr fontId="2"/>
  </si>
  <si>
    <t>坂本　みさき</t>
    <rPh sb="0" eb="2">
      <t>サカモト</t>
    </rPh>
    <phoneticPr fontId="2"/>
  </si>
  <si>
    <t>231-0849</t>
    <phoneticPr fontId="2"/>
  </si>
  <si>
    <t>堀見　暢子</t>
    <rPh sb="0" eb="2">
      <t>ホリミ</t>
    </rPh>
    <rPh sb="3" eb="5">
      <t>ノブコ</t>
    </rPh>
    <phoneticPr fontId="2"/>
  </si>
  <si>
    <t>220-0013</t>
    <phoneticPr fontId="2"/>
  </si>
  <si>
    <t>岡本　祥子</t>
    <rPh sb="0" eb="2">
      <t>オカモト</t>
    </rPh>
    <rPh sb="3" eb="5">
      <t>ショウコ</t>
    </rPh>
    <phoneticPr fontId="2"/>
  </si>
  <si>
    <t>横山　みゆき</t>
    <rPh sb="0" eb="2">
      <t>ヨコヤマ</t>
    </rPh>
    <phoneticPr fontId="2"/>
  </si>
  <si>
    <t>白川　響子</t>
    <rPh sb="0" eb="2">
      <t>シラカワ</t>
    </rPh>
    <rPh sb="3" eb="5">
      <t>キョウコ</t>
    </rPh>
    <phoneticPr fontId="2"/>
  </si>
  <si>
    <t>212-0026</t>
    <phoneticPr fontId="2"/>
  </si>
  <si>
    <t>立川　晴香</t>
    <rPh sb="0" eb="2">
      <t>タチカワ</t>
    </rPh>
    <rPh sb="3" eb="5">
      <t>ハルカ</t>
    </rPh>
    <phoneticPr fontId="2"/>
  </si>
  <si>
    <t>236-0007</t>
    <phoneticPr fontId="2"/>
  </si>
  <si>
    <t>沼田　由美子</t>
    <rPh sb="0" eb="2">
      <t>ヌマタ</t>
    </rPh>
    <rPh sb="3" eb="6">
      <t>ユミコ</t>
    </rPh>
    <phoneticPr fontId="2"/>
  </si>
  <si>
    <t>石川　里枝</t>
    <rPh sb="0" eb="2">
      <t>イシカワ</t>
    </rPh>
    <rPh sb="3" eb="5">
      <t>サトエ</t>
    </rPh>
    <phoneticPr fontId="2"/>
  </si>
  <si>
    <t>227-0046</t>
    <phoneticPr fontId="2"/>
  </si>
  <si>
    <t>商品番号</t>
    <rPh sb="0" eb="2">
      <t>ショウヒン</t>
    </rPh>
    <rPh sb="2" eb="4">
      <t>バンゴウ</t>
    </rPh>
    <phoneticPr fontId="2"/>
  </si>
  <si>
    <t>生年月日</t>
    <rPh sb="0" eb="2">
      <t>セイネン</t>
    </rPh>
    <rPh sb="2" eb="4">
      <t>ガッピ</t>
    </rPh>
    <phoneticPr fontId="2"/>
  </si>
  <si>
    <t>230-0033</t>
    <phoneticPr fontId="2"/>
  </si>
  <si>
    <t>216-0023</t>
    <phoneticPr fontId="2"/>
  </si>
  <si>
    <t>350-0001</t>
    <phoneticPr fontId="2"/>
  </si>
  <si>
    <t>221-0057</t>
    <phoneticPr fontId="2"/>
  </si>
  <si>
    <t>180-0002</t>
    <phoneticPr fontId="2"/>
  </si>
  <si>
    <t>140-0012</t>
    <phoneticPr fontId="2"/>
  </si>
  <si>
    <t>214-0008</t>
    <phoneticPr fontId="2"/>
  </si>
  <si>
    <t>213-0035</t>
    <phoneticPr fontId="2"/>
  </si>
  <si>
    <t>100-0005</t>
    <phoneticPr fontId="2"/>
  </si>
  <si>
    <t>142-0042</t>
    <phoneticPr fontId="2"/>
  </si>
  <si>
    <t>231-0045</t>
    <phoneticPr fontId="2"/>
  </si>
  <si>
    <t>222-0035</t>
    <phoneticPr fontId="2"/>
  </si>
  <si>
    <t>261-0012</t>
    <phoneticPr fontId="2"/>
  </si>
  <si>
    <t>会員番号</t>
    <rPh sb="0" eb="2">
      <t>カイイン</t>
    </rPh>
    <rPh sb="2" eb="4">
      <t>バンゴウ</t>
    </rPh>
    <phoneticPr fontId="2"/>
  </si>
  <si>
    <t>氏名</t>
    <rPh sb="0" eb="2">
      <t>シメイ</t>
    </rPh>
    <phoneticPr fontId="2"/>
  </si>
  <si>
    <t>03-XXXX-XXXX</t>
  </si>
  <si>
    <t>043-XXX-XXXX</t>
  </si>
  <si>
    <t>045-XXX-XXXX</t>
  </si>
  <si>
    <t>044-XXX-XXXX</t>
  </si>
  <si>
    <t>042-2XX-XXXX</t>
  </si>
  <si>
    <t>049-XXX-XXXX</t>
  </si>
  <si>
    <t>東京都千代田区丸の内X-X-X</t>
    <rPh sb="0" eb="3">
      <t>トウキョウト</t>
    </rPh>
    <rPh sb="3" eb="7">
      <t>チヨダク</t>
    </rPh>
    <rPh sb="7" eb="8">
      <t>マル</t>
    </rPh>
    <rPh sb="9" eb="10">
      <t>ウチ</t>
    </rPh>
    <phoneticPr fontId="2"/>
  </si>
  <si>
    <t>千葉県千葉市美浜区磯辺X-X-X</t>
    <rPh sb="0" eb="3">
      <t>チバケン</t>
    </rPh>
    <rPh sb="3" eb="6">
      <t>チバシ</t>
    </rPh>
    <rPh sb="6" eb="9">
      <t>ミハマク</t>
    </rPh>
    <rPh sb="9" eb="11">
      <t>イソベ</t>
    </rPh>
    <phoneticPr fontId="2"/>
  </si>
  <si>
    <t>神奈川県横浜市鶴見区末広町X-X-X</t>
    <rPh sb="0" eb="4">
      <t>カナガワケン</t>
    </rPh>
    <rPh sb="4" eb="7">
      <t>ヨコハマシ</t>
    </rPh>
    <rPh sb="7" eb="10">
      <t>ツルミク</t>
    </rPh>
    <rPh sb="10" eb="13">
      <t>スエヒロチョウ</t>
    </rPh>
    <phoneticPr fontId="2"/>
  </si>
  <si>
    <t>神奈川県横浜市港北区鳥山町X-X-X</t>
    <rPh sb="0" eb="4">
      <t>カナガワケン</t>
    </rPh>
    <rPh sb="4" eb="7">
      <t>ヨコハマシ</t>
    </rPh>
    <rPh sb="7" eb="10">
      <t>コウホクク</t>
    </rPh>
    <rPh sb="10" eb="12">
      <t>トリヤマ</t>
    </rPh>
    <rPh sb="12" eb="13">
      <t>マチ</t>
    </rPh>
    <phoneticPr fontId="2"/>
  </si>
  <si>
    <t>神奈川県横浜市中区伊勢佐木町X-X-X</t>
    <rPh sb="0" eb="4">
      <t>カナガワケン</t>
    </rPh>
    <rPh sb="4" eb="7">
      <t>ヨコハマシ</t>
    </rPh>
    <rPh sb="7" eb="9">
      <t>ナカク</t>
    </rPh>
    <rPh sb="9" eb="14">
      <t>イセザキチョウ</t>
    </rPh>
    <phoneticPr fontId="2"/>
  </si>
  <si>
    <t>東京都品川区豊町X-X-X</t>
    <rPh sb="0" eb="3">
      <t>トウキョウト</t>
    </rPh>
    <rPh sb="3" eb="6">
      <t>シナガワク</t>
    </rPh>
    <rPh sb="6" eb="8">
      <t>ユタカチョウ</t>
    </rPh>
    <phoneticPr fontId="2"/>
  </si>
  <si>
    <t>神奈川県横浜市中区麦田町X-X-X</t>
    <rPh sb="0" eb="4">
      <t>カナガワケン</t>
    </rPh>
    <rPh sb="4" eb="7">
      <t>ヨコハマシ</t>
    </rPh>
    <rPh sb="7" eb="9">
      <t>ナカク</t>
    </rPh>
    <rPh sb="9" eb="11">
      <t>ムギタ</t>
    </rPh>
    <rPh sb="11" eb="12">
      <t>マチ</t>
    </rPh>
    <phoneticPr fontId="2"/>
  </si>
  <si>
    <t>神奈川県川崎市高津区向ヶ丘X-X-X</t>
    <rPh sb="0" eb="4">
      <t>カナガワケン</t>
    </rPh>
    <rPh sb="4" eb="7">
      <t>カワサキシ</t>
    </rPh>
    <rPh sb="7" eb="10">
      <t>タカツク</t>
    </rPh>
    <rPh sb="10" eb="13">
      <t>ムコウガオカ</t>
    </rPh>
    <phoneticPr fontId="2"/>
  </si>
  <si>
    <t>神奈川県横浜市西区緑町X-X-X</t>
    <rPh sb="0" eb="4">
      <t>カナガワケン</t>
    </rPh>
    <rPh sb="4" eb="7">
      <t>ヨコハマシ</t>
    </rPh>
    <rPh sb="7" eb="9">
      <t>ニシク</t>
    </rPh>
    <rPh sb="9" eb="10">
      <t>ミドリ</t>
    </rPh>
    <rPh sb="10" eb="11">
      <t>マチ</t>
    </rPh>
    <phoneticPr fontId="2"/>
  </si>
  <si>
    <t>神奈川県川崎市多摩区菅北浦X-X-X</t>
    <rPh sb="0" eb="4">
      <t>カナガワケン</t>
    </rPh>
    <rPh sb="4" eb="7">
      <t>カワサキシ</t>
    </rPh>
    <rPh sb="7" eb="10">
      <t>タマク</t>
    </rPh>
    <rPh sb="10" eb="13">
      <t>スゲキタウラ</t>
    </rPh>
    <phoneticPr fontId="2"/>
  </si>
  <si>
    <t>東京都品川区勝島X-X-X</t>
    <rPh sb="0" eb="3">
      <t>トウキョウト</t>
    </rPh>
    <rPh sb="3" eb="6">
      <t>シナガワク</t>
    </rPh>
    <rPh sb="6" eb="8">
      <t>カツシマ</t>
    </rPh>
    <phoneticPr fontId="2"/>
  </si>
  <si>
    <t>東京都武蔵野市吉祥寺東町X-X-X</t>
    <rPh sb="0" eb="3">
      <t>トウキョウト</t>
    </rPh>
    <rPh sb="3" eb="7">
      <t>ムサシノシ</t>
    </rPh>
    <rPh sb="7" eb="12">
      <t>キチジョウジヒガシチョウ</t>
    </rPh>
    <phoneticPr fontId="2"/>
  </si>
  <si>
    <t>神奈川県横浜市神奈川区青木町X-X-X</t>
    <rPh sb="0" eb="4">
      <t>カナガワケン</t>
    </rPh>
    <rPh sb="4" eb="7">
      <t>ヨコハマシ</t>
    </rPh>
    <rPh sb="7" eb="11">
      <t>カナガワク</t>
    </rPh>
    <rPh sb="11" eb="13">
      <t>アオキ</t>
    </rPh>
    <rPh sb="13" eb="14">
      <t>マチ</t>
    </rPh>
    <phoneticPr fontId="2"/>
  </si>
  <si>
    <t>埼玉県川越市古谷上X-X-X</t>
    <rPh sb="0" eb="3">
      <t>サイタマケン</t>
    </rPh>
    <rPh sb="3" eb="6">
      <t>カワゴエシ</t>
    </rPh>
    <rPh sb="6" eb="9">
      <t>フルヤカミ</t>
    </rPh>
    <phoneticPr fontId="2"/>
  </si>
  <si>
    <t>神奈川県川崎市幸区紺屋町X-X-X</t>
    <rPh sb="0" eb="4">
      <t>カナガワケン</t>
    </rPh>
    <rPh sb="4" eb="7">
      <t>カワサキシ</t>
    </rPh>
    <rPh sb="7" eb="9">
      <t>サイワイク</t>
    </rPh>
    <rPh sb="9" eb="12">
      <t>コウヤマチ</t>
    </rPh>
    <phoneticPr fontId="2"/>
  </si>
  <si>
    <t>神奈川県横浜市金沢区白帆X-X-X</t>
    <rPh sb="0" eb="4">
      <t>カナガワケン</t>
    </rPh>
    <rPh sb="4" eb="7">
      <t>ヨコハマシ</t>
    </rPh>
    <rPh sb="7" eb="10">
      <t>カナザワク</t>
    </rPh>
    <rPh sb="10" eb="12">
      <t>シラホ</t>
    </rPh>
    <phoneticPr fontId="2"/>
  </si>
  <si>
    <t>神奈川県川崎市宮前区けやき平X-X-X</t>
    <rPh sb="0" eb="4">
      <t>カナガワケン</t>
    </rPh>
    <rPh sb="4" eb="7">
      <t>カワサキシ</t>
    </rPh>
    <rPh sb="7" eb="10">
      <t>ミヤマエク</t>
    </rPh>
    <rPh sb="13" eb="14">
      <t>ダイラ</t>
    </rPh>
    <phoneticPr fontId="2"/>
  </si>
  <si>
    <t>神奈川県横浜市青葉区たちばな台X-X-X</t>
    <rPh sb="0" eb="4">
      <t>カナガワケン</t>
    </rPh>
    <rPh sb="4" eb="7">
      <t>ヨコハマシ</t>
    </rPh>
    <rPh sb="7" eb="10">
      <t>アオバク</t>
    </rPh>
    <rPh sb="14" eb="15">
      <t>ダイ</t>
    </rPh>
    <phoneticPr fontId="2"/>
  </si>
  <si>
    <t>神奈川県横浜市鶴見区朝日町X-X-X</t>
    <rPh sb="0" eb="4">
      <t>カナガワケン</t>
    </rPh>
    <rPh sb="4" eb="7">
      <t>ヨコハマシ</t>
    </rPh>
    <rPh sb="7" eb="10">
      <t>ツルミク</t>
    </rPh>
    <rPh sb="10" eb="13">
      <t>アサヒチョウ</t>
    </rPh>
    <phoneticPr fontId="2"/>
  </si>
  <si>
    <t>吉村　孝子</t>
    <rPh sb="0" eb="2">
      <t>ヨシムラ</t>
    </rPh>
    <rPh sb="3" eb="5">
      <t>タカコ</t>
    </rPh>
    <phoneticPr fontId="2"/>
  </si>
  <si>
    <t>近藤　みさき</t>
    <rPh sb="0" eb="2">
      <t>コンドウ</t>
    </rPh>
    <phoneticPr fontId="2"/>
  </si>
  <si>
    <t>村山　瞳</t>
    <rPh sb="0" eb="2">
      <t>ムラヤマ</t>
    </rPh>
    <rPh sb="3" eb="4">
      <t>ヒトミ</t>
    </rPh>
    <phoneticPr fontId="2"/>
  </si>
  <si>
    <t>安川　博美</t>
    <rPh sb="0" eb="2">
      <t>ヤスカワ</t>
    </rPh>
    <rPh sb="3" eb="5">
      <t>ヒロミ</t>
    </rPh>
    <phoneticPr fontId="2"/>
  </si>
  <si>
    <t>遠藤　美登里</t>
    <rPh sb="0" eb="2">
      <t>エンドウ</t>
    </rPh>
    <rPh sb="3" eb="6">
      <t>ミドリ</t>
    </rPh>
    <phoneticPr fontId="2"/>
  </si>
  <si>
    <t>笹本　祥子</t>
    <rPh sb="0" eb="2">
      <t>ササモト</t>
    </rPh>
    <rPh sb="3" eb="5">
      <t>ショウコ</t>
    </rPh>
    <phoneticPr fontId="2"/>
  </si>
  <si>
    <t>薙原　恵子</t>
    <rPh sb="0" eb="1">
      <t>チ</t>
    </rPh>
    <rPh sb="1" eb="2">
      <t>ハラ</t>
    </rPh>
    <rPh sb="3" eb="5">
      <t>ケイコ</t>
    </rPh>
    <phoneticPr fontId="2"/>
  </si>
  <si>
    <t>三上　久美</t>
    <rPh sb="0" eb="2">
      <t>ミカミ</t>
    </rPh>
    <rPh sb="3" eb="5">
      <t>クミ</t>
    </rPh>
    <phoneticPr fontId="2"/>
  </si>
  <si>
    <t>諸岡　保美</t>
    <rPh sb="0" eb="2">
      <t>モロオカ</t>
    </rPh>
    <rPh sb="3" eb="5">
      <t>ヤスミ</t>
    </rPh>
    <phoneticPr fontId="2"/>
  </si>
  <si>
    <t>榎並　恵美</t>
    <rPh sb="0" eb="2">
      <t>エナミ</t>
    </rPh>
    <rPh sb="3" eb="5">
      <t>メグミ</t>
    </rPh>
    <phoneticPr fontId="2"/>
  </si>
  <si>
    <t>伊藤　由里</t>
    <rPh sb="0" eb="2">
      <t>イトウ</t>
    </rPh>
    <rPh sb="3" eb="5">
      <t>ユリ</t>
    </rPh>
    <phoneticPr fontId="2"/>
  </si>
  <si>
    <t>商品一覧</t>
    <rPh sb="0" eb="2">
      <t>ショウヒン</t>
    </rPh>
    <rPh sb="2" eb="4">
      <t>イチラン</t>
    </rPh>
    <phoneticPr fontId="2"/>
  </si>
  <si>
    <t>価格</t>
    <rPh sb="0" eb="2">
      <t>カカク</t>
    </rPh>
    <phoneticPr fontId="2"/>
  </si>
  <si>
    <t>年齢</t>
    <rPh sb="0" eb="2">
      <t>ネンレイ</t>
    </rPh>
    <phoneticPr fontId="2"/>
  </si>
  <si>
    <t>090-XXXX-XXXX</t>
    <phoneticPr fontId="2"/>
  </si>
  <si>
    <t>080-XXXX-XXXX</t>
    <phoneticPr fontId="2"/>
  </si>
  <si>
    <t>1注文あたりの売上平均</t>
    <rPh sb="1" eb="3">
      <t>チュウモン</t>
    </rPh>
    <rPh sb="7" eb="9">
      <t>ウリアゲ</t>
    </rPh>
    <rPh sb="9" eb="11">
      <t>ヘイキン</t>
    </rPh>
    <phoneticPr fontId="2"/>
  </si>
  <si>
    <t>B-203</t>
    <phoneticPr fontId="2"/>
  </si>
  <si>
    <t>しっとりジェル（S）</t>
    <phoneticPr fontId="2"/>
  </si>
  <si>
    <t>No.</t>
    <phoneticPr fontId="2"/>
  </si>
  <si>
    <t>10月</t>
  </si>
  <si>
    <t>11月</t>
  </si>
  <si>
    <t>12月</t>
  </si>
  <si>
    <t>1月</t>
  </si>
  <si>
    <t>2月</t>
  </si>
  <si>
    <t>3月</t>
  </si>
  <si>
    <t>合計</t>
    <rPh sb="0" eb="2">
      <t>ゴウケイ</t>
    </rPh>
    <phoneticPr fontId="2"/>
  </si>
  <si>
    <t>スリム器具</t>
  </si>
  <si>
    <t>ダイエット食品</t>
  </si>
  <si>
    <t>フェイスケア</t>
  </si>
  <si>
    <t>ボディケア</t>
  </si>
  <si>
    <t>総計</t>
  </si>
  <si>
    <t>おやすみマッサージャー</t>
  </si>
  <si>
    <t>スマートレッグ</t>
  </si>
  <si>
    <t>スリムアップローラー（脚用）</t>
  </si>
  <si>
    <t>スリムアップローラー（腕用）</t>
  </si>
  <si>
    <t>セルライト撃退！</t>
  </si>
  <si>
    <t>ほっそりステッパー</t>
  </si>
  <si>
    <t>アミノ酸deスリム</t>
  </si>
  <si>
    <t>こんにゃくダイエッター（15食）</t>
  </si>
  <si>
    <t>こんにゃくダイエッター（30食）</t>
  </si>
  <si>
    <t>ダイエッティー（30袋）</t>
  </si>
  <si>
    <t>エステサロンのローション</t>
  </si>
  <si>
    <t>すべすべフェイスソープ</t>
  </si>
  <si>
    <t>つるつるフェイスソープ</t>
  </si>
  <si>
    <t>毎日1分！美白パック（10枚入り）</t>
  </si>
  <si>
    <t>毎日1分！美白パック（20枚入り）</t>
  </si>
  <si>
    <t>オイルdeすべすべ</t>
  </si>
  <si>
    <t>サウナ式サポーター</t>
  </si>
  <si>
    <t>しっとりジェル（L）</t>
  </si>
  <si>
    <t>しっとりジェル（M）</t>
  </si>
  <si>
    <t>むくみ知らず（スプレー式）</t>
  </si>
  <si>
    <t>S-205</t>
  </si>
  <si>
    <t>D-210</t>
  </si>
  <si>
    <t>D-101</t>
  </si>
  <si>
    <t>F-007</t>
  </si>
  <si>
    <t>B-503</t>
  </si>
  <si>
    <t>B-607</t>
  </si>
  <si>
    <t>F-110</t>
  </si>
  <si>
    <t>S-201</t>
  </si>
  <si>
    <t>B-402</t>
  </si>
  <si>
    <t>F-005</t>
  </si>
  <si>
    <t>S-107</t>
  </si>
  <si>
    <t>S-106</t>
  </si>
  <si>
    <t>S-101</t>
  </si>
  <si>
    <t>F-111</t>
  </si>
  <si>
    <t>D-007</t>
  </si>
  <si>
    <t>S-307</t>
  </si>
  <si>
    <t>D-100</t>
  </si>
  <si>
    <t>B-201</t>
  </si>
  <si>
    <t>F-200</t>
  </si>
  <si>
    <t>B-202</t>
  </si>
  <si>
    <t>商品分類名</t>
    <rPh sb="0" eb="2">
      <t>ショウヒン</t>
    </rPh>
    <rPh sb="2" eb="4">
      <t>ブンルイ</t>
    </rPh>
    <rPh sb="4" eb="5">
      <t>メイ</t>
    </rPh>
    <phoneticPr fontId="2"/>
  </si>
  <si>
    <t>商品分類別売上</t>
    <rPh sb="0" eb="2">
      <t>ショウヒン</t>
    </rPh>
    <rPh sb="2" eb="4">
      <t>ブンルイ</t>
    </rPh>
    <rPh sb="4" eb="5">
      <t>ベツ</t>
    </rPh>
    <rPh sb="5" eb="7">
      <t>ウリアゲ</t>
    </rPh>
    <phoneticPr fontId="2"/>
  </si>
  <si>
    <t>KARADA SHOP販売売上</t>
    <rPh sb="11" eb="13">
      <t>ハンバイ</t>
    </rPh>
    <rPh sb="13" eb="15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</si>
</sst>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3"/>
      <name val="游ゴシック"/>
      <family val="2"/>
      <charset val="128"/>
      <scheme val="minor"/>
    </font>
    <font>
      <b/>
      <sz val="12"/>
      <color theme="3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4" fillId="0" borderId="0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38" fontId="4" fillId="0" borderId="0" xfId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8" fontId="4" fillId="0" borderId="2" xfId="1" applyNumberFormat="1" applyFont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1" fillId="3" borderId="0" xfId="4">
      <alignment vertical="center"/>
    </xf>
    <xf numFmtId="0" fontId="0" fillId="0" borderId="0" xfId="0" applyAlignment="1">
      <alignment horizontal="left" vertical="center" indent="2"/>
    </xf>
    <xf numFmtId="38" fontId="1" fillId="3" borderId="0" xfId="1" applyFill="1">
      <alignment vertical="center"/>
    </xf>
    <xf numFmtId="38" fontId="0" fillId="0" borderId="0" xfId="1" applyFont="1">
      <alignment vertical="center"/>
    </xf>
    <xf numFmtId="38" fontId="7" fillId="0" borderId="5" xfId="1" applyFont="1" applyBorder="1">
      <alignment vertical="center"/>
    </xf>
    <xf numFmtId="0" fontId="4" fillId="0" borderId="3" xfId="0" applyNumberFormat="1" applyFont="1" applyFill="1" applyBorder="1" applyAlignment="1">
      <alignment vertical="center"/>
    </xf>
    <xf numFmtId="0" fontId="7" fillId="0" borderId="5" xfId="3" applyAlignment="1">
      <alignment vertical="center"/>
    </xf>
    <xf numFmtId="0" fontId="8" fillId="0" borderId="4" xfId="2" applyFont="1" applyAlignment="1">
      <alignment horizontal="center" vertical="center"/>
    </xf>
    <xf numFmtId="0" fontId="9" fillId="0" borderId="4" xfId="2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5">
    <cellStyle name="40% - アクセント 1" xfId="4" builtinId="31"/>
    <cellStyle name="桁区切り" xfId="1" builtinId="6"/>
    <cellStyle name="見出し 2" xfId="2" builtinId="17"/>
    <cellStyle name="集計" xfId="3" builtinId="25"/>
    <cellStyle name="標準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6" formatCode="#,##0;[Red]\-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商品分類別売上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集計!$B$4</c:f>
              <c:strCache>
                <c:ptCount val="1"/>
                <c:pt idx="0">
                  <c:v>スリム器具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集計!$C$3:$I$3</c15:sqref>
                  </c15:fullRef>
                </c:ext>
              </c:extLst>
              <c:f>集計!$D$3:$I$3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集計!$C$4:$I$4</c15:sqref>
                  </c15:fullRef>
                </c:ext>
              </c:extLst>
              <c:f>集計!$D$4:$I$4</c:f>
              <c:numCache>
                <c:formatCode>#,##0_);[Red]\(#,##0\)</c:formatCode>
                <c:ptCount val="6"/>
                <c:pt idx="0">
                  <c:v>291900</c:v>
                </c:pt>
                <c:pt idx="1">
                  <c:v>253600</c:v>
                </c:pt>
                <c:pt idx="2">
                  <c:v>287600</c:v>
                </c:pt>
                <c:pt idx="3">
                  <c:v>558300</c:v>
                </c:pt>
                <c:pt idx="4">
                  <c:v>413600</c:v>
                </c:pt>
                <c:pt idx="5">
                  <c:v>452600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2-4C12-A767-BA36ECF745A5}"/>
            </c:ext>
          </c:extLst>
        </c:ser>
        <c:ser>
          <c:idx val="1"/>
          <c:order val="1"/>
          <c:tx>
            <c:strRef>
              <c:f>集計!$B$11</c:f>
              <c:strCache>
                <c:ptCount val="1"/>
                <c:pt idx="0">
                  <c:v>ダイエット食品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集計!$C$3:$I$3</c15:sqref>
                  </c15:fullRef>
                </c:ext>
              </c:extLst>
              <c:f>集計!$D$3:$I$3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集計!$C$11:$I$11</c15:sqref>
                  </c15:fullRef>
                </c:ext>
              </c:extLst>
              <c:f>集計!$D$11:$I$11</c:f>
              <c:numCache>
                <c:formatCode>#,##0_);[Red]\(#,##0\)</c:formatCode>
                <c:ptCount val="6"/>
                <c:pt idx="0">
                  <c:v>53900</c:v>
                </c:pt>
                <c:pt idx="1">
                  <c:v>50500</c:v>
                </c:pt>
                <c:pt idx="2">
                  <c:v>57800</c:v>
                </c:pt>
                <c:pt idx="3">
                  <c:v>95600</c:v>
                </c:pt>
                <c:pt idx="4">
                  <c:v>71100</c:v>
                </c:pt>
                <c:pt idx="5">
                  <c:v>51900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2-4C12-A767-BA36ECF745A5}"/>
            </c:ext>
          </c:extLst>
        </c:ser>
        <c:ser>
          <c:idx val="2"/>
          <c:order val="2"/>
          <c:tx>
            <c:strRef>
              <c:f>集計!$B$16</c:f>
              <c:strCache>
                <c:ptCount val="1"/>
                <c:pt idx="0">
                  <c:v>フェイスケア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集計!$C$3:$I$3</c15:sqref>
                  </c15:fullRef>
                </c:ext>
              </c:extLst>
              <c:f>集計!$D$3:$I$3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集計!$C$16:$I$16</c15:sqref>
                  </c15:fullRef>
                </c:ext>
              </c:extLst>
              <c:f>集計!$D$16:$I$16</c:f>
              <c:numCache>
                <c:formatCode>#,##0_);[Red]\(#,##0\)</c:formatCode>
                <c:ptCount val="6"/>
                <c:pt idx="0">
                  <c:v>104800</c:v>
                </c:pt>
                <c:pt idx="1">
                  <c:v>76400</c:v>
                </c:pt>
                <c:pt idx="2">
                  <c:v>103200</c:v>
                </c:pt>
                <c:pt idx="3">
                  <c:v>203700</c:v>
                </c:pt>
                <c:pt idx="4">
                  <c:v>176300</c:v>
                </c:pt>
                <c:pt idx="5">
                  <c:v>221700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2-4C12-A767-BA36ECF745A5}"/>
            </c:ext>
          </c:extLst>
        </c:ser>
        <c:ser>
          <c:idx val="3"/>
          <c:order val="3"/>
          <c:tx>
            <c:strRef>
              <c:f>集計!$B$22</c:f>
              <c:strCache>
                <c:ptCount val="1"/>
                <c:pt idx="0">
                  <c:v>ボディケア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集計!$C$3:$I$3</c15:sqref>
                  </c15:fullRef>
                </c:ext>
              </c:extLst>
              <c:f>集計!$D$3:$I$3</c:f>
              <c:strCache>
                <c:ptCount val="6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  <c:pt idx="3">
                  <c:v>1月</c:v>
                </c:pt>
                <c:pt idx="4">
                  <c:v>2月</c:v>
                </c:pt>
                <c:pt idx="5">
                  <c:v>3月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集計!$C$22:$I$22</c15:sqref>
                  </c15:fullRef>
                </c:ext>
              </c:extLst>
              <c:f>集計!$D$22:$I$22</c:f>
              <c:numCache>
                <c:formatCode>#,##0_);[Red]\(#,##0\)</c:formatCode>
                <c:ptCount val="6"/>
                <c:pt idx="0">
                  <c:v>130600</c:v>
                </c:pt>
                <c:pt idx="1">
                  <c:v>108600</c:v>
                </c:pt>
                <c:pt idx="2">
                  <c:v>119600</c:v>
                </c:pt>
                <c:pt idx="3">
                  <c:v>207500</c:v>
                </c:pt>
                <c:pt idx="4">
                  <c:v>185400</c:v>
                </c:pt>
                <c:pt idx="5">
                  <c:v>186600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2-4C12-A767-BA36ECF7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089359"/>
        <c:axId val="1802088943"/>
      </c:lineChart>
      <c:catAx>
        <c:axId val="18020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2088943"/>
        <c:crosses val="autoZero"/>
        <c:auto val="1"/>
        <c:lblAlgn val="ctr"/>
        <c:lblOffset val="100"/>
        <c:noMultiLvlLbl val="0"/>
      </c:catAx>
      <c:valAx>
        <c:axId val="180208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208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6</xdr:col>
      <xdr:colOff>1</xdr:colOff>
      <xdr:row>42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会員" displayName="会員" ref="B3:H23" headerRowDxfId="43" dataDxfId="42">
  <autoFilter ref="B3: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会員番号" totalsRowLabel="集計" dataDxfId="41" totalsRowDxfId="40"/>
    <tableColumn id="2" name="氏名" dataDxfId="39" totalsRowDxfId="38"/>
    <tableColumn id="3" name="〒" dataDxfId="37" totalsRowDxfId="36"/>
    <tableColumn id="4" name="住所" dataDxfId="35" totalsRowDxfId="34"/>
    <tableColumn id="5" name="電話番号" dataDxfId="33" totalsRowDxfId="32"/>
    <tableColumn id="6" name="生年月日" dataDxfId="31" totalsRowDxfId="30"/>
    <tableColumn id="7" name="年齢" totalsRowFunction="sum" dataDxfId="29" totalsRowDxfId="28">
      <calculatedColumnFormula>DATEDIF(会員[[#This Row],[生年月日]],TODAY(),"Y")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商品" displayName="商品" ref="B3:F24" totalsRowShown="0" headerRowDxfId="27">
  <autoFilter ref="B3:F24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2" name="商品番号" dataDxfId="26"/>
    <tableColumn id="3" name="商品名" dataDxfId="25"/>
    <tableColumn id="4" name="商品分類" dataDxfId="24"/>
    <tableColumn id="5" name="発売日" dataDxfId="23"/>
    <tableColumn id="6" name="価格" dataDxfId="22" dataCellStyle="桁区切り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売上" displayName="売上" ref="B4:K411" headerRowDxfId="21" dataDxfId="20">
  <autoFilter ref="B4:K4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ref="B5:K408">
    <sortCondition ref="C366"/>
  </sortState>
  <tableColumns count="10">
    <tableColumn id="1" name="No." totalsRowLabel="集計" dataDxfId="19" totalsRowDxfId="18"/>
    <tableColumn id="2" name="注文日" dataDxfId="17" totalsRowDxfId="16"/>
    <tableColumn id="3" name="会員番号" dataDxfId="15" totalsRowDxfId="14"/>
    <tableColumn id="11" name="氏名" dataDxfId="13" totalsRowDxfId="12">
      <calculatedColumnFormula>VLOOKUP(売上[[#This Row],[会員番号]],会員[],2,FALSE)</calculatedColumnFormula>
    </tableColumn>
    <tableColumn id="5" name="商品番号" dataDxfId="11" totalsRowDxfId="10"/>
    <tableColumn id="6" name="商品名" dataDxfId="9" totalsRowDxfId="8">
      <calculatedColumnFormula>VLOOKUP(売上[[#This Row],[商品番号]],商品[],2,FALSE)</calculatedColumnFormula>
    </tableColumn>
    <tableColumn id="7" name="商品分類" dataDxfId="7" totalsRowDxfId="6">
      <calculatedColumnFormula>VLOOKUP(売上[[#This Row],[商品番号]],商品[],3,FALSE)</calculatedColumnFormula>
    </tableColumn>
    <tableColumn id="8" name="価格" dataDxfId="5" totalsRowDxfId="4" dataCellStyle="桁区切り">
      <calculatedColumnFormula>VLOOKUP(売上[[#This Row],[商品番号]],商品[],5,FALSE)</calculatedColumnFormula>
    </tableColumn>
    <tableColumn id="9" name="数量" dataDxfId="3" totalsRowDxfId="2"/>
    <tableColumn id="10" name="売上価格" totalsRowFunction="average" dataDxfId="1" totalsRowDxfId="0" dataCellStyle="桁区切り">
      <calculatedColumnFormula>I5*J5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8.75" x14ac:dyDescent="0.4"/>
  <cols>
    <col min="1" max="1" width="1.625" customWidth="1"/>
    <col min="2" max="2" width="10.25" customWidth="1"/>
    <col min="3" max="3" width="13" bestFit="1" customWidth="1"/>
    <col min="4" max="4" width="9.375" bestFit="1" customWidth="1"/>
    <col min="5" max="5" width="37.5" bestFit="1" customWidth="1"/>
    <col min="6" max="6" width="16.875" bestFit="1" customWidth="1"/>
    <col min="7" max="7" width="11.375" bestFit="1" customWidth="1"/>
  </cols>
  <sheetData>
    <row r="1" spans="2:8" ht="24" x14ac:dyDescent="0.4">
      <c r="B1" s="1" t="s">
        <v>103</v>
      </c>
      <c r="F1" s="2"/>
    </row>
    <row r="2" spans="2:8" x14ac:dyDescent="0.4">
      <c r="F2" s="2"/>
    </row>
    <row r="3" spans="2:8" x14ac:dyDescent="0.4">
      <c r="B3" s="8" t="s">
        <v>104</v>
      </c>
      <c r="C3" s="8" t="s">
        <v>105</v>
      </c>
      <c r="D3" s="8" t="s">
        <v>106</v>
      </c>
      <c r="E3" s="8" t="s">
        <v>107</v>
      </c>
      <c r="F3" s="8" t="s">
        <v>108</v>
      </c>
      <c r="G3" s="8" t="s">
        <v>125</v>
      </c>
      <c r="H3" s="9" t="s">
        <v>179</v>
      </c>
    </row>
    <row r="4" spans="2:8" x14ac:dyDescent="0.4">
      <c r="B4" s="3">
        <v>90001</v>
      </c>
      <c r="C4" s="3" t="s">
        <v>166</v>
      </c>
      <c r="D4" s="3" t="s">
        <v>134</v>
      </c>
      <c r="E4" s="3" t="s">
        <v>147</v>
      </c>
      <c r="F4" s="3" t="s">
        <v>141</v>
      </c>
      <c r="G4" s="4">
        <v>22773</v>
      </c>
      <c r="H4" s="7">
        <f ca="1">DATEDIF(会員[[#This Row],[生年月日]],TODAY(),"Y")</f>
        <v>54</v>
      </c>
    </row>
    <row r="5" spans="2:8" x14ac:dyDescent="0.4">
      <c r="B5" s="3">
        <v>90002</v>
      </c>
      <c r="C5" s="3" t="s">
        <v>109</v>
      </c>
      <c r="D5" s="3" t="s">
        <v>138</v>
      </c>
      <c r="E5" s="3" t="s">
        <v>148</v>
      </c>
      <c r="F5" s="3" t="s">
        <v>142</v>
      </c>
      <c r="G5" s="4">
        <v>20611</v>
      </c>
      <c r="H5" s="7">
        <f ca="1">DATEDIF(会員[[#This Row],[生年月日]],TODAY(),"Y")</f>
        <v>60</v>
      </c>
    </row>
    <row r="6" spans="2:8" x14ac:dyDescent="0.4">
      <c r="B6" s="3">
        <v>90003</v>
      </c>
      <c r="C6" s="3" t="s">
        <v>167</v>
      </c>
      <c r="D6" s="3" t="s">
        <v>110</v>
      </c>
      <c r="E6" s="3" t="s">
        <v>149</v>
      </c>
      <c r="F6" s="3" t="s">
        <v>143</v>
      </c>
      <c r="G6" s="4">
        <v>28965</v>
      </c>
      <c r="H6" s="7">
        <f ca="1">DATEDIF(会員[[#This Row],[生年月日]],TODAY(),"Y")</f>
        <v>37</v>
      </c>
    </row>
    <row r="7" spans="2:8" x14ac:dyDescent="0.4">
      <c r="B7" s="3">
        <v>90004</v>
      </c>
      <c r="C7" s="3" t="s">
        <v>168</v>
      </c>
      <c r="D7" s="3" t="s">
        <v>137</v>
      </c>
      <c r="E7" s="3" t="s">
        <v>150</v>
      </c>
      <c r="F7" s="3" t="s">
        <v>143</v>
      </c>
      <c r="G7" s="4">
        <v>30309</v>
      </c>
      <c r="H7" s="7">
        <f ca="1">DATEDIF(会員[[#This Row],[生年月日]],TODAY(),"Y")</f>
        <v>34</v>
      </c>
    </row>
    <row r="8" spans="2:8" x14ac:dyDescent="0.4">
      <c r="B8" s="3">
        <v>90005</v>
      </c>
      <c r="C8" s="3" t="s">
        <v>111</v>
      </c>
      <c r="D8" s="3" t="s">
        <v>136</v>
      </c>
      <c r="E8" s="3" t="s">
        <v>151</v>
      </c>
      <c r="F8" s="3" t="s">
        <v>143</v>
      </c>
      <c r="G8" s="4">
        <v>22035</v>
      </c>
      <c r="H8" s="7">
        <f ca="1">DATEDIF(会員[[#This Row],[生年月日]],TODAY(),"Y")</f>
        <v>56</v>
      </c>
    </row>
    <row r="9" spans="2:8" x14ac:dyDescent="0.4">
      <c r="B9" s="3">
        <v>90006</v>
      </c>
      <c r="C9" s="3" t="s">
        <v>169</v>
      </c>
      <c r="D9" s="3" t="s">
        <v>135</v>
      </c>
      <c r="E9" s="3" t="s">
        <v>152</v>
      </c>
      <c r="F9" s="3" t="s">
        <v>141</v>
      </c>
      <c r="G9" s="4">
        <v>33006</v>
      </c>
      <c r="H9" s="7">
        <f ca="1">DATEDIF(会員[[#This Row],[生年月日]],TODAY(),"Y")</f>
        <v>26</v>
      </c>
    </row>
    <row r="10" spans="2:8" x14ac:dyDescent="0.4">
      <c r="B10" s="3">
        <v>90007</v>
      </c>
      <c r="C10" s="3" t="s">
        <v>170</v>
      </c>
      <c r="D10" s="3" t="s">
        <v>134</v>
      </c>
      <c r="E10" s="3" t="s">
        <v>147</v>
      </c>
      <c r="F10" s="3" t="s">
        <v>181</v>
      </c>
      <c r="G10" s="4">
        <v>18497</v>
      </c>
      <c r="H10" s="7">
        <f ca="1">DATEDIF(会員[[#This Row],[生年月日]],TODAY(),"Y")</f>
        <v>66</v>
      </c>
    </row>
    <row r="11" spans="2:8" x14ac:dyDescent="0.4">
      <c r="B11" s="3">
        <v>90008</v>
      </c>
      <c r="C11" s="3" t="s">
        <v>171</v>
      </c>
      <c r="D11" s="3" t="s">
        <v>112</v>
      </c>
      <c r="E11" s="3" t="s">
        <v>153</v>
      </c>
      <c r="F11" s="3" t="s">
        <v>143</v>
      </c>
      <c r="G11" s="4">
        <v>27012</v>
      </c>
      <c r="H11" s="7">
        <f ca="1">DATEDIF(会員[[#This Row],[生年月日]],TODAY(),"Y")</f>
        <v>43</v>
      </c>
    </row>
    <row r="12" spans="2:8" x14ac:dyDescent="0.4">
      <c r="B12" s="3">
        <v>90009</v>
      </c>
      <c r="C12" s="3" t="s">
        <v>113</v>
      </c>
      <c r="D12" s="3" t="s">
        <v>133</v>
      </c>
      <c r="E12" s="3" t="s">
        <v>154</v>
      </c>
      <c r="F12" s="3" t="s">
        <v>144</v>
      </c>
      <c r="G12" s="4">
        <v>34790</v>
      </c>
      <c r="H12" s="7">
        <f ca="1">DATEDIF(会員[[#This Row],[生年月日]],TODAY(),"Y")</f>
        <v>21</v>
      </c>
    </row>
    <row r="13" spans="2:8" x14ac:dyDescent="0.4">
      <c r="B13" s="3">
        <v>90011</v>
      </c>
      <c r="C13" s="3" t="s">
        <v>172</v>
      </c>
      <c r="D13" s="3" t="s">
        <v>114</v>
      </c>
      <c r="E13" s="3" t="s">
        <v>155</v>
      </c>
      <c r="F13" s="3" t="s">
        <v>143</v>
      </c>
      <c r="G13" s="4">
        <v>26532</v>
      </c>
      <c r="H13" s="7">
        <f ca="1">DATEDIF(会員[[#This Row],[生年月日]],TODAY(),"Y")</f>
        <v>44</v>
      </c>
    </row>
    <row r="14" spans="2:8" x14ac:dyDescent="0.4">
      <c r="B14" s="3">
        <v>90012</v>
      </c>
      <c r="C14" s="3" t="s">
        <v>115</v>
      </c>
      <c r="D14" s="3" t="s">
        <v>132</v>
      </c>
      <c r="E14" s="3" t="s">
        <v>156</v>
      </c>
      <c r="F14" s="3" t="s">
        <v>143</v>
      </c>
      <c r="G14" s="4">
        <v>33480</v>
      </c>
      <c r="H14" s="7">
        <f ca="1">DATEDIF(会員[[#This Row],[生年月日]],TODAY(),"Y")</f>
        <v>25</v>
      </c>
    </row>
    <row r="15" spans="2:8" x14ac:dyDescent="0.4">
      <c r="B15" s="3">
        <v>90013</v>
      </c>
      <c r="C15" s="3" t="s">
        <v>116</v>
      </c>
      <c r="D15" s="3" t="s">
        <v>131</v>
      </c>
      <c r="E15" s="3" t="s">
        <v>157</v>
      </c>
      <c r="F15" s="3" t="s">
        <v>144</v>
      </c>
      <c r="G15" s="4">
        <v>28346</v>
      </c>
      <c r="H15" s="7">
        <f ca="1">DATEDIF(会員[[#This Row],[生年月日]],TODAY(),"Y")</f>
        <v>39</v>
      </c>
    </row>
    <row r="16" spans="2:8" x14ac:dyDescent="0.4">
      <c r="B16" s="3">
        <v>90014</v>
      </c>
      <c r="C16" s="3" t="s">
        <v>117</v>
      </c>
      <c r="D16" s="3" t="s">
        <v>130</v>
      </c>
      <c r="E16" s="3" t="s">
        <v>158</v>
      </c>
      <c r="F16" s="3" t="s">
        <v>180</v>
      </c>
      <c r="G16" s="4">
        <v>21376</v>
      </c>
      <c r="H16" s="7">
        <f ca="1">DATEDIF(会員[[#This Row],[生年月日]],TODAY(),"Y")</f>
        <v>58</v>
      </c>
    </row>
    <row r="17" spans="2:8" x14ac:dyDescent="0.4">
      <c r="B17" s="3">
        <v>90015</v>
      </c>
      <c r="C17" s="3" t="s">
        <v>173</v>
      </c>
      <c r="D17" s="3" t="s">
        <v>129</v>
      </c>
      <c r="E17" s="3" t="s">
        <v>159</v>
      </c>
      <c r="F17" s="3" t="s">
        <v>145</v>
      </c>
      <c r="G17" s="4">
        <v>24150</v>
      </c>
      <c r="H17" s="7">
        <f ca="1">DATEDIF(会員[[#This Row],[生年月日]],TODAY(),"Y")</f>
        <v>50</v>
      </c>
    </row>
    <row r="18" spans="2:8" x14ac:dyDescent="0.4">
      <c r="B18" s="3">
        <v>90016</v>
      </c>
      <c r="C18" s="3" t="s">
        <v>174</v>
      </c>
      <c r="D18" s="3" t="s">
        <v>128</v>
      </c>
      <c r="E18" s="3" t="s">
        <v>160</v>
      </c>
      <c r="F18" s="3" t="s">
        <v>143</v>
      </c>
      <c r="G18" s="4">
        <v>33310</v>
      </c>
      <c r="H18" s="7">
        <f ca="1">DATEDIF(会員[[#This Row],[生年月日]],TODAY(),"Y")</f>
        <v>25</v>
      </c>
    </row>
    <row r="19" spans="2:8" x14ac:dyDescent="0.4">
      <c r="B19" s="3">
        <v>90017</v>
      </c>
      <c r="C19" s="3" t="s">
        <v>175</v>
      </c>
      <c r="D19" s="3" t="s">
        <v>118</v>
      </c>
      <c r="E19" s="3" t="s">
        <v>161</v>
      </c>
      <c r="F19" s="3" t="s">
        <v>146</v>
      </c>
      <c r="G19" s="4">
        <v>26160</v>
      </c>
      <c r="H19" s="7">
        <f ca="1">DATEDIF(会員[[#This Row],[生年月日]],TODAY(),"Y")</f>
        <v>45</v>
      </c>
    </row>
    <row r="20" spans="2:8" x14ac:dyDescent="0.4">
      <c r="B20" s="3">
        <v>90018</v>
      </c>
      <c r="C20" s="3" t="s">
        <v>119</v>
      </c>
      <c r="D20" s="3" t="s">
        <v>120</v>
      </c>
      <c r="E20" s="3" t="s">
        <v>162</v>
      </c>
      <c r="F20" s="3" t="s">
        <v>144</v>
      </c>
      <c r="G20" s="4">
        <v>34752</v>
      </c>
      <c r="H20" s="7">
        <f ca="1">DATEDIF(会員[[#This Row],[生年月日]],TODAY(),"Y")</f>
        <v>21</v>
      </c>
    </row>
    <row r="21" spans="2:8" x14ac:dyDescent="0.4">
      <c r="B21" s="3">
        <v>90019</v>
      </c>
      <c r="C21" s="3" t="s">
        <v>121</v>
      </c>
      <c r="D21" s="3" t="s">
        <v>127</v>
      </c>
      <c r="E21" s="3" t="s">
        <v>163</v>
      </c>
      <c r="F21" s="3" t="s">
        <v>143</v>
      </c>
      <c r="G21" s="4">
        <v>29834</v>
      </c>
      <c r="H21" s="7">
        <f ca="1">DATEDIF(会員[[#This Row],[生年月日]],TODAY(),"Y")</f>
        <v>35</v>
      </c>
    </row>
    <row r="22" spans="2:8" x14ac:dyDescent="0.4">
      <c r="B22" s="3">
        <v>90020</v>
      </c>
      <c r="C22" s="3" t="s">
        <v>122</v>
      </c>
      <c r="D22" s="3" t="s">
        <v>123</v>
      </c>
      <c r="E22" s="3" t="s">
        <v>164</v>
      </c>
      <c r="F22" s="3" t="s">
        <v>144</v>
      </c>
      <c r="G22" s="4">
        <v>21856</v>
      </c>
      <c r="H22" s="7">
        <f ca="1">DATEDIF(会員[[#This Row],[生年月日]],TODAY(),"Y")</f>
        <v>57</v>
      </c>
    </row>
    <row r="23" spans="2:8" x14ac:dyDescent="0.4">
      <c r="B23" s="3">
        <v>90021</v>
      </c>
      <c r="C23" s="3" t="s">
        <v>176</v>
      </c>
      <c r="D23" s="3" t="s">
        <v>126</v>
      </c>
      <c r="E23" s="3" t="s">
        <v>165</v>
      </c>
      <c r="F23" s="3" t="s">
        <v>143</v>
      </c>
      <c r="G23" s="4">
        <v>24674</v>
      </c>
      <c r="H23" s="7">
        <f ca="1">DATEDIF(会員[[#This Row],[生年月日]],TODAY(),"Y")</f>
        <v>49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/>
  </sheetViews>
  <sheetFormatPr defaultRowHeight="18.75" x14ac:dyDescent="0.4"/>
  <cols>
    <col min="1" max="1" width="1.625" customWidth="1"/>
    <col min="2" max="2" width="10.625" customWidth="1"/>
    <col min="3" max="3" width="33" bestFit="1" customWidth="1"/>
    <col min="4" max="4" width="15" bestFit="1" customWidth="1"/>
    <col min="5" max="6" width="10.625" customWidth="1"/>
  </cols>
  <sheetData>
    <row r="1" spans="2:6" ht="24" x14ac:dyDescent="0.4">
      <c r="B1" s="1" t="s">
        <v>177</v>
      </c>
      <c r="D1" s="11"/>
    </row>
    <row r="3" spans="2:6" x14ac:dyDescent="0.4">
      <c r="B3" s="8" t="s">
        <v>124</v>
      </c>
      <c r="C3" s="8" t="s">
        <v>1</v>
      </c>
      <c r="D3" s="8" t="s">
        <v>2</v>
      </c>
      <c r="E3" s="8" t="s">
        <v>101</v>
      </c>
      <c r="F3" s="8" t="s">
        <v>178</v>
      </c>
    </row>
    <row r="4" spans="2:6" x14ac:dyDescent="0.4">
      <c r="B4" s="3" t="s">
        <v>21</v>
      </c>
      <c r="C4" s="3" t="s">
        <v>9</v>
      </c>
      <c r="D4" s="3" t="s">
        <v>10</v>
      </c>
      <c r="E4" s="4">
        <v>41821</v>
      </c>
      <c r="F4" s="6">
        <v>1700</v>
      </c>
    </row>
    <row r="5" spans="2:6" x14ac:dyDescent="0.4">
      <c r="B5" s="3" t="s">
        <v>61</v>
      </c>
      <c r="C5" s="3" t="s">
        <v>26</v>
      </c>
      <c r="D5" s="3" t="s">
        <v>18</v>
      </c>
      <c r="E5" s="4">
        <v>41852</v>
      </c>
      <c r="F5" s="6">
        <v>5600</v>
      </c>
    </row>
    <row r="6" spans="2:6" x14ac:dyDescent="0.4">
      <c r="B6" s="3" t="s">
        <v>88</v>
      </c>
      <c r="C6" s="3" t="s">
        <v>46</v>
      </c>
      <c r="D6" s="3" t="s">
        <v>10</v>
      </c>
      <c r="E6" s="4">
        <v>41913</v>
      </c>
      <c r="F6" s="6">
        <v>2000</v>
      </c>
    </row>
    <row r="7" spans="2:6" x14ac:dyDescent="0.4">
      <c r="B7" s="3" t="s">
        <v>57</v>
      </c>
      <c r="C7" s="3" t="s">
        <v>35</v>
      </c>
      <c r="D7" s="3" t="s">
        <v>18</v>
      </c>
      <c r="E7" s="4">
        <v>42036</v>
      </c>
      <c r="F7" s="6">
        <v>3500</v>
      </c>
    </row>
    <row r="8" spans="2:6" x14ac:dyDescent="0.4">
      <c r="B8" s="3" t="s">
        <v>183</v>
      </c>
      <c r="C8" s="3" t="s">
        <v>184</v>
      </c>
      <c r="D8" s="3" t="s">
        <v>13</v>
      </c>
      <c r="E8" s="4">
        <v>42036</v>
      </c>
      <c r="F8" s="6">
        <v>2500</v>
      </c>
    </row>
    <row r="9" spans="2:6" x14ac:dyDescent="0.4">
      <c r="B9" s="3" t="s">
        <v>6</v>
      </c>
      <c r="C9" s="3" t="s">
        <v>63</v>
      </c>
      <c r="D9" s="3" t="s">
        <v>15</v>
      </c>
      <c r="E9" s="4">
        <v>42095</v>
      </c>
      <c r="F9" s="6">
        <v>10000</v>
      </c>
    </row>
    <row r="10" spans="2:6" x14ac:dyDescent="0.4">
      <c r="B10" s="3" t="s">
        <v>11</v>
      </c>
      <c r="C10" s="3" t="s">
        <v>12</v>
      </c>
      <c r="D10" s="3" t="s">
        <v>13</v>
      </c>
      <c r="E10" s="4">
        <v>42401</v>
      </c>
      <c r="F10" s="6">
        <v>5000</v>
      </c>
    </row>
    <row r="11" spans="2:6" x14ac:dyDescent="0.4">
      <c r="B11" s="3" t="s">
        <v>60</v>
      </c>
      <c r="C11" s="3" t="s">
        <v>99</v>
      </c>
      <c r="D11" s="3" t="s">
        <v>20</v>
      </c>
      <c r="E11" s="4">
        <v>42401</v>
      </c>
      <c r="F11" s="6">
        <v>3500</v>
      </c>
    </row>
    <row r="12" spans="2:6" x14ac:dyDescent="0.4">
      <c r="B12" s="3" t="s">
        <v>49</v>
      </c>
      <c r="C12" s="3" t="s">
        <v>50</v>
      </c>
      <c r="D12" s="3" t="s">
        <v>15</v>
      </c>
      <c r="E12" s="4">
        <v>42401</v>
      </c>
      <c r="F12" s="6">
        <v>2800</v>
      </c>
    </row>
    <row r="13" spans="2:6" x14ac:dyDescent="0.4">
      <c r="B13" s="3" t="s">
        <v>76</v>
      </c>
      <c r="C13" s="3" t="s">
        <v>71</v>
      </c>
      <c r="D13" s="3" t="s">
        <v>7</v>
      </c>
      <c r="E13" s="4">
        <v>42401</v>
      </c>
      <c r="F13" s="6">
        <v>2800</v>
      </c>
    </row>
    <row r="14" spans="2:6" x14ac:dyDescent="0.4">
      <c r="B14" s="3" t="s">
        <v>30</v>
      </c>
      <c r="C14" s="3" t="s">
        <v>102</v>
      </c>
      <c r="D14" s="3" t="s">
        <v>18</v>
      </c>
      <c r="E14" s="4">
        <v>42401</v>
      </c>
      <c r="F14" s="6">
        <v>12800</v>
      </c>
    </row>
    <row r="15" spans="2:6" x14ac:dyDescent="0.4">
      <c r="B15" s="3" t="s">
        <v>53</v>
      </c>
      <c r="C15" s="3" t="s">
        <v>39</v>
      </c>
      <c r="D15" s="3" t="s">
        <v>13</v>
      </c>
      <c r="E15" s="4">
        <v>42430</v>
      </c>
      <c r="F15" s="6">
        <v>2800</v>
      </c>
    </row>
    <row r="16" spans="2:6" x14ac:dyDescent="0.4">
      <c r="B16" s="3" t="s">
        <v>68</v>
      </c>
      <c r="C16" s="3" t="s">
        <v>32</v>
      </c>
      <c r="D16" s="3" t="s">
        <v>10</v>
      </c>
      <c r="E16" s="4">
        <v>42430</v>
      </c>
      <c r="F16" s="6">
        <v>3200</v>
      </c>
    </row>
    <row r="17" spans="2:6" x14ac:dyDescent="0.4">
      <c r="B17" s="3" t="s">
        <v>55</v>
      </c>
      <c r="C17" s="3" t="s">
        <v>37</v>
      </c>
      <c r="D17" s="3" t="s">
        <v>15</v>
      </c>
      <c r="E17" s="4">
        <v>42430</v>
      </c>
      <c r="F17" s="6">
        <v>2700</v>
      </c>
    </row>
    <row r="18" spans="2:6" x14ac:dyDescent="0.4">
      <c r="B18" s="3" t="s">
        <v>51</v>
      </c>
      <c r="C18" s="3" t="s">
        <v>52</v>
      </c>
      <c r="D18" s="3" t="s">
        <v>72</v>
      </c>
      <c r="E18" s="4">
        <v>42461</v>
      </c>
      <c r="F18" s="6">
        <v>5000</v>
      </c>
    </row>
    <row r="19" spans="2:6" x14ac:dyDescent="0.4">
      <c r="B19" s="3" t="s">
        <v>16</v>
      </c>
      <c r="C19" s="3" t="s">
        <v>17</v>
      </c>
      <c r="D19" s="3" t="s">
        <v>18</v>
      </c>
      <c r="E19" s="4">
        <v>42461</v>
      </c>
      <c r="F19" s="6">
        <v>4500</v>
      </c>
    </row>
    <row r="20" spans="2:6" x14ac:dyDescent="0.4">
      <c r="B20" s="3" t="s">
        <v>48</v>
      </c>
      <c r="C20" s="3" t="s">
        <v>43</v>
      </c>
      <c r="D20" s="3" t="s">
        <v>10</v>
      </c>
      <c r="E20" s="4">
        <v>42491</v>
      </c>
      <c r="F20" s="6">
        <v>2800</v>
      </c>
    </row>
    <row r="21" spans="2:6" x14ac:dyDescent="0.4">
      <c r="B21" s="3" t="s">
        <v>94</v>
      </c>
      <c r="C21" s="3" t="s">
        <v>28</v>
      </c>
      <c r="D21" s="3" t="s">
        <v>18</v>
      </c>
      <c r="E21" s="4">
        <v>42552</v>
      </c>
      <c r="F21" s="6">
        <v>8500</v>
      </c>
    </row>
    <row r="22" spans="2:6" x14ac:dyDescent="0.4">
      <c r="B22" s="3" t="s">
        <v>82</v>
      </c>
      <c r="C22" s="3" t="s">
        <v>23</v>
      </c>
      <c r="D22" s="3" t="s">
        <v>20</v>
      </c>
      <c r="E22" s="4">
        <v>42583</v>
      </c>
      <c r="F22" s="6">
        <v>7800</v>
      </c>
    </row>
    <row r="23" spans="2:6" x14ac:dyDescent="0.4">
      <c r="B23" s="3" t="s">
        <v>69</v>
      </c>
      <c r="C23" s="3" t="s">
        <v>19</v>
      </c>
      <c r="D23" s="3" t="s">
        <v>20</v>
      </c>
      <c r="E23" s="4">
        <v>42583</v>
      </c>
      <c r="F23" s="6">
        <v>5500</v>
      </c>
    </row>
    <row r="24" spans="2:6" x14ac:dyDescent="0.4">
      <c r="B24" s="3" t="s">
        <v>59</v>
      </c>
      <c r="C24" s="3" t="s">
        <v>98</v>
      </c>
      <c r="D24" s="3" t="s">
        <v>18</v>
      </c>
      <c r="E24" s="4">
        <v>42583</v>
      </c>
      <c r="F24" s="6">
        <v>9800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1"/>
  <sheetViews>
    <sheetView workbookViewId="0"/>
  </sheetViews>
  <sheetFormatPr defaultRowHeight="18.75" x14ac:dyDescent="0.4"/>
  <cols>
    <col min="1" max="1" width="1.625" customWidth="1"/>
    <col min="2" max="2" width="3.875" customWidth="1"/>
    <col min="3" max="3" width="10.625" customWidth="1"/>
    <col min="4" max="4" width="8.625" customWidth="1"/>
    <col min="5" max="5" width="13" bestFit="1" customWidth="1"/>
    <col min="6" max="6" width="9.25" bestFit="1" customWidth="1"/>
    <col min="7" max="7" width="33" bestFit="1" customWidth="1"/>
    <col min="8" max="8" width="15" bestFit="1" customWidth="1"/>
    <col min="9" max="9" width="8.625" customWidth="1"/>
    <col min="10" max="10" width="5.625" customWidth="1"/>
    <col min="11" max="12" width="10.625" customWidth="1"/>
  </cols>
  <sheetData>
    <row r="1" spans="2:11" ht="24" x14ac:dyDescent="0.4">
      <c r="B1" s="1" t="s">
        <v>240</v>
      </c>
    </row>
    <row r="2" spans="2:11" ht="18.75" customHeight="1" x14ac:dyDescent="0.4">
      <c r="B2" s="1"/>
      <c r="H2" s="22" t="s">
        <v>182</v>
      </c>
      <c r="I2" s="23"/>
      <c r="J2" s="23"/>
      <c r="K2" s="10"/>
    </row>
    <row r="4" spans="2:11" x14ac:dyDescent="0.4">
      <c r="B4" s="8" t="s">
        <v>185</v>
      </c>
      <c r="C4" s="8" t="s">
        <v>0</v>
      </c>
      <c r="D4" s="8" t="s">
        <v>139</v>
      </c>
      <c r="E4" s="8" t="s">
        <v>140</v>
      </c>
      <c r="F4" s="8" t="s">
        <v>124</v>
      </c>
      <c r="G4" s="8" t="s">
        <v>1</v>
      </c>
      <c r="H4" s="8" t="s">
        <v>2</v>
      </c>
      <c r="I4" s="8" t="s">
        <v>178</v>
      </c>
      <c r="J4" s="8" t="s">
        <v>3</v>
      </c>
      <c r="K4" s="8" t="s">
        <v>4</v>
      </c>
    </row>
    <row r="5" spans="2:11" x14ac:dyDescent="0.4">
      <c r="B5" s="3">
        <v>1</v>
      </c>
      <c r="C5" s="4">
        <v>42644</v>
      </c>
      <c r="D5" s="5">
        <v>90007</v>
      </c>
      <c r="E5" s="5" t="str">
        <f>VLOOKUP(売上[[#This Row],[会員番号]],会員[],2,FALSE)</f>
        <v>遠藤　美登里</v>
      </c>
      <c r="F5" s="3" t="s">
        <v>5</v>
      </c>
      <c r="G5" s="3" t="str">
        <f>VLOOKUP(売上[[#This Row],[商品番号]],商品[],2,FALSE)</f>
        <v>オイルdeすべすべ</v>
      </c>
      <c r="H5" s="3" t="str">
        <f>VLOOKUP(売上[[#This Row],[商品番号]],商品[],3,FALSE)</f>
        <v>ボディケア</v>
      </c>
      <c r="I5" s="6">
        <f>VLOOKUP(売上[[#This Row],[商品番号]],商品[],5,FALSE)</f>
        <v>5500</v>
      </c>
      <c r="J5" s="3">
        <v>2</v>
      </c>
      <c r="K5" s="6">
        <f t="shared" ref="K5:K69" si="0">I5*J5</f>
        <v>11000</v>
      </c>
    </row>
    <row r="6" spans="2:11" x14ac:dyDescent="0.4">
      <c r="B6" s="3">
        <v>2</v>
      </c>
      <c r="C6" s="4">
        <v>42645</v>
      </c>
      <c r="D6" s="5">
        <v>90008</v>
      </c>
      <c r="E6" s="5" t="str">
        <f>VLOOKUP(売上[[#This Row],[会員番号]],会員[],2,FALSE)</f>
        <v>笹本　祥子</v>
      </c>
      <c r="F6" s="3" t="s">
        <v>8</v>
      </c>
      <c r="G6" s="3" t="str">
        <f>VLOOKUP(売上[[#This Row],[商品番号]],商品[],2,FALSE)</f>
        <v>こんにゃくダイエッター（15食）</v>
      </c>
      <c r="H6" s="3" t="str">
        <f>VLOOKUP(売上[[#This Row],[商品番号]],商品[],3,FALSE)</f>
        <v>ダイエット食品</v>
      </c>
      <c r="I6" s="6">
        <f>VLOOKUP(売上[[#This Row],[商品番号]],商品[],5,FALSE)</f>
        <v>1700</v>
      </c>
      <c r="J6" s="3">
        <v>1</v>
      </c>
      <c r="K6" s="6">
        <f t="shared" si="0"/>
        <v>1700</v>
      </c>
    </row>
    <row r="7" spans="2:11" x14ac:dyDescent="0.4">
      <c r="B7" s="3">
        <v>3</v>
      </c>
      <c r="C7" s="4">
        <v>42645</v>
      </c>
      <c r="D7" s="5">
        <v>90005</v>
      </c>
      <c r="E7" s="5" t="str">
        <f>VLOOKUP(売上[[#This Row],[会員番号]],会員[],2,FALSE)</f>
        <v>坂本　みさき</v>
      </c>
      <c r="F7" s="3" t="s">
        <v>6</v>
      </c>
      <c r="G7" s="3" t="str">
        <f>VLOOKUP(売上[[#This Row],[商品番号]],商品[],2,FALSE)</f>
        <v>エステサロンのローション</v>
      </c>
      <c r="H7" s="3" t="str">
        <f>VLOOKUP(売上[[#This Row],[商品番号]],商品[],3,FALSE)</f>
        <v>フェイスケア</v>
      </c>
      <c r="I7" s="6">
        <f>VLOOKUP(売上[[#This Row],[商品番号]],商品[],5,FALSE)</f>
        <v>10000</v>
      </c>
      <c r="J7" s="3">
        <v>1</v>
      </c>
      <c r="K7" s="6">
        <f t="shared" si="0"/>
        <v>10000</v>
      </c>
    </row>
    <row r="8" spans="2:11" x14ac:dyDescent="0.4">
      <c r="B8" s="3">
        <v>4</v>
      </c>
      <c r="C8" s="4">
        <v>42646</v>
      </c>
      <c r="D8" s="5">
        <v>90015</v>
      </c>
      <c r="E8" s="5" t="str">
        <f>VLOOKUP(売上[[#This Row],[会員番号]],会員[],2,FALSE)</f>
        <v>三上　久美</v>
      </c>
      <c r="F8" s="3" t="s">
        <v>11</v>
      </c>
      <c r="G8" s="3" t="str">
        <f>VLOOKUP(売上[[#This Row],[商品番号]],商品[],2,FALSE)</f>
        <v>しっとりジェル（L）</v>
      </c>
      <c r="H8" s="3" t="str">
        <f>VLOOKUP(売上[[#This Row],[商品番号]],商品[],3,FALSE)</f>
        <v>ボディケア</v>
      </c>
      <c r="I8" s="6">
        <f>VLOOKUP(売上[[#This Row],[商品番号]],商品[],5,FALSE)</f>
        <v>5000</v>
      </c>
      <c r="J8" s="3">
        <v>2</v>
      </c>
      <c r="K8" s="6">
        <f t="shared" si="0"/>
        <v>10000</v>
      </c>
    </row>
    <row r="9" spans="2:11" x14ac:dyDescent="0.4">
      <c r="B9" s="3">
        <v>5</v>
      </c>
      <c r="C9" s="4">
        <v>42646</v>
      </c>
      <c r="D9" s="5">
        <v>90020</v>
      </c>
      <c r="E9" s="5" t="str">
        <f>VLOOKUP(売上[[#This Row],[会員番号]],会員[],2,FALSE)</f>
        <v>石川　里枝</v>
      </c>
      <c r="F9" s="3" t="s">
        <v>5</v>
      </c>
      <c r="G9" s="3" t="str">
        <f>VLOOKUP(売上[[#This Row],[商品番号]],商品[],2,FALSE)</f>
        <v>オイルdeすべすべ</v>
      </c>
      <c r="H9" s="3" t="str">
        <f>VLOOKUP(売上[[#This Row],[商品番号]],商品[],3,FALSE)</f>
        <v>ボディケア</v>
      </c>
      <c r="I9" s="6">
        <f>VLOOKUP(売上[[#This Row],[商品番号]],商品[],5,FALSE)</f>
        <v>5500</v>
      </c>
      <c r="J9" s="3">
        <v>3</v>
      </c>
      <c r="K9" s="6">
        <f t="shared" si="0"/>
        <v>16500</v>
      </c>
    </row>
    <row r="10" spans="2:11" x14ac:dyDescent="0.4">
      <c r="B10" s="3">
        <v>6</v>
      </c>
      <c r="C10" s="4">
        <v>42646</v>
      </c>
      <c r="D10" s="5">
        <v>90012</v>
      </c>
      <c r="E10" s="5" t="str">
        <f>VLOOKUP(売上[[#This Row],[会員番号]],会員[],2,FALSE)</f>
        <v>岡本　祥子</v>
      </c>
      <c r="F10" s="3" t="s">
        <v>14</v>
      </c>
      <c r="G10" s="3" t="str">
        <f>VLOOKUP(売上[[#This Row],[商品番号]],商品[],2,FALSE)</f>
        <v>すべすべフェイスソープ</v>
      </c>
      <c r="H10" s="3" t="str">
        <f>VLOOKUP(売上[[#This Row],[商品番号]],商品[],3,FALSE)</f>
        <v>フェイスケア</v>
      </c>
      <c r="I10" s="6">
        <f>VLOOKUP(売上[[#This Row],[商品番号]],商品[],5,FALSE)</f>
        <v>2800</v>
      </c>
      <c r="J10" s="3">
        <v>2</v>
      </c>
      <c r="K10" s="6">
        <f t="shared" si="0"/>
        <v>5600</v>
      </c>
    </row>
    <row r="11" spans="2:11" x14ac:dyDescent="0.4">
      <c r="B11" s="3">
        <v>7</v>
      </c>
      <c r="C11" s="4">
        <v>42646</v>
      </c>
      <c r="D11" s="5">
        <v>90004</v>
      </c>
      <c r="E11" s="5" t="str">
        <f>VLOOKUP(売上[[#This Row],[会員番号]],会員[],2,FALSE)</f>
        <v>村山　瞳</v>
      </c>
      <c r="F11" s="3" t="s">
        <v>16</v>
      </c>
      <c r="G11" s="3" t="str">
        <f>VLOOKUP(売上[[#This Row],[商品番号]],商品[],2,FALSE)</f>
        <v>スリムアップローラー（脚用）</v>
      </c>
      <c r="H11" s="3" t="str">
        <f>VLOOKUP(売上[[#This Row],[商品番号]],商品[],3,FALSE)</f>
        <v>スリム器具</v>
      </c>
      <c r="I11" s="6">
        <f>VLOOKUP(売上[[#This Row],[商品番号]],商品[],5,FALSE)</f>
        <v>4500</v>
      </c>
      <c r="J11" s="3">
        <v>1</v>
      </c>
      <c r="K11" s="6">
        <f t="shared" si="0"/>
        <v>4500</v>
      </c>
    </row>
    <row r="12" spans="2:11" x14ac:dyDescent="0.4">
      <c r="B12" s="3">
        <v>8</v>
      </c>
      <c r="C12" s="4">
        <v>42647</v>
      </c>
      <c r="D12" s="5">
        <v>90016</v>
      </c>
      <c r="E12" s="5" t="str">
        <f>VLOOKUP(売上[[#This Row],[会員番号]],会員[],2,FALSE)</f>
        <v>諸岡　保美</v>
      </c>
      <c r="F12" s="3" t="s">
        <v>24</v>
      </c>
      <c r="G12" s="3" t="str">
        <f>VLOOKUP(売上[[#This Row],[商品番号]],商品[],2,FALSE)</f>
        <v>しっとりジェル（M）</v>
      </c>
      <c r="H12" s="3" t="str">
        <f>VLOOKUP(売上[[#This Row],[商品番号]],商品[],3,FALSE)</f>
        <v>ボディケア</v>
      </c>
      <c r="I12" s="6">
        <f>VLOOKUP(売上[[#This Row],[商品番号]],商品[],5,FALSE)</f>
        <v>3500</v>
      </c>
      <c r="J12" s="3">
        <v>2</v>
      </c>
      <c r="K12" s="6">
        <f t="shared" si="0"/>
        <v>7000</v>
      </c>
    </row>
    <row r="13" spans="2:11" x14ac:dyDescent="0.4">
      <c r="B13" s="3">
        <v>9</v>
      </c>
      <c r="C13" s="4">
        <v>42647</v>
      </c>
      <c r="D13" s="5">
        <v>90007</v>
      </c>
      <c r="E13" s="5" t="str">
        <f>VLOOKUP(売上[[#This Row],[会員番号]],会員[],2,FALSE)</f>
        <v>遠藤　美登里</v>
      </c>
      <c r="F13" s="3" t="s">
        <v>22</v>
      </c>
      <c r="G13" s="3" t="str">
        <f>VLOOKUP(売上[[#This Row],[商品番号]],商品[],2,FALSE)</f>
        <v>サウナ式サポーター</v>
      </c>
      <c r="H13" s="3" t="str">
        <f>VLOOKUP(売上[[#This Row],[商品番号]],商品[],3,FALSE)</f>
        <v>ボディケア</v>
      </c>
      <c r="I13" s="6">
        <f>VLOOKUP(売上[[#This Row],[商品番号]],商品[],5,FALSE)</f>
        <v>7800</v>
      </c>
      <c r="J13" s="3">
        <v>1</v>
      </c>
      <c r="K13" s="6">
        <f t="shared" si="0"/>
        <v>7800</v>
      </c>
    </row>
    <row r="14" spans="2:11" x14ac:dyDescent="0.4">
      <c r="B14" s="3">
        <v>10</v>
      </c>
      <c r="C14" s="4">
        <v>42647</v>
      </c>
      <c r="D14" s="5">
        <v>90019</v>
      </c>
      <c r="E14" s="5" t="str">
        <f>VLOOKUP(売上[[#This Row],[会員番号]],会員[],2,FALSE)</f>
        <v>沼田　由美子</v>
      </c>
      <c r="F14" s="3" t="s">
        <v>21</v>
      </c>
      <c r="G14" s="3" t="str">
        <f>VLOOKUP(売上[[#This Row],[商品番号]],商品[],2,FALSE)</f>
        <v>こんにゃくダイエッター（15食）</v>
      </c>
      <c r="H14" s="3" t="str">
        <f>VLOOKUP(売上[[#This Row],[商品番号]],商品[],3,FALSE)</f>
        <v>ダイエット食品</v>
      </c>
      <c r="I14" s="6">
        <f>VLOOKUP(売上[[#This Row],[商品番号]],商品[],5,FALSE)</f>
        <v>1700</v>
      </c>
      <c r="J14" s="3">
        <v>1</v>
      </c>
      <c r="K14" s="6">
        <f t="shared" si="0"/>
        <v>1700</v>
      </c>
    </row>
    <row r="15" spans="2:11" x14ac:dyDescent="0.4">
      <c r="B15" s="3">
        <v>11</v>
      </c>
      <c r="C15" s="4">
        <v>42647</v>
      </c>
      <c r="D15" s="5">
        <v>90012</v>
      </c>
      <c r="E15" s="5" t="str">
        <f>VLOOKUP(売上[[#This Row],[会員番号]],会員[],2,FALSE)</f>
        <v>岡本　祥子</v>
      </c>
      <c r="F15" s="3" t="s">
        <v>25</v>
      </c>
      <c r="G15" s="3" t="str">
        <f>VLOOKUP(売上[[#This Row],[商品番号]],商品[],2,FALSE)</f>
        <v>スマートレッグ</v>
      </c>
      <c r="H15" s="3" t="str">
        <f>VLOOKUP(売上[[#This Row],[商品番号]],商品[],3,FALSE)</f>
        <v>スリム器具</v>
      </c>
      <c r="I15" s="6">
        <f>VLOOKUP(売上[[#This Row],[商品番号]],商品[],5,FALSE)</f>
        <v>5600</v>
      </c>
      <c r="J15" s="3">
        <v>2</v>
      </c>
      <c r="K15" s="6">
        <f t="shared" si="0"/>
        <v>11200</v>
      </c>
    </row>
    <row r="16" spans="2:11" x14ac:dyDescent="0.4">
      <c r="B16" s="3">
        <v>12</v>
      </c>
      <c r="C16" s="4">
        <v>42648</v>
      </c>
      <c r="D16" s="5">
        <v>90003</v>
      </c>
      <c r="E16" s="5" t="str">
        <f>VLOOKUP(売上[[#This Row],[会員番号]],会員[],2,FALSE)</f>
        <v>近藤　みさき</v>
      </c>
      <c r="F16" s="3" t="s">
        <v>33</v>
      </c>
      <c r="G16" s="3" t="str">
        <f>VLOOKUP(売上[[#This Row],[商品番号]],商品[],2,FALSE)</f>
        <v>しっとりジェル（L）</v>
      </c>
      <c r="H16" s="3" t="str">
        <f>VLOOKUP(売上[[#This Row],[商品番号]],商品[],3,FALSE)</f>
        <v>ボディケア</v>
      </c>
      <c r="I16" s="6">
        <f>VLOOKUP(売上[[#This Row],[商品番号]],商品[],5,FALSE)</f>
        <v>5000</v>
      </c>
      <c r="J16" s="3">
        <v>5</v>
      </c>
      <c r="K16" s="6">
        <f t="shared" si="0"/>
        <v>25000</v>
      </c>
    </row>
    <row r="17" spans="2:11" x14ac:dyDescent="0.4">
      <c r="B17" s="3">
        <v>13</v>
      </c>
      <c r="C17" s="4">
        <v>42648</v>
      </c>
      <c r="D17" s="5">
        <v>90009</v>
      </c>
      <c r="E17" s="5" t="str">
        <f>VLOOKUP(売上[[#This Row],[会員番号]],会員[],2,FALSE)</f>
        <v>堀見　暢子</v>
      </c>
      <c r="F17" s="3" t="s">
        <v>31</v>
      </c>
      <c r="G17" s="3" t="str">
        <f>VLOOKUP(売上[[#This Row],[商品番号]],商品[],2,FALSE)</f>
        <v>こんにゃくダイエッター（30食）</v>
      </c>
      <c r="H17" s="3" t="str">
        <f>VLOOKUP(売上[[#This Row],[商品番号]],商品[],3,FALSE)</f>
        <v>ダイエット食品</v>
      </c>
      <c r="I17" s="6">
        <f>VLOOKUP(売上[[#This Row],[商品番号]],商品[],5,FALSE)</f>
        <v>3200</v>
      </c>
      <c r="J17" s="3">
        <v>3</v>
      </c>
      <c r="K17" s="6">
        <f t="shared" si="0"/>
        <v>9600</v>
      </c>
    </row>
    <row r="18" spans="2:11" x14ac:dyDescent="0.4">
      <c r="B18" s="3">
        <v>14</v>
      </c>
      <c r="C18" s="4">
        <v>42648</v>
      </c>
      <c r="D18" s="5">
        <v>90007</v>
      </c>
      <c r="E18" s="5" t="str">
        <f>VLOOKUP(売上[[#This Row],[会員番号]],会員[],2,FALSE)</f>
        <v>遠藤　美登里</v>
      </c>
      <c r="F18" s="3" t="s">
        <v>29</v>
      </c>
      <c r="G18" s="3" t="str">
        <f>VLOOKUP(売上[[#This Row],[商品番号]],商品[],2,FALSE)</f>
        <v>つるつるフェイスソープ</v>
      </c>
      <c r="H18" s="3" t="str">
        <f>VLOOKUP(売上[[#This Row],[商品番号]],商品[],3,FALSE)</f>
        <v>フェイスケア</v>
      </c>
      <c r="I18" s="6">
        <f>VLOOKUP(売上[[#This Row],[商品番号]],商品[],5,FALSE)</f>
        <v>2800</v>
      </c>
      <c r="J18" s="3">
        <v>1</v>
      </c>
      <c r="K18" s="6">
        <f t="shared" si="0"/>
        <v>2800</v>
      </c>
    </row>
    <row r="19" spans="2:11" x14ac:dyDescent="0.4">
      <c r="B19" s="3">
        <v>15</v>
      </c>
      <c r="C19" s="4">
        <v>42648</v>
      </c>
      <c r="D19" s="5">
        <v>90019</v>
      </c>
      <c r="E19" s="5" t="str">
        <f>VLOOKUP(売上[[#This Row],[会員番号]],会員[],2,FALSE)</f>
        <v>沼田　由美子</v>
      </c>
      <c r="F19" s="3" t="s">
        <v>34</v>
      </c>
      <c r="G19" s="3" t="str">
        <f>VLOOKUP(売上[[#This Row],[商品番号]],商品[],2,FALSE)</f>
        <v>スリムアップローラー（腕用）</v>
      </c>
      <c r="H19" s="3" t="str">
        <f>VLOOKUP(売上[[#This Row],[商品番号]],商品[],3,FALSE)</f>
        <v>スリム器具</v>
      </c>
      <c r="I19" s="6">
        <f>VLOOKUP(売上[[#This Row],[商品番号]],商品[],5,FALSE)</f>
        <v>3500</v>
      </c>
      <c r="J19" s="3">
        <v>1</v>
      </c>
      <c r="K19" s="6">
        <f t="shared" si="0"/>
        <v>3500</v>
      </c>
    </row>
    <row r="20" spans="2:11" x14ac:dyDescent="0.4">
      <c r="B20" s="3">
        <v>16</v>
      </c>
      <c r="C20" s="4">
        <v>42648</v>
      </c>
      <c r="D20" s="5">
        <v>90011</v>
      </c>
      <c r="E20" s="5" t="str">
        <f>VLOOKUP(売上[[#This Row],[会員番号]],会員[],2,FALSE)</f>
        <v>薙原　恵子</v>
      </c>
      <c r="F20" s="3" t="s">
        <v>30</v>
      </c>
      <c r="G20" s="3" t="str">
        <f>VLOOKUP(売上[[#This Row],[商品番号]],商品[],2,FALSE)</f>
        <v>ほっそりステッパー</v>
      </c>
      <c r="H20" s="3" t="str">
        <f>VLOOKUP(売上[[#This Row],[商品番号]],商品[],3,FALSE)</f>
        <v>スリム器具</v>
      </c>
      <c r="I20" s="6">
        <f>VLOOKUP(売上[[#This Row],[商品番号]],商品[],5,FALSE)</f>
        <v>12800</v>
      </c>
      <c r="J20" s="3">
        <v>1</v>
      </c>
      <c r="K20" s="6">
        <f t="shared" si="0"/>
        <v>12800</v>
      </c>
    </row>
    <row r="21" spans="2:11" x14ac:dyDescent="0.4">
      <c r="B21" s="3">
        <v>17</v>
      </c>
      <c r="C21" s="4">
        <v>42648</v>
      </c>
      <c r="D21" s="5">
        <v>90007</v>
      </c>
      <c r="E21" s="5" t="str">
        <f>VLOOKUP(売上[[#This Row],[会員番号]],会員[],2,FALSE)</f>
        <v>遠藤　美登里</v>
      </c>
      <c r="F21" s="3" t="s">
        <v>27</v>
      </c>
      <c r="G21" s="3" t="str">
        <f>VLOOKUP(売上[[#This Row],[商品番号]],商品[],2,FALSE)</f>
        <v>セルライト撃退！</v>
      </c>
      <c r="H21" s="3" t="str">
        <f>VLOOKUP(売上[[#This Row],[商品番号]],商品[],3,FALSE)</f>
        <v>スリム器具</v>
      </c>
      <c r="I21" s="6">
        <f>VLOOKUP(売上[[#This Row],[商品番号]],商品[],5,FALSE)</f>
        <v>8500</v>
      </c>
      <c r="J21" s="3">
        <v>1</v>
      </c>
      <c r="K21" s="6">
        <f t="shared" si="0"/>
        <v>8500</v>
      </c>
    </row>
    <row r="22" spans="2:11" x14ac:dyDescent="0.4">
      <c r="B22" s="3">
        <v>18</v>
      </c>
      <c r="C22" s="4">
        <v>42648</v>
      </c>
      <c r="D22" s="5">
        <v>90007</v>
      </c>
      <c r="E22" s="5" t="str">
        <f>VLOOKUP(売上[[#This Row],[会員番号]],会員[],2,FALSE)</f>
        <v>遠藤　美登里</v>
      </c>
      <c r="F22" s="3" t="s">
        <v>27</v>
      </c>
      <c r="G22" s="3" t="str">
        <f>VLOOKUP(売上[[#This Row],[商品番号]],商品[],2,FALSE)</f>
        <v>セルライト撃退！</v>
      </c>
      <c r="H22" s="3" t="str">
        <f>VLOOKUP(売上[[#This Row],[商品番号]],商品[],3,FALSE)</f>
        <v>スリム器具</v>
      </c>
      <c r="I22" s="6">
        <f>VLOOKUP(売上[[#This Row],[商品番号]],商品[],5,FALSE)</f>
        <v>8500</v>
      </c>
      <c r="J22" s="3">
        <v>1</v>
      </c>
      <c r="K22" s="6">
        <f t="shared" si="0"/>
        <v>8500</v>
      </c>
    </row>
    <row r="23" spans="2:11" x14ac:dyDescent="0.4">
      <c r="B23" s="3">
        <v>18</v>
      </c>
      <c r="C23" s="4">
        <v>42648</v>
      </c>
      <c r="D23" s="5">
        <v>90007</v>
      </c>
      <c r="E23" s="5" t="str">
        <f>VLOOKUP(売上[[#This Row],[会員番号]],会員[],2,FALSE)</f>
        <v>遠藤　美登里</v>
      </c>
      <c r="F23" s="3" t="s">
        <v>27</v>
      </c>
      <c r="G23" s="3" t="str">
        <f>VLOOKUP(売上[[#This Row],[商品番号]],商品[],2,FALSE)</f>
        <v>セルライト撃退！</v>
      </c>
      <c r="H23" s="3" t="str">
        <f>VLOOKUP(売上[[#This Row],[商品番号]],商品[],3,FALSE)</f>
        <v>スリム器具</v>
      </c>
      <c r="I23" s="6">
        <f>VLOOKUP(売上[[#This Row],[商品番号]],商品[],5,FALSE)</f>
        <v>8500</v>
      </c>
      <c r="J23" s="3">
        <v>1</v>
      </c>
      <c r="K23" s="6">
        <f t="shared" ref="K23" si="1">I23*J23</f>
        <v>8500</v>
      </c>
    </row>
    <row r="24" spans="2:11" x14ac:dyDescent="0.4">
      <c r="B24" s="3">
        <v>19</v>
      </c>
      <c r="C24" s="4">
        <v>42649</v>
      </c>
      <c r="D24" s="5">
        <v>90013</v>
      </c>
      <c r="E24" s="5" t="str">
        <f>VLOOKUP(売上[[#This Row],[会員番号]],会員[],2,FALSE)</f>
        <v>横山　みゆき</v>
      </c>
      <c r="F24" s="3" t="s">
        <v>33</v>
      </c>
      <c r="G24" s="3" t="str">
        <f>VLOOKUP(売上[[#This Row],[商品番号]],商品[],2,FALSE)</f>
        <v>しっとりジェル（L）</v>
      </c>
      <c r="H24" s="3" t="str">
        <f>VLOOKUP(売上[[#This Row],[商品番号]],商品[],3,FALSE)</f>
        <v>ボディケア</v>
      </c>
      <c r="I24" s="6">
        <f>VLOOKUP(売上[[#This Row],[商品番号]],商品[],5,FALSE)</f>
        <v>5000</v>
      </c>
      <c r="J24" s="3">
        <v>1</v>
      </c>
      <c r="K24" s="6">
        <f t="shared" si="0"/>
        <v>5000</v>
      </c>
    </row>
    <row r="25" spans="2:11" x14ac:dyDescent="0.4">
      <c r="B25" s="3">
        <v>20</v>
      </c>
      <c r="C25" s="4">
        <v>42649</v>
      </c>
      <c r="D25" s="5">
        <v>90004</v>
      </c>
      <c r="E25" s="5" t="str">
        <f>VLOOKUP(売上[[#This Row],[会員番号]],会員[],2,FALSE)</f>
        <v>村山　瞳</v>
      </c>
      <c r="F25" s="3" t="s">
        <v>38</v>
      </c>
      <c r="G25" s="3" t="str">
        <f>VLOOKUP(売上[[#This Row],[商品番号]],商品[],2,FALSE)</f>
        <v>むくみ知らず（スプレー式）</v>
      </c>
      <c r="H25" s="3" t="str">
        <f>VLOOKUP(売上[[#This Row],[商品番号]],商品[],3,FALSE)</f>
        <v>ボディケア</v>
      </c>
      <c r="I25" s="6">
        <f>VLOOKUP(売上[[#This Row],[商品番号]],商品[],5,FALSE)</f>
        <v>2800</v>
      </c>
      <c r="J25" s="3">
        <v>1</v>
      </c>
      <c r="K25" s="6">
        <f t="shared" si="0"/>
        <v>2800</v>
      </c>
    </row>
    <row r="26" spans="2:11" x14ac:dyDescent="0.4">
      <c r="B26" s="3">
        <v>21</v>
      </c>
      <c r="C26" s="4">
        <v>42649</v>
      </c>
      <c r="D26" s="5">
        <v>90001</v>
      </c>
      <c r="E26" s="5" t="str">
        <f>VLOOKUP(売上[[#This Row],[会員番号]],会員[],2,FALSE)</f>
        <v>吉村　孝子</v>
      </c>
      <c r="F26" s="3" t="s">
        <v>40</v>
      </c>
      <c r="G26" s="3" t="str">
        <f>VLOOKUP(売上[[#This Row],[商品番号]],商品[],2,FALSE)</f>
        <v>すべすべフェイスソープ</v>
      </c>
      <c r="H26" s="3" t="str">
        <f>VLOOKUP(売上[[#This Row],[商品番号]],商品[],3,FALSE)</f>
        <v>フェイスケア</v>
      </c>
      <c r="I26" s="6">
        <f>VLOOKUP(売上[[#This Row],[商品番号]],商品[],5,FALSE)</f>
        <v>2800</v>
      </c>
      <c r="J26" s="3">
        <v>2</v>
      </c>
      <c r="K26" s="6">
        <f t="shared" si="0"/>
        <v>5600</v>
      </c>
    </row>
    <row r="27" spans="2:11" x14ac:dyDescent="0.4">
      <c r="B27" s="3">
        <v>22</v>
      </c>
      <c r="C27" s="4">
        <v>42649</v>
      </c>
      <c r="D27" s="5">
        <v>90009</v>
      </c>
      <c r="E27" s="5" t="str">
        <f>VLOOKUP(売上[[#This Row],[会員番号]],会員[],2,FALSE)</f>
        <v>堀見　暢子</v>
      </c>
      <c r="F27" s="3" t="s">
        <v>36</v>
      </c>
      <c r="G27" s="3" t="str">
        <f>VLOOKUP(売上[[#This Row],[商品番号]],商品[],2,FALSE)</f>
        <v>毎日1分！美白パック（10枚入り）</v>
      </c>
      <c r="H27" s="3" t="str">
        <f>VLOOKUP(売上[[#This Row],[商品番号]],商品[],3,FALSE)</f>
        <v>フェイスケア</v>
      </c>
      <c r="I27" s="6">
        <f>VLOOKUP(売上[[#This Row],[商品番号]],商品[],5,FALSE)</f>
        <v>2700</v>
      </c>
      <c r="J27" s="3">
        <v>2</v>
      </c>
      <c r="K27" s="6">
        <f t="shared" si="0"/>
        <v>5400</v>
      </c>
    </row>
    <row r="28" spans="2:11" x14ac:dyDescent="0.4">
      <c r="B28" s="3">
        <v>23</v>
      </c>
      <c r="C28" s="4">
        <v>42650</v>
      </c>
      <c r="D28" s="5">
        <v>90014</v>
      </c>
      <c r="E28" s="5" t="str">
        <f>VLOOKUP(売上[[#This Row],[会員番号]],会員[],2,FALSE)</f>
        <v>白川　響子</v>
      </c>
      <c r="F28" s="3" t="s">
        <v>34</v>
      </c>
      <c r="G28" s="3" t="str">
        <f>VLOOKUP(売上[[#This Row],[商品番号]],商品[],2,FALSE)</f>
        <v>スリムアップローラー（腕用）</v>
      </c>
      <c r="H28" s="3" t="str">
        <f>VLOOKUP(売上[[#This Row],[商品番号]],商品[],3,FALSE)</f>
        <v>スリム器具</v>
      </c>
      <c r="I28" s="6">
        <f>VLOOKUP(売上[[#This Row],[商品番号]],商品[],5,FALSE)</f>
        <v>3500</v>
      </c>
      <c r="J28" s="3">
        <v>1</v>
      </c>
      <c r="K28" s="6">
        <f t="shared" si="0"/>
        <v>3500</v>
      </c>
    </row>
    <row r="29" spans="2:11" x14ac:dyDescent="0.4">
      <c r="B29" s="3">
        <v>24</v>
      </c>
      <c r="C29" s="4">
        <v>42650</v>
      </c>
      <c r="D29" s="5">
        <v>90011</v>
      </c>
      <c r="E29" s="5" t="str">
        <f>VLOOKUP(売上[[#This Row],[会員番号]],会員[],2,FALSE)</f>
        <v>薙原　恵子</v>
      </c>
      <c r="F29" s="3" t="s">
        <v>41</v>
      </c>
      <c r="G29" s="3" t="str">
        <f>VLOOKUP(売上[[#This Row],[商品番号]],商品[],2,FALSE)</f>
        <v>スリムアップローラー（脚用）</v>
      </c>
      <c r="H29" s="3" t="str">
        <f>VLOOKUP(売上[[#This Row],[商品番号]],商品[],3,FALSE)</f>
        <v>スリム器具</v>
      </c>
      <c r="I29" s="6">
        <f>VLOOKUP(売上[[#This Row],[商品番号]],商品[],5,FALSE)</f>
        <v>4500</v>
      </c>
      <c r="J29" s="3">
        <v>1</v>
      </c>
      <c r="K29" s="6">
        <f t="shared" si="0"/>
        <v>4500</v>
      </c>
    </row>
    <row r="30" spans="2:11" x14ac:dyDescent="0.4">
      <c r="B30" s="3">
        <v>25</v>
      </c>
      <c r="C30" s="4">
        <v>42651</v>
      </c>
      <c r="D30" s="5">
        <v>90009</v>
      </c>
      <c r="E30" s="5" t="str">
        <f>VLOOKUP(売上[[#This Row],[会員番号]],会員[],2,FALSE)</f>
        <v>堀見　暢子</v>
      </c>
      <c r="F30" s="3" t="s">
        <v>42</v>
      </c>
      <c r="G30" s="3" t="str">
        <f>VLOOKUP(売上[[#This Row],[商品番号]],商品[],2,FALSE)</f>
        <v>ダイエッティー（30袋）</v>
      </c>
      <c r="H30" s="3" t="str">
        <f>VLOOKUP(売上[[#This Row],[商品番号]],商品[],3,FALSE)</f>
        <v>ダイエット食品</v>
      </c>
      <c r="I30" s="6">
        <f>VLOOKUP(売上[[#This Row],[商品番号]],商品[],5,FALSE)</f>
        <v>2800</v>
      </c>
      <c r="J30" s="3">
        <v>2</v>
      </c>
      <c r="K30" s="6">
        <f t="shared" si="0"/>
        <v>5600</v>
      </c>
    </row>
    <row r="31" spans="2:11" x14ac:dyDescent="0.4">
      <c r="B31" s="3">
        <v>26</v>
      </c>
      <c r="C31" s="4">
        <v>42652</v>
      </c>
      <c r="D31" s="5">
        <v>90015</v>
      </c>
      <c r="E31" s="5" t="str">
        <f>VLOOKUP(売上[[#This Row],[会員番号]],会員[],2,FALSE)</f>
        <v>三上　久美</v>
      </c>
      <c r="F31" s="3" t="s">
        <v>45</v>
      </c>
      <c r="G31" s="3" t="str">
        <f>VLOOKUP(売上[[#This Row],[商品番号]],商品[],2,FALSE)</f>
        <v>アミノ酸deスリム</v>
      </c>
      <c r="H31" s="3" t="str">
        <f>VLOOKUP(売上[[#This Row],[商品番号]],商品[],3,FALSE)</f>
        <v>ダイエット食品</v>
      </c>
      <c r="I31" s="6">
        <f>VLOOKUP(売上[[#This Row],[商品番号]],商品[],5,FALSE)</f>
        <v>2000</v>
      </c>
      <c r="J31" s="3">
        <v>1</v>
      </c>
      <c r="K31" s="6">
        <f t="shared" si="0"/>
        <v>2000</v>
      </c>
    </row>
    <row r="32" spans="2:11" x14ac:dyDescent="0.4">
      <c r="B32" s="3">
        <v>27</v>
      </c>
      <c r="C32" s="4">
        <v>42652</v>
      </c>
      <c r="D32" s="5">
        <v>90013</v>
      </c>
      <c r="E32" s="5" t="str">
        <f>VLOOKUP(売上[[#This Row],[会員番号]],会員[],2,FALSE)</f>
        <v>横山　みゆき</v>
      </c>
      <c r="F32" s="3" t="s">
        <v>44</v>
      </c>
      <c r="G32" s="3" t="str">
        <f>VLOOKUP(売上[[#This Row],[商品番号]],商品[],2,FALSE)</f>
        <v>ほっそりステッパー</v>
      </c>
      <c r="H32" s="3" t="str">
        <f>VLOOKUP(売上[[#This Row],[商品番号]],商品[],3,FALSE)</f>
        <v>スリム器具</v>
      </c>
      <c r="I32" s="6">
        <f>VLOOKUP(売上[[#This Row],[商品番号]],商品[],5,FALSE)</f>
        <v>12800</v>
      </c>
      <c r="J32" s="3">
        <v>1</v>
      </c>
      <c r="K32" s="6">
        <f t="shared" si="0"/>
        <v>12800</v>
      </c>
    </row>
    <row r="33" spans="2:11" x14ac:dyDescent="0.4">
      <c r="B33" s="3">
        <v>28</v>
      </c>
      <c r="C33" s="4">
        <v>42652</v>
      </c>
      <c r="D33" s="5">
        <v>90013</v>
      </c>
      <c r="E33" s="5" t="str">
        <f>VLOOKUP(売上[[#This Row],[会員番号]],会員[],2,FALSE)</f>
        <v>横山　みゆき</v>
      </c>
      <c r="F33" s="3" t="s">
        <v>30</v>
      </c>
      <c r="G33" s="3" t="str">
        <f>VLOOKUP(売上[[#This Row],[商品番号]],商品[],2,FALSE)</f>
        <v>ほっそりステッパー</v>
      </c>
      <c r="H33" s="3" t="str">
        <f>VLOOKUP(売上[[#This Row],[商品番号]],商品[],3,FALSE)</f>
        <v>スリム器具</v>
      </c>
      <c r="I33" s="6">
        <f>VLOOKUP(売上[[#This Row],[商品番号]],商品[],5,FALSE)</f>
        <v>12800</v>
      </c>
      <c r="J33" s="3">
        <v>1</v>
      </c>
      <c r="K33" s="6">
        <f t="shared" si="0"/>
        <v>12800</v>
      </c>
    </row>
    <row r="34" spans="2:11" x14ac:dyDescent="0.4">
      <c r="B34" s="3">
        <v>29</v>
      </c>
      <c r="C34" s="4">
        <v>42652</v>
      </c>
      <c r="D34" s="5">
        <v>90012</v>
      </c>
      <c r="E34" s="5" t="str">
        <f>VLOOKUP(売上[[#This Row],[会員番号]],会員[],2,FALSE)</f>
        <v>岡本　祥子</v>
      </c>
      <c r="F34" s="3" t="s">
        <v>47</v>
      </c>
      <c r="G34" s="3" t="str">
        <f>VLOOKUP(売上[[#This Row],[商品番号]],商品[],2,FALSE)</f>
        <v>セルライト撃退！</v>
      </c>
      <c r="H34" s="3" t="str">
        <f>VLOOKUP(売上[[#This Row],[商品番号]],商品[],3,FALSE)</f>
        <v>スリム器具</v>
      </c>
      <c r="I34" s="6">
        <f>VLOOKUP(売上[[#This Row],[商品番号]],商品[],5,FALSE)</f>
        <v>8500</v>
      </c>
      <c r="J34" s="3">
        <v>1</v>
      </c>
      <c r="K34" s="6">
        <f t="shared" si="0"/>
        <v>8500</v>
      </c>
    </row>
    <row r="35" spans="2:11" x14ac:dyDescent="0.4">
      <c r="B35" s="3">
        <v>30</v>
      </c>
      <c r="C35" s="4">
        <v>42653</v>
      </c>
      <c r="D35" s="5">
        <v>90011</v>
      </c>
      <c r="E35" s="5" t="str">
        <f>VLOOKUP(売上[[#This Row],[会員番号]],会員[],2,FALSE)</f>
        <v>薙原　恵子</v>
      </c>
      <c r="F35" s="3" t="s">
        <v>48</v>
      </c>
      <c r="G35" s="3" t="str">
        <f>VLOOKUP(売上[[#This Row],[商品番号]],商品[],2,FALSE)</f>
        <v>ダイエッティー（30袋）</v>
      </c>
      <c r="H35" s="3" t="str">
        <f>VLOOKUP(売上[[#This Row],[商品番号]],商品[],3,FALSE)</f>
        <v>ダイエット食品</v>
      </c>
      <c r="I35" s="6">
        <f>VLOOKUP(売上[[#This Row],[商品番号]],商品[],5,FALSE)</f>
        <v>2800</v>
      </c>
      <c r="J35" s="3">
        <v>2</v>
      </c>
      <c r="K35" s="6">
        <f t="shared" si="0"/>
        <v>5600</v>
      </c>
    </row>
    <row r="36" spans="2:11" x14ac:dyDescent="0.4">
      <c r="B36" s="3">
        <v>31</v>
      </c>
      <c r="C36" s="4">
        <v>42653</v>
      </c>
      <c r="D36" s="5">
        <v>90019</v>
      </c>
      <c r="E36" s="5" t="str">
        <f>VLOOKUP(売上[[#This Row],[会員番号]],会員[],2,FALSE)</f>
        <v>沼田　由美子</v>
      </c>
      <c r="F36" s="3" t="s">
        <v>49</v>
      </c>
      <c r="G36" s="3" t="str">
        <f>VLOOKUP(売上[[#This Row],[商品番号]],商品[],2,FALSE)</f>
        <v>つるつるフェイスソープ</v>
      </c>
      <c r="H36" s="3" t="str">
        <f>VLOOKUP(売上[[#This Row],[商品番号]],商品[],3,FALSE)</f>
        <v>フェイスケア</v>
      </c>
      <c r="I36" s="6">
        <f>VLOOKUP(売上[[#This Row],[商品番号]],商品[],5,FALSE)</f>
        <v>2800</v>
      </c>
      <c r="J36" s="3">
        <v>1</v>
      </c>
      <c r="K36" s="6">
        <f t="shared" si="0"/>
        <v>2800</v>
      </c>
    </row>
    <row r="37" spans="2:11" x14ac:dyDescent="0.4">
      <c r="B37" s="3">
        <v>32</v>
      </c>
      <c r="C37" s="4">
        <v>42653</v>
      </c>
      <c r="D37" s="5">
        <v>90006</v>
      </c>
      <c r="E37" s="5" t="str">
        <f>VLOOKUP(売上[[#This Row],[会員番号]],会員[],2,FALSE)</f>
        <v>安川　博美</v>
      </c>
      <c r="F37" s="3" t="s">
        <v>30</v>
      </c>
      <c r="G37" s="3" t="str">
        <f>VLOOKUP(売上[[#This Row],[商品番号]],商品[],2,FALSE)</f>
        <v>ほっそりステッパー</v>
      </c>
      <c r="H37" s="3" t="str">
        <f>VLOOKUP(売上[[#This Row],[商品番号]],商品[],3,FALSE)</f>
        <v>スリム器具</v>
      </c>
      <c r="I37" s="6">
        <f>VLOOKUP(売上[[#This Row],[商品番号]],商品[],5,FALSE)</f>
        <v>12800</v>
      </c>
      <c r="J37" s="3">
        <v>1</v>
      </c>
      <c r="K37" s="6">
        <f t="shared" si="0"/>
        <v>12800</v>
      </c>
    </row>
    <row r="38" spans="2:11" x14ac:dyDescent="0.4">
      <c r="B38" s="3">
        <v>33</v>
      </c>
      <c r="C38" s="4">
        <v>42654</v>
      </c>
      <c r="D38" s="5">
        <v>90007</v>
      </c>
      <c r="E38" s="5" t="str">
        <f>VLOOKUP(売上[[#This Row],[会員番号]],会員[],2,FALSE)</f>
        <v>遠藤　美登里</v>
      </c>
      <c r="F38" s="3" t="s">
        <v>53</v>
      </c>
      <c r="G38" s="3" t="str">
        <f>VLOOKUP(売上[[#This Row],[商品番号]],商品[],2,FALSE)</f>
        <v>むくみ知らず（スプレー式）</v>
      </c>
      <c r="H38" s="3" t="str">
        <f>VLOOKUP(売上[[#This Row],[商品番号]],商品[],3,FALSE)</f>
        <v>ボディケア</v>
      </c>
      <c r="I38" s="6">
        <f>VLOOKUP(売上[[#This Row],[商品番号]],商品[],5,FALSE)</f>
        <v>2800</v>
      </c>
      <c r="J38" s="3">
        <v>2</v>
      </c>
      <c r="K38" s="6">
        <f t="shared" si="0"/>
        <v>5600</v>
      </c>
    </row>
    <row r="39" spans="2:11" x14ac:dyDescent="0.4">
      <c r="B39" s="3">
        <v>34</v>
      </c>
      <c r="C39" s="4">
        <v>42654</v>
      </c>
      <c r="D39" s="5">
        <v>90008</v>
      </c>
      <c r="E39" s="5" t="str">
        <f>VLOOKUP(売上[[#This Row],[会員番号]],会員[],2,FALSE)</f>
        <v>笹本　祥子</v>
      </c>
      <c r="F39" s="3" t="s">
        <v>54</v>
      </c>
      <c r="G39" s="3" t="str">
        <f>VLOOKUP(売上[[#This Row],[商品番号]],商品[],2,FALSE)</f>
        <v>すべすべフェイスソープ</v>
      </c>
      <c r="H39" s="3" t="str">
        <f>VLOOKUP(売上[[#This Row],[商品番号]],商品[],3,FALSE)</f>
        <v>フェイスケア</v>
      </c>
      <c r="I39" s="6">
        <f>VLOOKUP(売上[[#This Row],[商品番号]],商品[],5,FALSE)</f>
        <v>2800</v>
      </c>
      <c r="J39" s="3">
        <v>1</v>
      </c>
      <c r="K39" s="6">
        <f t="shared" si="0"/>
        <v>2800</v>
      </c>
    </row>
    <row r="40" spans="2:11" x14ac:dyDescent="0.4">
      <c r="B40" s="3">
        <v>35</v>
      </c>
      <c r="C40" s="4">
        <v>42654</v>
      </c>
      <c r="D40" s="5">
        <v>90013</v>
      </c>
      <c r="E40" s="5" t="str">
        <f>VLOOKUP(売上[[#This Row],[会員番号]],会員[],2,FALSE)</f>
        <v>横山　みゆき</v>
      </c>
      <c r="F40" s="3" t="s">
        <v>51</v>
      </c>
      <c r="G40" s="3" t="str">
        <f>VLOOKUP(売上[[#This Row],[商品番号]],商品[],2,FALSE)</f>
        <v>毎日1分！美白パック（20枚入り）</v>
      </c>
      <c r="H40" s="3" t="str">
        <f>VLOOKUP(売上[[#This Row],[商品番号]],商品[],3,FALSE)</f>
        <v>フェイスケア</v>
      </c>
      <c r="I40" s="6">
        <f>VLOOKUP(売上[[#This Row],[商品番号]],商品[],5,FALSE)</f>
        <v>5000</v>
      </c>
      <c r="J40" s="3">
        <v>1</v>
      </c>
      <c r="K40" s="6">
        <f t="shared" si="0"/>
        <v>5000</v>
      </c>
    </row>
    <row r="41" spans="2:11" x14ac:dyDescent="0.4">
      <c r="B41" s="3">
        <v>36</v>
      </c>
      <c r="C41" s="4">
        <v>42654</v>
      </c>
      <c r="D41" s="5">
        <v>90005</v>
      </c>
      <c r="E41" s="5" t="str">
        <f>VLOOKUP(売上[[#This Row],[会員番号]],会員[],2,FALSE)</f>
        <v>坂本　みさき</v>
      </c>
      <c r="F41" s="3" t="s">
        <v>41</v>
      </c>
      <c r="G41" s="3" t="str">
        <f>VLOOKUP(売上[[#This Row],[商品番号]],商品[],2,FALSE)</f>
        <v>スリムアップローラー（脚用）</v>
      </c>
      <c r="H41" s="3" t="str">
        <f>VLOOKUP(売上[[#This Row],[商品番号]],商品[],3,FALSE)</f>
        <v>スリム器具</v>
      </c>
      <c r="I41" s="6">
        <f>VLOOKUP(売上[[#This Row],[商品番号]],商品[],5,FALSE)</f>
        <v>4500</v>
      </c>
      <c r="J41" s="3">
        <v>1</v>
      </c>
      <c r="K41" s="6">
        <f t="shared" si="0"/>
        <v>4500</v>
      </c>
    </row>
    <row r="42" spans="2:11" x14ac:dyDescent="0.4">
      <c r="B42" s="3">
        <v>37</v>
      </c>
      <c r="C42" s="4">
        <v>42655</v>
      </c>
      <c r="D42" s="5">
        <v>90012</v>
      </c>
      <c r="E42" s="5" t="str">
        <f>VLOOKUP(売上[[#This Row],[会員番号]],会員[],2,FALSE)</f>
        <v>岡本　祥子</v>
      </c>
      <c r="F42" s="3" t="s">
        <v>22</v>
      </c>
      <c r="G42" s="3" t="str">
        <f>VLOOKUP(売上[[#This Row],[商品番号]],商品[],2,FALSE)</f>
        <v>サウナ式サポーター</v>
      </c>
      <c r="H42" s="3" t="str">
        <f>VLOOKUP(売上[[#This Row],[商品番号]],商品[],3,FALSE)</f>
        <v>ボディケア</v>
      </c>
      <c r="I42" s="6">
        <f>VLOOKUP(売上[[#This Row],[商品番号]],商品[],5,FALSE)</f>
        <v>7800</v>
      </c>
      <c r="J42" s="3">
        <v>1</v>
      </c>
      <c r="K42" s="6">
        <f t="shared" si="0"/>
        <v>7800</v>
      </c>
    </row>
    <row r="43" spans="2:11" x14ac:dyDescent="0.4">
      <c r="B43" s="3">
        <v>38</v>
      </c>
      <c r="C43" s="4">
        <v>42655</v>
      </c>
      <c r="D43" s="5">
        <v>90001</v>
      </c>
      <c r="E43" s="5" t="str">
        <f>VLOOKUP(売上[[#This Row],[会員番号]],会員[],2,FALSE)</f>
        <v>吉村　孝子</v>
      </c>
      <c r="F43" s="3" t="s">
        <v>51</v>
      </c>
      <c r="G43" s="3" t="str">
        <f>VLOOKUP(売上[[#This Row],[商品番号]],商品[],2,FALSE)</f>
        <v>毎日1分！美白パック（20枚入り）</v>
      </c>
      <c r="H43" s="3" t="str">
        <f>VLOOKUP(売上[[#This Row],[商品番号]],商品[],3,FALSE)</f>
        <v>フェイスケア</v>
      </c>
      <c r="I43" s="6">
        <f>VLOOKUP(売上[[#This Row],[商品番号]],商品[],5,FALSE)</f>
        <v>5000</v>
      </c>
      <c r="J43" s="3">
        <v>1</v>
      </c>
      <c r="K43" s="6">
        <f t="shared" si="0"/>
        <v>5000</v>
      </c>
    </row>
    <row r="44" spans="2:11" x14ac:dyDescent="0.4">
      <c r="B44" s="3">
        <v>39</v>
      </c>
      <c r="C44" s="4">
        <v>42655</v>
      </c>
      <c r="D44" s="5">
        <v>90001</v>
      </c>
      <c r="E44" s="5" t="str">
        <f>VLOOKUP(売上[[#This Row],[会員番号]],会員[],2,FALSE)</f>
        <v>吉村　孝子</v>
      </c>
      <c r="F44" s="3" t="s">
        <v>47</v>
      </c>
      <c r="G44" s="3" t="str">
        <f>VLOOKUP(売上[[#This Row],[商品番号]],商品[],2,FALSE)</f>
        <v>セルライト撃退！</v>
      </c>
      <c r="H44" s="3" t="str">
        <f>VLOOKUP(売上[[#This Row],[商品番号]],商品[],3,FALSE)</f>
        <v>スリム器具</v>
      </c>
      <c r="I44" s="6">
        <f>VLOOKUP(売上[[#This Row],[商品番号]],商品[],5,FALSE)</f>
        <v>8500</v>
      </c>
      <c r="J44" s="3">
        <v>1</v>
      </c>
      <c r="K44" s="6">
        <f t="shared" si="0"/>
        <v>8500</v>
      </c>
    </row>
    <row r="45" spans="2:11" x14ac:dyDescent="0.4">
      <c r="B45" s="3">
        <v>40</v>
      </c>
      <c r="C45" s="4">
        <v>42656</v>
      </c>
      <c r="D45" s="5">
        <v>90003</v>
      </c>
      <c r="E45" s="5" t="str">
        <f>VLOOKUP(売上[[#This Row],[会員番号]],会員[],2,FALSE)</f>
        <v>近藤　みさき</v>
      </c>
      <c r="F45" s="3" t="s">
        <v>48</v>
      </c>
      <c r="G45" s="3" t="str">
        <f>VLOOKUP(売上[[#This Row],[商品番号]],商品[],2,FALSE)</f>
        <v>ダイエッティー（30袋）</v>
      </c>
      <c r="H45" s="3" t="str">
        <f>VLOOKUP(売上[[#This Row],[商品番号]],商品[],3,FALSE)</f>
        <v>ダイエット食品</v>
      </c>
      <c r="I45" s="6">
        <f>VLOOKUP(売上[[#This Row],[商品番号]],商品[],5,FALSE)</f>
        <v>2800</v>
      </c>
      <c r="J45" s="3">
        <v>1</v>
      </c>
      <c r="K45" s="6">
        <f t="shared" si="0"/>
        <v>2800</v>
      </c>
    </row>
    <row r="46" spans="2:11" x14ac:dyDescent="0.4">
      <c r="B46" s="3">
        <v>41</v>
      </c>
      <c r="C46" s="4">
        <v>42656</v>
      </c>
      <c r="D46" s="5">
        <v>90009</v>
      </c>
      <c r="E46" s="5" t="str">
        <f>VLOOKUP(売上[[#This Row],[会員番号]],会員[],2,FALSE)</f>
        <v>堀見　暢子</v>
      </c>
      <c r="F46" s="3" t="s">
        <v>29</v>
      </c>
      <c r="G46" s="3" t="str">
        <f>VLOOKUP(売上[[#This Row],[商品番号]],商品[],2,FALSE)</f>
        <v>つるつるフェイスソープ</v>
      </c>
      <c r="H46" s="3" t="str">
        <f>VLOOKUP(売上[[#This Row],[商品番号]],商品[],3,FALSE)</f>
        <v>フェイスケア</v>
      </c>
      <c r="I46" s="6">
        <f>VLOOKUP(売上[[#This Row],[商品番号]],商品[],5,FALSE)</f>
        <v>2800</v>
      </c>
      <c r="J46" s="3">
        <v>1</v>
      </c>
      <c r="K46" s="6">
        <f t="shared" si="0"/>
        <v>2800</v>
      </c>
    </row>
    <row r="47" spans="2:11" x14ac:dyDescent="0.4">
      <c r="B47" s="3">
        <v>42</v>
      </c>
      <c r="C47" s="4">
        <v>42656</v>
      </c>
      <c r="D47" s="5">
        <v>90020</v>
      </c>
      <c r="E47" s="5" t="str">
        <f>VLOOKUP(売上[[#This Row],[会員番号]],会員[],2,FALSE)</f>
        <v>石川　里枝</v>
      </c>
      <c r="F47" s="3" t="s">
        <v>44</v>
      </c>
      <c r="G47" s="3" t="str">
        <f>VLOOKUP(売上[[#This Row],[商品番号]],商品[],2,FALSE)</f>
        <v>ほっそりステッパー</v>
      </c>
      <c r="H47" s="3" t="str">
        <f>VLOOKUP(売上[[#This Row],[商品番号]],商品[],3,FALSE)</f>
        <v>スリム器具</v>
      </c>
      <c r="I47" s="6">
        <f>VLOOKUP(売上[[#This Row],[商品番号]],商品[],5,FALSE)</f>
        <v>12800</v>
      </c>
      <c r="J47" s="3">
        <v>2</v>
      </c>
      <c r="K47" s="6">
        <f t="shared" si="0"/>
        <v>25600</v>
      </c>
    </row>
    <row r="48" spans="2:11" x14ac:dyDescent="0.4">
      <c r="B48" s="3">
        <v>43</v>
      </c>
      <c r="C48" s="4">
        <v>42657</v>
      </c>
      <c r="D48" s="5">
        <v>90011</v>
      </c>
      <c r="E48" s="5" t="str">
        <f>VLOOKUP(売上[[#This Row],[会員番号]],会員[],2,FALSE)</f>
        <v>薙原　恵子</v>
      </c>
      <c r="F48" s="3" t="s">
        <v>55</v>
      </c>
      <c r="G48" s="3" t="str">
        <f>VLOOKUP(売上[[#This Row],[商品番号]],商品[],2,FALSE)</f>
        <v>毎日1分！美白パック（10枚入り）</v>
      </c>
      <c r="H48" s="3" t="str">
        <f>VLOOKUP(売上[[#This Row],[商品番号]],商品[],3,FALSE)</f>
        <v>フェイスケア</v>
      </c>
      <c r="I48" s="6">
        <f>VLOOKUP(売上[[#This Row],[商品番号]],商品[],5,FALSE)</f>
        <v>2700</v>
      </c>
      <c r="J48" s="3">
        <v>1</v>
      </c>
      <c r="K48" s="6">
        <f t="shared" si="0"/>
        <v>2700</v>
      </c>
    </row>
    <row r="49" spans="2:11" x14ac:dyDescent="0.4">
      <c r="B49" s="3">
        <v>44</v>
      </c>
      <c r="C49" s="4">
        <v>42657</v>
      </c>
      <c r="D49" s="5">
        <v>90003</v>
      </c>
      <c r="E49" s="5" t="str">
        <f>VLOOKUP(売上[[#This Row],[会員番号]],会員[],2,FALSE)</f>
        <v>近藤　みさき</v>
      </c>
      <c r="F49" s="3" t="s">
        <v>56</v>
      </c>
      <c r="G49" s="3" t="str">
        <f>VLOOKUP(売上[[#This Row],[商品番号]],商品[],2,FALSE)</f>
        <v>毎日1分！美白パック（20枚入り）</v>
      </c>
      <c r="H49" s="3" t="str">
        <f>VLOOKUP(売上[[#This Row],[商品番号]],商品[],3,FALSE)</f>
        <v>フェイスケア</v>
      </c>
      <c r="I49" s="6">
        <f>VLOOKUP(売上[[#This Row],[商品番号]],商品[],5,FALSE)</f>
        <v>5000</v>
      </c>
      <c r="J49" s="3">
        <v>1</v>
      </c>
      <c r="K49" s="6">
        <f t="shared" si="0"/>
        <v>5000</v>
      </c>
    </row>
    <row r="50" spans="2:11" x14ac:dyDescent="0.4">
      <c r="B50" s="3">
        <v>45</v>
      </c>
      <c r="C50" s="4">
        <v>42657</v>
      </c>
      <c r="D50" s="5">
        <v>90003</v>
      </c>
      <c r="E50" s="5" t="str">
        <f>VLOOKUP(売上[[#This Row],[会員番号]],会員[],2,FALSE)</f>
        <v>近藤　みさき</v>
      </c>
      <c r="F50" s="3" t="s">
        <v>44</v>
      </c>
      <c r="G50" s="3" t="str">
        <f>VLOOKUP(売上[[#This Row],[商品番号]],商品[],2,FALSE)</f>
        <v>ほっそりステッパー</v>
      </c>
      <c r="H50" s="3" t="str">
        <f>VLOOKUP(売上[[#This Row],[商品番号]],商品[],3,FALSE)</f>
        <v>スリム器具</v>
      </c>
      <c r="I50" s="6">
        <f>VLOOKUP(売上[[#This Row],[商品番号]],商品[],5,FALSE)</f>
        <v>12800</v>
      </c>
      <c r="J50" s="3">
        <v>2</v>
      </c>
      <c r="K50" s="6">
        <f t="shared" si="0"/>
        <v>25600</v>
      </c>
    </row>
    <row r="51" spans="2:11" x14ac:dyDescent="0.4">
      <c r="B51" s="3">
        <v>46</v>
      </c>
      <c r="C51" s="4">
        <v>42658</v>
      </c>
      <c r="D51" s="5">
        <v>90021</v>
      </c>
      <c r="E51" s="5" t="str">
        <f>VLOOKUP(売上[[#This Row],[会員番号]],会員[],2,FALSE)</f>
        <v>伊藤　由里</v>
      </c>
      <c r="F51" s="3" t="s">
        <v>58</v>
      </c>
      <c r="G51" s="3" t="str">
        <f>VLOOKUP(売上[[#This Row],[商品番号]],商品[],2,FALSE)</f>
        <v>アミノ酸deスリム</v>
      </c>
      <c r="H51" s="3" t="str">
        <f>VLOOKUP(売上[[#This Row],[商品番号]],商品[],3,FALSE)</f>
        <v>ダイエット食品</v>
      </c>
      <c r="I51" s="6">
        <f>VLOOKUP(売上[[#This Row],[商品番号]],商品[],5,FALSE)</f>
        <v>2000</v>
      </c>
      <c r="J51" s="3">
        <v>1</v>
      </c>
      <c r="K51" s="6">
        <f t="shared" si="0"/>
        <v>2000</v>
      </c>
    </row>
    <row r="52" spans="2:11" x14ac:dyDescent="0.4">
      <c r="B52" s="3">
        <v>47</v>
      </c>
      <c r="C52" s="4">
        <v>42658</v>
      </c>
      <c r="D52" s="5">
        <v>90009</v>
      </c>
      <c r="E52" s="5" t="str">
        <f>VLOOKUP(売上[[#This Row],[会員番号]],会員[],2,FALSE)</f>
        <v>堀見　暢子</v>
      </c>
      <c r="F52" s="3" t="s">
        <v>57</v>
      </c>
      <c r="G52" s="3" t="str">
        <f>VLOOKUP(売上[[#This Row],[商品番号]],商品[],2,FALSE)</f>
        <v>スリムアップローラー（腕用）</v>
      </c>
      <c r="H52" s="3" t="str">
        <f>VLOOKUP(売上[[#This Row],[商品番号]],商品[],3,FALSE)</f>
        <v>スリム器具</v>
      </c>
      <c r="I52" s="6">
        <f>VLOOKUP(売上[[#This Row],[商品番号]],商品[],5,FALSE)</f>
        <v>3500</v>
      </c>
      <c r="J52" s="3">
        <v>2</v>
      </c>
      <c r="K52" s="6">
        <f t="shared" si="0"/>
        <v>7000</v>
      </c>
    </row>
    <row r="53" spans="2:11" x14ac:dyDescent="0.4">
      <c r="B53" s="3">
        <v>48</v>
      </c>
      <c r="C53" s="4">
        <v>42659</v>
      </c>
      <c r="D53" s="5">
        <v>90012</v>
      </c>
      <c r="E53" s="5" t="str">
        <f>VLOOKUP(売上[[#This Row],[会員番号]],会員[],2,FALSE)</f>
        <v>岡本　祥子</v>
      </c>
      <c r="F53" s="3" t="s">
        <v>60</v>
      </c>
      <c r="G53" s="3" t="str">
        <f>VLOOKUP(売上[[#This Row],[商品番号]],商品[],2,FALSE)</f>
        <v>しっとりジェル（M）</v>
      </c>
      <c r="H53" s="3" t="str">
        <f>VLOOKUP(売上[[#This Row],[商品番号]],商品[],3,FALSE)</f>
        <v>ボディケア</v>
      </c>
      <c r="I53" s="6">
        <f>VLOOKUP(売上[[#This Row],[商品番号]],商品[],5,FALSE)</f>
        <v>3500</v>
      </c>
      <c r="J53" s="3">
        <v>2</v>
      </c>
      <c r="K53" s="6">
        <f t="shared" si="0"/>
        <v>7000</v>
      </c>
    </row>
    <row r="54" spans="2:11" x14ac:dyDescent="0.4">
      <c r="B54" s="3">
        <v>49</v>
      </c>
      <c r="C54" s="4">
        <v>42659</v>
      </c>
      <c r="D54" s="5">
        <v>90011</v>
      </c>
      <c r="E54" s="5" t="str">
        <f>VLOOKUP(売上[[#This Row],[会員番号]],会員[],2,FALSE)</f>
        <v>薙原　恵子</v>
      </c>
      <c r="F54" s="3" t="s">
        <v>61</v>
      </c>
      <c r="G54" s="3" t="str">
        <f>VLOOKUP(売上[[#This Row],[商品番号]],商品[],2,FALSE)</f>
        <v>スマートレッグ</v>
      </c>
      <c r="H54" s="3" t="str">
        <f>VLOOKUP(売上[[#This Row],[商品番号]],商品[],3,FALSE)</f>
        <v>スリム器具</v>
      </c>
      <c r="I54" s="6">
        <f>VLOOKUP(売上[[#This Row],[商品番号]],商品[],5,FALSE)</f>
        <v>5600</v>
      </c>
      <c r="J54" s="3">
        <v>1</v>
      </c>
      <c r="K54" s="6">
        <f t="shared" si="0"/>
        <v>5600</v>
      </c>
    </row>
    <row r="55" spans="2:11" x14ac:dyDescent="0.4">
      <c r="B55" s="3">
        <v>50</v>
      </c>
      <c r="C55" s="4">
        <v>42659</v>
      </c>
      <c r="D55" s="5">
        <v>90011</v>
      </c>
      <c r="E55" s="5" t="str">
        <f>VLOOKUP(売上[[#This Row],[会員番号]],会員[],2,FALSE)</f>
        <v>薙原　恵子</v>
      </c>
      <c r="F55" s="3" t="s">
        <v>59</v>
      </c>
      <c r="G55" s="3" t="str">
        <f>VLOOKUP(売上[[#This Row],[商品番号]],商品[],2,FALSE)</f>
        <v>おやすみマッサージャー</v>
      </c>
      <c r="H55" s="3" t="str">
        <f>VLOOKUP(売上[[#This Row],[商品番号]],商品[],3,FALSE)</f>
        <v>スリム器具</v>
      </c>
      <c r="I55" s="6">
        <f>VLOOKUP(売上[[#This Row],[商品番号]],商品[],5,FALSE)</f>
        <v>9800</v>
      </c>
      <c r="J55" s="3">
        <v>1</v>
      </c>
      <c r="K55" s="6">
        <f t="shared" si="0"/>
        <v>9800</v>
      </c>
    </row>
    <row r="56" spans="2:11" x14ac:dyDescent="0.4">
      <c r="B56" s="3">
        <v>51</v>
      </c>
      <c r="C56" s="4">
        <v>42660</v>
      </c>
      <c r="D56" s="5">
        <v>90002</v>
      </c>
      <c r="E56" s="5" t="str">
        <f>VLOOKUP(売上[[#This Row],[会員番号]],会員[],2,FALSE)</f>
        <v>金岡　まなみ</v>
      </c>
      <c r="F56" s="3" t="s">
        <v>62</v>
      </c>
      <c r="G56" s="3" t="str">
        <f>VLOOKUP(売上[[#This Row],[商品番号]],商品[],2,FALSE)</f>
        <v>毎日1分！美白パック（10枚入り）</v>
      </c>
      <c r="H56" s="3" t="str">
        <f>VLOOKUP(売上[[#This Row],[商品番号]],商品[],3,FALSE)</f>
        <v>フェイスケア</v>
      </c>
      <c r="I56" s="6">
        <f>VLOOKUP(売上[[#This Row],[商品番号]],商品[],5,FALSE)</f>
        <v>2700</v>
      </c>
      <c r="J56" s="3">
        <v>1</v>
      </c>
      <c r="K56" s="6">
        <f t="shared" si="0"/>
        <v>2700</v>
      </c>
    </row>
    <row r="57" spans="2:11" x14ac:dyDescent="0.4">
      <c r="B57" s="3">
        <v>52</v>
      </c>
      <c r="C57" s="4">
        <v>42661</v>
      </c>
      <c r="D57" s="5">
        <v>90012</v>
      </c>
      <c r="E57" s="5" t="str">
        <f>VLOOKUP(売上[[#This Row],[会員番号]],会員[],2,FALSE)</f>
        <v>岡本　祥子</v>
      </c>
      <c r="F57" s="3" t="s">
        <v>6</v>
      </c>
      <c r="G57" s="3" t="str">
        <f>VLOOKUP(売上[[#This Row],[商品番号]],商品[],2,FALSE)</f>
        <v>エステサロンのローション</v>
      </c>
      <c r="H57" s="3" t="str">
        <f>VLOOKUP(売上[[#This Row],[商品番号]],商品[],3,FALSE)</f>
        <v>フェイスケア</v>
      </c>
      <c r="I57" s="6">
        <f>VLOOKUP(売上[[#This Row],[商品番号]],商品[],5,FALSE)</f>
        <v>10000</v>
      </c>
      <c r="J57" s="3">
        <v>1</v>
      </c>
      <c r="K57" s="6">
        <f t="shared" si="0"/>
        <v>10000</v>
      </c>
    </row>
    <row r="58" spans="2:11" x14ac:dyDescent="0.4">
      <c r="B58" s="3">
        <v>53</v>
      </c>
      <c r="C58" s="4">
        <v>42662</v>
      </c>
      <c r="D58" s="5">
        <v>90019</v>
      </c>
      <c r="E58" s="5" t="str">
        <f>VLOOKUP(売上[[#This Row],[会員番号]],会員[],2,FALSE)</f>
        <v>沼田　由美子</v>
      </c>
      <c r="F58" s="3" t="s">
        <v>59</v>
      </c>
      <c r="G58" s="3" t="str">
        <f>VLOOKUP(売上[[#This Row],[商品番号]],商品[],2,FALSE)</f>
        <v>おやすみマッサージャー</v>
      </c>
      <c r="H58" s="3" t="str">
        <f>VLOOKUP(売上[[#This Row],[商品番号]],商品[],3,FALSE)</f>
        <v>スリム器具</v>
      </c>
      <c r="I58" s="6">
        <f>VLOOKUP(売上[[#This Row],[商品番号]],商品[],5,FALSE)</f>
        <v>9800</v>
      </c>
      <c r="J58" s="3">
        <v>1</v>
      </c>
      <c r="K58" s="6">
        <f t="shared" si="0"/>
        <v>9800</v>
      </c>
    </row>
    <row r="59" spans="2:11" x14ac:dyDescent="0.4">
      <c r="B59" s="3">
        <v>54</v>
      </c>
      <c r="C59" s="4">
        <v>42663</v>
      </c>
      <c r="D59" s="5">
        <v>90003</v>
      </c>
      <c r="E59" s="5" t="str">
        <f>VLOOKUP(売上[[#This Row],[会員番号]],会員[],2,FALSE)</f>
        <v>近藤　みさき</v>
      </c>
      <c r="F59" s="3" t="s">
        <v>60</v>
      </c>
      <c r="G59" s="3" t="str">
        <f>VLOOKUP(売上[[#This Row],[商品番号]],商品[],2,FALSE)</f>
        <v>しっとりジェル（M）</v>
      </c>
      <c r="H59" s="3" t="str">
        <f>VLOOKUP(売上[[#This Row],[商品番号]],商品[],3,FALSE)</f>
        <v>ボディケア</v>
      </c>
      <c r="I59" s="6">
        <f>VLOOKUP(売上[[#This Row],[商品番号]],商品[],5,FALSE)</f>
        <v>3500</v>
      </c>
      <c r="J59" s="3">
        <v>1</v>
      </c>
      <c r="K59" s="6">
        <f t="shared" si="0"/>
        <v>3500</v>
      </c>
    </row>
    <row r="60" spans="2:11" x14ac:dyDescent="0.4">
      <c r="B60" s="3">
        <v>55</v>
      </c>
      <c r="C60" s="4">
        <v>42663</v>
      </c>
      <c r="D60" s="5">
        <v>90006</v>
      </c>
      <c r="E60" s="5" t="str">
        <f>VLOOKUP(売上[[#This Row],[会員番号]],会員[],2,FALSE)</f>
        <v>安川　博美</v>
      </c>
      <c r="F60" s="3" t="s">
        <v>64</v>
      </c>
      <c r="G60" s="3" t="str">
        <f>VLOOKUP(売上[[#This Row],[商品番号]],商品[],2,FALSE)</f>
        <v>ダイエッティー（30袋）</v>
      </c>
      <c r="H60" s="3" t="str">
        <f>VLOOKUP(売上[[#This Row],[商品番号]],商品[],3,FALSE)</f>
        <v>ダイエット食品</v>
      </c>
      <c r="I60" s="6">
        <f>VLOOKUP(売上[[#This Row],[商品番号]],商品[],5,FALSE)</f>
        <v>2800</v>
      </c>
      <c r="J60" s="3">
        <v>2</v>
      </c>
      <c r="K60" s="6">
        <f t="shared" si="0"/>
        <v>5600</v>
      </c>
    </row>
    <row r="61" spans="2:11" x14ac:dyDescent="0.4">
      <c r="B61" s="3">
        <v>56</v>
      </c>
      <c r="C61" s="4">
        <v>42664</v>
      </c>
      <c r="D61" s="5">
        <v>90015</v>
      </c>
      <c r="E61" s="5" t="str">
        <f>VLOOKUP(売上[[#This Row],[会員番号]],会員[],2,FALSE)</f>
        <v>三上　久美</v>
      </c>
      <c r="F61" s="3" t="s">
        <v>25</v>
      </c>
      <c r="G61" s="3" t="str">
        <f>VLOOKUP(売上[[#This Row],[商品番号]],商品[],2,FALSE)</f>
        <v>スマートレッグ</v>
      </c>
      <c r="H61" s="3" t="str">
        <f>VLOOKUP(売上[[#This Row],[商品番号]],商品[],3,FALSE)</f>
        <v>スリム器具</v>
      </c>
      <c r="I61" s="6">
        <f>VLOOKUP(売上[[#This Row],[商品番号]],商品[],5,FALSE)</f>
        <v>5600</v>
      </c>
      <c r="J61" s="3">
        <v>1</v>
      </c>
      <c r="K61" s="6">
        <f t="shared" si="0"/>
        <v>5600</v>
      </c>
    </row>
    <row r="62" spans="2:11" x14ac:dyDescent="0.4">
      <c r="B62" s="3">
        <v>57</v>
      </c>
      <c r="C62" s="4">
        <v>42665</v>
      </c>
      <c r="D62" s="5">
        <v>90020</v>
      </c>
      <c r="E62" s="5" t="str">
        <f>VLOOKUP(売上[[#This Row],[会員番号]],会員[],2,FALSE)</f>
        <v>石川　里枝</v>
      </c>
      <c r="F62" s="3" t="s">
        <v>65</v>
      </c>
      <c r="G62" s="3" t="str">
        <f>VLOOKUP(売上[[#This Row],[商品番号]],商品[],2,FALSE)</f>
        <v>つるつるフェイスソープ</v>
      </c>
      <c r="H62" s="3" t="str">
        <f>VLOOKUP(売上[[#This Row],[商品番号]],商品[],3,FALSE)</f>
        <v>フェイスケア</v>
      </c>
      <c r="I62" s="6">
        <f>VLOOKUP(売上[[#This Row],[商品番号]],商品[],5,FALSE)</f>
        <v>2800</v>
      </c>
      <c r="J62" s="3">
        <v>1</v>
      </c>
      <c r="K62" s="6">
        <f t="shared" si="0"/>
        <v>2800</v>
      </c>
    </row>
    <row r="63" spans="2:11" x14ac:dyDescent="0.4">
      <c r="B63" s="3">
        <v>58</v>
      </c>
      <c r="C63" s="4">
        <v>42666</v>
      </c>
      <c r="D63" s="5">
        <v>90020</v>
      </c>
      <c r="E63" s="5" t="str">
        <f>VLOOKUP(売上[[#This Row],[会員番号]],会員[],2,FALSE)</f>
        <v>石川　里枝</v>
      </c>
      <c r="F63" s="3" t="s">
        <v>56</v>
      </c>
      <c r="G63" s="3" t="str">
        <f>VLOOKUP(売上[[#This Row],[商品番号]],商品[],2,FALSE)</f>
        <v>毎日1分！美白パック（20枚入り）</v>
      </c>
      <c r="H63" s="3" t="str">
        <f>VLOOKUP(売上[[#This Row],[商品番号]],商品[],3,FALSE)</f>
        <v>フェイスケア</v>
      </c>
      <c r="I63" s="6">
        <f>VLOOKUP(売上[[#This Row],[商品番号]],商品[],5,FALSE)</f>
        <v>5000</v>
      </c>
      <c r="J63" s="3">
        <v>1</v>
      </c>
      <c r="K63" s="6">
        <f t="shared" si="0"/>
        <v>5000</v>
      </c>
    </row>
    <row r="64" spans="2:11" x14ac:dyDescent="0.4">
      <c r="B64" s="3">
        <v>59</v>
      </c>
      <c r="C64" s="4">
        <v>42666</v>
      </c>
      <c r="D64" s="5">
        <v>90012</v>
      </c>
      <c r="E64" s="5" t="str">
        <f>VLOOKUP(売上[[#This Row],[会員番号]],会員[],2,FALSE)</f>
        <v>岡本　祥子</v>
      </c>
      <c r="F64" s="3" t="s">
        <v>57</v>
      </c>
      <c r="G64" s="3" t="str">
        <f>VLOOKUP(売上[[#This Row],[商品番号]],商品[],2,FALSE)</f>
        <v>スリムアップローラー（腕用）</v>
      </c>
      <c r="H64" s="3" t="str">
        <f>VLOOKUP(売上[[#This Row],[商品番号]],商品[],3,FALSE)</f>
        <v>スリム器具</v>
      </c>
      <c r="I64" s="6">
        <f>VLOOKUP(売上[[#This Row],[商品番号]],商品[],5,FALSE)</f>
        <v>3500</v>
      </c>
      <c r="J64" s="3">
        <v>5</v>
      </c>
      <c r="K64" s="6">
        <f t="shared" si="0"/>
        <v>17500</v>
      </c>
    </row>
    <row r="65" spans="2:11" x14ac:dyDescent="0.4">
      <c r="B65" s="3">
        <v>60</v>
      </c>
      <c r="C65" s="4">
        <v>42667</v>
      </c>
      <c r="D65" s="5">
        <v>90015</v>
      </c>
      <c r="E65" s="5" t="str">
        <f>VLOOKUP(売上[[#This Row],[会員番号]],会員[],2,FALSE)</f>
        <v>三上　久美</v>
      </c>
      <c r="F65" s="3" t="s">
        <v>58</v>
      </c>
      <c r="G65" s="3" t="str">
        <f>VLOOKUP(売上[[#This Row],[商品番号]],商品[],2,FALSE)</f>
        <v>アミノ酸deスリム</v>
      </c>
      <c r="H65" s="3" t="str">
        <f>VLOOKUP(売上[[#This Row],[商品番号]],商品[],3,FALSE)</f>
        <v>ダイエット食品</v>
      </c>
      <c r="I65" s="6">
        <f>VLOOKUP(売上[[#This Row],[商品番号]],商品[],5,FALSE)</f>
        <v>2000</v>
      </c>
      <c r="J65" s="3">
        <v>2</v>
      </c>
      <c r="K65" s="6">
        <f t="shared" si="0"/>
        <v>4000</v>
      </c>
    </row>
    <row r="66" spans="2:11" x14ac:dyDescent="0.4">
      <c r="B66" s="3">
        <v>61</v>
      </c>
      <c r="C66" s="4">
        <v>42667</v>
      </c>
      <c r="D66" s="5">
        <v>90016</v>
      </c>
      <c r="E66" s="5" t="str">
        <f>VLOOKUP(売上[[#This Row],[会員番号]],会員[],2,FALSE)</f>
        <v>諸岡　保美</v>
      </c>
      <c r="F66" s="3" t="s">
        <v>62</v>
      </c>
      <c r="G66" s="3" t="str">
        <f>VLOOKUP(売上[[#This Row],[商品番号]],商品[],2,FALSE)</f>
        <v>毎日1分！美白パック（10枚入り）</v>
      </c>
      <c r="H66" s="3" t="str">
        <f>VLOOKUP(売上[[#This Row],[商品番号]],商品[],3,FALSE)</f>
        <v>フェイスケア</v>
      </c>
      <c r="I66" s="6">
        <f>VLOOKUP(売上[[#This Row],[商品番号]],商品[],5,FALSE)</f>
        <v>2700</v>
      </c>
      <c r="J66" s="3">
        <v>1</v>
      </c>
      <c r="K66" s="6">
        <f t="shared" si="0"/>
        <v>2700</v>
      </c>
    </row>
    <row r="67" spans="2:11" x14ac:dyDescent="0.4">
      <c r="B67" s="3">
        <v>62</v>
      </c>
      <c r="C67" s="4">
        <v>42667</v>
      </c>
      <c r="D67" s="5">
        <v>90001</v>
      </c>
      <c r="E67" s="5" t="str">
        <f>VLOOKUP(売上[[#This Row],[会員番号]],会員[],2,FALSE)</f>
        <v>吉村　孝子</v>
      </c>
      <c r="F67" s="3" t="s">
        <v>66</v>
      </c>
      <c r="G67" s="3" t="str">
        <f>VLOOKUP(売上[[#This Row],[商品番号]],商品[],2,FALSE)</f>
        <v>毎日1分！美白パック（20枚入り）</v>
      </c>
      <c r="H67" s="3" t="str">
        <f>VLOOKUP(売上[[#This Row],[商品番号]],商品[],3,FALSE)</f>
        <v>フェイスケア</v>
      </c>
      <c r="I67" s="6">
        <f>VLOOKUP(売上[[#This Row],[商品番号]],商品[],5,FALSE)</f>
        <v>5000</v>
      </c>
      <c r="J67" s="3">
        <v>1</v>
      </c>
      <c r="K67" s="6">
        <f t="shared" si="0"/>
        <v>5000</v>
      </c>
    </row>
    <row r="68" spans="2:11" x14ac:dyDescent="0.4">
      <c r="B68" s="3">
        <v>63</v>
      </c>
      <c r="C68" s="4">
        <v>42668</v>
      </c>
      <c r="D68" s="5">
        <v>90008</v>
      </c>
      <c r="E68" s="5" t="str">
        <f>VLOOKUP(売上[[#This Row],[会員番号]],会員[],2,FALSE)</f>
        <v>笹本　祥子</v>
      </c>
      <c r="F68" s="3" t="s">
        <v>22</v>
      </c>
      <c r="G68" s="3" t="str">
        <f>VLOOKUP(売上[[#This Row],[商品番号]],商品[],2,FALSE)</f>
        <v>サウナ式サポーター</v>
      </c>
      <c r="H68" s="3" t="str">
        <f>VLOOKUP(売上[[#This Row],[商品番号]],商品[],3,FALSE)</f>
        <v>ボディケア</v>
      </c>
      <c r="I68" s="6">
        <f>VLOOKUP(売上[[#This Row],[商品番号]],商品[],5,FALSE)</f>
        <v>7800</v>
      </c>
      <c r="J68" s="3">
        <v>1</v>
      </c>
      <c r="K68" s="6">
        <f t="shared" si="0"/>
        <v>7800</v>
      </c>
    </row>
    <row r="69" spans="2:11" x14ac:dyDescent="0.4">
      <c r="B69" s="3">
        <v>64</v>
      </c>
      <c r="C69" s="4">
        <v>42668</v>
      </c>
      <c r="D69" s="5">
        <v>90008</v>
      </c>
      <c r="E69" s="5" t="str">
        <f>VLOOKUP(売上[[#This Row],[会員番号]],会員[],2,FALSE)</f>
        <v>笹本　祥子</v>
      </c>
      <c r="F69" s="3" t="s">
        <v>58</v>
      </c>
      <c r="G69" s="3" t="str">
        <f>VLOOKUP(売上[[#This Row],[商品番号]],商品[],2,FALSE)</f>
        <v>アミノ酸deスリム</v>
      </c>
      <c r="H69" s="3" t="str">
        <f>VLOOKUP(売上[[#This Row],[商品番号]],商品[],3,FALSE)</f>
        <v>ダイエット食品</v>
      </c>
      <c r="I69" s="6">
        <f>VLOOKUP(売上[[#This Row],[商品番号]],商品[],5,FALSE)</f>
        <v>2000</v>
      </c>
      <c r="J69" s="3">
        <v>1</v>
      </c>
      <c r="K69" s="6">
        <f t="shared" si="0"/>
        <v>2000</v>
      </c>
    </row>
    <row r="70" spans="2:11" x14ac:dyDescent="0.4">
      <c r="B70" s="3">
        <v>65</v>
      </c>
      <c r="C70" s="4">
        <v>42669</v>
      </c>
      <c r="D70" s="5">
        <v>90009</v>
      </c>
      <c r="E70" s="5" t="str">
        <f>VLOOKUP(売上[[#This Row],[会員番号]],会員[],2,FALSE)</f>
        <v>堀見　暢子</v>
      </c>
      <c r="F70" s="3" t="s">
        <v>38</v>
      </c>
      <c r="G70" s="3" t="str">
        <f>VLOOKUP(売上[[#This Row],[商品番号]],商品[],2,FALSE)</f>
        <v>むくみ知らず（スプレー式）</v>
      </c>
      <c r="H70" s="3" t="str">
        <f>VLOOKUP(売上[[#This Row],[商品番号]],商品[],3,FALSE)</f>
        <v>ボディケア</v>
      </c>
      <c r="I70" s="6">
        <f>VLOOKUP(売上[[#This Row],[商品番号]],商品[],5,FALSE)</f>
        <v>2800</v>
      </c>
      <c r="J70" s="3">
        <v>1</v>
      </c>
      <c r="K70" s="6">
        <f t="shared" ref="K70:K134" si="2">I70*J70</f>
        <v>2800</v>
      </c>
    </row>
    <row r="71" spans="2:11" x14ac:dyDescent="0.4">
      <c r="B71" s="3">
        <v>66</v>
      </c>
      <c r="C71" s="4">
        <v>42669</v>
      </c>
      <c r="D71" s="5">
        <v>90019</v>
      </c>
      <c r="E71" s="5" t="str">
        <f>VLOOKUP(売上[[#This Row],[会員番号]],会員[],2,FALSE)</f>
        <v>沼田　由美子</v>
      </c>
      <c r="F71" s="3" t="s">
        <v>34</v>
      </c>
      <c r="G71" s="3" t="str">
        <f>VLOOKUP(売上[[#This Row],[商品番号]],商品[],2,FALSE)</f>
        <v>スリムアップローラー（腕用）</v>
      </c>
      <c r="H71" s="3" t="str">
        <f>VLOOKUP(売上[[#This Row],[商品番号]],商品[],3,FALSE)</f>
        <v>スリム器具</v>
      </c>
      <c r="I71" s="6">
        <f>VLOOKUP(売上[[#This Row],[商品番号]],商品[],5,FALSE)</f>
        <v>3500</v>
      </c>
      <c r="J71" s="3">
        <v>5</v>
      </c>
      <c r="K71" s="6">
        <f t="shared" si="2"/>
        <v>17500</v>
      </c>
    </row>
    <row r="72" spans="2:11" x14ac:dyDescent="0.4">
      <c r="B72" s="3">
        <v>67</v>
      </c>
      <c r="C72" s="4">
        <v>42669</v>
      </c>
      <c r="D72" s="5">
        <v>90001</v>
      </c>
      <c r="E72" s="5" t="str">
        <f>VLOOKUP(売上[[#This Row],[会員番号]],会員[],2,FALSE)</f>
        <v>吉村　孝子</v>
      </c>
      <c r="F72" s="3" t="s">
        <v>47</v>
      </c>
      <c r="G72" s="3" t="str">
        <f>VLOOKUP(売上[[#This Row],[商品番号]],商品[],2,FALSE)</f>
        <v>セルライト撃退！</v>
      </c>
      <c r="H72" s="3" t="str">
        <f>VLOOKUP(売上[[#This Row],[商品番号]],商品[],3,FALSE)</f>
        <v>スリム器具</v>
      </c>
      <c r="I72" s="6">
        <f>VLOOKUP(売上[[#This Row],[商品番号]],商品[],5,FALSE)</f>
        <v>8500</v>
      </c>
      <c r="J72" s="3">
        <v>2</v>
      </c>
      <c r="K72" s="6">
        <f t="shared" si="2"/>
        <v>17000</v>
      </c>
    </row>
    <row r="73" spans="2:11" x14ac:dyDescent="0.4">
      <c r="B73" s="3">
        <v>68</v>
      </c>
      <c r="C73" s="4">
        <v>42670</v>
      </c>
      <c r="D73" s="5">
        <v>90017</v>
      </c>
      <c r="E73" s="5" t="str">
        <f>VLOOKUP(売上[[#This Row],[会員番号]],会員[],2,FALSE)</f>
        <v>榎並　恵美</v>
      </c>
      <c r="F73" s="3" t="s">
        <v>68</v>
      </c>
      <c r="G73" s="3" t="str">
        <f>VLOOKUP(売上[[#This Row],[商品番号]],商品[],2,FALSE)</f>
        <v>こんにゃくダイエッター（30食）</v>
      </c>
      <c r="H73" s="3" t="str">
        <f>VLOOKUP(売上[[#This Row],[商品番号]],商品[],3,FALSE)</f>
        <v>ダイエット食品</v>
      </c>
      <c r="I73" s="6">
        <f>VLOOKUP(売上[[#This Row],[商品番号]],商品[],5,FALSE)</f>
        <v>3200</v>
      </c>
      <c r="J73" s="3">
        <v>3</v>
      </c>
      <c r="K73" s="6">
        <f t="shared" si="2"/>
        <v>9600</v>
      </c>
    </row>
    <row r="74" spans="2:11" x14ac:dyDescent="0.4">
      <c r="B74" s="3">
        <v>69</v>
      </c>
      <c r="C74" s="4">
        <v>42670</v>
      </c>
      <c r="D74" s="5">
        <v>90005</v>
      </c>
      <c r="E74" s="5" t="str">
        <f>VLOOKUP(売上[[#This Row],[会員番号]],会員[],2,FALSE)</f>
        <v>坂本　みさき</v>
      </c>
      <c r="F74" s="3" t="s">
        <v>67</v>
      </c>
      <c r="G74" s="3" t="str">
        <f>VLOOKUP(売上[[#This Row],[商品番号]],商品[],2,FALSE)</f>
        <v>セルライト撃退！</v>
      </c>
      <c r="H74" s="3" t="str">
        <f>VLOOKUP(売上[[#This Row],[商品番号]],商品[],3,FALSE)</f>
        <v>スリム器具</v>
      </c>
      <c r="I74" s="6">
        <f>VLOOKUP(売上[[#This Row],[商品番号]],商品[],5,FALSE)</f>
        <v>8500</v>
      </c>
      <c r="J74" s="3">
        <v>2</v>
      </c>
      <c r="K74" s="6">
        <f t="shared" si="2"/>
        <v>17000</v>
      </c>
    </row>
    <row r="75" spans="2:11" x14ac:dyDescent="0.4">
      <c r="B75" s="3">
        <v>70</v>
      </c>
      <c r="C75" s="4">
        <v>42671</v>
      </c>
      <c r="D75" s="5">
        <v>90001</v>
      </c>
      <c r="E75" s="5" t="str">
        <f>VLOOKUP(売上[[#This Row],[会員番号]],会員[],2,FALSE)</f>
        <v>吉村　孝子</v>
      </c>
      <c r="F75" s="3" t="s">
        <v>29</v>
      </c>
      <c r="G75" s="3" t="str">
        <f>VLOOKUP(売上[[#This Row],[商品番号]],商品[],2,FALSE)</f>
        <v>つるつるフェイスソープ</v>
      </c>
      <c r="H75" s="3" t="str">
        <f>VLOOKUP(売上[[#This Row],[商品番号]],商品[],3,FALSE)</f>
        <v>フェイスケア</v>
      </c>
      <c r="I75" s="6">
        <f>VLOOKUP(売上[[#This Row],[商品番号]],商品[],5,FALSE)</f>
        <v>2800</v>
      </c>
      <c r="J75" s="3">
        <v>3</v>
      </c>
      <c r="K75" s="6">
        <f t="shared" si="2"/>
        <v>8400</v>
      </c>
    </row>
    <row r="76" spans="2:11" x14ac:dyDescent="0.4">
      <c r="B76" s="3">
        <v>71</v>
      </c>
      <c r="C76" s="4">
        <v>42671</v>
      </c>
      <c r="D76" s="5">
        <v>90020</v>
      </c>
      <c r="E76" s="5" t="str">
        <f>VLOOKUP(売上[[#This Row],[会員番号]],会員[],2,FALSE)</f>
        <v>石川　里枝</v>
      </c>
      <c r="F76" s="3" t="s">
        <v>36</v>
      </c>
      <c r="G76" s="3" t="str">
        <f>VLOOKUP(売上[[#This Row],[商品番号]],商品[],2,FALSE)</f>
        <v>毎日1分！美白パック（10枚入り）</v>
      </c>
      <c r="H76" s="3" t="str">
        <f>VLOOKUP(売上[[#This Row],[商品番号]],商品[],3,FALSE)</f>
        <v>フェイスケア</v>
      </c>
      <c r="I76" s="6">
        <f>VLOOKUP(売上[[#This Row],[商品番号]],商品[],5,FALSE)</f>
        <v>2700</v>
      </c>
      <c r="J76" s="3">
        <v>1</v>
      </c>
      <c r="K76" s="6">
        <f t="shared" si="2"/>
        <v>2700</v>
      </c>
    </row>
    <row r="77" spans="2:11" x14ac:dyDescent="0.4">
      <c r="B77" s="3">
        <v>72</v>
      </c>
      <c r="C77" s="4">
        <v>42671</v>
      </c>
      <c r="D77" s="5">
        <v>90011</v>
      </c>
      <c r="E77" s="5" t="str">
        <f>VLOOKUP(売上[[#This Row],[会員番号]],会員[],2,FALSE)</f>
        <v>薙原　恵子</v>
      </c>
      <c r="F77" s="3" t="s">
        <v>27</v>
      </c>
      <c r="G77" s="3" t="str">
        <f>VLOOKUP(売上[[#This Row],[商品番号]],商品[],2,FALSE)</f>
        <v>セルライト撃退！</v>
      </c>
      <c r="H77" s="3" t="str">
        <f>VLOOKUP(売上[[#This Row],[商品番号]],商品[],3,FALSE)</f>
        <v>スリム器具</v>
      </c>
      <c r="I77" s="6">
        <f>VLOOKUP(売上[[#This Row],[商品番号]],商品[],5,FALSE)</f>
        <v>8500</v>
      </c>
      <c r="J77" s="3">
        <v>2</v>
      </c>
      <c r="K77" s="6">
        <f t="shared" si="2"/>
        <v>17000</v>
      </c>
    </row>
    <row r="78" spans="2:11" x14ac:dyDescent="0.4">
      <c r="B78" s="3">
        <v>73</v>
      </c>
      <c r="C78" s="4">
        <v>42672</v>
      </c>
      <c r="D78" s="5">
        <v>90012</v>
      </c>
      <c r="E78" s="5" t="str">
        <f>VLOOKUP(売上[[#This Row],[会員番号]],会員[],2,FALSE)</f>
        <v>岡本　祥子</v>
      </c>
      <c r="F78" s="3" t="s">
        <v>69</v>
      </c>
      <c r="G78" s="3" t="str">
        <f>VLOOKUP(売上[[#This Row],[商品番号]],商品[],2,FALSE)</f>
        <v>オイルdeすべすべ</v>
      </c>
      <c r="H78" s="3" t="str">
        <f>VLOOKUP(売上[[#This Row],[商品番号]],商品[],3,FALSE)</f>
        <v>ボディケア</v>
      </c>
      <c r="I78" s="6">
        <f>VLOOKUP(売上[[#This Row],[商品番号]],商品[],5,FALSE)</f>
        <v>5500</v>
      </c>
      <c r="J78" s="3">
        <v>2</v>
      </c>
      <c r="K78" s="6">
        <f t="shared" si="2"/>
        <v>11000</v>
      </c>
    </row>
    <row r="79" spans="2:11" x14ac:dyDescent="0.4">
      <c r="B79" s="3">
        <v>74</v>
      </c>
      <c r="C79" s="4">
        <v>42673</v>
      </c>
      <c r="D79" s="5">
        <v>90011</v>
      </c>
      <c r="E79" s="5" t="str">
        <f>VLOOKUP(売上[[#This Row],[会員番号]],会員[],2,FALSE)</f>
        <v>薙原　恵子</v>
      </c>
      <c r="F79" s="3" t="s">
        <v>70</v>
      </c>
      <c r="G79" s="3" t="str">
        <f>VLOOKUP(売上[[#This Row],[商品番号]],商品[],2,FALSE)</f>
        <v>エステサロンのローション</v>
      </c>
      <c r="H79" s="3" t="str">
        <f>VLOOKUP(売上[[#This Row],[商品番号]],商品[],3,FALSE)</f>
        <v>フェイスケア</v>
      </c>
      <c r="I79" s="6">
        <f>VLOOKUP(売上[[#This Row],[商品番号]],商品[],5,FALSE)</f>
        <v>10000</v>
      </c>
      <c r="J79" s="3">
        <v>1</v>
      </c>
      <c r="K79" s="6">
        <f t="shared" si="2"/>
        <v>10000</v>
      </c>
    </row>
    <row r="80" spans="2:11" x14ac:dyDescent="0.4">
      <c r="B80" s="3">
        <v>75</v>
      </c>
      <c r="C80" s="4">
        <v>42674</v>
      </c>
      <c r="D80" s="5">
        <v>90004</v>
      </c>
      <c r="E80" s="5" t="str">
        <f>VLOOKUP(売上[[#This Row],[会員番号]],会員[],2,FALSE)</f>
        <v>村山　瞳</v>
      </c>
      <c r="F80" s="3" t="s">
        <v>21</v>
      </c>
      <c r="G80" s="3" t="str">
        <f>VLOOKUP(売上[[#This Row],[商品番号]],商品[],2,FALSE)</f>
        <v>こんにゃくダイエッター（15食）</v>
      </c>
      <c r="H80" s="3" t="str">
        <f>VLOOKUP(売上[[#This Row],[商品番号]],商品[],3,FALSE)</f>
        <v>ダイエット食品</v>
      </c>
      <c r="I80" s="6">
        <f>VLOOKUP(売上[[#This Row],[商品番号]],商品[],5,FALSE)</f>
        <v>1700</v>
      </c>
      <c r="J80" s="3">
        <v>1</v>
      </c>
      <c r="K80" s="6">
        <f t="shared" si="2"/>
        <v>1700</v>
      </c>
    </row>
    <row r="81" spans="2:11" x14ac:dyDescent="0.4">
      <c r="B81" s="3">
        <v>76</v>
      </c>
      <c r="C81" s="4">
        <v>42675</v>
      </c>
      <c r="D81" s="5">
        <v>90013</v>
      </c>
      <c r="E81" s="5" t="str">
        <f>VLOOKUP(売上[[#This Row],[会員番号]],会員[],2,FALSE)</f>
        <v>横山　みゆき</v>
      </c>
      <c r="F81" s="3" t="s">
        <v>11</v>
      </c>
      <c r="G81" s="3" t="str">
        <f>VLOOKUP(売上[[#This Row],[商品番号]],商品[],2,FALSE)</f>
        <v>しっとりジェル（L）</v>
      </c>
      <c r="H81" s="3" t="str">
        <f>VLOOKUP(売上[[#This Row],[商品番号]],商品[],3,FALSE)</f>
        <v>ボディケア</v>
      </c>
      <c r="I81" s="6">
        <f>VLOOKUP(売上[[#This Row],[商品番号]],商品[],5,FALSE)</f>
        <v>5000</v>
      </c>
      <c r="J81" s="3">
        <v>2</v>
      </c>
      <c r="K81" s="6">
        <f t="shared" si="2"/>
        <v>10000</v>
      </c>
    </row>
    <row r="82" spans="2:11" x14ac:dyDescent="0.4">
      <c r="B82" s="3">
        <v>77</v>
      </c>
      <c r="C82" s="4">
        <v>42676</v>
      </c>
      <c r="D82" s="5">
        <v>90014</v>
      </c>
      <c r="E82" s="5" t="str">
        <f>VLOOKUP(売上[[#This Row],[会員番号]],会員[],2,FALSE)</f>
        <v>白川　響子</v>
      </c>
      <c r="F82" s="3" t="s">
        <v>54</v>
      </c>
      <c r="G82" s="3" t="str">
        <f>VLOOKUP(売上[[#This Row],[商品番号]],商品[],2,FALSE)</f>
        <v>すべすべフェイスソープ</v>
      </c>
      <c r="H82" s="3" t="str">
        <f>VLOOKUP(売上[[#This Row],[商品番号]],商品[],3,FALSE)</f>
        <v>フェイスケア</v>
      </c>
      <c r="I82" s="6">
        <f>VLOOKUP(売上[[#This Row],[商品番号]],商品[],5,FALSE)</f>
        <v>2800</v>
      </c>
      <c r="J82" s="3">
        <v>2</v>
      </c>
      <c r="K82" s="6">
        <f t="shared" si="2"/>
        <v>5600</v>
      </c>
    </row>
    <row r="83" spans="2:11" x14ac:dyDescent="0.4">
      <c r="B83" s="3">
        <v>78</v>
      </c>
      <c r="C83" s="4">
        <v>42677</v>
      </c>
      <c r="D83" s="5">
        <v>90014</v>
      </c>
      <c r="E83" s="5" t="str">
        <f>VLOOKUP(売上[[#This Row],[会員番号]],会員[],2,FALSE)</f>
        <v>白川　響子</v>
      </c>
      <c r="F83" s="3" t="s">
        <v>41</v>
      </c>
      <c r="G83" s="3" t="str">
        <f>VLOOKUP(売上[[#This Row],[商品番号]],商品[],2,FALSE)</f>
        <v>スリムアップローラー（脚用）</v>
      </c>
      <c r="H83" s="3" t="str">
        <f>VLOOKUP(売上[[#This Row],[商品番号]],商品[],3,FALSE)</f>
        <v>スリム器具</v>
      </c>
      <c r="I83" s="6">
        <f>VLOOKUP(売上[[#This Row],[商品番号]],商品[],5,FALSE)</f>
        <v>4500</v>
      </c>
      <c r="J83" s="3">
        <v>1</v>
      </c>
      <c r="K83" s="6">
        <f t="shared" si="2"/>
        <v>4500</v>
      </c>
    </row>
    <row r="84" spans="2:11" x14ac:dyDescent="0.4">
      <c r="B84" s="3">
        <v>79</v>
      </c>
      <c r="C84" s="4">
        <v>42678</v>
      </c>
      <c r="D84" s="5">
        <v>90016</v>
      </c>
      <c r="E84" s="5" t="str">
        <f>VLOOKUP(売上[[#This Row],[会員番号]],会員[],2,FALSE)</f>
        <v>諸岡　保美</v>
      </c>
      <c r="F84" s="3" t="s">
        <v>73</v>
      </c>
      <c r="G84" s="3" t="str">
        <f>VLOOKUP(売上[[#This Row],[商品番号]],商品[],2,FALSE)</f>
        <v>こんにゃくダイエッター（30食）</v>
      </c>
      <c r="H84" s="3" t="str">
        <f>VLOOKUP(売上[[#This Row],[商品番号]],商品[],3,FALSE)</f>
        <v>ダイエット食品</v>
      </c>
      <c r="I84" s="6">
        <f>VLOOKUP(売上[[#This Row],[商品番号]],商品[],5,FALSE)</f>
        <v>3200</v>
      </c>
      <c r="J84" s="3">
        <v>3</v>
      </c>
      <c r="K84" s="6">
        <f t="shared" si="2"/>
        <v>9600</v>
      </c>
    </row>
    <row r="85" spans="2:11" x14ac:dyDescent="0.4">
      <c r="B85" s="3">
        <v>80</v>
      </c>
      <c r="C85" s="4">
        <v>42679</v>
      </c>
      <c r="D85" s="5">
        <v>90019</v>
      </c>
      <c r="E85" s="5" t="str">
        <f>VLOOKUP(売上[[#This Row],[会員番号]],会員[],2,FALSE)</f>
        <v>沼田　由美子</v>
      </c>
      <c r="F85" s="3" t="s">
        <v>74</v>
      </c>
      <c r="G85" s="3" t="str">
        <f>VLOOKUP(売上[[#This Row],[商品番号]],商品[],2,FALSE)</f>
        <v>ダイエッティー（30袋）</v>
      </c>
      <c r="H85" s="3" t="str">
        <f>VLOOKUP(売上[[#This Row],[商品番号]],商品[],3,FALSE)</f>
        <v>ダイエット食品</v>
      </c>
      <c r="I85" s="6">
        <f>VLOOKUP(売上[[#This Row],[商品番号]],商品[],5,FALSE)</f>
        <v>2800</v>
      </c>
      <c r="J85" s="3">
        <v>2</v>
      </c>
      <c r="K85" s="6">
        <f t="shared" si="2"/>
        <v>5600</v>
      </c>
    </row>
    <row r="86" spans="2:11" x14ac:dyDescent="0.4">
      <c r="B86" s="3">
        <v>81</v>
      </c>
      <c r="C86" s="4">
        <v>42680</v>
      </c>
      <c r="D86" s="5">
        <v>90007</v>
      </c>
      <c r="E86" s="5" t="str">
        <f>VLOOKUP(売上[[#This Row],[会員番号]],会員[],2,FALSE)</f>
        <v>遠藤　美登里</v>
      </c>
      <c r="F86" s="3" t="s">
        <v>75</v>
      </c>
      <c r="G86" s="3" t="str">
        <f>VLOOKUP(売上[[#This Row],[商品番号]],商品[],2,FALSE)</f>
        <v>つるつるフェイスソープ</v>
      </c>
      <c r="H86" s="3" t="str">
        <f>VLOOKUP(売上[[#This Row],[商品番号]],商品[],3,FALSE)</f>
        <v>フェイスケア</v>
      </c>
      <c r="I86" s="6">
        <f>VLOOKUP(売上[[#This Row],[商品番号]],商品[],5,FALSE)</f>
        <v>2800</v>
      </c>
      <c r="J86" s="3">
        <v>1</v>
      </c>
      <c r="K86" s="6">
        <f t="shared" si="2"/>
        <v>2800</v>
      </c>
    </row>
    <row r="87" spans="2:11" x14ac:dyDescent="0.4">
      <c r="B87" s="3">
        <v>82</v>
      </c>
      <c r="C87" s="4">
        <v>42681</v>
      </c>
      <c r="D87" s="5">
        <v>90001</v>
      </c>
      <c r="E87" s="5" t="str">
        <f>VLOOKUP(売上[[#This Row],[会員番号]],会員[],2,FALSE)</f>
        <v>吉村　孝子</v>
      </c>
      <c r="F87" s="3" t="s">
        <v>38</v>
      </c>
      <c r="G87" s="3" t="str">
        <f>VLOOKUP(売上[[#This Row],[商品番号]],商品[],2,FALSE)</f>
        <v>むくみ知らず（スプレー式）</v>
      </c>
      <c r="H87" s="3" t="str">
        <f>VLOOKUP(売上[[#This Row],[商品番号]],商品[],3,FALSE)</f>
        <v>ボディケア</v>
      </c>
      <c r="I87" s="6">
        <f>VLOOKUP(売上[[#This Row],[商品番号]],商品[],5,FALSE)</f>
        <v>2800</v>
      </c>
      <c r="J87" s="3">
        <v>2</v>
      </c>
      <c r="K87" s="6">
        <f t="shared" si="2"/>
        <v>5600</v>
      </c>
    </row>
    <row r="88" spans="2:11" x14ac:dyDescent="0.4">
      <c r="B88" s="3">
        <v>83</v>
      </c>
      <c r="C88" s="4">
        <v>42681</v>
      </c>
      <c r="D88" s="5">
        <v>90019</v>
      </c>
      <c r="E88" s="5" t="str">
        <f>VLOOKUP(売上[[#This Row],[会員番号]],会員[],2,FALSE)</f>
        <v>沼田　由美子</v>
      </c>
      <c r="F88" s="3" t="s">
        <v>66</v>
      </c>
      <c r="G88" s="3" t="str">
        <f>VLOOKUP(売上[[#This Row],[商品番号]],商品[],2,FALSE)</f>
        <v>毎日1分！美白パック（20枚入り）</v>
      </c>
      <c r="H88" s="3" t="str">
        <f>VLOOKUP(売上[[#This Row],[商品番号]],商品[],3,FALSE)</f>
        <v>フェイスケア</v>
      </c>
      <c r="I88" s="6">
        <f>VLOOKUP(売上[[#This Row],[商品番号]],商品[],5,FALSE)</f>
        <v>5000</v>
      </c>
      <c r="J88" s="3">
        <v>1</v>
      </c>
      <c r="K88" s="6">
        <f t="shared" si="2"/>
        <v>5000</v>
      </c>
    </row>
    <row r="89" spans="2:11" x14ac:dyDescent="0.4">
      <c r="B89" s="3">
        <v>84</v>
      </c>
      <c r="C89" s="4">
        <v>42681</v>
      </c>
      <c r="D89" s="5">
        <v>90012</v>
      </c>
      <c r="E89" s="5" t="str">
        <f>VLOOKUP(売上[[#This Row],[会員番号]],会員[],2,FALSE)</f>
        <v>岡本　祥子</v>
      </c>
      <c r="F89" s="3" t="s">
        <v>30</v>
      </c>
      <c r="G89" s="3" t="str">
        <f>VLOOKUP(売上[[#This Row],[商品番号]],商品[],2,FALSE)</f>
        <v>ほっそりステッパー</v>
      </c>
      <c r="H89" s="3" t="str">
        <f>VLOOKUP(売上[[#This Row],[商品番号]],商品[],3,FALSE)</f>
        <v>スリム器具</v>
      </c>
      <c r="I89" s="6">
        <f>VLOOKUP(売上[[#This Row],[商品番号]],商品[],5,FALSE)</f>
        <v>12800</v>
      </c>
      <c r="J89" s="3">
        <v>1</v>
      </c>
      <c r="K89" s="6">
        <f t="shared" si="2"/>
        <v>12800</v>
      </c>
    </row>
    <row r="90" spans="2:11" x14ac:dyDescent="0.4">
      <c r="B90" s="3">
        <v>85</v>
      </c>
      <c r="C90" s="4">
        <v>42682</v>
      </c>
      <c r="D90" s="5">
        <v>90008</v>
      </c>
      <c r="E90" s="5" t="str">
        <f>VLOOKUP(売上[[#This Row],[会員番号]],会員[],2,FALSE)</f>
        <v>笹本　祥子</v>
      </c>
      <c r="F90" s="3" t="s">
        <v>22</v>
      </c>
      <c r="G90" s="3" t="str">
        <f>VLOOKUP(売上[[#This Row],[商品番号]],商品[],2,FALSE)</f>
        <v>サウナ式サポーター</v>
      </c>
      <c r="H90" s="3" t="str">
        <f>VLOOKUP(売上[[#This Row],[商品番号]],商品[],3,FALSE)</f>
        <v>ボディケア</v>
      </c>
      <c r="I90" s="6">
        <f>VLOOKUP(売上[[#This Row],[商品番号]],商品[],5,FALSE)</f>
        <v>7800</v>
      </c>
      <c r="J90" s="3">
        <v>1</v>
      </c>
      <c r="K90" s="6">
        <f t="shared" si="2"/>
        <v>7800</v>
      </c>
    </row>
    <row r="91" spans="2:11" x14ac:dyDescent="0.4">
      <c r="B91" s="3">
        <v>86</v>
      </c>
      <c r="C91" s="4">
        <v>42682</v>
      </c>
      <c r="D91" s="5">
        <v>90016</v>
      </c>
      <c r="E91" s="5" t="str">
        <f>VLOOKUP(売上[[#This Row],[会員番号]],会員[],2,FALSE)</f>
        <v>諸岡　保美</v>
      </c>
      <c r="F91" s="3" t="s">
        <v>76</v>
      </c>
      <c r="G91" s="3" t="str">
        <f>VLOOKUP(売上[[#This Row],[商品番号]],商品[],2,FALSE)</f>
        <v>すべすべフェイスソープ</v>
      </c>
      <c r="H91" s="3" t="str">
        <f>VLOOKUP(売上[[#This Row],[商品番号]],商品[],3,FALSE)</f>
        <v>フェイスケア</v>
      </c>
      <c r="I91" s="6">
        <f>VLOOKUP(売上[[#This Row],[商品番号]],商品[],5,FALSE)</f>
        <v>2800</v>
      </c>
      <c r="J91" s="3">
        <v>1</v>
      </c>
      <c r="K91" s="6">
        <f t="shared" si="2"/>
        <v>2800</v>
      </c>
    </row>
    <row r="92" spans="2:11" x14ac:dyDescent="0.4">
      <c r="B92" s="3">
        <v>87</v>
      </c>
      <c r="C92" s="4">
        <v>42682</v>
      </c>
      <c r="D92" s="5">
        <v>90004</v>
      </c>
      <c r="E92" s="5" t="str">
        <f>VLOOKUP(売上[[#This Row],[会員番号]],会員[],2,FALSE)</f>
        <v>村山　瞳</v>
      </c>
      <c r="F92" s="3" t="s">
        <v>77</v>
      </c>
      <c r="G92" s="3" t="str">
        <f>VLOOKUP(売上[[#This Row],[商品番号]],商品[],2,FALSE)</f>
        <v>スリムアップローラー（脚用）</v>
      </c>
      <c r="H92" s="3" t="str">
        <f>VLOOKUP(売上[[#This Row],[商品番号]],商品[],3,FALSE)</f>
        <v>スリム器具</v>
      </c>
      <c r="I92" s="6">
        <f>VLOOKUP(売上[[#This Row],[商品番号]],商品[],5,FALSE)</f>
        <v>4500</v>
      </c>
      <c r="J92" s="3">
        <v>1</v>
      </c>
      <c r="K92" s="6">
        <f t="shared" si="2"/>
        <v>4500</v>
      </c>
    </row>
    <row r="93" spans="2:11" x14ac:dyDescent="0.4">
      <c r="B93" s="3">
        <v>88</v>
      </c>
      <c r="C93" s="4">
        <v>42683</v>
      </c>
      <c r="D93" s="5">
        <v>90017</v>
      </c>
      <c r="E93" s="5" t="str">
        <f>VLOOKUP(売上[[#This Row],[会員番号]],会員[],2,FALSE)</f>
        <v>榎並　恵美</v>
      </c>
      <c r="F93" s="3" t="s">
        <v>78</v>
      </c>
      <c r="G93" s="3" t="str">
        <f>VLOOKUP(売上[[#This Row],[商品番号]],商品[],2,FALSE)</f>
        <v>しっとりジェル（L）</v>
      </c>
      <c r="H93" s="3" t="str">
        <f>VLOOKUP(売上[[#This Row],[商品番号]],商品[],3,FALSE)</f>
        <v>ボディケア</v>
      </c>
      <c r="I93" s="6">
        <f>VLOOKUP(売上[[#This Row],[商品番号]],商品[],5,FALSE)</f>
        <v>5000</v>
      </c>
      <c r="J93" s="3">
        <v>5</v>
      </c>
      <c r="K93" s="6">
        <f t="shared" si="2"/>
        <v>25000</v>
      </c>
    </row>
    <row r="94" spans="2:11" x14ac:dyDescent="0.4">
      <c r="B94" s="3">
        <v>89</v>
      </c>
      <c r="C94" s="4">
        <v>42683</v>
      </c>
      <c r="D94" s="5">
        <v>90020</v>
      </c>
      <c r="E94" s="5" t="str">
        <f>VLOOKUP(売上[[#This Row],[会員番号]],会員[],2,FALSE)</f>
        <v>石川　里枝</v>
      </c>
      <c r="F94" s="3" t="s">
        <v>36</v>
      </c>
      <c r="G94" s="3" t="str">
        <f>VLOOKUP(売上[[#This Row],[商品番号]],商品[],2,FALSE)</f>
        <v>毎日1分！美白パック（10枚入り）</v>
      </c>
      <c r="H94" s="3" t="str">
        <f>VLOOKUP(売上[[#This Row],[商品番号]],商品[],3,FALSE)</f>
        <v>フェイスケア</v>
      </c>
      <c r="I94" s="6">
        <f>VLOOKUP(売上[[#This Row],[商品番号]],商品[],5,FALSE)</f>
        <v>2700</v>
      </c>
      <c r="J94" s="3">
        <v>2</v>
      </c>
      <c r="K94" s="6">
        <f t="shared" si="2"/>
        <v>5400</v>
      </c>
    </row>
    <row r="95" spans="2:11" x14ac:dyDescent="0.4">
      <c r="B95" s="3">
        <v>90</v>
      </c>
      <c r="C95" s="4">
        <v>42683</v>
      </c>
      <c r="D95" s="5">
        <v>90016</v>
      </c>
      <c r="E95" s="5" t="str">
        <f>VLOOKUP(売上[[#This Row],[会員番号]],会員[],2,FALSE)</f>
        <v>諸岡　保美</v>
      </c>
      <c r="F95" s="3" t="s">
        <v>34</v>
      </c>
      <c r="G95" s="3" t="str">
        <f>VLOOKUP(売上[[#This Row],[商品番号]],商品[],2,FALSE)</f>
        <v>スリムアップローラー（腕用）</v>
      </c>
      <c r="H95" s="3" t="str">
        <f>VLOOKUP(売上[[#This Row],[商品番号]],商品[],3,FALSE)</f>
        <v>スリム器具</v>
      </c>
      <c r="I95" s="6">
        <f>VLOOKUP(売上[[#This Row],[商品番号]],商品[],5,FALSE)</f>
        <v>3500</v>
      </c>
      <c r="J95" s="3">
        <v>1</v>
      </c>
      <c r="K95" s="6">
        <f t="shared" si="2"/>
        <v>3500</v>
      </c>
    </row>
    <row r="96" spans="2:11" x14ac:dyDescent="0.4">
      <c r="B96" s="3">
        <v>90</v>
      </c>
      <c r="C96" s="4">
        <v>42683</v>
      </c>
      <c r="D96" s="5">
        <v>90016</v>
      </c>
      <c r="E96" s="5" t="str">
        <f>VLOOKUP(売上[[#This Row],[会員番号]],会員[],2,FALSE)</f>
        <v>諸岡　保美</v>
      </c>
      <c r="F96" s="3" t="s">
        <v>34</v>
      </c>
      <c r="G96" s="3" t="str">
        <f>VLOOKUP(売上[[#This Row],[商品番号]],商品[],2,FALSE)</f>
        <v>スリムアップローラー（腕用）</v>
      </c>
      <c r="H96" s="3" t="str">
        <f>VLOOKUP(売上[[#This Row],[商品番号]],商品[],3,FALSE)</f>
        <v>スリム器具</v>
      </c>
      <c r="I96" s="6">
        <f>VLOOKUP(売上[[#This Row],[商品番号]],商品[],5,FALSE)</f>
        <v>3500</v>
      </c>
      <c r="J96" s="3">
        <v>1</v>
      </c>
      <c r="K96" s="6">
        <f t="shared" ref="K96" si="3">I96*J96</f>
        <v>3500</v>
      </c>
    </row>
    <row r="97" spans="2:11" x14ac:dyDescent="0.4">
      <c r="B97" s="3">
        <v>91</v>
      </c>
      <c r="C97" s="4">
        <v>42684</v>
      </c>
      <c r="D97" s="5">
        <v>90006</v>
      </c>
      <c r="E97" s="5" t="str">
        <f>VLOOKUP(売上[[#This Row],[会員番号]],会員[],2,FALSE)</f>
        <v>安川　博美</v>
      </c>
      <c r="F97" s="3" t="s">
        <v>79</v>
      </c>
      <c r="G97" s="3" t="str">
        <f>VLOOKUP(売上[[#This Row],[商品番号]],商品[],2,FALSE)</f>
        <v>むくみ知らず（スプレー式）</v>
      </c>
      <c r="H97" s="3" t="str">
        <f>VLOOKUP(売上[[#This Row],[商品番号]],商品[],3,FALSE)</f>
        <v>ボディケア</v>
      </c>
      <c r="I97" s="6">
        <f>VLOOKUP(売上[[#This Row],[商品番号]],商品[],5,FALSE)</f>
        <v>2800</v>
      </c>
      <c r="J97" s="3">
        <v>1</v>
      </c>
      <c r="K97" s="6">
        <f t="shared" si="2"/>
        <v>2800</v>
      </c>
    </row>
    <row r="98" spans="2:11" x14ac:dyDescent="0.4">
      <c r="B98" s="3">
        <v>92</v>
      </c>
      <c r="C98" s="4">
        <v>42685</v>
      </c>
      <c r="D98" s="5">
        <v>90015</v>
      </c>
      <c r="E98" s="5" t="str">
        <f>VLOOKUP(売上[[#This Row],[会員番号]],会員[],2,FALSE)</f>
        <v>三上　久美</v>
      </c>
      <c r="F98" s="3" t="s">
        <v>80</v>
      </c>
      <c r="G98" s="3" t="str">
        <f>VLOOKUP(売上[[#This Row],[商品番号]],商品[],2,FALSE)</f>
        <v>しっとりジェル（L）</v>
      </c>
      <c r="H98" s="3" t="str">
        <f>VLOOKUP(売上[[#This Row],[商品番号]],商品[],3,FALSE)</f>
        <v>ボディケア</v>
      </c>
      <c r="I98" s="6">
        <f>VLOOKUP(売上[[#This Row],[商品番号]],商品[],5,FALSE)</f>
        <v>5000</v>
      </c>
      <c r="J98" s="3">
        <v>1</v>
      </c>
      <c r="K98" s="6">
        <f t="shared" si="2"/>
        <v>5000</v>
      </c>
    </row>
    <row r="99" spans="2:11" x14ac:dyDescent="0.4">
      <c r="B99" s="3">
        <v>93</v>
      </c>
      <c r="C99" s="4">
        <v>42685</v>
      </c>
      <c r="D99" s="5">
        <v>90013</v>
      </c>
      <c r="E99" s="5" t="str">
        <f>VLOOKUP(売上[[#This Row],[会員番号]],会員[],2,FALSE)</f>
        <v>横山　みゆき</v>
      </c>
      <c r="F99" s="3" t="s">
        <v>76</v>
      </c>
      <c r="G99" s="3" t="str">
        <f>VLOOKUP(売上[[#This Row],[商品番号]],商品[],2,FALSE)</f>
        <v>すべすべフェイスソープ</v>
      </c>
      <c r="H99" s="3" t="str">
        <f>VLOOKUP(売上[[#This Row],[商品番号]],商品[],3,FALSE)</f>
        <v>フェイスケア</v>
      </c>
      <c r="I99" s="6">
        <f>VLOOKUP(売上[[#This Row],[商品番号]],商品[],5,FALSE)</f>
        <v>2800</v>
      </c>
      <c r="J99" s="3">
        <v>2</v>
      </c>
      <c r="K99" s="6">
        <f t="shared" si="2"/>
        <v>5600</v>
      </c>
    </row>
    <row r="100" spans="2:11" x14ac:dyDescent="0.4">
      <c r="B100" s="3">
        <v>94</v>
      </c>
      <c r="C100" s="4">
        <v>42685</v>
      </c>
      <c r="D100" s="5">
        <v>90015</v>
      </c>
      <c r="E100" s="5" t="str">
        <f>VLOOKUP(売上[[#This Row],[会員番号]],会員[],2,FALSE)</f>
        <v>三上　久美</v>
      </c>
      <c r="F100" s="3" t="s">
        <v>16</v>
      </c>
      <c r="G100" s="3" t="str">
        <f>VLOOKUP(売上[[#This Row],[商品番号]],商品[],2,FALSE)</f>
        <v>スリムアップローラー（脚用）</v>
      </c>
      <c r="H100" s="3" t="str">
        <f>VLOOKUP(売上[[#This Row],[商品番号]],商品[],3,FALSE)</f>
        <v>スリム器具</v>
      </c>
      <c r="I100" s="6">
        <f>VLOOKUP(売上[[#This Row],[商品番号]],商品[],5,FALSE)</f>
        <v>4500</v>
      </c>
      <c r="J100" s="3">
        <v>1</v>
      </c>
      <c r="K100" s="6">
        <f t="shared" si="2"/>
        <v>4500</v>
      </c>
    </row>
    <row r="101" spans="2:11" x14ac:dyDescent="0.4">
      <c r="B101" s="3">
        <v>95</v>
      </c>
      <c r="C101" s="4">
        <v>42686</v>
      </c>
      <c r="D101" s="5">
        <v>90003</v>
      </c>
      <c r="E101" s="5" t="str">
        <f>VLOOKUP(売上[[#This Row],[会員番号]],会員[],2,FALSE)</f>
        <v>近藤　みさき</v>
      </c>
      <c r="F101" s="3" t="s">
        <v>81</v>
      </c>
      <c r="G101" s="3" t="str">
        <f>VLOOKUP(売上[[#This Row],[商品番号]],商品[],2,FALSE)</f>
        <v>オイルdeすべすべ</v>
      </c>
      <c r="H101" s="3" t="str">
        <f>VLOOKUP(売上[[#This Row],[商品番号]],商品[],3,FALSE)</f>
        <v>ボディケア</v>
      </c>
      <c r="I101" s="6">
        <f>VLOOKUP(売上[[#This Row],[商品番号]],商品[],5,FALSE)</f>
        <v>5500</v>
      </c>
      <c r="J101" s="3">
        <v>3</v>
      </c>
      <c r="K101" s="6">
        <f t="shared" si="2"/>
        <v>16500</v>
      </c>
    </row>
    <row r="102" spans="2:11" x14ac:dyDescent="0.4">
      <c r="B102" s="3">
        <v>96</v>
      </c>
      <c r="C102" s="4">
        <v>42686</v>
      </c>
      <c r="D102" s="5">
        <v>90021</v>
      </c>
      <c r="E102" s="5" t="str">
        <f>VLOOKUP(売上[[#This Row],[会員番号]],会員[],2,FALSE)</f>
        <v>伊藤　由里</v>
      </c>
      <c r="F102" s="3" t="s">
        <v>21</v>
      </c>
      <c r="G102" s="3" t="str">
        <f>VLOOKUP(売上[[#This Row],[商品番号]],商品[],2,FALSE)</f>
        <v>こんにゃくダイエッター（15食）</v>
      </c>
      <c r="H102" s="3" t="str">
        <f>VLOOKUP(売上[[#This Row],[商品番号]],商品[],3,FALSE)</f>
        <v>ダイエット食品</v>
      </c>
      <c r="I102" s="6">
        <f>VLOOKUP(売上[[#This Row],[商品番号]],商品[],5,FALSE)</f>
        <v>1700</v>
      </c>
      <c r="J102" s="3">
        <v>1</v>
      </c>
      <c r="K102" s="6">
        <f t="shared" si="2"/>
        <v>1700</v>
      </c>
    </row>
    <row r="103" spans="2:11" x14ac:dyDescent="0.4">
      <c r="B103" s="3">
        <v>97</v>
      </c>
      <c r="C103" s="4">
        <v>42687</v>
      </c>
      <c r="D103" s="5">
        <v>90015</v>
      </c>
      <c r="E103" s="5" t="str">
        <f>VLOOKUP(売上[[#This Row],[会員番号]],会員[],2,FALSE)</f>
        <v>三上　久美</v>
      </c>
      <c r="F103" s="3" t="s">
        <v>82</v>
      </c>
      <c r="G103" s="3" t="str">
        <f>VLOOKUP(売上[[#This Row],[商品番号]],商品[],2,FALSE)</f>
        <v>サウナ式サポーター</v>
      </c>
      <c r="H103" s="3" t="str">
        <f>VLOOKUP(売上[[#This Row],[商品番号]],商品[],3,FALSE)</f>
        <v>ボディケア</v>
      </c>
      <c r="I103" s="6">
        <f>VLOOKUP(売上[[#This Row],[商品番号]],商品[],5,FALSE)</f>
        <v>7800</v>
      </c>
      <c r="J103" s="3">
        <v>1</v>
      </c>
      <c r="K103" s="6">
        <f t="shared" si="2"/>
        <v>7800</v>
      </c>
    </row>
    <row r="104" spans="2:11" x14ac:dyDescent="0.4">
      <c r="B104" s="3">
        <v>98</v>
      </c>
      <c r="C104" s="4">
        <v>42688</v>
      </c>
      <c r="D104" s="5">
        <v>90015</v>
      </c>
      <c r="E104" s="5" t="str">
        <f>VLOOKUP(売上[[#This Row],[会員番号]],会員[],2,FALSE)</f>
        <v>三上　久美</v>
      </c>
      <c r="F104" s="3" t="s">
        <v>83</v>
      </c>
      <c r="G104" s="3" t="str">
        <f>VLOOKUP(売上[[#This Row],[商品番号]],商品[],2,FALSE)</f>
        <v>しっとりジェル（M）</v>
      </c>
      <c r="H104" s="3" t="str">
        <f>VLOOKUP(売上[[#This Row],[商品番号]],商品[],3,FALSE)</f>
        <v>ボディケア</v>
      </c>
      <c r="I104" s="6">
        <f>VLOOKUP(売上[[#This Row],[商品番号]],商品[],5,FALSE)</f>
        <v>3500</v>
      </c>
      <c r="J104" s="3">
        <v>2</v>
      </c>
      <c r="K104" s="6">
        <f t="shared" si="2"/>
        <v>7000</v>
      </c>
    </row>
    <row r="105" spans="2:11" x14ac:dyDescent="0.4">
      <c r="B105" s="3">
        <v>99</v>
      </c>
      <c r="C105" s="4">
        <v>42688</v>
      </c>
      <c r="D105" s="5">
        <v>90021</v>
      </c>
      <c r="E105" s="5" t="str">
        <f>VLOOKUP(売上[[#This Row],[会員番号]],会員[],2,FALSE)</f>
        <v>伊藤　由里</v>
      </c>
      <c r="F105" s="3" t="s">
        <v>25</v>
      </c>
      <c r="G105" s="3" t="str">
        <f>VLOOKUP(売上[[#This Row],[商品番号]],商品[],2,FALSE)</f>
        <v>スマートレッグ</v>
      </c>
      <c r="H105" s="3" t="str">
        <f>VLOOKUP(売上[[#This Row],[商品番号]],商品[],3,FALSE)</f>
        <v>スリム器具</v>
      </c>
      <c r="I105" s="6">
        <f>VLOOKUP(売上[[#This Row],[商品番号]],商品[],5,FALSE)</f>
        <v>5600</v>
      </c>
      <c r="J105" s="3">
        <v>2</v>
      </c>
      <c r="K105" s="6">
        <f t="shared" si="2"/>
        <v>11200</v>
      </c>
    </row>
    <row r="106" spans="2:11" x14ac:dyDescent="0.4">
      <c r="B106" s="3">
        <v>100</v>
      </c>
      <c r="C106" s="4">
        <v>42688</v>
      </c>
      <c r="D106" s="5">
        <v>90002</v>
      </c>
      <c r="E106" s="5" t="str">
        <f>VLOOKUP(売上[[#This Row],[会員番号]],会員[],2,FALSE)</f>
        <v>金岡　まなみ</v>
      </c>
      <c r="F106" s="3" t="s">
        <v>47</v>
      </c>
      <c r="G106" s="3" t="str">
        <f>VLOOKUP(売上[[#This Row],[商品番号]],商品[],2,FALSE)</f>
        <v>セルライト撃退！</v>
      </c>
      <c r="H106" s="3" t="str">
        <f>VLOOKUP(売上[[#This Row],[商品番号]],商品[],3,FALSE)</f>
        <v>スリム器具</v>
      </c>
      <c r="I106" s="6">
        <f>VLOOKUP(売上[[#This Row],[商品番号]],商品[],5,FALSE)</f>
        <v>8500</v>
      </c>
      <c r="J106" s="3">
        <v>1</v>
      </c>
      <c r="K106" s="6">
        <f t="shared" si="2"/>
        <v>8500</v>
      </c>
    </row>
    <row r="107" spans="2:11" x14ac:dyDescent="0.4">
      <c r="B107" s="3">
        <v>101</v>
      </c>
      <c r="C107" s="4">
        <v>42689</v>
      </c>
      <c r="D107" s="5">
        <v>90015</v>
      </c>
      <c r="E107" s="5" t="str">
        <f>VLOOKUP(売上[[#This Row],[会員番号]],会員[],2,FALSE)</f>
        <v>三上　久美</v>
      </c>
      <c r="F107" s="3" t="s">
        <v>49</v>
      </c>
      <c r="G107" s="3" t="str">
        <f>VLOOKUP(売上[[#This Row],[商品番号]],商品[],2,FALSE)</f>
        <v>つるつるフェイスソープ</v>
      </c>
      <c r="H107" s="3" t="str">
        <f>VLOOKUP(売上[[#This Row],[商品番号]],商品[],3,FALSE)</f>
        <v>フェイスケア</v>
      </c>
      <c r="I107" s="6">
        <f>VLOOKUP(売上[[#This Row],[商品番号]],商品[],5,FALSE)</f>
        <v>2800</v>
      </c>
      <c r="J107" s="3">
        <v>1</v>
      </c>
      <c r="K107" s="6">
        <f t="shared" si="2"/>
        <v>2800</v>
      </c>
    </row>
    <row r="108" spans="2:11" x14ac:dyDescent="0.4">
      <c r="B108" s="3">
        <v>102</v>
      </c>
      <c r="C108" s="4">
        <v>42690</v>
      </c>
      <c r="D108" s="5">
        <v>90016</v>
      </c>
      <c r="E108" s="5" t="str">
        <f>VLOOKUP(売上[[#This Row],[会員番号]],会員[],2,FALSE)</f>
        <v>諸岡　保美</v>
      </c>
      <c r="F108" s="3" t="s">
        <v>74</v>
      </c>
      <c r="G108" s="3" t="str">
        <f>VLOOKUP(売上[[#This Row],[商品番号]],商品[],2,FALSE)</f>
        <v>ダイエッティー（30袋）</v>
      </c>
      <c r="H108" s="3" t="str">
        <f>VLOOKUP(売上[[#This Row],[商品番号]],商品[],3,FALSE)</f>
        <v>ダイエット食品</v>
      </c>
      <c r="I108" s="6">
        <f>VLOOKUP(売上[[#This Row],[商品番号]],商品[],5,FALSE)</f>
        <v>2800</v>
      </c>
      <c r="J108" s="3">
        <v>2</v>
      </c>
      <c r="K108" s="6">
        <f t="shared" si="2"/>
        <v>5600</v>
      </c>
    </row>
    <row r="109" spans="2:11" x14ac:dyDescent="0.4">
      <c r="B109" s="3">
        <v>103</v>
      </c>
      <c r="C109" s="4">
        <v>42690</v>
      </c>
      <c r="D109" s="5">
        <v>90016</v>
      </c>
      <c r="E109" s="5" t="str">
        <f>VLOOKUP(売上[[#This Row],[会員番号]],会員[],2,FALSE)</f>
        <v>諸岡　保美</v>
      </c>
      <c r="F109" s="3" t="s">
        <v>57</v>
      </c>
      <c r="G109" s="3" t="str">
        <f>VLOOKUP(売上[[#This Row],[商品番号]],商品[],2,FALSE)</f>
        <v>スリムアップローラー（腕用）</v>
      </c>
      <c r="H109" s="3" t="str">
        <f>VLOOKUP(売上[[#This Row],[商品番号]],商品[],3,FALSE)</f>
        <v>スリム器具</v>
      </c>
      <c r="I109" s="6">
        <f>VLOOKUP(売上[[#This Row],[商品番号]],商品[],5,FALSE)</f>
        <v>3500</v>
      </c>
      <c r="J109" s="3">
        <v>1</v>
      </c>
      <c r="K109" s="6">
        <f t="shared" si="2"/>
        <v>3500</v>
      </c>
    </row>
    <row r="110" spans="2:11" x14ac:dyDescent="0.4">
      <c r="B110" s="3">
        <v>104</v>
      </c>
      <c r="C110" s="4">
        <v>42690</v>
      </c>
      <c r="D110" s="5">
        <v>90013</v>
      </c>
      <c r="E110" s="5" t="str">
        <f>VLOOKUP(売上[[#This Row],[会員番号]],会員[],2,FALSE)</f>
        <v>横山　みゆき</v>
      </c>
      <c r="F110" s="3" t="s">
        <v>30</v>
      </c>
      <c r="G110" s="3" t="str">
        <f>VLOOKUP(売上[[#This Row],[商品番号]],商品[],2,FALSE)</f>
        <v>ほっそりステッパー</v>
      </c>
      <c r="H110" s="3" t="str">
        <f>VLOOKUP(売上[[#This Row],[商品番号]],商品[],3,FALSE)</f>
        <v>スリム器具</v>
      </c>
      <c r="I110" s="6">
        <f>VLOOKUP(売上[[#This Row],[商品番号]],商品[],5,FALSE)</f>
        <v>12800</v>
      </c>
      <c r="J110" s="3">
        <v>1</v>
      </c>
      <c r="K110" s="6">
        <f t="shared" si="2"/>
        <v>12800</v>
      </c>
    </row>
    <row r="111" spans="2:11" x14ac:dyDescent="0.4">
      <c r="B111" s="3">
        <v>105</v>
      </c>
      <c r="C111" s="4">
        <v>42690</v>
      </c>
      <c r="D111" s="5">
        <v>90002</v>
      </c>
      <c r="E111" s="5" t="str">
        <f>VLOOKUP(売上[[#This Row],[会員番号]],会員[],2,FALSE)</f>
        <v>金岡　まなみ</v>
      </c>
      <c r="F111" s="3" t="s">
        <v>30</v>
      </c>
      <c r="G111" s="3" t="str">
        <f>VLOOKUP(売上[[#This Row],[商品番号]],商品[],2,FALSE)</f>
        <v>ほっそりステッパー</v>
      </c>
      <c r="H111" s="3" t="str">
        <f>VLOOKUP(売上[[#This Row],[商品番号]],商品[],3,FALSE)</f>
        <v>スリム器具</v>
      </c>
      <c r="I111" s="6">
        <f>VLOOKUP(売上[[#This Row],[商品番号]],商品[],5,FALSE)</f>
        <v>12800</v>
      </c>
      <c r="J111" s="3">
        <v>1</v>
      </c>
      <c r="K111" s="6">
        <f t="shared" si="2"/>
        <v>12800</v>
      </c>
    </row>
    <row r="112" spans="2:11" x14ac:dyDescent="0.4">
      <c r="B112" s="3">
        <v>106</v>
      </c>
      <c r="C112" s="4">
        <v>42691</v>
      </c>
      <c r="D112" s="5">
        <v>90011</v>
      </c>
      <c r="E112" s="5" t="str">
        <f>VLOOKUP(売上[[#This Row],[会員番号]],会員[],2,FALSE)</f>
        <v>薙原　恵子</v>
      </c>
      <c r="F112" s="3" t="s">
        <v>45</v>
      </c>
      <c r="G112" s="3" t="str">
        <f>VLOOKUP(売上[[#This Row],[商品番号]],商品[],2,FALSE)</f>
        <v>アミノ酸deスリム</v>
      </c>
      <c r="H112" s="3" t="str">
        <f>VLOOKUP(売上[[#This Row],[商品番号]],商品[],3,FALSE)</f>
        <v>ダイエット食品</v>
      </c>
      <c r="I112" s="6">
        <f>VLOOKUP(売上[[#This Row],[商品番号]],商品[],5,FALSE)</f>
        <v>2000</v>
      </c>
      <c r="J112" s="3">
        <v>1</v>
      </c>
      <c r="K112" s="6">
        <f t="shared" si="2"/>
        <v>2000</v>
      </c>
    </row>
    <row r="113" spans="2:11" x14ac:dyDescent="0.4">
      <c r="B113" s="3">
        <v>107</v>
      </c>
      <c r="C113" s="4">
        <v>42692</v>
      </c>
      <c r="D113" s="5">
        <v>90016</v>
      </c>
      <c r="E113" s="5" t="str">
        <f>VLOOKUP(売上[[#This Row],[会員番号]],会員[],2,FALSE)</f>
        <v>諸岡　保美</v>
      </c>
      <c r="F113" s="3" t="s">
        <v>27</v>
      </c>
      <c r="G113" s="3" t="str">
        <f>VLOOKUP(売上[[#This Row],[商品番号]],商品[],2,FALSE)</f>
        <v>セルライト撃退！</v>
      </c>
      <c r="H113" s="3" t="str">
        <f>VLOOKUP(売上[[#This Row],[商品番号]],商品[],3,FALSE)</f>
        <v>スリム器具</v>
      </c>
      <c r="I113" s="6">
        <f>VLOOKUP(売上[[#This Row],[商品番号]],商品[],5,FALSE)</f>
        <v>8500</v>
      </c>
      <c r="J113" s="3">
        <v>1</v>
      </c>
      <c r="K113" s="6">
        <f t="shared" si="2"/>
        <v>8500</v>
      </c>
    </row>
    <row r="114" spans="2:11" x14ac:dyDescent="0.4">
      <c r="B114" s="3">
        <v>108</v>
      </c>
      <c r="C114" s="4">
        <v>42693</v>
      </c>
      <c r="D114" s="5">
        <v>90001</v>
      </c>
      <c r="E114" s="5" t="str">
        <f>VLOOKUP(売上[[#This Row],[会員番号]],会員[],2,FALSE)</f>
        <v>吉村　孝子</v>
      </c>
      <c r="F114" s="3" t="s">
        <v>51</v>
      </c>
      <c r="G114" s="3" t="str">
        <f>VLOOKUP(売上[[#This Row],[商品番号]],商品[],2,FALSE)</f>
        <v>毎日1分！美白パック（20枚入り）</v>
      </c>
      <c r="H114" s="3" t="str">
        <f>VLOOKUP(売上[[#This Row],[商品番号]],商品[],3,FALSE)</f>
        <v>フェイスケア</v>
      </c>
      <c r="I114" s="6">
        <f>VLOOKUP(売上[[#This Row],[商品番号]],商品[],5,FALSE)</f>
        <v>5000</v>
      </c>
      <c r="J114" s="3">
        <v>1</v>
      </c>
      <c r="K114" s="6">
        <f t="shared" si="2"/>
        <v>5000</v>
      </c>
    </row>
    <row r="115" spans="2:11" x14ac:dyDescent="0.4">
      <c r="B115" s="3">
        <v>109</v>
      </c>
      <c r="C115" s="4">
        <v>42694</v>
      </c>
      <c r="D115" s="5">
        <v>90011</v>
      </c>
      <c r="E115" s="5" t="str">
        <f>VLOOKUP(売上[[#This Row],[会員番号]],会員[],2,FALSE)</f>
        <v>薙原　恵子</v>
      </c>
      <c r="F115" s="3" t="s">
        <v>74</v>
      </c>
      <c r="G115" s="3" t="str">
        <f>VLOOKUP(売上[[#This Row],[商品番号]],商品[],2,FALSE)</f>
        <v>ダイエッティー（30袋）</v>
      </c>
      <c r="H115" s="3" t="str">
        <f>VLOOKUP(売上[[#This Row],[商品番号]],商品[],3,FALSE)</f>
        <v>ダイエット食品</v>
      </c>
      <c r="I115" s="6">
        <f>VLOOKUP(売上[[#This Row],[商品番号]],商品[],5,FALSE)</f>
        <v>2800</v>
      </c>
      <c r="J115" s="3">
        <v>1</v>
      </c>
      <c r="K115" s="6">
        <f t="shared" si="2"/>
        <v>2800</v>
      </c>
    </row>
    <row r="116" spans="2:11" x14ac:dyDescent="0.4">
      <c r="B116" s="3">
        <v>110</v>
      </c>
      <c r="C116" s="4">
        <v>42694</v>
      </c>
      <c r="D116" s="5">
        <v>90001</v>
      </c>
      <c r="E116" s="5" t="str">
        <f>VLOOKUP(売上[[#This Row],[会員番号]],会員[],2,FALSE)</f>
        <v>吉村　孝子</v>
      </c>
      <c r="F116" s="3" t="s">
        <v>29</v>
      </c>
      <c r="G116" s="3" t="str">
        <f>VLOOKUP(売上[[#This Row],[商品番号]],商品[],2,FALSE)</f>
        <v>つるつるフェイスソープ</v>
      </c>
      <c r="H116" s="3" t="str">
        <f>VLOOKUP(売上[[#This Row],[商品番号]],商品[],3,FALSE)</f>
        <v>フェイスケア</v>
      </c>
      <c r="I116" s="6">
        <f>VLOOKUP(売上[[#This Row],[商品番号]],商品[],5,FALSE)</f>
        <v>2800</v>
      </c>
      <c r="J116" s="3">
        <v>1</v>
      </c>
      <c r="K116" s="6">
        <f t="shared" si="2"/>
        <v>2800</v>
      </c>
    </row>
    <row r="117" spans="2:11" x14ac:dyDescent="0.4">
      <c r="B117" s="3">
        <v>111</v>
      </c>
      <c r="C117" s="4">
        <v>42694</v>
      </c>
      <c r="D117" s="5">
        <v>90017</v>
      </c>
      <c r="E117" s="5" t="str">
        <f>VLOOKUP(売上[[#This Row],[会員番号]],会員[],2,FALSE)</f>
        <v>榎並　恵美</v>
      </c>
      <c r="F117" s="3" t="s">
        <v>62</v>
      </c>
      <c r="G117" s="3" t="str">
        <f>VLOOKUP(売上[[#This Row],[商品番号]],商品[],2,FALSE)</f>
        <v>毎日1分！美白パック（10枚入り）</v>
      </c>
      <c r="H117" s="3" t="str">
        <f>VLOOKUP(売上[[#This Row],[商品番号]],商品[],3,FALSE)</f>
        <v>フェイスケア</v>
      </c>
      <c r="I117" s="6">
        <f>VLOOKUP(売上[[#This Row],[商品番号]],商品[],5,FALSE)</f>
        <v>2700</v>
      </c>
      <c r="J117" s="3">
        <v>1</v>
      </c>
      <c r="K117" s="6">
        <f t="shared" si="2"/>
        <v>2700</v>
      </c>
    </row>
    <row r="118" spans="2:11" x14ac:dyDescent="0.4">
      <c r="B118" s="3">
        <v>112</v>
      </c>
      <c r="C118" s="4">
        <v>42694</v>
      </c>
      <c r="D118" s="5">
        <v>90012</v>
      </c>
      <c r="E118" s="5" t="str">
        <f>VLOOKUP(売上[[#This Row],[会員番号]],会員[],2,FALSE)</f>
        <v>岡本　祥子</v>
      </c>
      <c r="F118" s="3" t="s">
        <v>44</v>
      </c>
      <c r="G118" s="3" t="str">
        <f>VLOOKUP(売上[[#This Row],[商品番号]],商品[],2,FALSE)</f>
        <v>ほっそりステッパー</v>
      </c>
      <c r="H118" s="3" t="str">
        <f>VLOOKUP(売上[[#This Row],[商品番号]],商品[],3,FALSE)</f>
        <v>スリム器具</v>
      </c>
      <c r="I118" s="6">
        <f>VLOOKUP(売上[[#This Row],[商品番号]],商品[],5,FALSE)</f>
        <v>12800</v>
      </c>
      <c r="J118" s="3">
        <v>2</v>
      </c>
      <c r="K118" s="6">
        <f t="shared" si="2"/>
        <v>25600</v>
      </c>
    </row>
    <row r="119" spans="2:11" x14ac:dyDescent="0.4">
      <c r="B119" s="3">
        <v>113</v>
      </c>
      <c r="C119" s="4">
        <v>42694</v>
      </c>
      <c r="D119" s="5">
        <v>90001</v>
      </c>
      <c r="E119" s="5" t="str">
        <f>VLOOKUP(売上[[#This Row],[会員番号]],会員[],2,FALSE)</f>
        <v>吉村　孝子</v>
      </c>
      <c r="F119" s="3" t="s">
        <v>44</v>
      </c>
      <c r="G119" s="3" t="str">
        <f>VLOOKUP(売上[[#This Row],[商品番号]],商品[],2,FALSE)</f>
        <v>ほっそりステッパー</v>
      </c>
      <c r="H119" s="3" t="str">
        <f>VLOOKUP(売上[[#This Row],[商品番号]],商品[],3,FALSE)</f>
        <v>スリム器具</v>
      </c>
      <c r="I119" s="6">
        <f>VLOOKUP(売上[[#This Row],[商品番号]],商品[],5,FALSE)</f>
        <v>12800</v>
      </c>
      <c r="J119" s="3">
        <v>2</v>
      </c>
      <c r="K119" s="6">
        <f t="shared" si="2"/>
        <v>25600</v>
      </c>
    </row>
    <row r="120" spans="2:11" x14ac:dyDescent="0.4">
      <c r="B120" s="3">
        <v>114</v>
      </c>
      <c r="C120" s="4">
        <v>42694</v>
      </c>
      <c r="D120" s="5">
        <v>90005</v>
      </c>
      <c r="E120" s="5" t="str">
        <f>VLOOKUP(売上[[#This Row],[会員番号]],会員[],2,FALSE)</f>
        <v>坂本　みさき</v>
      </c>
      <c r="F120" s="3" t="s">
        <v>27</v>
      </c>
      <c r="G120" s="3" t="str">
        <f>VLOOKUP(売上[[#This Row],[商品番号]],商品[],2,FALSE)</f>
        <v>セルライト撃退！</v>
      </c>
      <c r="H120" s="3" t="str">
        <f>VLOOKUP(売上[[#This Row],[商品番号]],商品[],3,FALSE)</f>
        <v>スリム器具</v>
      </c>
      <c r="I120" s="6">
        <f>VLOOKUP(売上[[#This Row],[商品番号]],商品[],5,FALSE)</f>
        <v>8500</v>
      </c>
      <c r="J120" s="3">
        <v>1</v>
      </c>
      <c r="K120" s="6">
        <f t="shared" si="2"/>
        <v>8500</v>
      </c>
    </row>
    <row r="121" spans="2:11" x14ac:dyDescent="0.4">
      <c r="B121" s="3">
        <v>115</v>
      </c>
      <c r="C121" s="4">
        <v>42695</v>
      </c>
      <c r="D121" s="5">
        <v>90011</v>
      </c>
      <c r="E121" s="5" t="str">
        <f>VLOOKUP(売上[[#This Row],[会員番号]],会員[],2,FALSE)</f>
        <v>薙原　恵子</v>
      </c>
      <c r="F121" s="3" t="s">
        <v>66</v>
      </c>
      <c r="G121" s="3" t="str">
        <f>VLOOKUP(売上[[#This Row],[商品番号]],商品[],2,FALSE)</f>
        <v>毎日1分！美白パック（20枚入り）</v>
      </c>
      <c r="H121" s="3" t="str">
        <f>VLOOKUP(売上[[#This Row],[商品番号]],商品[],3,FALSE)</f>
        <v>フェイスケア</v>
      </c>
      <c r="I121" s="6">
        <f>VLOOKUP(売上[[#This Row],[商品番号]],商品[],5,FALSE)</f>
        <v>5000</v>
      </c>
      <c r="J121" s="3">
        <v>1</v>
      </c>
      <c r="K121" s="6">
        <f t="shared" si="2"/>
        <v>5000</v>
      </c>
    </row>
    <row r="122" spans="2:11" x14ac:dyDescent="0.4">
      <c r="B122" s="3">
        <v>116</v>
      </c>
      <c r="C122" s="4">
        <v>42696</v>
      </c>
      <c r="D122" s="5">
        <v>90002</v>
      </c>
      <c r="E122" s="5" t="str">
        <f>VLOOKUP(売上[[#This Row],[会員番号]],会員[],2,FALSE)</f>
        <v>金岡　まなみ</v>
      </c>
      <c r="F122" s="3" t="s">
        <v>58</v>
      </c>
      <c r="G122" s="3" t="str">
        <f>VLOOKUP(売上[[#This Row],[商品番号]],商品[],2,FALSE)</f>
        <v>アミノ酸deスリム</v>
      </c>
      <c r="H122" s="3" t="str">
        <f>VLOOKUP(売上[[#This Row],[商品番号]],商品[],3,FALSE)</f>
        <v>ダイエット食品</v>
      </c>
      <c r="I122" s="6">
        <f>VLOOKUP(売上[[#This Row],[商品番号]],商品[],5,FALSE)</f>
        <v>2000</v>
      </c>
      <c r="J122" s="3">
        <v>1</v>
      </c>
      <c r="K122" s="6">
        <f t="shared" si="2"/>
        <v>2000</v>
      </c>
    </row>
    <row r="123" spans="2:11" x14ac:dyDescent="0.4">
      <c r="B123" s="3">
        <v>117</v>
      </c>
      <c r="C123" s="4">
        <v>42696</v>
      </c>
      <c r="D123" s="5">
        <v>90003</v>
      </c>
      <c r="E123" s="5" t="str">
        <f>VLOOKUP(売上[[#This Row],[会員番号]],会員[],2,FALSE)</f>
        <v>近藤　みさき</v>
      </c>
      <c r="F123" s="3" t="s">
        <v>84</v>
      </c>
      <c r="G123" s="3" t="str">
        <f>VLOOKUP(売上[[#This Row],[商品番号]],商品[],2,FALSE)</f>
        <v>スリムアップローラー（腕用）</v>
      </c>
      <c r="H123" s="3" t="str">
        <f>VLOOKUP(売上[[#This Row],[商品番号]],商品[],3,FALSE)</f>
        <v>スリム器具</v>
      </c>
      <c r="I123" s="6">
        <f>VLOOKUP(売上[[#This Row],[商品番号]],商品[],5,FALSE)</f>
        <v>3500</v>
      </c>
      <c r="J123" s="3">
        <v>2</v>
      </c>
      <c r="K123" s="6">
        <f t="shared" si="2"/>
        <v>7000</v>
      </c>
    </row>
    <row r="124" spans="2:11" x14ac:dyDescent="0.4">
      <c r="B124" s="3">
        <v>118</v>
      </c>
      <c r="C124" s="4">
        <v>42696</v>
      </c>
      <c r="D124" s="5">
        <v>90008</v>
      </c>
      <c r="E124" s="5" t="str">
        <f>VLOOKUP(売上[[#This Row],[会員番号]],会員[],2,FALSE)</f>
        <v>笹本　祥子</v>
      </c>
      <c r="F124" s="3" t="s">
        <v>59</v>
      </c>
      <c r="G124" s="3" t="str">
        <f>VLOOKUP(売上[[#This Row],[商品番号]],商品[],2,FALSE)</f>
        <v>おやすみマッサージャー</v>
      </c>
      <c r="H124" s="3" t="str">
        <f>VLOOKUP(売上[[#This Row],[商品番号]],商品[],3,FALSE)</f>
        <v>スリム器具</v>
      </c>
      <c r="I124" s="6">
        <f>VLOOKUP(売上[[#This Row],[商品番号]],商品[],5,FALSE)</f>
        <v>9800</v>
      </c>
      <c r="J124" s="3">
        <v>1</v>
      </c>
      <c r="K124" s="6">
        <f t="shared" si="2"/>
        <v>9800</v>
      </c>
    </row>
    <row r="125" spans="2:11" x14ac:dyDescent="0.4">
      <c r="B125" s="3">
        <v>119</v>
      </c>
      <c r="C125" s="4">
        <v>42697</v>
      </c>
      <c r="D125" s="5">
        <v>90011</v>
      </c>
      <c r="E125" s="5" t="str">
        <f>VLOOKUP(売上[[#This Row],[会員番号]],会員[],2,FALSE)</f>
        <v>薙原　恵子</v>
      </c>
      <c r="F125" s="3" t="s">
        <v>60</v>
      </c>
      <c r="G125" s="3" t="str">
        <f>VLOOKUP(売上[[#This Row],[商品番号]],商品[],2,FALSE)</f>
        <v>しっとりジェル（M）</v>
      </c>
      <c r="H125" s="3" t="str">
        <f>VLOOKUP(売上[[#This Row],[商品番号]],商品[],3,FALSE)</f>
        <v>ボディケア</v>
      </c>
      <c r="I125" s="6">
        <f>VLOOKUP(売上[[#This Row],[商品番号]],商品[],5,FALSE)</f>
        <v>3500</v>
      </c>
      <c r="J125" s="3">
        <v>2</v>
      </c>
      <c r="K125" s="6">
        <f t="shared" si="2"/>
        <v>7000</v>
      </c>
    </row>
    <row r="126" spans="2:11" x14ac:dyDescent="0.4">
      <c r="B126" s="3">
        <v>120</v>
      </c>
      <c r="C126" s="4">
        <v>42698</v>
      </c>
      <c r="D126" s="5">
        <v>90005</v>
      </c>
      <c r="E126" s="5" t="str">
        <f>VLOOKUP(売上[[#This Row],[会員番号]],会員[],2,FALSE)</f>
        <v>坂本　みさき</v>
      </c>
      <c r="F126" s="3" t="s">
        <v>83</v>
      </c>
      <c r="G126" s="3" t="str">
        <f>VLOOKUP(売上[[#This Row],[商品番号]],商品[],2,FALSE)</f>
        <v>しっとりジェル（M）</v>
      </c>
      <c r="H126" s="3" t="str">
        <f>VLOOKUP(売上[[#This Row],[商品番号]],商品[],3,FALSE)</f>
        <v>ボディケア</v>
      </c>
      <c r="I126" s="6">
        <f>VLOOKUP(売上[[#This Row],[商品番号]],商品[],5,FALSE)</f>
        <v>3500</v>
      </c>
      <c r="J126" s="3">
        <v>1</v>
      </c>
      <c r="K126" s="6">
        <f t="shared" si="2"/>
        <v>3500</v>
      </c>
    </row>
    <row r="127" spans="2:11" x14ac:dyDescent="0.4">
      <c r="B127" s="3">
        <v>121</v>
      </c>
      <c r="C127" s="4">
        <v>42698</v>
      </c>
      <c r="D127" s="5">
        <v>90004</v>
      </c>
      <c r="E127" s="5" t="str">
        <f>VLOOKUP(売上[[#This Row],[会員番号]],会員[],2,FALSE)</f>
        <v>村山　瞳</v>
      </c>
      <c r="F127" s="3" t="s">
        <v>87</v>
      </c>
      <c r="G127" s="3" t="str">
        <f>VLOOKUP(売上[[#This Row],[商品番号]],商品[],2,FALSE)</f>
        <v>ダイエッティー（30袋）</v>
      </c>
      <c r="H127" s="3" t="str">
        <f>VLOOKUP(売上[[#This Row],[商品番号]],商品[],3,FALSE)</f>
        <v>ダイエット食品</v>
      </c>
      <c r="I127" s="6">
        <f>VLOOKUP(売上[[#This Row],[商品番号]],商品[],5,FALSE)</f>
        <v>2800</v>
      </c>
      <c r="J127" s="3">
        <v>2</v>
      </c>
      <c r="K127" s="6">
        <f t="shared" si="2"/>
        <v>5600</v>
      </c>
    </row>
    <row r="128" spans="2:11" x14ac:dyDescent="0.4">
      <c r="B128" s="3">
        <v>122</v>
      </c>
      <c r="C128" s="4">
        <v>42698</v>
      </c>
      <c r="D128" s="5">
        <v>90021</v>
      </c>
      <c r="E128" s="5" t="str">
        <f>VLOOKUP(売上[[#This Row],[会員番号]],会員[],2,FALSE)</f>
        <v>伊藤　由里</v>
      </c>
      <c r="F128" s="3" t="s">
        <v>62</v>
      </c>
      <c r="G128" s="3" t="str">
        <f>VLOOKUP(売上[[#This Row],[商品番号]],商品[],2,FALSE)</f>
        <v>毎日1分！美白パック（10枚入り）</v>
      </c>
      <c r="H128" s="3" t="str">
        <f>VLOOKUP(売上[[#This Row],[商品番号]],商品[],3,FALSE)</f>
        <v>フェイスケア</v>
      </c>
      <c r="I128" s="6">
        <f>VLOOKUP(売上[[#This Row],[商品番号]],商品[],5,FALSE)</f>
        <v>2700</v>
      </c>
      <c r="J128" s="3">
        <v>1</v>
      </c>
      <c r="K128" s="6">
        <f t="shared" si="2"/>
        <v>2700</v>
      </c>
    </row>
    <row r="129" spans="2:11" x14ac:dyDescent="0.4">
      <c r="B129" s="3">
        <v>123</v>
      </c>
      <c r="C129" s="4">
        <v>42698</v>
      </c>
      <c r="D129" s="5">
        <v>90004</v>
      </c>
      <c r="E129" s="5" t="str">
        <f>VLOOKUP(売上[[#This Row],[会員番号]],会員[],2,FALSE)</f>
        <v>村山　瞳</v>
      </c>
      <c r="F129" s="3" t="s">
        <v>85</v>
      </c>
      <c r="G129" s="3" t="str">
        <f>VLOOKUP(売上[[#This Row],[商品番号]],商品[],2,FALSE)</f>
        <v>エステサロンのローション</v>
      </c>
      <c r="H129" s="3" t="str">
        <f>VLOOKUP(売上[[#This Row],[商品番号]],商品[],3,FALSE)</f>
        <v>フェイスケア</v>
      </c>
      <c r="I129" s="6">
        <f>VLOOKUP(売上[[#This Row],[商品番号]],商品[],5,FALSE)</f>
        <v>10000</v>
      </c>
      <c r="J129" s="3">
        <v>1</v>
      </c>
      <c r="K129" s="6">
        <f t="shared" si="2"/>
        <v>10000</v>
      </c>
    </row>
    <row r="130" spans="2:11" x14ac:dyDescent="0.4">
      <c r="B130" s="3">
        <v>124</v>
      </c>
      <c r="C130" s="4">
        <v>42698</v>
      </c>
      <c r="D130" s="5">
        <v>90004</v>
      </c>
      <c r="E130" s="5" t="str">
        <f>VLOOKUP(売上[[#This Row],[会員番号]],会員[],2,FALSE)</f>
        <v>村山　瞳</v>
      </c>
      <c r="F130" s="3" t="s">
        <v>25</v>
      </c>
      <c r="G130" s="3" t="str">
        <f>VLOOKUP(売上[[#This Row],[商品番号]],商品[],2,FALSE)</f>
        <v>スマートレッグ</v>
      </c>
      <c r="H130" s="3" t="str">
        <f>VLOOKUP(売上[[#This Row],[商品番号]],商品[],3,FALSE)</f>
        <v>スリム器具</v>
      </c>
      <c r="I130" s="6">
        <f>VLOOKUP(売上[[#This Row],[商品番号]],商品[],5,FALSE)</f>
        <v>5600</v>
      </c>
      <c r="J130" s="3">
        <v>1</v>
      </c>
      <c r="K130" s="6">
        <f t="shared" si="2"/>
        <v>5600</v>
      </c>
    </row>
    <row r="131" spans="2:11" x14ac:dyDescent="0.4">
      <c r="B131" s="3">
        <v>125</v>
      </c>
      <c r="C131" s="4">
        <v>42698</v>
      </c>
      <c r="D131" s="5">
        <v>90013</v>
      </c>
      <c r="E131" s="5" t="str">
        <f>VLOOKUP(売上[[#This Row],[会員番号]],会員[],2,FALSE)</f>
        <v>横山　みゆき</v>
      </c>
      <c r="F131" s="3" t="s">
        <v>86</v>
      </c>
      <c r="G131" s="3" t="str">
        <f>VLOOKUP(売上[[#This Row],[商品番号]],商品[],2,FALSE)</f>
        <v>おやすみマッサージャー</v>
      </c>
      <c r="H131" s="3" t="str">
        <f>VLOOKUP(売上[[#This Row],[商品番号]],商品[],3,FALSE)</f>
        <v>スリム器具</v>
      </c>
      <c r="I131" s="6">
        <f>VLOOKUP(売上[[#This Row],[商品番号]],商品[],5,FALSE)</f>
        <v>9800</v>
      </c>
      <c r="J131" s="3">
        <v>1</v>
      </c>
      <c r="K131" s="6">
        <f t="shared" si="2"/>
        <v>9800</v>
      </c>
    </row>
    <row r="132" spans="2:11" x14ac:dyDescent="0.4">
      <c r="B132" s="3">
        <v>126</v>
      </c>
      <c r="C132" s="4">
        <v>42699</v>
      </c>
      <c r="D132" s="5">
        <v>90008</v>
      </c>
      <c r="E132" s="5" t="str">
        <f>VLOOKUP(売上[[#This Row],[会員番号]],会員[],2,FALSE)</f>
        <v>笹本　祥子</v>
      </c>
      <c r="F132" s="3" t="s">
        <v>61</v>
      </c>
      <c r="G132" s="3" t="str">
        <f>VLOOKUP(売上[[#This Row],[商品番号]],商品[],2,FALSE)</f>
        <v>スマートレッグ</v>
      </c>
      <c r="H132" s="3" t="str">
        <f>VLOOKUP(売上[[#This Row],[商品番号]],商品[],3,FALSE)</f>
        <v>スリム器具</v>
      </c>
      <c r="I132" s="6">
        <f>VLOOKUP(売上[[#This Row],[商品番号]],商品[],5,FALSE)</f>
        <v>5600</v>
      </c>
      <c r="J132" s="3">
        <v>1</v>
      </c>
      <c r="K132" s="6">
        <f t="shared" si="2"/>
        <v>5600</v>
      </c>
    </row>
    <row r="133" spans="2:11" x14ac:dyDescent="0.4">
      <c r="B133" s="3">
        <v>127</v>
      </c>
      <c r="C133" s="4">
        <v>42700</v>
      </c>
      <c r="D133" s="5">
        <v>90007</v>
      </c>
      <c r="E133" s="5" t="str">
        <f>VLOOKUP(売上[[#This Row],[会員番号]],会員[],2,FALSE)</f>
        <v>遠藤　美登里</v>
      </c>
      <c r="F133" s="3" t="s">
        <v>49</v>
      </c>
      <c r="G133" s="3" t="str">
        <f>VLOOKUP(売上[[#This Row],[商品番号]],商品[],2,FALSE)</f>
        <v>つるつるフェイスソープ</v>
      </c>
      <c r="H133" s="3" t="str">
        <f>VLOOKUP(売上[[#This Row],[商品番号]],商品[],3,FALSE)</f>
        <v>フェイスケア</v>
      </c>
      <c r="I133" s="6">
        <f>VLOOKUP(売上[[#This Row],[商品番号]],商品[],5,FALSE)</f>
        <v>2800</v>
      </c>
      <c r="J133" s="3">
        <v>1</v>
      </c>
      <c r="K133" s="6">
        <f t="shared" si="2"/>
        <v>2800</v>
      </c>
    </row>
    <row r="134" spans="2:11" x14ac:dyDescent="0.4">
      <c r="B134" s="3">
        <v>128</v>
      </c>
      <c r="C134" s="4">
        <v>42700</v>
      </c>
      <c r="D134" s="5">
        <v>90014</v>
      </c>
      <c r="E134" s="5" t="str">
        <f>VLOOKUP(売上[[#This Row],[会員番号]],会員[],2,FALSE)</f>
        <v>白川　響子</v>
      </c>
      <c r="F134" s="3" t="s">
        <v>66</v>
      </c>
      <c r="G134" s="3" t="str">
        <f>VLOOKUP(売上[[#This Row],[商品番号]],商品[],2,FALSE)</f>
        <v>毎日1分！美白パック（20枚入り）</v>
      </c>
      <c r="H134" s="3" t="str">
        <f>VLOOKUP(売上[[#This Row],[商品番号]],商品[],3,FALSE)</f>
        <v>フェイスケア</v>
      </c>
      <c r="I134" s="6">
        <f>VLOOKUP(売上[[#This Row],[商品番号]],商品[],5,FALSE)</f>
        <v>5000</v>
      </c>
      <c r="J134" s="3">
        <v>1</v>
      </c>
      <c r="K134" s="6">
        <f t="shared" si="2"/>
        <v>5000</v>
      </c>
    </row>
    <row r="135" spans="2:11" x14ac:dyDescent="0.4">
      <c r="B135" s="3">
        <v>129</v>
      </c>
      <c r="C135" s="4">
        <v>42700</v>
      </c>
      <c r="D135" s="5">
        <v>90007</v>
      </c>
      <c r="E135" s="5" t="str">
        <f>VLOOKUP(売上[[#This Row],[会員番号]],会員[],2,FALSE)</f>
        <v>遠藤　美登里</v>
      </c>
      <c r="F135" s="3" t="s">
        <v>34</v>
      </c>
      <c r="G135" s="3" t="str">
        <f>VLOOKUP(売上[[#This Row],[商品番号]],商品[],2,FALSE)</f>
        <v>スリムアップローラー（腕用）</v>
      </c>
      <c r="H135" s="3" t="str">
        <f>VLOOKUP(売上[[#This Row],[商品番号]],商品[],3,FALSE)</f>
        <v>スリム器具</v>
      </c>
      <c r="I135" s="6">
        <f>VLOOKUP(売上[[#This Row],[商品番号]],商品[],5,FALSE)</f>
        <v>3500</v>
      </c>
      <c r="J135" s="3">
        <v>5</v>
      </c>
      <c r="K135" s="6">
        <f t="shared" ref="K135:K198" si="4">I135*J135</f>
        <v>17500</v>
      </c>
    </row>
    <row r="136" spans="2:11" x14ac:dyDescent="0.4">
      <c r="B136" s="3">
        <v>130</v>
      </c>
      <c r="C136" s="4">
        <v>42701</v>
      </c>
      <c r="D136" s="5">
        <v>90011</v>
      </c>
      <c r="E136" s="5" t="str">
        <f>VLOOKUP(売上[[#This Row],[会員番号]],会員[],2,FALSE)</f>
        <v>薙原　恵子</v>
      </c>
      <c r="F136" s="3" t="s">
        <v>88</v>
      </c>
      <c r="G136" s="3" t="str">
        <f>VLOOKUP(売上[[#This Row],[商品番号]],商品[],2,FALSE)</f>
        <v>アミノ酸deスリム</v>
      </c>
      <c r="H136" s="3" t="str">
        <f>VLOOKUP(売上[[#This Row],[商品番号]],商品[],3,FALSE)</f>
        <v>ダイエット食品</v>
      </c>
      <c r="I136" s="6">
        <f>VLOOKUP(売上[[#This Row],[商品番号]],商品[],5,FALSE)</f>
        <v>2000</v>
      </c>
      <c r="J136" s="3">
        <v>2</v>
      </c>
      <c r="K136" s="6">
        <f t="shared" si="4"/>
        <v>4000</v>
      </c>
    </row>
    <row r="137" spans="2:11" x14ac:dyDescent="0.4">
      <c r="B137" s="3">
        <v>131</v>
      </c>
      <c r="C137" s="4">
        <v>42701</v>
      </c>
      <c r="D137" s="5">
        <v>90016</v>
      </c>
      <c r="E137" s="5" t="str">
        <f>VLOOKUP(売上[[#This Row],[会員番号]],会員[],2,FALSE)</f>
        <v>諸岡　保美</v>
      </c>
      <c r="F137" s="3" t="s">
        <v>89</v>
      </c>
      <c r="G137" s="3" t="str">
        <f>VLOOKUP(売上[[#This Row],[商品番号]],商品[],2,FALSE)</f>
        <v>アミノ酸deスリム</v>
      </c>
      <c r="H137" s="3" t="str">
        <f>VLOOKUP(売上[[#This Row],[商品番号]],商品[],3,FALSE)</f>
        <v>ダイエット食品</v>
      </c>
      <c r="I137" s="6">
        <f>VLOOKUP(売上[[#This Row],[商品番号]],商品[],5,FALSE)</f>
        <v>2000</v>
      </c>
      <c r="J137" s="3">
        <v>1</v>
      </c>
      <c r="K137" s="6">
        <f t="shared" si="4"/>
        <v>2000</v>
      </c>
    </row>
    <row r="138" spans="2:11" x14ac:dyDescent="0.4">
      <c r="B138" s="3">
        <v>132</v>
      </c>
      <c r="C138" s="4">
        <v>42701</v>
      </c>
      <c r="D138" s="5">
        <v>90015</v>
      </c>
      <c r="E138" s="5" t="str">
        <f>VLOOKUP(売上[[#This Row],[会員番号]],会員[],2,FALSE)</f>
        <v>三上　久美</v>
      </c>
      <c r="F138" s="3" t="s">
        <v>36</v>
      </c>
      <c r="G138" s="3" t="str">
        <f>VLOOKUP(売上[[#This Row],[商品番号]],商品[],2,FALSE)</f>
        <v>毎日1分！美白パック（10枚入り）</v>
      </c>
      <c r="H138" s="3" t="str">
        <f>VLOOKUP(売上[[#This Row],[商品番号]],商品[],3,FALSE)</f>
        <v>フェイスケア</v>
      </c>
      <c r="I138" s="6">
        <f>VLOOKUP(売上[[#This Row],[商品番号]],商品[],5,FALSE)</f>
        <v>2700</v>
      </c>
      <c r="J138" s="3">
        <v>1</v>
      </c>
      <c r="K138" s="6">
        <f t="shared" si="4"/>
        <v>2700</v>
      </c>
    </row>
    <row r="139" spans="2:11" x14ac:dyDescent="0.4">
      <c r="B139" s="3">
        <v>133</v>
      </c>
      <c r="C139" s="4">
        <v>42701</v>
      </c>
      <c r="D139" s="5">
        <v>90014</v>
      </c>
      <c r="E139" s="5" t="str">
        <f>VLOOKUP(売上[[#This Row],[会員番号]],会員[],2,FALSE)</f>
        <v>白川　響子</v>
      </c>
      <c r="F139" s="3" t="s">
        <v>66</v>
      </c>
      <c r="G139" s="3" t="str">
        <f>VLOOKUP(売上[[#This Row],[商品番号]],商品[],2,FALSE)</f>
        <v>毎日1分！美白パック（20枚入り）</v>
      </c>
      <c r="H139" s="3" t="str">
        <f>VLOOKUP(売上[[#This Row],[商品番号]],商品[],3,FALSE)</f>
        <v>フェイスケア</v>
      </c>
      <c r="I139" s="6">
        <f>VLOOKUP(売上[[#This Row],[商品番号]],商品[],5,FALSE)</f>
        <v>5000</v>
      </c>
      <c r="J139" s="3">
        <v>1</v>
      </c>
      <c r="K139" s="6">
        <f t="shared" si="4"/>
        <v>5000</v>
      </c>
    </row>
    <row r="140" spans="2:11" x14ac:dyDescent="0.4">
      <c r="B140" s="3">
        <v>134</v>
      </c>
      <c r="C140" s="4">
        <v>42702</v>
      </c>
      <c r="D140" s="5">
        <v>90005</v>
      </c>
      <c r="E140" s="5" t="str">
        <f>VLOOKUP(売上[[#This Row],[会員番号]],会員[],2,FALSE)</f>
        <v>坂本　みさき</v>
      </c>
      <c r="F140" s="3" t="s">
        <v>22</v>
      </c>
      <c r="G140" s="3" t="str">
        <f>VLOOKUP(売上[[#This Row],[商品番号]],商品[],2,FALSE)</f>
        <v>サウナ式サポーター</v>
      </c>
      <c r="H140" s="3" t="str">
        <f>VLOOKUP(売上[[#This Row],[商品番号]],商品[],3,FALSE)</f>
        <v>ボディケア</v>
      </c>
      <c r="I140" s="6">
        <f>VLOOKUP(売上[[#This Row],[商品番号]],商品[],5,FALSE)</f>
        <v>7800</v>
      </c>
      <c r="J140" s="3">
        <v>1</v>
      </c>
      <c r="K140" s="6">
        <f t="shared" si="4"/>
        <v>7800</v>
      </c>
    </row>
    <row r="141" spans="2:11" x14ac:dyDescent="0.4">
      <c r="B141" s="3">
        <v>135</v>
      </c>
      <c r="C141" s="4">
        <v>42702</v>
      </c>
      <c r="D141" s="5">
        <v>90015</v>
      </c>
      <c r="E141" s="5" t="str">
        <f>VLOOKUP(売上[[#This Row],[会員番号]],会員[],2,FALSE)</f>
        <v>三上　久美</v>
      </c>
      <c r="F141" s="3" t="s">
        <v>34</v>
      </c>
      <c r="G141" s="3" t="str">
        <f>VLOOKUP(売上[[#This Row],[商品番号]],商品[],2,FALSE)</f>
        <v>スリムアップローラー（腕用）</v>
      </c>
      <c r="H141" s="3" t="str">
        <f>VLOOKUP(売上[[#This Row],[商品番号]],商品[],3,FALSE)</f>
        <v>スリム器具</v>
      </c>
      <c r="I141" s="6">
        <f>VLOOKUP(売上[[#This Row],[商品番号]],商品[],5,FALSE)</f>
        <v>3500</v>
      </c>
      <c r="J141" s="3">
        <v>5</v>
      </c>
      <c r="K141" s="6">
        <f t="shared" si="4"/>
        <v>17500</v>
      </c>
    </row>
    <row r="142" spans="2:11" x14ac:dyDescent="0.4">
      <c r="B142" s="3">
        <v>136</v>
      </c>
      <c r="C142" s="4">
        <v>42703</v>
      </c>
      <c r="D142" s="5">
        <v>90011</v>
      </c>
      <c r="E142" s="5" t="str">
        <f>VLOOKUP(売上[[#This Row],[会員番号]],会員[],2,FALSE)</f>
        <v>薙原　恵子</v>
      </c>
      <c r="F142" s="3" t="s">
        <v>27</v>
      </c>
      <c r="G142" s="3" t="str">
        <f>VLOOKUP(売上[[#This Row],[商品番号]],商品[],2,FALSE)</f>
        <v>セルライト撃退！</v>
      </c>
      <c r="H142" s="3" t="str">
        <f>VLOOKUP(売上[[#This Row],[商品番号]],商品[],3,FALSE)</f>
        <v>スリム器具</v>
      </c>
      <c r="I142" s="6">
        <f>VLOOKUP(売上[[#This Row],[商品番号]],商品[],5,FALSE)</f>
        <v>8500</v>
      </c>
      <c r="J142" s="3">
        <v>2</v>
      </c>
      <c r="K142" s="6">
        <f t="shared" si="4"/>
        <v>17000</v>
      </c>
    </row>
    <row r="143" spans="2:11" x14ac:dyDescent="0.4">
      <c r="B143" s="3">
        <v>137</v>
      </c>
      <c r="C143" s="4">
        <v>42704</v>
      </c>
      <c r="D143" s="5">
        <v>90015</v>
      </c>
      <c r="E143" s="5" t="str">
        <f>VLOOKUP(売上[[#This Row],[会員番号]],会員[],2,FALSE)</f>
        <v>三上　久美</v>
      </c>
      <c r="F143" s="3" t="s">
        <v>53</v>
      </c>
      <c r="G143" s="3" t="str">
        <f>VLOOKUP(売上[[#This Row],[商品番号]],商品[],2,FALSE)</f>
        <v>むくみ知らず（スプレー式）</v>
      </c>
      <c r="H143" s="3" t="str">
        <f>VLOOKUP(売上[[#This Row],[商品番号]],商品[],3,FALSE)</f>
        <v>ボディケア</v>
      </c>
      <c r="I143" s="6">
        <f>VLOOKUP(売上[[#This Row],[商品番号]],商品[],5,FALSE)</f>
        <v>2800</v>
      </c>
      <c r="J143" s="3">
        <v>1</v>
      </c>
      <c r="K143" s="6">
        <f t="shared" si="4"/>
        <v>2800</v>
      </c>
    </row>
    <row r="144" spans="2:11" x14ac:dyDescent="0.4">
      <c r="B144" s="3">
        <v>138</v>
      </c>
      <c r="C144" s="4">
        <v>42704</v>
      </c>
      <c r="D144" s="5">
        <v>90020</v>
      </c>
      <c r="E144" s="5" t="str">
        <f>VLOOKUP(売上[[#This Row],[会員番号]],会員[],2,FALSE)</f>
        <v>石川　里枝</v>
      </c>
      <c r="F144" s="3" t="s">
        <v>73</v>
      </c>
      <c r="G144" s="3" t="str">
        <f>VLOOKUP(売上[[#This Row],[商品番号]],商品[],2,FALSE)</f>
        <v>こんにゃくダイエッター（30食）</v>
      </c>
      <c r="H144" s="3" t="str">
        <f>VLOOKUP(売上[[#This Row],[商品番号]],商品[],3,FALSE)</f>
        <v>ダイエット食品</v>
      </c>
      <c r="I144" s="6">
        <f>VLOOKUP(売上[[#This Row],[商品番号]],商品[],5,FALSE)</f>
        <v>3200</v>
      </c>
      <c r="J144" s="3">
        <v>3</v>
      </c>
      <c r="K144" s="6">
        <f t="shared" si="4"/>
        <v>9600</v>
      </c>
    </row>
    <row r="145" spans="2:11" x14ac:dyDescent="0.4">
      <c r="B145" s="3">
        <v>139</v>
      </c>
      <c r="C145" s="4">
        <v>42704</v>
      </c>
      <c r="D145" s="5">
        <v>90001</v>
      </c>
      <c r="E145" s="5" t="str">
        <f>VLOOKUP(売上[[#This Row],[会員番号]],会員[],2,FALSE)</f>
        <v>吉村　孝子</v>
      </c>
      <c r="F145" s="3" t="s">
        <v>62</v>
      </c>
      <c r="G145" s="3" t="str">
        <f>VLOOKUP(売上[[#This Row],[商品番号]],商品[],2,FALSE)</f>
        <v>毎日1分！美白パック（10枚入り）</v>
      </c>
      <c r="H145" s="3" t="str">
        <f>VLOOKUP(売上[[#This Row],[商品番号]],商品[],3,FALSE)</f>
        <v>フェイスケア</v>
      </c>
      <c r="I145" s="6">
        <f>VLOOKUP(売上[[#This Row],[商品番号]],商品[],5,FALSE)</f>
        <v>2700</v>
      </c>
      <c r="J145" s="3">
        <v>1</v>
      </c>
      <c r="K145" s="6">
        <f t="shared" si="4"/>
        <v>2700</v>
      </c>
    </row>
    <row r="146" spans="2:11" x14ac:dyDescent="0.4">
      <c r="B146" s="3">
        <v>140</v>
      </c>
      <c r="C146" s="4">
        <v>42704</v>
      </c>
      <c r="D146" s="5">
        <v>90017</v>
      </c>
      <c r="E146" s="5" t="str">
        <f>VLOOKUP(売上[[#This Row],[会員番号]],会員[],2,FALSE)</f>
        <v>榎並　恵美</v>
      </c>
      <c r="F146" s="3" t="s">
        <v>27</v>
      </c>
      <c r="G146" s="3" t="str">
        <f>VLOOKUP(売上[[#This Row],[商品番号]],商品[],2,FALSE)</f>
        <v>セルライト撃退！</v>
      </c>
      <c r="H146" s="3" t="str">
        <f>VLOOKUP(売上[[#This Row],[商品番号]],商品[],3,FALSE)</f>
        <v>スリム器具</v>
      </c>
      <c r="I146" s="6">
        <f>VLOOKUP(売上[[#This Row],[商品番号]],商品[],5,FALSE)</f>
        <v>8500</v>
      </c>
      <c r="J146" s="3">
        <v>2</v>
      </c>
      <c r="K146" s="6">
        <f t="shared" si="4"/>
        <v>17000</v>
      </c>
    </row>
    <row r="147" spans="2:11" x14ac:dyDescent="0.4">
      <c r="B147" s="3">
        <v>141</v>
      </c>
      <c r="C147" s="4">
        <v>42705</v>
      </c>
      <c r="D147" s="5">
        <v>90002</v>
      </c>
      <c r="E147" s="5" t="str">
        <f>VLOOKUP(売上[[#This Row],[会員番号]],会員[],2,FALSE)</f>
        <v>金岡　まなみ</v>
      </c>
      <c r="F147" s="3" t="s">
        <v>5</v>
      </c>
      <c r="G147" s="3" t="str">
        <f>VLOOKUP(売上[[#This Row],[商品番号]],商品[],2,FALSE)</f>
        <v>オイルdeすべすべ</v>
      </c>
      <c r="H147" s="3" t="str">
        <f>VLOOKUP(売上[[#This Row],[商品番号]],商品[],3,FALSE)</f>
        <v>ボディケア</v>
      </c>
      <c r="I147" s="6">
        <f>VLOOKUP(売上[[#This Row],[商品番号]],商品[],5,FALSE)</f>
        <v>5500</v>
      </c>
      <c r="J147" s="3">
        <v>2</v>
      </c>
      <c r="K147" s="6">
        <f t="shared" si="4"/>
        <v>11000</v>
      </c>
    </row>
    <row r="148" spans="2:11" x14ac:dyDescent="0.4">
      <c r="B148" s="3">
        <v>142</v>
      </c>
      <c r="C148" s="4">
        <v>42705</v>
      </c>
      <c r="D148" s="5">
        <v>90019</v>
      </c>
      <c r="E148" s="5" t="str">
        <f>VLOOKUP(売上[[#This Row],[会員番号]],会員[],2,FALSE)</f>
        <v>沼田　由美子</v>
      </c>
      <c r="F148" s="3" t="s">
        <v>49</v>
      </c>
      <c r="G148" s="3" t="str">
        <f>VLOOKUP(売上[[#This Row],[商品番号]],商品[],2,FALSE)</f>
        <v>つるつるフェイスソープ</v>
      </c>
      <c r="H148" s="3" t="str">
        <f>VLOOKUP(売上[[#This Row],[商品番号]],商品[],3,FALSE)</f>
        <v>フェイスケア</v>
      </c>
      <c r="I148" s="6">
        <f>VLOOKUP(売上[[#This Row],[商品番号]],商品[],5,FALSE)</f>
        <v>2800</v>
      </c>
      <c r="J148" s="3">
        <v>3</v>
      </c>
      <c r="K148" s="6">
        <f t="shared" si="4"/>
        <v>8400</v>
      </c>
    </row>
    <row r="149" spans="2:11" x14ac:dyDescent="0.4">
      <c r="B149" s="3">
        <v>143</v>
      </c>
      <c r="C149" s="4">
        <v>42705</v>
      </c>
      <c r="D149" s="5">
        <v>90003</v>
      </c>
      <c r="E149" s="5" t="str">
        <f>VLOOKUP(売上[[#This Row],[会員番号]],会員[],2,FALSE)</f>
        <v>近藤　みさき</v>
      </c>
      <c r="F149" s="3" t="s">
        <v>47</v>
      </c>
      <c r="G149" s="3" t="str">
        <f>VLOOKUP(売上[[#This Row],[商品番号]],商品[],2,FALSE)</f>
        <v>セルライト撃退！</v>
      </c>
      <c r="H149" s="3" t="str">
        <f>VLOOKUP(売上[[#This Row],[商品番号]],商品[],3,FALSE)</f>
        <v>スリム器具</v>
      </c>
      <c r="I149" s="6">
        <f>VLOOKUP(売上[[#This Row],[商品番号]],商品[],5,FALSE)</f>
        <v>8500</v>
      </c>
      <c r="J149" s="3">
        <v>2</v>
      </c>
      <c r="K149" s="6">
        <f t="shared" si="4"/>
        <v>17000</v>
      </c>
    </row>
    <row r="150" spans="2:11" x14ac:dyDescent="0.4">
      <c r="B150" s="3">
        <v>144</v>
      </c>
      <c r="C150" s="4">
        <v>42706</v>
      </c>
      <c r="D150" s="5">
        <v>90019</v>
      </c>
      <c r="E150" s="5" t="str">
        <f>VLOOKUP(売上[[#This Row],[会員番号]],会員[],2,FALSE)</f>
        <v>沼田　由美子</v>
      </c>
      <c r="F150" s="3" t="s">
        <v>21</v>
      </c>
      <c r="G150" s="3" t="str">
        <f>VLOOKUP(売上[[#This Row],[商品番号]],商品[],2,FALSE)</f>
        <v>こんにゃくダイエッター（15食）</v>
      </c>
      <c r="H150" s="3" t="str">
        <f>VLOOKUP(売上[[#This Row],[商品番号]],商品[],3,FALSE)</f>
        <v>ダイエット食品</v>
      </c>
      <c r="I150" s="6">
        <f>VLOOKUP(売上[[#This Row],[商品番号]],商品[],5,FALSE)</f>
        <v>1700</v>
      </c>
      <c r="J150" s="3">
        <v>1</v>
      </c>
      <c r="K150" s="6">
        <f t="shared" si="4"/>
        <v>1700</v>
      </c>
    </row>
    <row r="151" spans="2:11" x14ac:dyDescent="0.4">
      <c r="B151" s="3">
        <v>145</v>
      </c>
      <c r="C151" s="4">
        <v>42706</v>
      </c>
      <c r="D151" s="5">
        <v>90009</v>
      </c>
      <c r="E151" s="5" t="str">
        <f>VLOOKUP(売上[[#This Row],[会員番号]],会員[],2,FALSE)</f>
        <v>堀見　暢子</v>
      </c>
      <c r="F151" s="3" t="s">
        <v>90</v>
      </c>
      <c r="G151" s="3" t="str">
        <f>VLOOKUP(売上[[#This Row],[商品番号]],商品[],2,FALSE)</f>
        <v>エステサロンのローション</v>
      </c>
      <c r="H151" s="3" t="str">
        <f>VLOOKUP(売上[[#This Row],[商品番号]],商品[],3,FALSE)</f>
        <v>フェイスケア</v>
      </c>
      <c r="I151" s="6">
        <f>VLOOKUP(売上[[#This Row],[商品番号]],商品[],5,FALSE)</f>
        <v>10000</v>
      </c>
      <c r="J151" s="3">
        <v>1</v>
      </c>
      <c r="K151" s="6">
        <f t="shared" si="4"/>
        <v>10000</v>
      </c>
    </row>
    <row r="152" spans="2:11" x14ac:dyDescent="0.4">
      <c r="B152" s="3">
        <v>146</v>
      </c>
      <c r="C152" s="4">
        <v>42707</v>
      </c>
      <c r="D152" s="5">
        <v>90015</v>
      </c>
      <c r="E152" s="5" t="str">
        <f>VLOOKUP(売上[[#This Row],[会員番号]],会員[],2,FALSE)</f>
        <v>三上　久美</v>
      </c>
      <c r="F152" s="3" t="s">
        <v>11</v>
      </c>
      <c r="G152" s="3" t="str">
        <f>VLOOKUP(売上[[#This Row],[商品番号]],商品[],2,FALSE)</f>
        <v>しっとりジェル（L）</v>
      </c>
      <c r="H152" s="3" t="str">
        <f>VLOOKUP(売上[[#This Row],[商品番号]],商品[],3,FALSE)</f>
        <v>ボディケア</v>
      </c>
      <c r="I152" s="6">
        <f>VLOOKUP(売上[[#This Row],[商品番号]],商品[],5,FALSE)</f>
        <v>5000</v>
      </c>
      <c r="J152" s="3">
        <v>2</v>
      </c>
      <c r="K152" s="6">
        <f t="shared" si="4"/>
        <v>10000</v>
      </c>
    </row>
    <row r="153" spans="2:11" x14ac:dyDescent="0.4">
      <c r="B153" s="3">
        <v>147</v>
      </c>
      <c r="C153" s="4">
        <v>42707</v>
      </c>
      <c r="D153" s="5">
        <v>90021</v>
      </c>
      <c r="E153" s="5" t="str">
        <f>VLOOKUP(売上[[#This Row],[会員番号]],会員[],2,FALSE)</f>
        <v>伊藤　由里</v>
      </c>
      <c r="F153" s="3" t="s">
        <v>92</v>
      </c>
      <c r="G153" s="3" t="str">
        <f>VLOOKUP(売上[[#This Row],[商品番号]],商品[],2,FALSE)</f>
        <v>オイルdeすべすべ</v>
      </c>
      <c r="H153" s="3" t="str">
        <f>VLOOKUP(売上[[#This Row],[商品番号]],商品[],3,FALSE)</f>
        <v>ボディケア</v>
      </c>
      <c r="I153" s="6">
        <f>VLOOKUP(売上[[#This Row],[商品番号]],商品[],5,FALSE)</f>
        <v>5500</v>
      </c>
      <c r="J153" s="3">
        <v>3</v>
      </c>
      <c r="K153" s="6">
        <f t="shared" si="4"/>
        <v>16500</v>
      </c>
    </row>
    <row r="154" spans="2:11" x14ac:dyDescent="0.4">
      <c r="B154" s="3">
        <v>148</v>
      </c>
      <c r="C154" s="4">
        <v>42707</v>
      </c>
      <c r="D154" s="5">
        <v>90002</v>
      </c>
      <c r="E154" s="5" t="str">
        <f>VLOOKUP(売上[[#This Row],[会員番号]],会員[],2,FALSE)</f>
        <v>金岡　まなみ</v>
      </c>
      <c r="F154" s="3" t="s">
        <v>91</v>
      </c>
      <c r="G154" s="3" t="str">
        <f>VLOOKUP(売上[[#This Row],[商品番号]],商品[],2,FALSE)</f>
        <v>すべすべフェイスソープ</v>
      </c>
      <c r="H154" s="3" t="str">
        <f>VLOOKUP(売上[[#This Row],[商品番号]],商品[],3,FALSE)</f>
        <v>フェイスケア</v>
      </c>
      <c r="I154" s="6">
        <f>VLOOKUP(売上[[#This Row],[商品番号]],商品[],5,FALSE)</f>
        <v>2800</v>
      </c>
      <c r="J154" s="3">
        <v>2</v>
      </c>
      <c r="K154" s="6">
        <f t="shared" si="4"/>
        <v>5600</v>
      </c>
    </row>
    <row r="155" spans="2:11" x14ac:dyDescent="0.4">
      <c r="B155" s="3">
        <v>149</v>
      </c>
      <c r="C155" s="4">
        <v>42707</v>
      </c>
      <c r="D155" s="5">
        <v>90011</v>
      </c>
      <c r="E155" s="5" t="str">
        <f>VLOOKUP(売上[[#This Row],[会員番号]],会員[],2,FALSE)</f>
        <v>薙原　恵子</v>
      </c>
      <c r="F155" s="3" t="s">
        <v>41</v>
      </c>
      <c r="G155" s="3" t="str">
        <f>VLOOKUP(売上[[#This Row],[商品番号]],商品[],2,FALSE)</f>
        <v>スリムアップローラー（脚用）</v>
      </c>
      <c r="H155" s="3" t="str">
        <f>VLOOKUP(売上[[#This Row],[商品番号]],商品[],3,FALSE)</f>
        <v>スリム器具</v>
      </c>
      <c r="I155" s="6">
        <f>VLOOKUP(売上[[#This Row],[商品番号]],商品[],5,FALSE)</f>
        <v>4500</v>
      </c>
      <c r="J155" s="3">
        <v>1</v>
      </c>
      <c r="K155" s="6">
        <f t="shared" si="4"/>
        <v>4500</v>
      </c>
    </row>
    <row r="156" spans="2:11" x14ac:dyDescent="0.4">
      <c r="B156" s="3">
        <v>150</v>
      </c>
      <c r="C156" s="4">
        <v>42708</v>
      </c>
      <c r="D156" s="5">
        <v>90018</v>
      </c>
      <c r="E156" s="5" t="str">
        <f>VLOOKUP(売上[[#This Row],[会員番号]],会員[],2,FALSE)</f>
        <v>立川　晴香</v>
      </c>
      <c r="F156" s="3" t="s">
        <v>83</v>
      </c>
      <c r="G156" s="3" t="str">
        <f>VLOOKUP(売上[[#This Row],[商品番号]],商品[],2,FALSE)</f>
        <v>しっとりジェル（M）</v>
      </c>
      <c r="H156" s="3" t="str">
        <f>VLOOKUP(売上[[#This Row],[商品番号]],商品[],3,FALSE)</f>
        <v>ボディケア</v>
      </c>
      <c r="I156" s="6">
        <f>VLOOKUP(売上[[#This Row],[商品番号]],商品[],5,FALSE)</f>
        <v>3500</v>
      </c>
      <c r="J156" s="3">
        <v>2</v>
      </c>
      <c r="K156" s="6">
        <f t="shared" si="4"/>
        <v>7000</v>
      </c>
    </row>
    <row r="157" spans="2:11" x14ac:dyDescent="0.4">
      <c r="B157" s="3">
        <v>151</v>
      </c>
      <c r="C157" s="4">
        <v>42708</v>
      </c>
      <c r="D157" s="5">
        <v>90004</v>
      </c>
      <c r="E157" s="5" t="str">
        <f>VLOOKUP(売上[[#This Row],[会員番号]],会員[],2,FALSE)</f>
        <v>村山　瞳</v>
      </c>
      <c r="F157" s="3" t="s">
        <v>22</v>
      </c>
      <c r="G157" s="3" t="str">
        <f>VLOOKUP(売上[[#This Row],[商品番号]],商品[],2,FALSE)</f>
        <v>サウナ式サポーター</v>
      </c>
      <c r="H157" s="3" t="str">
        <f>VLOOKUP(売上[[#This Row],[商品番号]],商品[],3,FALSE)</f>
        <v>ボディケア</v>
      </c>
      <c r="I157" s="6">
        <f>VLOOKUP(売上[[#This Row],[商品番号]],商品[],5,FALSE)</f>
        <v>7800</v>
      </c>
      <c r="J157" s="3">
        <v>1</v>
      </c>
      <c r="K157" s="6">
        <f t="shared" si="4"/>
        <v>7800</v>
      </c>
    </row>
    <row r="158" spans="2:11" x14ac:dyDescent="0.4">
      <c r="B158" s="3">
        <v>152</v>
      </c>
      <c r="C158" s="4">
        <v>42708</v>
      </c>
      <c r="D158" s="5">
        <v>90005</v>
      </c>
      <c r="E158" s="5" t="str">
        <f>VLOOKUP(売上[[#This Row],[会員番号]],会員[],2,FALSE)</f>
        <v>坂本　みさき</v>
      </c>
      <c r="F158" s="3" t="s">
        <v>21</v>
      </c>
      <c r="G158" s="3" t="str">
        <f>VLOOKUP(売上[[#This Row],[商品番号]],商品[],2,FALSE)</f>
        <v>こんにゃくダイエッター（15食）</v>
      </c>
      <c r="H158" s="3" t="str">
        <f>VLOOKUP(売上[[#This Row],[商品番号]],商品[],3,FALSE)</f>
        <v>ダイエット食品</v>
      </c>
      <c r="I158" s="6">
        <f>VLOOKUP(売上[[#This Row],[商品番号]],商品[],5,FALSE)</f>
        <v>1700</v>
      </c>
      <c r="J158" s="3">
        <v>1</v>
      </c>
      <c r="K158" s="6">
        <f t="shared" si="4"/>
        <v>1700</v>
      </c>
    </row>
    <row r="159" spans="2:11" x14ac:dyDescent="0.4">
      <c r="B159" s="3">
        <v>153</v>
      </c>
      <c r="C159" s="4">
        <v>42708</v>
      </c>
      <c r="D159" s="5">
        <v>90003</v>
      </c>
      <c r="E159" s="5" t="str">
        <f>VLOOKUP(売上[[#This Row],[会員番号]],会員[],2,FALSE)</f>
        <v>近藤　みさき</v>
      </c>
      <c r="F159" s="3" t="s">
        <v>25</v>
      </c>
      <c r="G159" s="3" t="str">
        <f>VLOOKUP(売上[[#This Row],[商品番号]],商品[],2,FALSE)</f>
        <v>スマートレッグ</v>
      </c>
      <c r="H159" s="3" t="str">
        <f>VLOOKUP(売上[[#This Row],[商品番号]],商品[],3,FALSE)</f>
        <v>スリム器具</v>
      </c>
      <c r="I159" s="6">
        <f>VLOOKUP(売上[[#This Row],[商品番号]],商品[],5,FALSE)</f>
        <v>5600</v>
      </c>
      <c r="J159" s="3">
        <v>2</v>
      </c>
      <c r="K159" s="6">
        <f t="shared" si="4"/>
        <v>11200</v>
      </c>
    </row>
    <row r="160" spans="2:11" x14ac:dyDescent="0.4">
      <c r="B160" s="3">
        <v>154</v>
      </c>
      <c r="C160" s="4">
        <v>42709</v>
      </c>
      <c r="D160" s="5">
        <v>90011</v>
      </c>
      <c r="E160" s="5" t="str">
        <f>VLOOKUP(売上[[#This Row],[会員番号]],会員[],2,FALSE)</f>
        <v>薙原　恵子</v>
      </c>
      <c r="F160" s="3" t="s">
        <v>11</v>
      </c>
      <c r="G160" s="3" t="str">
        <f>VLOOKUP(売上[[#This Row],[商品番号]],商品[],2,FALSE)</f>
        <v>しっとりジェル（L）</v>
      </c>
      <c r="H160" s="3" t="str">
        <f>VLOOKUP(売上[[#This Row],[商品番号]],商品[],3,FALSE)</f>
        <v>ボディケア</v>
      </c>
      <c r="I160" s="6">
        <f>VLOOKUP(売上[[#This Row],[商品番号]],商品[],5,FALSE)</f>
        <v>5000</v>
      </c>
      <c r="J160" s="3">
        <v>5</v>
      </c>
      <c r="K160" s="6">
        <f t="shared" si="4"/>
        <v>25000</v>
      </c>
    </row>
    <row r="161" spans="2:11" x14ac:dyDescent="0.4">
      <c r="B161" s="3">
        <v>155</v>
      </c>
      <c r="C161" s="4">
        <v>42709</v>
      </c>
      <c r="D161" s="5">
        <v>90018</v>
      </c>
      <c r="E161" s="5" t="str">
        <f>VLOOKUP(売上[[#This Row],[会員番号]],会員[],2,FALSE)</f>
        <v>立川　晴香</v>
      </c>
      <c r="F161" s="3" t="s">
        <v>73</v>
      </c>
      <c r="G161" s="3" t="str">
        <f>VLOOKUP(売上[[#This Row],[商品番号]],商品[],2,FALSE)</f>
        <v>こんにゃくダイエッター（30食）</v>
      </c>
      <c r="H161" s="3" t="str">
        <f>VLOOKUP(売上[[#This Row],[商品番号]],商品[],3,FALSE)</f>
        <v>ダイエット食品</v>
      </c>
      <c r="I161" s="6">
        <f>VLOOKUP(売上[[#This Row],[商品番号]],商品[],5,FALSE)</f>
        <v>3200</v>
      </c>
      <c r="J161" s="3">
        <v>3</v>
      </c>
      <c r="K161" s="6">
        <f t="shared" si="4"/>
        <v>9600</v>
      </c>
    </row>
    <row r="162" spans="2:11" x14ac:dyDescent="0.4">
      <c r="B162" s="3">
        <v>156</v>
      </c>
      <c r="C162" s="4">
        <v>42709</v>
      </c>
      <c r="D162" s="5">
        <v>90012</v>
      </c>
      <c r="E162" s="5" t="str">
        <f>VLOOKUP(売上[[#This Row],[会員番号]],会員[],2,FALSE)</f>
        <v>岡本　祥子</v>
      </c>
      <c r="F162" s="3" t="s">
        <v>29</v>
      </c>
      <c r="G162" s="3" t="str">
        <f>VLOOKUP(売上[[#This Row],[商品番号]],商品[],2,FALSE)</f>
        <v>つるつるフェイスソープ</v>
      </c>
      <c r="H162" s="3" t="str">
        <f>VLOOKUP(売上[[#This Row],[商品番号]],商品[],3,FALSE)</f>
        <v>フェイスケア</v>
      </c>
      <c r="I162" s="6">
        <f>VLOOKUP(売上[[#This Row],[商品番号]],商品[],5,FALSE)</f>
        <v>2800</v>
      </c>
      <c r="J162" s="3">
        <v>1</v>
      </c>
      <c r="K162" s="6">
        <f t="shared" si="4"/>
        <v>2800</v>
      </c>
    </row>
    <row r="163" spans="2:11" x14ac:dyDescent="0.4">
      <c r="B163" s="3">
        <v>157</v>
      </c>
      <c r="C163" s="4">
        <v>42709</v>
      </c>
      <c r="D163" s="5">
        <v>90015</v>
      </c>
      <c r="E163" s="5" t="str">
        <f>VLOOKUP(売上[[#This Row],[会員番号]],会員[],2,FALSE)</f>
        <v>三上　久美</v>
      </c>
      <c r="F163" s="3" t="s">
        <v>34</v>
      </c>
      <c r="G163" s="3" t="str">
        <f>VLOOKUP(売上[[#This Row],[商品番号]],商品[],2,FALSE)</f>
        <v>スリムアップローラー（腕用）</v>
      </c>
      <c r="H163" s="3" t="str">
        <f>VLOOKUP(売上[[#This Row],[商品番号]],商品[],3,FALSE)</f>
        <v>スリム器具</v>
      </c>
      <c r="I163" s="6">
        <f>VLOOKUP(売上[[#This Row],[商品番号]],商品[],5,FALSE)</f>
        <v>3500</v>
      </c>
      <c r="J163" s="3">
        <v>1</v>
      </c>
      <c r="K163" s="6">
        <f t="shared" si="4"/>
        <v>3500</v>
      </c>
    </row>
    <row r="164" spans="2:11" x14ac:dyDescent="0.4">
      <c r="B164" s="3">
        <v>158</v>
      </c>
      <c r="C164" s="4">
        <v>42709</v>
      </c>
      <c r="D164" s="5">
        <v>90012</v>
      </c>
      <c r="E164" s="5" t="str">
        <f>VLOOKUP(売上[[#This Row],[会員番号]],会員[],2,FALSE)</f>
        <v>岡本　祥子</v>
      </c>
      <c r="F164" s="3" t="s">
        <v>44</v>
      </c>
      <c r="G164" s="3" t="str">
        <f>VLOOKUP(売上[[#This Row],[商品番号]],商品[],2,FALSE)</f>
        <v>ほっそりステッパー</v>
      </c>
      <c r="H164" s="3" t="str">
        <f>VLOOKUP(売上[[#This Row],[商品番号]],商品[],3,FALSE)</f>
        <v>スリム器具</v>
      </c>
      <c r="I164" s="6">
        <f>VLOOKUP(売上[[#This Row],[商品番号]],商品[],5,FALSE)</f>
        <v>12800</v>
      </c>
      <c r="J164" s="3">
        <v>1</v>
      </c>
      <c r="K164" s="6">
        <f t="shared" si="4"/>
        <v>12800</v>
      </c>
    </row>
    <row r="165" spans="2:11" x14ac:dyDescent="0.4">
      <c r="B165" s="3">
        <v>159</v>
      </c>
      <c r="C165" s="4">
        <v>42709</v>
      </c>
      <c r="D165" s="5">
        <v>90005</v>
      </c>
      <c r="E165" s="5" t="str">
        <f>VLOOKUP(売上[[#This Row],[会員番号]],会員[],2,FALSE)</f>
        <v>坂本　みさき</v>
      </c>
      <c r="F165" s="3" t="s">
        <v>27</v>
      </c>
      <c r="G165" s="3" t="str">
        <f>VLOOKUP(売上[[#This Row],[商品番号]],商品[],2,FALSE)</f>
        <v>セルライト撃退！</v>
      </c>
      <c r="H165" s="3" t="str">
        <f>VLOOKUP(売上[[#This Row],[商品番号]],商品[],3,FALSE)</f>
        <v>スリム器具</v>
      </c>
      <c r="I165" s="6">
        <f>VLOOKUP(売上[[#This Row],[商品番号]],商品[],5,FALSE)</f>
        <v>8500</v>
      </c>
      <c r="J165" s="3">
        <v>1</v>
      </c>
      <c r="K165" s="6">
        <f t="shared" si="4"/>
        <v>8500</v>
      </c>
    </row>
    <row r="166" spans="2:11" x14ac:dyDescent="0.4">
      <c r="B166" s="3">
        <v>160</v>
      </c>
      <c r="C166" s="4">
        <v>42710</v>
      </c>
      <c r="D166" s="5">
        <v>90015</v>
      </c>
      <c r="E166" s="5" t="str">
        <f>VLOOKUP(売上[[#This Row],[会員番号]],会員[],2,FALSE)</f>
        <v>三上　久美</v>
      </c>
      <c r="F166" s="3" t="s">
        <v>33</v>
      </c>
      <c r="G166" s="3" t="str">
        <f>VLOOKUP(売上[[#This Row],[商品番号]],商品[],2,FALSE)</f>
        <v>しっとりジェル（L）</v>
      </c>
      <c r="H166" s="3" t="str">
        <f>VLOOKUP(売上[[#This Row],[商品番号]],商品[],3,FALSE)</f>
        <v>ボディケア</v>
      </c>
      <c r="I166" s="6">
        <f>VLOOKUP(売上[[#This Row],[商品番号]],商品[],5,FALSE)</f>
        <v>5000</v>
      </c>
      <c r="J166" s="3">
        <v>1</v>
      </c>
      <c r="K166" s="6">
        <f t="shared" si="4"/>
        <v>5000</v>
      </c>
    </row>
    <row r="167" spans="2:11" x14ac:dyDescent="0.4">
      <c r="B167" s="3">
        <v>161</v>
      </c>
      <c r="C167" s="4">
        <v>42710</v>
      </c>
      <c r="D167" s="5">
        <v>90017</v>
      </c>
      <c r="E167" s="5" t="str">
        <f>VLOOKUP(売上[[#This Row],[会員番号]],会員[],2,FALSE)</f>
        <v>榎並　恵美</v>
      </c>
      <c r="F167" s="3" t="s">
        <v>38</v>
      </c>
      <c r="G167" s="3" t="str">
        <f>VLOOKUP(売上[[#This Row],[商品番号]],商品[],2,FALSE)</f>
        <v>むくみ知らず（スプレー式）</v>
      </c>
      <c r="H167" s="3" t="str">
        <f>VLOOKUP(売上[[#This Row],[商品番号]],商品[],3,FALSE)</f>
        <v>ボディケア</v>
      </c>
      <c r="I167" s="6">
        <f>VLOOKUP(売上[[#This Row],[商品番号]],商品[],5,FALSE)</f>
        <v>2800</v>
      </c>
      <c r="J167" s="3">
        <v>1</v>
      </c>
      <c r="K167" s="6">
        <f t="shared" si="4"/>
        <v>2800</v>
      </c>
    </row>
    <row r="168" spans="2:11" x14ac:dyDescent="0.4">
      <c r="B168" s="3">
        <v>162</v>
      </c>
      <c r="C168" s="4">
        <v>42710</v>
      </c>
      <c r="D168" s="5">
        <v>90020</v>
      </c>
      <c r="E168" s="5" t="str">
        <f>VLOOKUP(売上[[#This Row],[会員番号]],会員[],2,FALSE)</f>
        <v>石川　里枝</v>
      </c>
      <c r="F168" s="3" t="s">
        <v>76</v>
      </c>
      <c r="G168" s="3" t="str">
        <f>VLOOKUP(売上[[#This Row],[商品番号]],商品[],2,FALSE)</f>
        <v>すべすべフェイスソープ</v>
      </c>
      <c r="H168" s="3" t="str">
        <f>VLOOKUP(売上[[#This Row],[商品番号]],商品[],3,FALSE)</f>
        <v>フェイスケア</v>
      </c>
      <c r="I168" s="6">
        <f>VLOOKUP(売上[[#This Row],[商品番号]],商品[],5,FALSE)</f>
        <v>2800</v>
      </c>
      <c r="J168" s="3">
        <v>2</v>
      </c>
      <c r="K168" s="6">
        <f t="shared" si="4"/>
        <v>5600</v>
      </c>
    </row>
    <row r="169" spans="2:11" x14ac:dyDescent="0.4">
      <c r="B169" s="3">
        <v>163</v>
      </c>
      <c r="C169" s="4">
        <v>42710</v>
      </c>
      <c r="D169" s="5">
        <v>90006</v>
      </c>
      <c r="E169" s="5" t="str">
        <f>VLOOKUP(売上[[#This Row],[会員番号]],会員[],2,FALSE)</f>
        <v>安川　博美</v>
      </c>
      <c r="F169" s="3" t="s">
        <v>62</v>
      </c>
      <c r="G169" s="3" t="str">
        <f>VLOOKUP(売上[[#This Row],[商品番号]],商品[],2,FALSE)</f>
        <v>毎日1分！美白パック（10枚入り）</v>
      </c>
      <c r="H169" s="3" t="str">
        <f>VLOOKUP(売上[[#This Row],[商品番号]],商品[],3,FALSE)</f>
        <v>フェイスケア</v>
      </c>
      <c r="I169" s="6">
        <f>VLOOKUP(売上[[#This Row],[商品番号]],商品[],5,FALSE)</f>
        <v>2700</v>
      </c>
      <c r="J169" s="3">
        <v>2</v>
      </c>
      <c r="K169" s="6">
        <f t="shared" si="4"/>
        <v>5400</v>
      </c>
    </row>
    <row r="170" spans="2:11" x14ac:dyDescent="0.4">
      <c r="B170" s="3">
        <v>164</v>
      </c>
      <c r="C170" s="4">
        <v>42711</v>
      </c>
      <c r="D170" s="5">
        <v>90006</v>
      </c>
      <c r="E170" s="5" t="str">
        <f>VLOOKUP(売上[[#This Row],[会員番号]],会員[],2,FALSE)</f>
        <v>安川　博美</v>
      </c>
      <c r="F170" s="3" t="s">
        <v>34</v>
      </c>
      <c r="G170" s="3" t="str">
        <f>VLOOKUP(売上[[#This Row],[商品番号]],商品[],2,FALSE)</f>
        <v>スリムアップローラー（腕用）</v>
      </c>
      <c r="H170" s="3" t="str">
        <f>VLOOKUP(売上[[#This Row],[商品番号]],商品[],3,FALSE)</f>
        <v>スリム器具</v>
      </c>
      <c r="I170" s="6">
        <f>VLOOKUP(売上[[#This Row],[商品番号]],商品[],5,FALSE)</f>
        <v>3500</v>
      </c>
      <c r="J170" s="3">
        <v>1</v>
      </c>
      <c r="K170" s="6">
        <f t="shared" si="4"/>
        <v>3500</v>
      </c>
    </row>
    <row r="171" spans="2:11" x14ac:dyDescent="0.4">
      <c r="B171" s="3">
        <v>165</v>
      </c>
      <c r="C171" s="4">
        <v>42711</v>
      </c>
      <c r="D171" s="5">
        <v>90012</v>
      </c>
      <c r="E171" s="5" t="str">
        <f>VLOOKUP(売上[[#This Row],[会員番号]],会員[],2,FALSE)</f>
        <v>岡本　祥子</v>
      </c>
      <c r="F171" s="3" t="s">
        <v>41</v>
      </c>
      <c r="G171" s="3" t="str">
        <f>VLOOKUP(売上[[#This Row],[商品番号]],商品[],2,FALSE)</f>
        <v>スリムアップローラー（脚用）</v>
      </c>
      <c r="H171" s="3" t="str">
        <f>VLOOKUP(売上[[#This Row],[商品番号]],商品[],3,FALSE)</f>
        <v>スリム器具</v>
      </c>
      <c r="I171" s="6">
        <f>VLOOKUP(売上[[#This Row],[商品番号]],商品[],5,FALSE)</f>
        <v>4500</v>
      </c>
      <c r="J171" s="3">
        <v>1</v>
      </c>
      <c r="K171" s="6">
        <f t="shared" si="4"/>
        <v>4500</v>
      </c>
    </row>
    <row r="172" spans="2:11" x14ac:dyDescent="0.4">
      <c r="B172" s="3">
        <v>166</v>
      </c>
      <c r="C172" s="4">
        <v>42712</v>
      </c>
      <c r="D172" s="5">
        <v>90011</v>
      </c>
      <c r="E172" s="5" t="str">
        <f>VLOOKUP(売上[[#This Row],[会員番号]],会員[],2,FALSE)</f>
        <v>薙原　恵子</v>
      </c>
      <c r="F172" s="3" t="s">
        <v>74</v>
      </c>
      <c r="G172" s="3" t="str">
        <f>VLOOKUP(売上[[#This Row],[商品番号]],商品[],2,FALSE)</f>
        <v>ダイエッティー（30袋）</v>
      </c>
      <c r="H172" s="3" t="str">
        <f>VLOOKUP(売上[[#This Row],[商品番号]],商品[],3,FALSE)</f>
        <v>ダイエット食品</v>
      </c>
      <c r="I172" s="6">
        <f>VLOOKUP(売上[[#This Row],[商品番号]],商品[],5,FALSE)</f>
        <v>2800</v>
      </c>
      <c r="J172" s="3">
        <v>2</v>
      </c>
      <c r="K172" s="6">
        <f t="shared" si="4"/>
        <v>5600</v>
      </c>
    </row>
    <row r="173" spans="2:11" x14ac:dyDescent="0.4">
      <c r="B173" s="3">
        <v>167</v>
      </c>
      <c r="C173" s="4">
        <v>42713</v>
      </c>
      <c r="D173" s="5">
        <v>90020</v>
      </c>
      <c r="E173" s="5" t="str">
        <f>VLOOKUP(売上[[#This Row],[会員番号]],会員[],2,FALSE)</f>
        <v>石川　里枝</v>
      </c>
      <c r="F173" s="3" t="s">
        <v>58</v>
      </c>
      <c r="G173" s="3" t="str">
        <f>VLOOKUP(売上[[#This Row],[商品番号]],商品[],2,FALSE)</f>
        <v>アミノ酸deスリム</v>
      </c>
      <c r="H173" s="3" t="str">
        <f>VLOOKUP(売上[[#This Row],[商品番号]],商品[],3,FALSE)</f>
        <v>ダイエット食品</v>
      </c>
      <c r="I173" s="6">
        <f>VLOOKUP(売上[[#This Row],[商品番号]],商品[],5,FALSE)</f>
        <v>2000</v>
      </c>
      <c r="J173" s="3">
        <v>1</v>
      </c>
      <c r="K173" s="6">
        <f t="shared" si="4"/>
        <v>2000</v>
      </c>
    </row>
    <row r="174" spans="2:11" x14ac:dyDescent="0.4">
      <c r="B174" s="3">
        <v>168</v>
      </c>
      <c r="C174" s="4">
        <v>42713</v>
      </c>
      <c r="D174" s="5">
        <v>90009</v>
      </c>
      <c r="E174" s="5" t="str">
        <f>VLOOKUP(売上[[#This Row],[会員番号]],会員[],2,FALSE)</f>
        <v>堀見　暢子</v>
      </c>
      <c r="F174" s="3" t="s">
        <v>30</v>
      </c>
      <c r="G174" s="3" t="str">
        <f>VLOOKUP(売上[[#This Row],[商品番号]],商品[],2,FALSE)</f>
        <v>ほっそりステッパー</v>
      </c>
      <c r="H174" s="3" t="str">
        <f>VLOOKUP(売上[[#This Row],[商品番号]],商品[],3,FALSE)</f>
        <v>スリム器具</v>
      </c>
      <c r="I174" s="6">
        <f>VLOOKUP(売上[[#This Row],[商品番号]],商品[],5,FALSE)</f>
        <v>12800</v>
      </c>
      <c r="J174" s="3">
        <v>1</v>
      </c>
      <c r="K174" s="6">
        <f t="shared" si="4"/>
        <v>12800</v>
      </c>
    </row>
    <row r="175" spans="2:11" x14ac:dyDescent="0.4">
      <c r="B175" s="3">
        <v>169</v>
      </c>
      <c r="C175" s="4">
        <v>42713</v>
      </c>
      <c r="D175" s="5">
        <v>90018</v>
      </c>
      <c r="E175" s="5" t="str">
        <f>VLOOKUP(売上[[#This Row],[会員番号]],会員[],2,FALSE)</f>
        <v>立川　晴香</v>
      </c>
      <c r="F175" s="3" t="s">
        <v>47</v>
      </c>
      <c r="G175" s="3" t="str">
        <f>VLOOKUP(売上[[#This Row],[商品番号]],商品[],2,FALSE)</f>
        <v>セルライト撃退！</v>
      </c>
      <c r="H175" s="3" t="str">
        <f>VLOOKUP(売上[[#This Row],[商品番号]],商品[],3,FALSE)</f>
        <v>スリム器具</v>
      </c>
      <c r="I175" s="6">
        <f>VLOOKUP(売上[[#This Row],[商品番号]],商品[],5,FALSE)</f>
        <v>8500</v>
      </c>
      <c r="J175" s="3">
        <v>1</v>
      </c>
      <c r="K175" s="6">
        <f t="shared" si="4"/>
        <v>8500</v>
      </c>
    </row>
    <row r="176" spans="2:11" x14ac:dyDescent="0.4">
      <c r="B176" s="3">
        <v>170</v>
      </c>
      <c r="C176" s="4">
        <v>42714</v>
      </c>
      <c r="D176" s="5">
        <v>90014</v>
      </c>
      <c r="E176" s="5" t="str">
        <f>VLOOKUP(売上[[#This Row],[会員番号]],会員[],2,FALSE)</f>
        <v>白川　響子</v>
      </c>
      <c r="F176" s="3" t="s">
        <v>48</v>
      </c>
      <c r="G176" s="3" t="str">
        <f>VLOOKUP(売上[[#This Row],[商品番号]],商品[],2,FALSE)</f>
        <v>ダイエッティー（30袋）</v>
      </c>
      <c r="H176" s="3" t="str">
        <f>VLOOKUP(売上[[#This Row],[商品番号]],商品[],3,FALSE)</f>
        <v>ダイエット食品</v>
      </c>
      <c r="I176" s="6">
        <f>VLOOKUP(売上[[#This Row],[商品番号]],商品[],5,FALSE)</f>
        <v>2800</v>
      </c>
      <c r="J176" s="3">
        <v>2</v>
      </c>
      <c r="K176" s="6">
        <f t="shared" si="4"/>
        <v>5600</v>
      </c>
    </row>
    <row r="177" spans="2:11" x14ac:dyDescent="0.4">
      <c r="B177" s="3">
        <v>171</v>
      </c>
      <c r="C177" s="4">
        <v>42714</v>
      </c>
      <c r="D177" s="5">
        <v>90008</v>
      </c>
      <c r="E177" s="5" t="str">
        <f>VLOOKUP(売上[[#This Row],[会員番号]],会員[],2,FALSE)</f>
        <v>笹本　祥子</v>
      </c>
      <c r="F177" s="3" t="s">
        <v>29</v>
      </c>
      <c r="G177" s="3" t="str">
        <f>VLOOKUP(売上[[#This Row],[商品番号]],商品[],2,FALSE)</f>
        <v>つるつるフェイスソープ</v>
      </c>
      <c r="H177" s="3" t="str">
        <f>VLOOKUP(売上[[#This Row],[商品番号]],商品[],3,FALSE)</f>
        <v>フェイスケア</v>
      </c>
      <c r="I177" s="6">
        <f>VLOOKUP(売上[[#This Row],[商品番号]],商品[],5,FALSE)</f>
        <v>2800</v>
      </c>
      <c r="J177" s="3">
        <v>1</v>
      </c>
      <c r="K177" s="6">
        <f t="shared" si="4"/>
        <v>2800</v>
      </c>
    </row>
    <row r="178" spans="2:11" x14ac:dyDescent="0.4">
      <c r="B178" s="3">
        <v>172</v>
      </c>
      <c r="C178" s="4">
        <v>42714</v>
      </c>
      <c r="D178" s="5">
        <v>90007</v>
      </c>
      <c r="E178" s="5" t="str">
        <f>VLOOKUP(売上[[#This Row],[会員番号]],会員[],2,FALSE)</f>
        <v>遠藤　美登里</v>
      </c>
      <c r="F178" s="3" t="s">
        <v>30</v>
      </c>
      <c r="G178" s="3" t="str">
        <f>VLOOKUP(売上[[#This Row],[商品番号]],商品[],2,FALSE)</f>
        <v>ほっそりステッパー</v>
      </c>
      <c r="H178" s="3" t="str">
        <f>VLOOKUP(売上[[#This Row],[商品番号]],商品[],3,FALSE)</f>
        <v>スリム器具</v>
      </c>
      <c r="I178" s="6">
        <f>VLOOKUP(売上[[#This Row],[商品番号]],商品[],5,FALSE)</f>
        <v>12800</v>
      </c>
      <c r="J178" s="3">
        <v>1</v>
      </c>
      <c r="K178" s="6">
        <f t="shared" si="4"/>
        <v>12800</v>
      </c>
    </row>
    <row r="179" spans="2:11" x14ac:dyDescent="0.4">
      <c r="B179" s="3">
        <v>173</v>
      </c>
      <c r="C179" s="4">
        <v>42715</v>
      </c>
      <c r="D179" s="5">
        <v>90015</v>
      </c>
      <c r="E179" s="5" t="str">
        <f>VLOOKUP(売上[[#This Row],[会員番号]],会員[],2,FALSE)</f>
        <v>三上　久美</v>
      </c>
      <c r="F179" s="3" t="s">
        <v>53</v>
      </c>
      <c r="G179" s="3" t="str">
        <f>VLOOKUP(売上[[#This Row],[商品番号]],商品[],2,FALSE)</f>
        <v>むくみ知らず（スプレー式）</v>
      </c>
      <c r="H179" s="3" t="str">
        <f>VLOOKUP(売上[[#This Row],[商品番号]],商品[],3,FALSE)</f>
        <v>ボディケア</v>
      </c>
      <c r="I179" s="6">
        <f>VLOOKUP(売上[[#This Row],[商品番号]],商品[],5,FALSE)</f>
        <v>2800</v>
      </c>
      <c r="J179" s="3">
        <v>2</v>
      </c>
      <c r="K179" s="6">
        <f t="shared" si="4"/>
        <v>5600</v>
      </c>
    </row>
    <row r="180" spans="2:11" x14ac:dyDescent="0.4">
      <c r="B180" s="3">
        <v>174</v>
      </c>
      <c r="C180" s="4">
        <v>42715</v>
      </c>
      <c r="D180" s="5">
        <v>90016</v>
      </c>
      <c r="E180" s="5" t="str">
        <f>VLOOKUP(売上[[#This Row],[会員番号]],会員[],2,FALSE)</f>
        <v>諸岡　保美</v>
      </c>
      <c r="F180" s="3" t="s">
        <v>76</v>
      </c>
      <c r="G180" s="3" t="str">
        <f>VLOOKUP(売上[[#This Row],[商品番号]],商品[],2,FALSE)</f>
        <v>すべすべフェイスソープ</v>
      </c>
      <c r="H180" s="3" t="str">
        <f>VLOOKUP(売上[[#This Row],[商品番号]],商品[],3,FALSE)</f>
        <v>フェイスケア</v>
      </c>
      <c r="I180" s="6">
        <f>VLOOKUP(売上[[#This Row],[商品番号]],商品[],5,FALSE)</f>
        <v>2800</v>
      </c>
      <c r="J180" s="3">
        <v>1</v>
      </c>
      <c r="K180" s="6">
        <f t="shared" si="4"/>
        <v>2800</v>
      </c>
    </row>
    <row r="181" spans="2:11" x14ac:dyDescent="0.4">
      <c r="B181" s="3">
        <v>175</v>
      </c>
      <c r="C181" s="4">
        <v>42715</v>
      </c>
      <c r="D181" s="5">
        <v>90007</v>
      </c>
      <c r="E181" s="5" t="str">
        <f>VLOOKUP(売上[[#This Row],[会員番号]],会員[],2,FALSE)</f>
        <v>遠藤　美登里</v>
      </c>
      <c r="F181" s="3" t="s">
        <v>66</v>
      </c>
      <c r="G181" s="3" t="str">
        <f>VLOOKUP(売上[[#This Row],[商品番号]],商品[],2,FALSE)</f>
        <v>毎日1分！美白パック（20枚入り）</v>
      </c>
      <c r="H181" s="3" t="str">
        <f>VLOOKUP(売上[[#This Row],[商品番号]],商品[],3,FALSE)</f>
        <v>フェイスケア</v>
      </c>
      <c r="I181" s="6">
        <f>VLOOKUP(売上[[#This Row],[商品番号]],商品[],5,FALSE)</f>
        <v>5000</v>
      </c>
      <c r="J181" s="3">
        <v>1</v>
      </c>
      <c r="K181" s="6">
        <f t="shared" si="4"/>
        <v>5000</v>
      </c>
    </row>
    <row r="182" spans="2:11" x14ac:dyDescent="0.4">
      <c r="B182" s="3">
        <v>176</v>
      </c>
      <c r="C182" s="4">
        <v>42715</v>
      </c>
      <c r="D182" s="5">
        <v>90004</v>
      </c>
      <c r="E182" s="5" t="str">
        <f>VLOOKUP(売上[[#This Row],[会員番号]],会員[],2,FALSE)</f>
        <v>村山　瞳</v>
      </c>
      <c r="F182" s="3" t="s">
        <v>16</v>
      </c>
      <c r="G182" s="3" t="str">
        <f>VLOOKUP(売上[[#This Row],[商品番号]],商品[],2,FALSE)</f>
        <v>スリムアップローラー（脚用）</v>
      </c>
      <c r="H182" s="3" t="str">
        <f>VLOOKUP(売上[[#This Row],[商品番号]],商品[],3,FALSE)</f>
        <v>スリム器具</v>
      </c>
      <c r="I182" s="6">
        <f>VLOOKUP(売上[[#This Row],[商品番号]],商品[],5,FALSE)</f>
        <v>4500</v>
      </c>
      <c r="J182" s="3">
        <v>1</v>
      </c>
      <c r="K182" s="6">
        <f t="shared" si="4"/>
        <v>4500</v>
      </c>
    </row>
    <row r="183" spans="2:11" x14ac:dyDescent="0.4">
      <c r="B183" s="3">
        <v>177</v>
      </c>
      <c r="C183" s="4">
        <v>42716</v>
      </c>
      <c r="D183" s="5">
        <v>90009</v>
      </c>
      <c r="E183" s="5" t="str">
        <f>VLOOKUP(売上[[#This Row],[会員番号]],会員[],2,FALSE)</f>
        <v>堀見　暢子</v>
      </c>
      <c r="F183" s="3" t="s">
        <v>93</v>
      </c>
      <c r="G183" s="3" t="str">
        <f>VLOOKUP(売上[[#This Row],[商品番号]],商品[],2,FALSE)</f>
        <v>サウナ式サポーター</v>
      </c>
      <c r="H183" s="3" t="str">
        <f>VLOOKUP(売上[[#This Row],[商品番号]],商品[],3,FALSE)</f>
        <v>ボディケア</v>
      </c>
      <c r="I183" s="6">
        <f>VLOOKUP(売上[[#This Row],[商品番号]],商品[],5,FALSE)</f>
        <v>7800</v>
      </c>
      <c r="J183" s="3">
        <v>1</v>
      </c>
      <c r="K183" s="6">
        <f t="shared" si="4"/>
        <v>7800</v>
      </c>
    </row>
    <row r="184" spans="2:11" x14ac:dyDescent="0.4">
      <c r="B184" s="3">
        <v>178</v>
      </c>
      <c r="C184" s="4">
        <v>42716</v>
      </c>
      <c r="D184" s="5">
        <v>90004</v>
      </c>
      <c r="E184" s="5" t="str">
        <f>VLOOKUP(売上[[#This Row],[会員番号]],会員[],2,FALSE)</f>
        <v>村山　瞳</v>
      </c>
      <c r="F184" s="3" t="s">
        <v>51</v>
      </c>
      <c r="G184" s="3" t="str">
        <f>VLOOKUP(売上[[#This Row],[商品番号]],商品[],2,FALSE)</f>
        <v>毎日1分！美白パック（20枚入り）</v>
      </c>
      <c r="H184" s="3" t="str">
        <f>VLOOKUP(売上[[#This Row],[商品番号]],商品[],3,FALSE)</f>
        <v>フェイスケア</v>
      </c>
      <c r="I184" s="6">
        <f>VLOOKUP(売上[[#This Row],[商品番号]],商品[],5,FALSE)</f>
        <v>5000</v>
      </c>
      <c r="J184" s="3">
        <v>1</v>
      </c>
      <c r="K184" s="6">
        <f t="shared" si="4"/>
        <v>5000</v>
      </c>
    </row>
    <row r="185" spans="2:11" x14ac:dyDescent="0.4">
      <c r="B185" s="3">
        <v>179</v>
      </c>
      <c r="C185" s="4">
        <v>42716</v>
      </c>
      <c r="D185" s="5">
        <v>90002</v>
      </c>
      <c r="E185" s="5" t="str">
        <f>VLOOKUP(売上[[#This Row],[会員番号]],会員[],2,FALSE)</f>
        <v>金岡　まなみ</v>
      </c>
      <c r="F185" s="3" t="s">
        <v>94</v>
      </c>
      <c r="G185" s="3" t="str">
        <f>VLOOKUP(売上[[#This Row],[商品番号]],商品[],2,FALSE)</f>
        <v>セルライト撃退！</v>
      </c>
      <c r="H185" s="3" t="str">
        <f>VLOOKUP(売上[[#This Row],[商品番号]],商品[],3,FALSE)</f>
        <v>スリム器具</v>
      </c>
      <c r="I185" s="6">
        <f>VLOOKUP(売上[[#This Row],[商品番号]],商品[],5,FALSE)</f>
        <v>8500</v>
      </c>
      <c r="J185" s="3">
        <v>1</v>
      </c>
      <c r="K185" s="6">
        <f t="shared" si="4"/>
        <v>8500</v>
      </c>
    </row>
    <row r="186" spans="2:11" x14ac:dyDescent="0.4">
      <c r="B186" s="3">
        <v>180</v>
      </c>
      <c r="C186" s="4">
        <v>42717</v>
      </c>
      <c r="D186" s="5">
        <v>90014</v>
      </c>
      <c r="E186" s="5" t="str">
        <f>VLOOKUP(売上[[#This Row],[会員番号]],会員[],2,FALSE)</f>
        <v>白川　響子</v>
      </c>
      <c r="F186" s="3" t="s">
        <v>95</v>
      </c>
      <c r="G186" s="3" t="str">
        <f>VLOOKUP(売上[[#This Row],[商品番号]],商品[],2,FALSE)</f>
        <v>ダイエッティー（30袋）</v>
      </c>
      <c r="H186" s="3" t="str">
        <f>VLOOKUP(売上[[#This Row],[商品番号]],商品[],3,FALSE)</f>
        <v>ダイエット食品</v>
      </c>
      <c r="I186" s="6">
        <f>VLOOKUP(売上[[#This Row],[商品番号]],商品[],5,FALSE)</f>
        <v>2800</v>
      </c>
      <c r="J186" s="3">
        <v>1</v>
      </c>
      <c r="K186" s="6">
        <f t="shared" si="4"/>
        <v>2800</v>
      </c>
    </row>
    <row r="187" spans="2:11" x14ac:dyDescent="0.4">
      <c r="B187" s="3">
        <v>181</v>
      </c>
      <c r="C187" s="4">
        <v>42717</v>
      </c>
      <c r="D187" s="5">
        <v>90020</v>
      </c>
      <c r="E187" s="5" t="str">
        <f>VLOOKUP(売上[[#This Row],[会員番号]],会員[],2,FALSE)</f>
        <v>石川　里枝</v>
      </c>
      <c r="F187" s="3" t="s">
        <v>29</v>
      </c>
      <c r="G187" s="3" t="str">
        <f>VLOOKUP(売上[[#This Row],[商品番号]],商品[],2,FALSE)</f>
        <v>つるつるフェイスソープ</v>
      </c>
      <c r="H187" s="3" t="str">
        <f>VLOOKUP(売上[[#This Row],[商品番号]],商品[],3,FALSE)</f>
        <v>フェイスケア</v>
      </c>
      <c r="I187" s="6">
        <f>VLOOKUP(売上[[#This Row],[商品番号]],商品[],5,FALSE)</f>
        <v>2800</v>
      </c>
      <c r="J187" s="3">
        <v>1</v>
      </c>
      <c r="K187" s="6">
        <f t="shared" si="4"/>
        <v>2800</v>
      </c>
    </row>
    <row r="188" spans="2:11" x14ac:dyDescent="0.4">
      <c r="B188" s="3">
        <v>182</v>
      </c>
      <c r="C188" s="4">
        <v>42717</v>
      </c>
      <c r="D188" s="5">
        <v>90002</v>
      </c>
      <c r="E188" s="5" t="str">
        <f>VLOOKUP(売上[[#This Row],[会員番号]],会員[],2,FALSE)</f>
        <v>金岡　まなみ</v>
      </c>
      <c r="F188" s="3" t="s">
        <v>30</v>
      </c>
      <c r="G188" s="3" t="str">
        <f>VLOOKUP(売上[[#This Row],[商品番号]],商品[],2,FALSE)</f>
        <v>ほっそりステッパー</v>
      </c>
      <c r="H188" s="3" t="str">
        <f>VLOOKUP(売上[[#This Row],[商品番号]],商品[],3,FALSE)</f>
        <v>スリム器具</v>
      </c>
      <c r="I188" s="6">
        <f>VLOOKUP(売上[[#This Row],[商品番号]],商品[],5,FALSE)</f>
        <v>12800</v>
      </c>
      <c r="J188" s="3">
        <v>2</v>
      </c>
      <c r="K188" s="6">
        <f t="shared" si="4"/>
        <v>25600</v>
      </c>
    </row>
    <row r="189" spans="2:11" x14ac:dyDescent="0.4">
      <c r="B189" s="3">
        <v>183</v>
      </c>
      <c r="C189" s="4">
        <v>42718</v>
      </c>
      <c r="D189" s="5">
        <v>90018</v>
      </c>
      <c r="E189" s="5" t="str">
        <f>VLOOKUP(売上[[#This Row],[会員番号]],会員[],2,FALSE)</f>
        <v>立川　晴香</v>
      </c>
      <c r="F189" s="3" t="s">
        <v>36</v>
      </c>
      <c r="G189" s="3" t="str">
        <f>VLOOKUP(売上[[#This Row],[商品番号]],商品[],2,FALSE)</f>
        <v>毎日1分！美白パック（10枚入り）</v>
      </c>
      <c r="H189" s="3" t="str">
        <f>VLOOKUP(売上[[#This Row],[商品番号]],商品[],3,FALSE)</f>
        <v>フェイスケア</v>
      </c>
      <c r="I189" s="6">
        <f>VLOOKUP(売上[[#This Row],[商品番号]],商品[],5,FALSE)</f>
        <v>2700</v>
      </c>
      <c r="J189" s="3">
        <v>1</v>
      </c>
      <c r="K189" s="6">
        <f t="shared" si="4"/>
        <v>2700</v>
      </c>
    </row>
    <row r="190" spans="2:11" x14ac:dyDescent="0.4">
      <c r="B190" s="3">
        <v>184</v>
      </c>
      <c r="C190" s="4">
        <v>42718</v>
      </c>
      <c r="D190" s="5">
        <v>90015</v>
      </c>
      <c r="E190" s="5" t="str">
        <f>VLOOKUP(売上[[#This Row],[会員番号]],会員[],2,FALSE)</f>
        <v>三上　久美</v>
      </c>
      <c r="F190" s="3" t="s">
        <v>96</v>
      </c>
      <c r="G190" s="3" t="str">
        <f>VLOOKUP(売上[[#This Row],[商品番号]],商品[],2,FALSE)</f>
        <v>毎日1分！美白パック（20枚入り）</v>
      </c>
      <c r="H190" s="3" t="str">
        <f>VLOOKUP(売上[[#This Row],[商品番号]],商品[],3,FALSE)</f>
        <v>フェイスケア</v>
      </c>
      <c r="I190" s="6">
        <f>VLOOKUP(売上[[#This Row],[商品番号]],商品[],5,FALSE)</f>
        <v>5000</v>
      </c>
      <c r="J190" s="3">
        <v>1</v>
      </c>
      <c r="K190" s="6">
        <f t="shared" si="4"/>
        <v>5000</v>
      </c>
    </row>
    <row r="191" spans="2:11" x14ac:dyDescent="0.4">
      <c r="B191" s="3">
        <v>185</v>
      </c>
      <c r="C191" s="4">
        <v>42718</v>
      </c>
      <c r="D191" s="5">
        <v>90003</v>
      </c>
      <c r="E191" s="5" t="str">
        <f>VLOOKUP(売上[[#This Row],[会員番号]],会員[],2,FALSE)</f>
        <v>近藤　みさき</v>
      </c>
      <c r="F191" s="3" t="s">
        <v>44</v>
      </c>
      <c r="G191" s="3" t="str">
        <f>VLOOKUP(売上[[#This Row],[商品番号]],商品[],2,FALSE)</f>
        <v>ほっそりステッパー</v>
      </c>
      <c r="H191" s="3" t="str">
        <f>VLOOKUP(売上[[#This Row],[商品番号]],商品[],3,FALSE)</f>
        <v>スリム器具</v>
      </c>
      <c r="I191" s="6">
        <f>VLOOKUP(売上[[#This Row],[商品番号]],商品[],5,FALSE)</f>
        <v>12800</v>
      </c>
      <c r="J191" s="3">
        <v>2</v>
      </c>
      <c r="K191" s="6">
        <f t="shared" si="4"/>
        <v>25600</v>
      </c>
    </row>
    <row r="192" spans="2:11" x14ac:dyDescent="0.4">
      <c r="B192" s="3">
        <v>186</v>
      </c>
      <c r="C192" s="4">
        <v>42719</v>
      </c>
      <c r="D192" s="5">
        <v>90006</v>
      </c>
      <c r="E192" s="5" t="str">
        <f>VLOOKUP(売上[[#This Row],[会員番号]],会員[],2,FALSE)</f>
        <v>安川　博美</v>
      </c>
      <c r="F192" s="3" t="s">
        <v>88</v>
      </c>
      <c r="G192" s="3" t="str">
        <f>VLOOKUP(売上[[#This Row],[商品番号]],商品[],2,FALSE)</f>
        <v>アミノ酸deスリム</v>
      </c>
      <c r="H192" s="3" t="str">
        <f>VLOOKUP(売上[[#This Row],[商品番号]],商品[],3,FALSE)</f>
        <v>ダイエット食品</v>
      </c>
      <c r="I192" s="6">
        <f>VLOOKUP(売上[[#This Row],[商品番号]],商品[],5,FALSE)</f>
        <v>2000</v>
      </c>
      <c r="J192" s="3">
        <v>1</v>
      </c>
      <c r="K192" s="6">
        <f t="shared" si="4"/>
        <v>2000</v>
      </c>
    </row>
    <row r="193" spans="2:11" x14ac:dyDescent="0.4">
      <c r="B193" s="3">
        <v>187</v>
      </c>
      <c r="C193" s="4">
        <v>42719</v>
      </c>
      <c r="D193" s="5">
        <v>90008</v>
      </c>
      <c r="E193" s="5" t="str">
        <f>VLOOKUP(売上[[#This Row],[会員番号]],会員[],2,FALSE)</f>
        <v>笹本　祥子</v>
      </c>
      <c r="F193" s="3" t="s">
        <v>57</v>
      </c>
      <c r="G193" s="3" t="str">
        <f>VLOOKUP(売上[[#This Row],[商品番号]],商品[],2,FALSE)</f>
        <v>スリムアップローラー（腕用）</v>
      </c>
      <c r="H193" s="3" t="str">
        <f>VLOOKUP(売上[[#This Row],[商品番号]],商品[],3,FALSE)</f>
        <v>スリム器具</v>
      </c>
      <c r="I193" s="6">
        <f>VLOOKUP(売上[[#This Row],[商品番号]],商品[],5,FALSE)</f>
        <v>3500</v>
      </c>
      <c r="J193" s="3">
        <v>2</v>
      </c>
      <c r="K193" s="6">
        <f t="shared" si="4"/>
        <v>7000</v>
      </c>
    </row>
    <row r="194" spans="2:11" x14ac:dyDescent="0.4">
      <c r="B194" s="3">
        <v>188</v>
      </c>
      <c r="C194" s="4">
        <v>42720</v>
      </c>
      <c r="D194" s="5">
        <v>90002</v>
      </c>
      <c r="E194" s="5" t="str">
        <f>VLOOKUP(売上[[#This Row],[会員番号]],会員[],2,FALSE)</f>
        <v>金岡　まなみ</v>
      </c>
      <c r="F194" s="3" t="s">
        <v>83</v>
      </c>
      <c r="G194" s="3" t="str">
        <f>VLOOKUP(売上[[#This Row],[商品番号]],商品[],2,FALSE)</f>
        <v>しっとりジェル（M）</v>
      </c>
      <c r="H194" s="3" t="str">
        <f>VLOOKUP(売上[[#This Row],[商品番号]],商品[],3,FALSE)</f>
        <v>ボディケア</v>
      </c>
      <c r="I194" s="6">
        <f>VLOOKUP(売上[[#This Row],[商品番号]],商品[],5,FALSE)</f>
        <v>3500</v>
      </c>
      <c r="J194" s="3">
        <v>2</v>
      </c>
      <c r="K194" s="6">
        <f t="shared" si="4"/>
        <v>7000</v>
      </c>
    </row>
    <row r="195" spans="2:11" x14ac:dyDescent="0.4">
      <c r="B195" s="3">
        <v>189</v>
      </c>
      <c r="C195" s="4">
        <v>42720</v>
      </c>
      <c r="D195" s="5">
        <v>90002</v>
      </c>
      <c r="E195" s="5" t="str">
        <f>VLOOKUP(売上[[#This Row],[会員番号]],会員[],2,FALSE)</f>
        <v>金岡　まなみ</v>
      </c>
      <c r="F195" s="3" t="s">
        <v>25</v>
      </c>
      <c r="G195" s="3" t="str">
        <f>VLOOKUP(売上[[#This Row],[商品番号]],商品[],2,FALSE)</f>
        <v>スマートレッグ</v>
      </c>
      <c r="H195" s="3" t="str">
        <f>VLOOKUP(売上[[#This Row],[商品番号]],商品[],3,FALSE)</f>
        <v>スリム器具</v>
      </c>
      <c r="I195" s="6">
        <f>VLOOKUP(売上[[#This Row],[商品番号]],商品[],5,FALSE)</f>
        <v>5600</v>
      </c>
      <c r="J195" s="3">
        <v>1</v>
      </c>
      <c r="K195" s="6">
        <f t="shared" si="4"/>
        <v>5600</v>
      </c>
    </row>
    <row r="196" spans="2:11" x14ac:dyDescent="0.4">
      <c r="B196" s="3">
        <v>190</v>
      </c>
      <c r="C196" s="4">
        <v>42720</v>
      </c>
      <c r="D196" s="5">
        <v>90005</v>
      </c>
      <c r="E196" s="5" t="str">
        <f>VLOOKUP(売上[[#This Row],[会員番号]],会員[],2,FALSE)</f>
        <v>坂本　みさき</v>
      </c>
      <c r="F196" s="3" t="s">
        <v>97</v>
      </c>
      <c r="G196" s="3" t="str">
        <f>VLOOKUP(売上[[#This Row],[商品番号]],商品[],2,FALSE)</f>
        <v>おやすみマッサージャー</v>
      </c>
      <c r="H196" s="3" t="str">
        <f>VLOOKUP(売上[[#This Row],[商品番号]],商品[],3,FALSE)</f>
        <v>スリム器具</v>
      </c>
      <c r="I196" s="6">
        <f>VLOOKUP(売上[[#This Row],[商品番号]],商品[],5,FALSE)</f>
        <v>9800</v>
      </c>
      <c r="J196" s="3">
        <v>1</v>
      </c>
      <c r="K196" s="6">
        <f t="shared" si="4"/>
        <v>9800</v>
      </c>
    </row>
    <row r="197" spans="2:11" x14ac:dyDescent="0.4">
      <c r="B197" s="3">
        <v>191</v>
      </c>
      <c r="C197" s="4">
        <v>42721</v>
      </c>
      <c r="D197" s="5">
        <v>90020</v>
      </c>
      <c r="E197" s="5" t="str">
        <f>VLOOKUP(売上[[#This Row],[会員番号]],会員[],2,FALSE)</f>
        <v>石川　里枝</v>
      </c>
      <c r="F197" s="3" t="s">
        <v>36</v>
      </c>
      <c r="G197" s="3" t="str">
        <f>VLOOKUP(売上[[#This Row],[商品番号]],商品[],2,FALSE)</f>
        <v>毎日1分！美白パック（10枚入り）</v>
      </c>
      <c r="H197" s="3" t="str">
        <f>VLOOKUP(売上[[#This Row],[商品番号]],商品[],3,FALSE)</f>
        <v>フェイスケア</v>
      </c>
      <c r="I197" s="6">
        <f>VLOOKUP(売上[[#This Row],[商品番号]],商品[],5,FALSE)</f>
        <v>2700</v>
      </c>
      <c r="J197" s="3">
        <v>1</v>
      </c>
      <c r="K197" s="6">
        <f t="shared" si="4"/>
        <v>2700</v>
      </c>
    </row>
    <row r="198" spans="2:11" x14ac:dyDescent="0.4">
      <c r="B198" s="3">
        <v>192</v>
      </c>
      <c r="C198" s="4">
        <v>42722</v>
      </c>
      <c r="D198" s="5">
        <v>90009</v>
      </c>
      <c r="E198" s="5" t="str">
        <f>VLOOKUP(売上[[#This Row],[会員番号]],会員[],2,FALSE)</f>
        <v>堀見　暢子</v>
      </c>
      <c r="F198" s="3" t="s">
        <v>85</v>
      </c>
      <c r="G198" s="3" t="str">
        <f>VLOOKUP(売上[[#This Row],[商品番号]],商品[],2,FALSE)</f>
        <v>エステサロンのローション</v>
      </c>
      <c r="H198" s="3" t="str">
        <f>VLOOKUP(売上[[#This Row],[商品番号]],商品[],3,FALSE)</f>
        <v>フェイスケア</v>
      </c>
      <c r="I198" s="6">
        <f>VLOOKUP(売上[[#This Row],[商品番号]],商品[],5,FALSE)</f>
        <v>10000</v>
      </c>
      <c r="J198" s="3">
        <v>1</v>
      </c>
      <c r="K198" s="6">
        <f t="shared" si="4"/>
        <v>10000</v>
      </c>
    </row>
    <row r="199" spans="2:11" x14ac:dyDescent="0.4">
      <c r="B199" s="3">
        <v>193</v>
      </c>
      <c r="C199" s="4">
        <v>42723</v>
      </c>
      <c r="D199" s="5">
        <v>90003</v>
      </c>
      <c r="E199" s="5" t="str">
        <f>VLOOKUP(売上[[#This Row],[会員番号]],会員[],2,FALSE)</f>
        <v>近藤　みさき</v>
      </c>
      <c r="F199" s="3" t="s">
        <v>86</v>
      </c>
      <c r="G199" s="3" t="str">
        <f>VLOOKUP(売上[[#This Row],[商品番号]],商品[],2,FALSE)</f>
        <v>おやすみマッサージャー</v>
      </c>
      <c r="H199" s="3" t="str">
        <f>VLOOKUP(売上[[#This Row],[商品番号]],商品[],3,FALSE)</f>
        <v>スリム器具</v>
      </c>
      <c r="I199" s="6">
        <f>VLOOKUP(売上[[#This Row],[商品番号]],商品[],5,FALSE)</f>
        <v>9800</v>
      </c>
      <c r="J199" s="3">
        <v>1</v>
      </c>
      <c r="K199" s="6">
        <f t="shared" ref="K199:K263" si="5">I199*J199</f>
        <v>9800</v>
      </c>
    </row>
    <row r="200" spans="2:11" x14ac:dyDescent="0.4">
      <c r="B200" s="3">
        <v>194</v>
      </c>
      <c r="C200" s="4">
        <v>42724</v>
      </c>
      <c r="D200" s="5">
        <v>90009</v>
      </c>
      <c r="E200" s="5" t="str">
        <f>VLOOKUP(売上[[#This Row],[会員番号]],会員[],2,FALSE)</f>
        <v>堀見　暢子</v>
      </c>
      <c r="F200" s="3" t="s">
        <v>100</v>
      </c>
      <c r="G200" s="3" t="str">
        <f>VLOOKUP(売上[[#This Row],[商品番号]],商品[],2,FALSE)</f>
        <v>しっとりジェル（M）</v>
      </c>
      <c r="H200" s="3" t="str">
        <f>VLOOKUP(売上[[#This Row],[商品番号]],商品[],3,FALSE)</f>
        <v>ボディケア</v>
      </c>
      <c r="I200" s="6">
        <f>VLOOKUP(売上[[#This Row],[商品番号]],商品[],5,FALSE)</f>
        <v>3500</v>
      </c>
      <c r="J200" s="3">
        <v>1</v>
      </c>
      <c r="K200" s="6">
        <f t="shared" si="5"/>
        <v>3500</v>
      </c>
    </row>
    <row r="201" spans="2:11" x14ac:dyDescent="0.4">
      <c r="B201" s="3">
        <v>195</v>
      </c>
      <c r="C201" s="4">
        <v>42724</v>
      </c>
      <c r="D201" s="5">
        <v>90008</v>
      </c>
      <c r="E201" s="5" t="str">
        <f>VLOOKUP(売上[[#This Row],[会員番号]],会員[],2,FALSE)</f>
        <v>笹本　祥子</v>
      </c>
      <c r="F201" s="3" t="s">
        <v>74</v>
      </c>
      <c r="G201" s="3" t="str">
        <f>VLOOKUP(売上[[#This Row],[商品番号]],商品[],2,FALSE)</f>
        <v>ダイエッティー（30袋）</v>
      </c>
      <c r="H201" s="3" t="str">
        <f>VLOOKUP(売上[[#This Row],[商品番号]],商品[],3,FALSE)</f>
        <v>ダイエット食品</v>
      </c>
      <c r="I201" s="6">
        <f>VLOOKUP(売上[[#This Row],[商品番号]],商品[],5,FALSE)</f>
        <v>2800</v>
      </c>
      <c r="J201" s="3">
        <v>2</v>
      </c>
      <c r="K201" s="6">
        <f t="shared" si="5"/>
        <v>5600</v>
      </c>
    </row>
    <row r="202" spans="2:11" x14ac:dyDescent="0.4">
      <c r="B202" s="3">
        <v>196</v>
      </c>
      <c r="C202" s="4">
        <v>42724</v>
      </c>
      <c r="D202" s="5">
        <v>90008</v>
      </c>
      <c r="E202" s="5" t="str">
        <f>VLOOKUP(売上[[#This Row],[会員番号]],会員[],2,FALSE)</f>
        <v>笹本　祥子</v>
      </c>
      <c r="F202" s="3" t="s">
        <v>42</v>
      </c>
      <c r="G202" s="3" t="str">
        <f>VLOOKUP(売上[[#This Row],[商品番号]],商品[],2,FALSE)</f>
        <v>ダイエッティー（30袋）</v>
      </c>
      <c r="H202" s="3" t="str">
        <f>VLOOKUP(売上[[#This Row],[商品番号]],商品[],3,FALSE)</f>
        <v>ダイエット食品</v>
      </c>
      <c r="I202" s="6">
        <f>VLOOKUP(売上[[#This Row],[商品番号]],商品[],5,FALSE)</f>
        <v>2800</v>
      </c>
      <c r="J202" s="3">
        <v>2</v>
      </c>
      <c r="K202" s="6">
        <f t="shared" si="5"/>
        <v>5600</v>
      </c>
    </row>
    <row r="203" spans="2:11" x14ac:dyDescent="0.4">
      <c r="B203" s="3">
        <v>197</v>
      </c>
      <c r="C203" s="4">
        <v>42725</v>
      </c>
      <c r="D203" s="5">
        <v>90012</v>
      </c>
      <c r="E203" s="5" t="str">
        <f>VLOOKUP(売上[[#This Row],[会員番号]],会員[],2,FALSE)</f>
        <v>岡本　祥子</v>
      </c>
      <c r="F203" s="3" t="s">
        <v>61</v>
      </c>
      <c r="G203" s="3" t="str">
        <f>VLOOKUP(売上[[#This Row],[商品番号]],商品[],2,FALSE)</f>
        <v>スマートレッグ</v>
      </c>
      <c r="H203" s="3" t="str">
        <f>VLOOKUP(売上[[#This Row],[商品番号]],商品[],3,FALSE)</f>
        <v>スリム器具</v>
      </c>
      <c r="I203" s="6">
        <f>VLOOKUP(売上[[#This Row],[商品番号]],商品[],5,FALSE)</f>
        <v>5600</v>
      </c>
      <c r="J203" s="3">
        <v>1</v>
      </c>
      <c r="K203" s="6">
        <f t="shared" si="5"/>
        <v>5600</v>
      </c>
    </row>
    <row r="204" spans="2:11" x14ac:dyDescent="0.4">
      <c r="B204" s="3">
        <v>198</v>
      </c>
      <c r="C204" s="4">
        <v>42726</v>
      </c>
      <c r="D204" s="5">
        <v>90017</v>
      </c>
      <c r="E204" s="5" t="str">
        <f>VLOOKUP(売上[[#This Row],[会員番号]],会員[],2,FALSE)</f>
        <v>榎並　恵美</v>
      </c>
      <c r="F204" s="3" t="s">
        <v>29</v>
      </c>
      <c r="G204" s="3" t="str">
        <f>VLOOKUP(売上[[#This Row],[商品番号]],商品[],2,FALSE)</f>
        <v>つるつるフェイスソープ</v>
      </c>
      <c r="H204" s="3" t="str">
        <f>VLOOKUP(売上[[#This Row],[商品番号]],商品[],3,FALSE)</f>
        <v>フェイスケア</v>
      </c>
      <c r="I204" s="6">
        <f>VLOOKUP(売上[[#This Row],[商品番号]],商品[],5,FALSE)</f>
        <v>2800</v>
      </c>
      <c r="J204" s="3">
        <v>1</v>
      </c>
      <c r="K204" s="6">
        <f t="shared" si="5"/>
        <v>2800</v>
      </c>
    </row>
    <row r="205" spans="2:11" x14ac:dyDescent="0.4">
      <c r="B205" s="3">
        <v>199</v>
      </c>
      <c r="C205" s="4">
        <v>42727</v>
      </c>
      <c r="D205" s="5">
        <v>90012</v>
      </c>
      <c r="E205" s="5" t="str">
        <f>VLOOKUP(売上[[#This Row],[会員番号]],会員[],2,FALSE)</f>
        <v>岡本　祥子</v>
      </c>
      <c r="F205" s="3" t="s">
        <v>51</v>
      </c>
      <c r="G205" s="3" t="str">
        <f>VLOOKUP(売上[[#This Row],[商品番号]],商品[],2,FALSE)</f>
        <v>毎日1分！美白パック（20枚入り）</v>
      </c>
      <c r="H205" s="3" t="str">
        <f>VLOOKUP(売上[[#This Row],[商品番号]],商品[],3,FALSE)</f>
        <v>フェイスケア</v>
      </c>
      <c r="I205" s="6">
        <f>VLOOKUP(売上[[#This Row],[商品番号]],商品[],5,FALSE)</f>
        <v>5000</v>
      </c>
      <c r="J205" s="3">
        <v>1</v>
      </c>
      <c r="K205" s="6">
        <f t="shared" si="5"/>
        <v>5000</v>
      </c>
    </row>
    <row r="206" spans="2:11" x14ac:dyDescent="0.4">
      <c r="B206" s="3">
        <v>200</v>
      </c>
      <c r="C206" s="4">
        <v>42727</v>
      </c>
      <c r="D206" s="5">
        <v>90009</v>
      </c>
      <c r="E206" s="5" t="str">
        <f>VLOOKUP(売上[[#This Row],[会員番号]],会員[],2,FALSE)</f>
        <v>堀見　暢子</v>
      </c>
      <c r="F206" s="3" t="s">
        <v>34</v>
      </c>
      <c r="G206" s="3" t="str">
        <f>VLOOKUP(売上[[#This Row],[商品番号]],商品[],2,FALSE)</f>
        <v>スリムアップローラー（腕用）</v>
      </c>
      <c r="H206" s="3" t="str">
        <f>VLOOKUP(売上[[#This Row],[商品番号]],商品[],3,FALSE)</f>
        <v>スリム器具</v>
      </c>
      <c r="I206" s="6">
        <f>VLOOKUP(売上[[#This Row],[商品番号]],商品[],5,FALSE)</f>
        <v>3500</v>
      </c>
      <c r="J206" s="3">
        <v>5</v>
      </c>
      <c r="K206" s="6">
        <f t="shared" si="5"/>
        <v>17500</v>
      </c>
    </row>
    <row r="207" spans="2:11" x14ac:dyDescent="0.4">
      <c r="B207" s="3">
        <v>201</v>
      </c>
      <c r="C207" s="4">
        <v>42728</v>
      </c>
      <c r="D207" s="5">
        <v>90015</v>
      </c>
      <c r="E207" s="5" t="str">
        <f>VLOOKUP(売上[[#This Row],[会員番号]],会員[],2,FALSE)</f>
        <v>三上　久美</v>
      </c>
      <c r="F207" s="3" t="s">
        <v>88</v>
      </c>
      <c r="G207" s="3" t="str">
        <f>VLOOKUP(売上[[#This Row],[商品番号]],商品[],2,FALSE)</f>
        <v>アミノ酸deスリム</v>
      </c>
      <c r="H207" s="3" t="str">
        <f>VLOOKUP(売上[[#This Row],[商品番号]],商品[],3,FALSE)</f>
        <v>ダイエット食品</v>
      </c>
      <c r="I207" s="6">
        <f>VLOOKUP(売上[[#This Row],[商品番号]],商品[],5,FALSE)</f>
        <v>2000</v>
      </c>
      <c r="J207" s="3">
        <v>2</v>
      </c>
      <c r="K207" s="6">
        <f t="shared" si="5"/>
        <v>4000</v>
      </c>
    </row>
    <row r="208" spans="2:11" x14ac:dyDescent="0.4">
      <c r="B208" s="3">
        <v>202</v>
      </c>
      <c r="C208" s="4">
        <v>42728</v>
      </c>
      <c r="D208" s="5">
        <v>90012</v>
      </c>
      <c r="E208" s="5" t="str">
        <f>VLOOKUP(売上[[#This Row],[会員番号]],会員[],2,FALSE)</f>
        <v>岡本　祥子</v>
      </c>
      <c r="F208" s="3" t="s">
        <v>36</v>
      </c>
      <c r="G208" s="3" t="str">
        <f>VLOOKUP(売上[[#This Row],[商品番号]],商品[],2,FALSE)</f>
        <v>毎日1分！美白パック（10枚入り）</v>
      </c>
      <c r="H208" s="3" t="str">
        <f>VLOOKUP(売上[[#This Row],[商品番号]],商品[],3,FALSE)</f>
        <v>フェイスケア</v>
      </c>
      <c r="I208" s="6">
        <f>VLOOKUP(売上[[#This Row],[商品番号]],商品[],5,FALSE)</f>
        <v>2700</v>
      </c>
      <c r="J208" s="3">
        <v>1</v>
      </c>
      <c r="K208" s="6">
        <f t="shared" si="5"/>
        <v>2700</v>
      </c>
    </row>
    <row r="209" spans="2:11" x14ac:dyDescent="0.4">
      <c r="B209" s="3">
        <v>203</v>
      </c>
      <c r="C209" s="4">
        <v>42728</v>
      </c>
      <c r="D209" s="5">
        <v>90015</v>
      </c>
      <c r="E209" s="5" t="str">
        <f>VLOOKUP(売上[[#This Row],[会員番号]],会員[],2,FALSE)</f>
        <v>三上　久美</v>
      </c>
      <c r="F209" s="3" t="s">
        <v>66</v>
      </c>
      <c r="G209" s="3" t="str">
        <f>VLOOKUP(売上[[#This Row],[商品番号]],商品[],2,FALSE)</f>
        <v>毎日1分！美白パック（20枚入り）</v>
      </c>
      <c r="H209" s="3" t="str">
        <f>VLOOKUP(売上[[#This Row],[商品番号]],商品[],3,FALSE)</f>
        <v>フェイスケア</v>
      </c>
      <c r="I209" s="6">
        <f>VLOOKUP(売上[[#This Row],[商品番号]],商品[],5,FALSE)</f>
        <v>5000</v>
      </c>
      <c r="J209" s="3">
        <v>1</v>
      </c>
      <c r="K209" s="6">
        <f t="shared" si="5"/>
        <v>5000</v>
      </c>
    </row>
    <row r="210" spans="2:11" x14ac:dyDescent="0.4">
      <c r="B210" s="3">
        <v>204</v>
      </c>
      <c r="C210" s="4">
        <v>42729</v>
      </c>
      <c r="D210" s="5">
        <v>90004</v>
      </c>
      <c r="E210" s="5" t="str">
        <f>VLOOKUP(売上[[#This Row],[会員番号]],会員[],2,FALSE)</f>
        <v>村山　瞳</v>
      </c>
      <c r="F210" s="3" t="s">
        <v>93</v>
      </c>
      <c r="G210" s="3" t="str">
        <f>VLOOKUP(売上[[#This Row],[商品番号]],商品[],2,FALSE)</f>
        <v>サウナ式サポーター</v>
      </c>
      <c r="H210" s="3" t="str">
        <f>VLOOKUP(売上[[#This Row],[商品番号]],商品[],3,FALSE)</f>
        <v>ボディケア</v>
      </c>
      <c r="I210" s="6">
        <f>VLOOKUP(売上[[#This Row],[商品番号]],商品[],5,FALSE)</f>
        <v>7800</v>
      </c>
      <c r="J210" s="3">
        <v>1</v>
      </c>
      <c r="K210" s="6">
        <f t="shared" si="5"/>
        <v>7800</v>
      </c>
    </row>
    <row r="211" spans="2:11" x14ac:dyDescent="0.4">
      <c r="B211" s="3">
        <v>205</v>
      </c>
      <c r="C211" s="4">
        <v>42729</v>
      </c>
      <c r="D211" s="5">
        <v>90020</v>
      </c>
      <c r="E211" s="5" t="str">
        <f>VLOOKUP(売上[[#This Row],[会員番号]],会員[],2,FALSE)</f>
        <v>石川　里枝</v>
      </c>
      <c r="F211" s="3" t="s">
        <v>89</v>
      </c>
      <c r="G211" s="3" t="str">
        <f>VLOOKUP(売上[[#This Row],[商品番号]],商品[],2,FALSE)</f>
        <v>アミノ酸deスリム</v>
      </c>
      <c r="H211" s="3" t="str">
        <f>VLOOKUP(売上[[#This Row],[商品番号]],商品[],3,FALSE)</f>
        <v>ダイエット食品</v>
      </c>
      <c r="I211" s="6">
        <f>VLOOKUP(売上[[#This Row],[商品番号]],商品[],5,FALSE)</f>
        <v>2000</v>
      </c>
      <c r="J211" s="3">
        <v>1</v>
      </c>
      <c r="K211" s="6">
        <f t="shared" si="5"/>
        <v>2000</v>
      </c>
    </row>
    <row r="212" spans="2:11" x14ac:dyDescent="0.4">
      <c r="B212" s="3">
        <v>206</v>
      </c>
      <c r="C212" s="4">
        <v>42730</v>
      </c>
      <c r="D212" s="5">
        <v>90014</v>
      </c>
      <c r="E212" s="5" t="str">
        <f>VLOOKUP(売上[[#This Row],[会員番号]],会員[],2,FALSE)</f>
        <v>白川　響子</v>
      </c>
      <c r="F212" s="3" t="s">
        <v>53</v>
      </c>
      <c r="G212" s="3" t="str">
        <f>VLOOKUP(売上[[#This Row],[商品番号]],商品[],2,FALSE)</f>
        <v>むくみ知らず（スプレー式）</v>
      </c>
      <c r="H212" s="3" t="str">
        <f>VLOOKUP(売上[[#This Row],[商品番号]],商品[],3,FALSE)</f>
        <v>ボディケア</v>
      </c>
      <c r="I212" s="6">
        <f>VLOOKUP(売上[[#This Row],[商品番号]],商品[],5,FALSE)</f>
        <v>2800</v>
      </c>
      <c r="J212" s="3">
        <v>1</v>
      </c>
      <c r="K212" s="6">
        <f t="shared" si="5"/>
        <v>2800</v>
      </c>
    </row>
    <row r="213" spans="2:11" x14ac:dyDescent="0.4">
      <c r="B213" s="3">
        <v>207</v>
      </c>
      <c r="C213" s="4">
        <v>42730</v>
      </c>
      <c r="D213" s="5">
        <v>90018</v>
      </c>
      <c r="E213" s="5" t="str">
        <f>VLOOKUP(売上[[#This Row],[会員番号]],会員[],2,FALSE)</f>
        <v>立川　晴香</v>
      </c>
      <c r="F213" s="3" t="s">
        <v>57</v>
      </c>
      <c r="G213" s="3" t="str">
        <f>VLOOKUP(売上[[#This Row],[商品番号]],商品[],2,FALSE)</f>
        <v>スリムアップローラー（腕用）</v>
      </c>
      <c r="H213" s="3" t="str">
        <f>VLOOKUP(売上[[#This Row],[商品番号]],商品[],3,FALSE)</f>
        <v>スリム器具</v>
      </c>
      <c r="I213" s="6">
        <f>VLOOKUP(売上[[#This Row],[商品番号]],商品[],5,FALSE)</f>
        <v>3500</v>
      </c>
      <c r="J213" s="3">
        <v>5</v>
      </c>
      <c r="K213" s="6">
        <f t="shared" si="5"/>
        <v>17500</v>
      </c>
    </row>
    <row r="214" spans="2:11" x14ac:dyDescent="0.4">
      <c r="B214" s="3">
        <v>208</v>
      </c>
      <c r="C214" s="4">
        <v>42730</v>
      </c>
      <c r="D214" s="5">
        <v>90017</v>
      </c>
      <c r="E214" s="5" t="str">
        <f>VLOOKUP(売上[[#This Row],[会員番号]],会員[],2,FALSE)</f>
        <v>榎並　恵美</v>
      </c>
      <c r="F214" s="3" t="s">
        <v>27</v>
      </c>
      <c r="G214" s="3" t="str">
        <f>VLOOKUP(売上[[#This Row],[商品番号]],商品[],2,FALSE)</f>
        <v>セルライト撃退！</v>
      </c>
      <c r="H214" s="3" t="str">
        <f>VLOOKUP(売上[[#This Row],[商品番号]],商品[],3,FALSE)</f>
        <v>スリム器具</v>
      </c>
      <c r="I214" s="6">
        <f>VLOOKUP(売上[[#This Row],[商品番号]],商品[],5,FALSE)</f>
        <v>8500</v>
      </c>
      <c r="J214" s="3">
        <v>2</v>
      </c>
      <c r="K214" s="6">
        <f t="shared" si="5"/>
        <v>17000</v>
      </c>
    </row>
    <row r="215" spans="2:11" x14ac:dyDescent="0.4">
      <c r="B215" s="3">
        <v>209</v>
      </c>
      <c r="C215" s="4">
        <v>42731</v>
      </c>
      <c r="D215" s="5">
        <v>90009</v>
      </c>
      <c r="E215" s="5" t="str">
        <f>VLOOKUP(売上[[#This Row],[会員番号]],会員[],2,FALSE)</f>
        <v>堀見　暢子</v>
      </c>
      <c r="F215" s="3" t="s">
        <v>73</v>
      </c>
      <c r="G215" s="3" t="str">
        <f>VLOOKUP(売上[[#This Row],[商品番号]],商品[],2,FALSE)</f>
        <v>こんにゃくダイエッター（30食）</v>
      </c>
      <c r="H215" s="3" t="str">
        <f>VLOOKUP(売上[[#This Row],[商品番号]],商品[],3,FALSE)</f>
        <v>ダイエット食品</v>
      </c>
      <c r="I215" s="6">
        <f>VLOOKUP(売上[[#This Row],[商品番号]],商品[],5,FALSE)</f>
        <v>3200</v>
      </c>
      <c r="J215" s="3">
        <v>3</v>
      </c>
      <c r="K215" s="6">
        <f t="shared" ref="K215" si="6">I215*J215</f>
        <v>9600</v>
      </c>
    </row>
    <row r="216" spans="2:11" x14ac:dyDescent="0.4">
      <c r="B216" s="3">
        <v>209</v>
      </c>
      <c r="C216" s="4">
        <v>42731</v>
      </c>
      <c r="D216" s="5">
        <v>90009</v>
      </c>
      <c r="E216" s="5" t="str">
        <f>VLOOKUP(売上[[#This Row],[会員番号]],会員[],2,FALSE)</f>
        <v>堀見　暢子</v>
      </c>
      <c r="F216" s="3" t="s">
        <v>73</v>
      </c>
      <c r="G216" s="3" t="str">
        <f>VLOOKUP(売上[[#This Row],[商品番号]],商品[],2,FALSE)</f>
        <v>こんにゃくダイエッター（30食）</v>
      </c>
      <c r="H216" s="3" t="str">
        <f>VLOOKUP(売上[[#This Row],[商品番号]],商品[],3,FALSE)</f>
        <v>ダイエット食品</v>
      </c>
      <c r="I216" s="6">
        <f>VLOOKUP(売上[[#This Row],[商品番号]],商品[],5,FALSE)</f>
        <v>3200</v>
      </c>
      <c r="J216" s="3">
        <v>3</v>
      </c>
      <c r="K216" s="6">
        <f t="shared" si="5"/>
        <v>9600</v>
      </c>
    </row>
    <row r="217" spans="2:11" x14ac:dyDescent="0.4">
      <c r="B217" s="3">
        <v>210</v>
      </c>
      <c r="C217" s="4">
        <v>42731</v>
      </c>
      <c r="D217" s="5">
        <v>90014</v>
      </c>
      <c r="E217" s="5" t="str">
        <f>VLOOKUP(売上[[#This Row],[会員番号]],会員[],2,FALSE)</f>
        <v>白川　響子</v>
      </c>
      <c r="F217" s="3" t="s">
        <v>47</v>
      </c>
      <c r="G217" s="3" t="str">
        <f>VLOOKUP(売上[[#This Row],[商品番号]],商品[],2,FALSE)</f>
        <v>セルライト撃退！</v>
      </c>
      <c r="H217" s="3" t="str">
        <f>VLOOKUP(売上[[#This Row],[商品番号]],商品[],3,FALSE)</f>
        <v>スリム器具</v>
      </c>
      <c r="I217" s="6">
        <f>VLOOKUP(売上[[#This Row],[商品番号]],商品[],5,FALSE)</f>
        <v>8500</v>
      </c>
      <c r="J217" s="3">
        <v>2</v>
      </c>
      <c r="K217" s="6">
        <f t="shared" si="5"/>
        <v>17000</v>
      </c>
    </row>
    <row r="218" spans="2:11" x14ac:dyDescent="0.4">
      <c r="B218" s="3">
        <v>211</v>
      </c>
      <c r="C218" s="4">
        <v>42732</v>
      </c>
      <c r="D218" s="5">
        <v>90016</v>
      </c>
      <c r="E218" s="5" t="str">
        <f>VLOOKUP(売上[[#This Row],[会員番号]],会員[],2,FALSE)</f>
        <v>諸岡　保美</v>
      </c>
      <c r="F218" s="3" t="s">
        <v>49</v>
      </c>
      <c r="G218" s="3" t="str">
        <f>VLOOKUP(売上[[#This Row],[商品番号]],商品[],2,FALSE)</f>
        <v>つるつるフェイスソープ</v>
      </c>
      <c r="H218" s="3" t="str">
        <f>VLOOKUP(売上[[#This Row],[商品番号]],商品[],3,FALSE)</f>
        <v>フェイスケア</v>
      </c>
      <c r="I218" s="6">
        <f>VLOOKUP(売上[[#This Row],[商品番号]],商品[],5,FALSE)</f>
        <v>2800</v>
      </c>
      <c r="J218" s="3">
        <v>3</v>
      </c>
      <c r="K218" s="6">
        <f t="shared" si="5"/>
        <v>8400</v>
      </c>
    </row>
    <row r="219" spans="2:11" x14ac:dyDescent="0.4">
      <c r="B219" s="3">
        <v>212</v>
      </c>
      <c r="C219" s="4">
        <v>42732</v>
      </c>
      <c r="D219" s="5">
        <v>90011</v>
      </c>
      <c r="E219" s="5" t="str">
        <f>VLOOKUP(売上[[#This Row],[会員番号]],会員[],2,FALSE)</f>
        <v>薙原　恵子</v>
      </c>
      <c r="F219" s="3" t="s">
        <v>62</v>
      </c>
      <c r="G219" s="3" t="str">
        <f>VLOOKUP(売上[[#This Row],[商品番号]],商品[],2,FALSE)</f>
        <v>毎日1分！美白パック（10枚入り）</v>
      </c>
      <c r="H219" s="3" t="str">
        <f>VLOOKUP(売上[[#This Row],[商品番号]],商品[],3,FALSE)</f>
        <v>フェイスケア</v>
      </c>
      <c r="I219" s="6">
        <f>VLOOKUP(売上[[#This Row],[商品番号]],商品[],5,FALSE)</f>
        <v>2700</v>
      </c>
      <c r="J219" s="3">
        <v>1</v>
      </c>
      <c r="K219" s="6">
        <f t="shared" si="5"/>
        <v>2700</v>
      </c>
    </row>
    <row r="220" spans="2:11" x14ac:dyDescent="0.4">
      <c r="B220" s="3">
        <v>213</v>
      </c>
      <c r="C220" s="4">
        <v>42732</v>
      </c>
      <c r="D220" s="5">
        <v>90015</v>
      </c>
      <c r="E220" s="5" t="str">
        <f>VLOOKUP(売上[[#This Row],[会員番号]],会員[],2,FALSE)</f>
        <v>三上　久美</v>
      </c>
      <c r="F220" s="3" t="s">
        <v>67</v>
      </c>
      <c r="G220" s="3" t="str">
        <f>VLOOKUP(売上[[#This Row],[商品番号]],商品[],2,FALSE)</f>
        <v>セルライト撃退！</v>
      </c>
      <c r="H220" s="3" t="str">
        <f>VLOOKUP(売上[[#This Row],[商品番号]],商品[],3,FALSE)</f>
        <v>スリム器具</v>
      </c>
      <c r="I220" s="6">
        <f>VLOOKUP(売上[[#This Row],[商品番号]],商品[],5,FALSE)</f>
        <v>8500</v>
      </c>
      <c r="J220" s="3">
        <v>2</v>
      </c>
      <c r="K220" s="6">
        <f t="shared" si="5"/>
        <v>17000</v>
      </c>
    </row>
    <row r="221" spans="2:11" x14ac:dyDescent="0.4">
      <c r="B221" s="3">
        <v>214</v>
      </c>
      <c r="C221" s="4">
        <v>42737</v>
      </c>
      <c r="D221" s="5">
        <v>90011</v>
      </c>
      <c r="E221" s="5" t="str">
        <f>VLOOKUP(売上[[#This Row],[会員番号]],会員[],2,FALSE)</f>
        <v>薙原　恵子</v>
      </c>
      <c r="F221" s="3" t="s">
        <v>226</v>
      </c>
      <c r="G221" s="5" t="str">
        <f>VLOOKUP(売上[[#This Row],[商品番号]],商品[],2,FALSE)</f>
        <v>むくみ知らず（スプレー式）</v>
      </c>
      <c r="H221" s="5" t="str">
        <f>VLOOKUP(売上[[#This Row],[商品番号]],商品[],3,FALSE)</f>
        <v>ボディケア</v>
      </c>
      <c r="I221" s="6">
        <f>VLOOKUP(売上[[#This Row],[商品番号]],商品[],5,FALSE)</f>
        <v>2800</v>
      </c>
      <c r="J221" s="3">
        <v>3</v>
      </c>
      <c r="K221" s="6">
        <f t="shared" si="5"/>
        <v>8400</v>
      </c>
    </row>
    <row r="222" spans="2:11" x14ac:dyDescent="0.4">
      <c r="B222" s="3">
        <v>215</v>
      </c>
      <c r="C222" s="4">
        <v>42737</v>
      </c>
      <c r="D222" s="5">
        <v>90013</v>
      </c>
      <c r="E222" s="5" t="str">
        <f>VLOOKUP(売上[[#This Row],[会員番号]],会員[],2,FALSE)</f>
        <v>横山　みゆき</v>
      </c>
      <c r="F222" s="3" t="s">
        <v>222</v>
      </c>
      <c r="G222" s="3" t="str">
        <f>VLOOKUP(売上[[#This Row],[商品番号]],商品[],2,FALSE)</f>
        <v>サウナ式サポーター</v>
      </c>
      <c r="H222" s="3" t="str">
        <f>VLOOKUP(売上[[#This Row],[商品番号]],商品[],3,FALSE)</f>
        <v>ボディケア</v>
      </c>
      <c r="I222" s="6">
        <f>VLOOKUP(売上[[#This Row],[商品番号]],商品[],5,FALSE)</f>
        <v>7800</v>
      </c>
      <c r="J222" s="3">
        <v>1</v>
      </c>
      <c r="K222" s="6">
        <f t="shared" si="5"/>
        <v>7800</v>
      </c>
    </row>
    <row r="223" spans="2:11" x14ac:dyDescent="0.4">
      <c r="B223" s="3">
        <v>216</v>
      </c>
      <c r="C223" s="4">
        <v>42737</v>
      </c>
      <c r="D223" s="5">
        <v>90003</v>
      </c>
      <c r="E223" s="5" t="str">
        <f>VLOOKUP(売上[[#This Row],[会員番号]],会員[],2,FALSE)</f>
        <v>近藤　みさき</v>
      </c>
      <c r="F223" s="3" t="s">
        <v>223</v>
      </c>
      <c r="G223" s="3" t="str">
        <f>VLOOKUP(売上[[#This Row],[商品番号]],商品[],2,FALSE)</f>
        <v>オイルdeすべすべ</v>
      </c>
      <c r="H223" s="3" t="str">
        <f>VLOOKUP(売上[[#This Row],[商品番号]],商品[],3,FALSE)</f>
        <v>ボディケア</v>
      </c>
      <c r="I223" s="6">
        <f>VLOOKUP(売上[[#This Row],[商品番号]],商品[],5,FALSE)</f>
        <v>5500</v>
      </c>
      <c r="J223" s="3">
        <v>4</v>
      </c>
      <c r="K223" s="6">
        <f t="shared" si="5"/>
        <v>22000</v>
      </c>
    </row>
    <row r="224" spans="2:11" x14ac:dyDescent="0.4">
      <c r="B224" s="3">
        <v>217</v>
      </c>
      <c r="C224" s="4">
        <v>42737</v>
      </c>
      <c r="D224" s="5">
        <v>90011</v>
      </c>
      <c r="E224" s="5" t="str">
        <f>VLOOKUP(売上[[#This Row],[会員番号]],会員[],2,FALSE)</f>
        <v>薙原　恵子</v>
      </c>
      <c r="F224" s="3" t="s">
        <v>220</v>
      </c>
      <c r="G224" s="3" t="str">
        <f>VLOOKUP(売上[[#This Row],[商品番号]],商品[],2,FALSE)</f>
        <v>こんにゃくダイエッター（30食）</v>
      </c>
      <c r="H224" s="3" t="str">
        <f>VLOOKUP(売上[[#This Row],[商品番号]],商品[],3,FALSE)</f>
        <v>ダイエット食品</v>
      </c>
      <c r="I224" s="6">
        <f>VLOOKUP(売上[[#This Row],[商品番号]],商品[],5,FALSE)</f>
        <v>3200</v>
      </c>
      <c r="J224" s="3">
        <v>2</v>
      </c>
      <c r="K224" s="6">
        <f t="shared" si="5"/>
        <v>6400</v>
      </c>
    </row>
    <row r="225" spans="2:11" x14ac:dyDescent="0.4">
      <c r="B225" s="3">
        <v>218</v>
      </c>
      <c r="C225" s="4">
        <v>42737</v>
      </c>
      <c r="D225" s="5">
        <v>90006</v>
      </c>
      <c r="E225" s="5" t="str">
        <f>VLOOKUP(売上[[#This Row],[会員番号]],会員[],2,FALSE)</f>
        <v>安川　博美</v>
      </c>
      <c r="F225" s="3" t="s">
        <v>219</v>
      </c>
      <c r="G225" s="3" t="str">
        <f>VLOOKUP(売上[[#This Row],[商品番号]],商品[],2,FALSE)</f>
        <v>ダイエッティー（30袋）</v>
      </c>
      <c r="H225" s="3" t="str">
        <f>VLOOKUP(売上[[#This Row],[商品番号]],商品[],3,FALSE)</f>
        <v>ダイエット食品</v>
      </c>
      <c r="I225" s="6">
        <f>VLOOKUP(売上[[#This Row],[商品番号]],商品[],5,FALSE)</f>
        <v>2800</v>
      </c>
      <c r="J225" s="3">
        <v>5</v>
      </c>
      <c r="K225" s="6">
        <f t="shared" si="5"/>
        <v>14000</v>
      </c>
    </row>
    <row r="226" spans="2:11" x14ac:dyDescent="0.4">
      <c r="B226" s="3">
        <v>219</v>
      </c>
      <c r="C226" s="4">
        <v>42737</v>
      </c>
      <c r="D226" s="5">
        <v>90014</v>
      </c>
      <c r="E226" s="5" t="str">
        <f>VLOOKUP(売上[[#This Row],[会員番号]],会員[],2,FALSE)</f>
        <v>白川　響子</v>
      </c>
      <c r="F226" s="3" t="s">
        <v>221</v>
      </c>
      <c r="G226" s="3" t="str">
        <f>VLOOKUP(売上[[#This Row],[商品番号]],商品[],2,FALSE)</f>
        <v>すべすべフェイスソープ</v>
      </c>
      <c r="H226" s="3" t="str">
        <f>VLOOKUP(売上[[#This Row],[商品番号]],商品[],3,FALSE)</f>
        <v>フェイスケア</v>
      </c>
      <c r="I226" s="6">
        <f>VLOOKUP(売上[[#This Row],[商品番号]],商品[],5,FALSE)</f>
        <v>2800</v>
      </c>
      <c r="J226" s="3">
        <v>1</v>
      </c>
      <c r="K226" s="6">
        <f t="shared" si="5"/>
        <v>2800</v>
      </c>
    </row>
    <row r="227" spans="2:11" x14ac:dyDescent="0.4">
      <c r="B227" s="3">
        <v>220</v>
      </c>
      <c r="C227" s="4">
        <v>42737</v>
      </c>
      <c r="D227" s="5">
        <v>90014</v>
      </c>
      <c r="E227" s="5" t="str">
        <f>VLOOKUP(売上[[#This Row],[会員番号]],会員[],2,FALSE)</f>
        <v>白川　響子</v>
      </c>
      <c r="F227" s="3" t="s">
        <v>231</v>
      </c>
      <c r="G227" s="5" t="str">
        <f>VLOOKUP(売上[[#This Row],[商品番号]],商品[],2,FALSE)</f>
        <v>毎日1分！美白パック（20枚入り）</v>
      </c>
      <c r="H227" s="5" t="str">
        <f>VLOOKUP(売上[[#This Row],[商品番号]],商品[],3,FALSE)</f>
        <v>フェイスケア</v>
      </c>
      <c r="I227" s="6">
        <f>VLOOKUP(売上[[#This Row],[商品番号]],商品[],5,FALSE)</f>
        <v>5000</v>
      </c>
      <c r="J227" s="3">
        <v>5</v>
      </c>
      <c r="K227" s="6">
        <f t="shared" si="5"/>
        <v>25000</v>
      </c>
    </row>
    <row r="228" spans="2:11" x14ac:dyDescent="0.4">
      <c r="B228" s="3">
        <v>221</v>
      </c>
      <c r="C228" s="4">
        <v>42737</v>
      </c>
      <c r="D228" s="5">
        <v>90003</v>
      </c>
      <c r="E228" s="5" t="str">
        <f>VLOOKUP(売上[[#This Row],[会員番号]],会員[],2,FALSE)</f>
        <v>近藤　みさき</v>
      </c>
      <c r="F228" s="3" t="s">
        <v>218</v>
      </c>
      <c r="G228" s="5" t="str">
        <f>VLOOKUP(売上[[#This Row],[商品番号]],商品[],2,FALSE)</f>
        <v>セルライト撃退！</v>
      </c>
      <c r="H228" s="5" t="str">
        <f>VLOOKUP(売上[[#This Row],[商品番号]],商品[],3,FALSE)</f>
        <v>スリム器具</v>
      </c>
      <c r="I228" s="6">
        <f>VLOOKUP(売上[[#This Row],[商品番号]],商品[],5,FALSE)</f>
        <v>8500</v>
      </c>
      <c r="J228" s="3">
        <v>3</v>
      </c>
      <c r="K228" s="6">
        <f t="shared" si="5"/>
        <v>25500</v>
      </c>
    </row>
    <row r="229" spans="2:11" x14ac:dyDescent="0.4">
      <c r="B229" s="3">
        <v>222</v>
      </c>
      <c r="C229" s="4">
        <v>42738</v>
      </c>
      <c r="D229" s="5">
        <v>90003</v>
      </c>
      <c r="E229" s="5" t="str">
        <f>VLOOKUP(売上[[#This Row],[会員番号]],会員[],2,FALSE)</f>
        <v>近藤　みさき</v>
      </c>
      <c r="F229" s="3" t="s">
        <v>224</v>
      </c>
      <c r="G229" s="3" t="str">
        <f>VLOOKUP(売上[[#This Row],[商品番号]],商品[],2,FALSE)</f>
        <v>毎日1分！美白パック（10枚入り）</v>
      </c>
      <c r="H229" s="3" t="str">
        <f>VLOOKUP(売上[[#This Row],[商品番号]],商品[],3,FALSE)</f>
        <v>フェイスケア</v>
      </c>
      <c r="I229" s="6">
        <f>VLOOKUP(売上[[#This Row],[商品番号]],商品[],5,FALSE)</f>
        <v>2700</v>
      </c>
      <c r="J229" s="3">
        <v>2</v>
      </c>
      <c r="K229" s="6">
        <f t="shared" si="5"/>
        <v>5400</v>
      </c>
    </row>
    <row r="230" spans="2:11" x14ac:dyDescent="0.4">
      <c r="B230" s="3">
        <v>223</v>
      </c>
      <c r="C230" s="4">
        <v>42738</v>
      </c>
      <c r="D230" s="5">
        <v>90014</v>
      </c>
      <c r="E230" s="5" t="str">
        <f>VLOOKUP(売上[[#This Row],[会員番号]],会員[],2,FALSE)</f>
        <v>白川　響子</v>
      </c>
      <c r="F230" s="3" t="s">
        <v>225</v>
      </c>
      <c r="G230" s="3" t="str">
        <f>VLOOKUP(売上[[#This Row],[商品番号]],商品[],2,FALSE)</f>
        <v>ほっそりステッパー</v>
      </c>
      <c r="H230" s="3" t="str">
        <f>VLOOKUP(売上[[#This Row],[商品番号]],商品[],3,FALSE)</f>
        <v>スリム器具</v>
      </c>
      <c r="I230" s="6">
        <f>VLOOKUP(売上[[#This Row],[商品番号]],商品[],5,FALSE)</f>
        <v>12800</v>
      </c>
      <c r="J230" s="3">
        <v>3</v>
      </c>
      <c r="K230" s="6">
        <f t="shared" si="5"/>
        <v>38400</v>
      </c>
    </row>
    <row r="231" spans="2:11" x14ac:dyDescent="0.4">
      <c r="B231" s="3">
        <v>224</v>
      </c>
      <c r="C231" s="4">
        <v>42738</v>
      </c>
      <c r="D231" s="5">
        <v>90001</v>
      </c>
      <c r="E231" s="5" t="str">
        <f>VLOOKUP(売上[[#This Row],[会員番号]],会員[],2,FALSE)</f>
        <v>吉村　孝子</v>
      </c>
      <c r="F231" s="3" t="s">
        <v>218</v>
      </c>
      <c r="G231" s="3" t="str">
        <f>VLOOKUP(売上[[#This Row],[商品番号]],商品[],2,FALSE)</f>
        <v>セルライト撃退！</v>
      </c>
      <c r="H231" s="3" t="str">
        <f>VLOOKUP(売上[[#This Row],[商品番号]],商品[],3,FALSE)</f>
        <v>スリム器具</v>
      </c>
      <c r="I231" s="6">
        <f>VLOOKUP(売上[[#This Row],[商品番号]],商品[],5,FALSE)</f>
        <v>8500</v>
      </c>
      <c r="J231" s="3">
        <v>4</v>
      </c>
      <c r="K231" s="6">
        <f t="shared" si="5"/>
        <v>34000</v>
      </c>
    </row>
    <row r="232" spans="2:11" x14ac:dyDescent="0.4">
      <c r="B232" s="3">
        <v>225</v>
      </c>
      <c r="C232" s="4">
        <v>42739</v>
      </c>
      <c r="D232" s="5">
        <v>90009</v>
      </c>
      <c r="E232" s="5" t="str">
        <f>VLOOKUP(売上[[#This Row],[会員番号]],会員[],2,FALSE)</f>
        <v>堀見　暢子</v>
      </c>
      <c r="F232" s="3" t="s">
        <v>226</v>
      </c>
      <c r="G232" s="3" t="str">
        <f>VLOOKUP(売上[[#This Row],[商品番号]],商品[],2,FALSE)</f>
        <v>むくみ知らず（スプレー式）</v>
      </c>
      <c r="H232" s="3" t="str">
        <f>VLOOKUP(売上[[#This Row],[商品番号]],商品[],3,FALSE)</f>
        <v>ボディケア</v>
      </c>
      <c r="I232" s="6">
        <f>VLOOKUP(売上[[#This Row],[商品番号]],商品[],5,FALSE)</f>
        <v>2800</v>
      </c>
      <c r="J232" s="3">
        <v>5</v>
      </c>
      <c r="K232" s="6">
        <f t="shared" si="5"/>
        <v>14000</v>
      </c>
    </row>
    <row r="233" spans="2:11" x14ac:dyDescent="0.4">
      <c r="B233" s="3">
        <v>226</v>
      </c>
      <c r="C233" s="4">
        <v>42739</v>
      </c>
      <c r="D233" s="5">
        <v>90019</v>
      </c>
      <c r="E233" s="5" t="str">
        <f>VLOOKUP(売上[[#This Row],[会員番号]],会員[],2,FALSE)</f>
        <v>沼田　由美子</v>
      </c>
      <c r="F233" s="3" t="s">
        <v>220</v>
      </c>
      <c r="G233" s="5" t="str">
        <f>VLOOKUP(売上[[#This Row],[商品番号]],商品[],2,FALSE)</f>
        <v>こんにゃくダイエッター（30食）</v>
      </c>
      <c r="H233" s="5" t="str">
        <f>VLOOKUP(売上[[#This Row],[商品番号]],商品[],3,FALSE)</f>
        <v>ダイエット食品</v>
      </c>
      <c r="I233" s="6">
        <f>VLOOKUP(売上[[#This Row],[商品番号]],商品[],5,FALSE)</f>
        <v>3200</v>
      </c>
      <c r="J233" s="3">
        <v>1</v>
      </c>
      <c r="K233" s="6">
        <f t="shared" si="5"/>
        <v>3200</v>
      </c>
    </row>
    <row r="234" spans="2:11" x14ac:dyDescent="0.4">
      <c r="B234" s="3">
        <v>227</v>
      </c>
      <c r="C234" s="4">
        <v>42739</v>
      </c>
      <c r="D234" s="5">
        <v>90005</v>
      </c>
      <c r="E234" s="5" t="str">
        <f>VLOOKUP(売上[[#This Row],[会員番号]],会員[],2,FALSE)</f>
        <v>坂本　みさき</v>
      </c>
      <c r="F234" s="3" t="s">
        <v>224</v>
      </c>
      <c r="G234" s="5" t="str">
        <f>VLOOKUP(売上[[#This Row],[商品番号]],商品[],2,FALSE)</f>
        <v>毎日1分！美白パック（10枚入り）</v>
      </c>
      <c r="H234" s="5" t="str">
        <f>VLOOKUP(売上[[#This Row],[商品番号]],商品[],3,FALSE)</f>
        <v>フェイスケア</v>
      </c>
      <c r="I234" s="6">
        <f>VLOOKUP(売上[[#This Row],[商品番号]],商品[],5,FALSE)</f>
        <v>2700</v>
      </c>
      <c r="J234" s="3">
        <v>3</v>
      </c>
      <c r="K234" s="6">
        <f t="shared" si="5"/>
        <v>8100</v>
      </c>
    </row>
    <row r="235" spans="2:11" x14ac:dyDescent="0.4">
      <c r="B235" s="3">
        <v>228</v>
      </c>
      <c r="C235" s="4">
        <v>42739</v>
      </c>
      <c r="D235" s="5">
        <v>90003</v>
      </c>
      <c r="E235" s="5" t="str">
        <f>VLOOKUP(売上[[#This Row],[会員番号]],会員[],2,FALSE)</f>
        <v>近藤　みさき</v>
      </c>
      <c r="F235" s="3" t="s">
        <v>229</v>
      </c>
      <c r="G235" s="5" t="str">
        <f>VLOOKUP(売上[[#This Row],[商品番号]],商品[],2,FALSE)</f>
        <v>スリムアップローラー（腕用）</v>
      </c>
      <c r="H235" s="5" t="str">
        <f>VLOOKUP(売上[[#This Row],[商品番号]],商品[],3,FALSE)</f>
        <v>スリム器具</v>
      </c>
      <c r="I235" s="6">
        <f>VLOOKUP(売上[[#This Row],[商品番号]],商品[],5,FALSE)</f>
        <v>3500</v>
      </c>
      <c r="J235" s="3">
        <v>3</v>
      </c>
      <c r="K235" s="6">
        <f t="shared" si="5"/>
        <v>10500</v>
      </c>
    </row>
    <row r="236" spans="2:11" x14ac:dyDescent="0.4">
      <c r="B236" s="3">
        <v>229</v>
      </c>
      <c r="C236" s="4">
        <v>42741</v>
      </c>
      <c r="D236" s="5">
        <v>90003</v>
      </c>
      <c r="E236" s="5" t="str">
        <f>VLOOKUP(売上[[#This Row],[会員番号]],会員[],2,FALSE)</f>
        <v>近藤　みさき</v>
      </c>
      <c r="F236" s="3" t="s">
        <v>225</v>
      </c>
      <c r="G236" s="5" t="str">
        <f>VLOOKUP(売上[[#This Row],[商品番号]],商品[],2,FALSE)</f>
        <v>ほっそりステッパー</v>
      </c>
      <c r="H236" s="5" t="str">
        <f>VLOOKUP(売上[[#This Row],[商品番号]],商品[],3,FALSE)</f>
        <v>スリム器具</v>
      </c>
      <c r="I236" s="6">
        <f>VLOOKUP(売上[[#This Row],[商品番号]],商品[],5,FALSE)</f>
        <v>12800</v>
      </c>
      <c r="J236" s="3">
        <v>5</v>
      </c>
      <c r="K236" s="6">
        <f t="shared" si="5"/>
        <v>64000</v>
      </c>
    </row>
    <row r="237" spans="2:11" x14ac:dyDescent="0.4">
      <c r="B237" s="3">
        <v>230</v>
      </c>
      <c r="C237" s="4">
        <v>42742</v>
      </c>
      <c r="D237" s="5">
        <v>90003</v>
      </c>
      <c r="E237" s="5" t="str">
        <f>VLOOKUP(売上[[#This Row],[会員番号]],会員[],2,FALSE)</f>
        <v>近藤　みさき</v>
      </c>
      <c r="F237" s="3" t="s">
        <v>237</v>
      </c>
      <c r="G237" s="5" t="str">
        <f>VLOOKUP(売上[[#This Row],[商品番号]],商品[],2,FALSE)</f>
        <v>しっとりジェル（M）</v>
      </c>
      <c r="H237" s="5" t="str">
        <f>VLOOKUP(売上[[#This Row],[商品番号]],商品[],3,FALSE)</f>
        <v>ボディケア</v>
      </c>
      <c r="I237" s="6">
        <f>VLOOKUP(売上[[#This Row],[商品番号]],商品[],5,FALSE)</f>
        <v>3500</v>
      </c>
      <c r="J237" s="3">
        <v>2</v>
      </c>
      <c r="K237" s="6">
        <f t="shared" si="5"/>
        <v>7000</v>
      </c>
    </row>
    <row r="238" spans="2:11" x14ac:dyDescent="0.4">
      <c r="B238" s="3">
        <v>231</v>
      </c>
      <c r="C238" s="4">
        <v>42743</v>
      </c>
      <c r="D238" s="5">
        <v>90003</v>
      </c>
      <c r="E238" s="5" t="str">
        <f>VLOOKUP(売上[[#This Row],[会員番号]],会員[],2,FALSE)</f>
        <v>近藤　みさき</v>
      </c>
      <c r="F238" s="3" t="s">
        <v>226</v>
      </c>
      <c r="G238" s="5" t="str">
        <f>VLOOKUP(売上[[#This Row],[商品番号]],商品[],2,FALSE)</f>
        <v>むくみ知らず（スプレー式）</v>
      </c>
      <c r="H238" s="5" t="str">
        <f>VLOOKUP(売上[[#This Row],[商品番号]],商品[],3,FALSE)</f>
        <v>ボディケア</v>
      </c>
      <c r="I238" s="6">
        <f>VLOOKUP(売上[[#This Row],[商品番号]],商品[],5,FALSE)</f>
        <v>2800</v>
      </c>
      <c r="J238" s="3">
        <v>3</v>
      </c>
      <c r="K238" s="6">
        <f t="shared" si="5"/>
        <v>8400</v>
      </c>
    </row>
    <row r="239" spans="2:11" x14ac:dyDescent="0.4">
      <c r="B239" s="3">
        <v>232</v>
      </c>
      <c r="C239" s="4">
        <v>42743</v>
      </c>
      <c r="D239" s="5">
        <v>90008</v>
      </c>
      <c r="E239" s="5" t="str">
        <f>VLOOKUP(売上[[#This Row],[会員番号]],会員[],2,FALSE)</f>
        <v>笹本　祥子</v>
      </c>
      <c r="F239" s="3" t="s">
        <v>227</v>
      </c>
      <c r="G239" s="3" t="str">
        <f>VLOOKUP(売上[[#This Row],[商品番号]],商品[],2,FALSE)</f>
        <v>つるつるフェイスソープ</v>
      </c>
      <c r="H239" s="3" t="str">
        <f>VLOOKUP(売上[[#This Row],[商品番号]],商品[],3,FALSE)</f>
        <v>フェイスケア</v>
      </c>
      <c r="I239" s="6">
        <f>VLOOKUP(売上[[#This Row],[商品番号]],商品[],5,FALSE)</f>
        <v>2800</v>
      </c>
      <c r="J239" s="3">
        <v>3</v>
      </c>
      <c r="K239" s="6">
        <f t="shared" si="5"/>
        <v>8400</v>
      </c>
    </row>
    <row r="240" spans="2:11" x14ac:dyDescent="0.4">
      <c r="B240" s="3">
        <v>233</v>
      </c>
      <c r="C240" s="4">
        <v>42743</v>
      </c>
      <c r="D240" s="5">
        <v>90021</v>
      </c>
      <c r="E240" s="5" t="str">
        <f>VLOOKUP(売上[[#This Row],[会員番号]],会員[],2,FALSE)</f>
        <v>伊藤　由里</v>
      </c>
      <c r="F240" s="3" t="s">
        <v>233</v>
      </c>
      <c r="G240" s="5" t="str">
        <f>VLOOKUP(売上[[#This Row],[商品番号]],商品[],2,FALSE)</f>
        <v>おやすみマッサージャー</v>
      </c>
      <c r="H240" s="5" t="str">
        <f>VLOOKUP(売上[[#This Row],[商品番号]],商品[],3,FALSE)</f>
        <v>スリム器具</v>
      </c>
      <c r="I240" s="6">
        <f>VLOOKUP(売上[[#This Row],[商品番号]],商品[],5,FALSE)</f>
        <v>9800</v>
      </c>
      <c r="J240" s="3">
        <v>3</v>
      </c>
      <c r="K240" s="6">
        <f t="shared" si="5"/>
        <v>29400</v>
      </c>
    </row>
    <row r="241" spans="2:11" x14ac:dyDescent="0.4">
      <c r="B241" s="3">
        <v>234</v>
      </c>
      <c r="C241" s="4">
        <v>42744</v>
      </c>
      <c r="D241" s="5">
        <v>90018</v>
      </c>
      <c r="E241" s="5" t="str">
        <f>VLOOKUP(売上[[#This Row],[会員番号]],会員[],2,FALSE)</f>
        <v>立川　晴香</v>
      </c>
      <c r="F241" s="3" t="s">
        <v>220</v>
      </c>
      <c r="G241" s="3" t="str">
        <f>VLOOKUP(売上[[#This Row],[商品番号]],商品[],2,FALSE)</f>
        <v>こんにゃくダイエッター（30食）</v>
      </c>
      <c r="H241" s="3" t="str">
        <f>VLOOKUP(売上[[#This Row],[商品番号]],商品[],3,FALSE)</f>
        <v>ダイエット食品</v>
      </c>
      <c r="I241" s="6">
        <f>VLOOKUP(売上[[#This Row],[商品番号]],商品[],5,FALSE)</f>
        <v>3200</v>
      </c>
      <c r="J241" s="3">
        <v>4</v>
      </c>
      <c r="K241" s="6">
        <f t="shared" si="5"/>
        <v>12800</v>
      </c>
    </row>
    <row r="242" spans="2:11" x14ac:dyDescent="0.4">
      <c r="B242" s="3">
        <v>235</v>
      </c>
      <c r="C242" s="4">
        <v>42744</v>
      </c>
      <c r="D242" s="5">
        <v>90002</v>
      </c>
      <c r="E242" s="5" t="str">
        <f>VLOOKUP(売上[[#This Row],[会員番号]],会員[],2,FALSE)</f>
        <v>金岡　まなみ</v>
      </c>
      <c r="F242" s="3" t="s">
        <v>227</v>
      </c>
      <c r="G242" s="3" t="str">
        <f>VLOOKUP(売上[[#This Row],[商品番号]],商品[],2,FALSE)</f>
        <v>つるつるフェイスソープ</v>
      </c>
      <c r="H242" s="3" t="str">
        <f>VLOOKUP(売上[[#This Row],[商品番号]],商品[],3,FALSE)</f>
        <v>フェイスケア</v>
      </c>
      <c r="I242" s="6">
        <f>VLOOKUP(売上[[#This Row],[商品番号]],商品[],5,FALSE)</f>
        <v>2800</v>
      </c>
      <c r="J242" s="3">
        <v>3</v>
      </c>
      <c r="K242" s="6">
        <f t="shared" si="5"/>
        <v>8400</v>
      </c>
    </row>
    <row r="243" spans="2:11" x14ac:dyDescent="0.4">
      <c r="B243" s="3">
        <v>236</v>
      </c>
      <c r="C243" s="4">
        <v>42744</v>
      </c>
      <c r="D243" s="5">
        <v>90017</v>
      </c>
      <c r="E243" s="5" t="str">
        <f>VLOOKUP(売上[[#This Row],[会員番号]],会員[],2,FALSE)</f>
        <v>榎並　恵美</v>
      </c>
      <c r="F243" s="3" t="s">
        <v>225</v>
      </c>
      <c r="G243" s="5" t="str">
        <f>VLOOKUP(売上[[#This Row],[商品番号]],商品[],2,FALSE)</f>
        <v>ほっそりステッパー</v>
      </c>
      <c r="H243" s="5" t="str">
        <f>VLOOKUP(売上[[#This Row],[商品番号]],商品[],3,FALSE)</f>
        <v>スリム器具</v>
      </c>
      <c r="I243" s="6">
        <f>VLOOKUP(売上[[#This Row],[商品番号]],商品[],5,FALSE)</f>
        <v>12800</v>
      </c>
      <c r="J243" s="3">
        <v>4</v>
      </c>
      <c r="K243" s="6">
        <f t="shared" si="5"/>
        <v>51200</v>
      </c>
    </row>
    <row r="244" spans="2:11" x14ac:dyDescent="0.4">
      <c r="B244" s="3">
        <v>237</v>
      </c>
      <c r="C244" s="4">
        <v>42745</v>
      </c>
      <c r="D244" s="5">
        <v>90018</v>
      </c>
      <c r="E244" s="5" t="str">
        <f>VLOOKUP(売上[[#This Row],[会員番号]],会員[],2,FALSE)</f>
        <v>立川　晴香</v>
      </c>
      <c r="F244" s="3" t="s">
        <v>224</v>
      </c>
      <c r="G244" s="5" t="str">
        <f>VLOOKUP(売上[[#This Row],[商品番号]],商品[],2,FALSE)</f>
        <v>毎日1分！美白パック（10枚入り）</v>
      </c>
      <c r="H244" s="5" t="str">
        <f>VLOOKUP(売上[[#This Row],[商品番号]],商品[],3,FALSE)</f>
        <v>フェイスケア</v>
      </c>
      <c r="I244" s="6">
        <f>VLOOKUP(売上[[#This Row],[商品番号]],商品[],5,FALSE)</f>
        <v>2700</v>
      </c>
      <c r="J244" s="3">
        <v>3</v>
      </c>
      <c r="K244" s="6">
        <f t="shared" si="5"/>
        <v>8100</v>
      </c>
    </row>
    <row r="245" spans="2:11" x14ac:dyDescent="0.4">
      <c r="B245" s="3">
        <v>238</v>
      </c>
      <c r="C245" s="4">
        <v>42745</v>
      </c>
      <c r="D245" s="5">
        <v>90020</v>
      </c>
      <c r="E245" s="5" t="str">
        <f>VLOOKUP(売上[[#This Row],[会員番号]],会員[],2,FALSE)</f>
        <v>石川　里枝</v>
      </c>
      <c r="F245" s="3" t="s">
        <v>228</v>
      </c>
      <c r="G245" s="3" t="str">
        <f>VLOOKUP(売上[[#This Row],[商品番号]],商品[],2,FALSE)</f>
        <v>スリムアップローラー（脚用）</v>
      </c>
      <c r="H245" s="3" t="str">
        <f>VLOOKUP(売上[[#This Row],[商品番号]],商品[],3,FALSE)</f>
        <v>スリム器具</v>
      </c>
      <c r="I245" s="6">
        <f>VLOOKUP(売上[[#This Row],[商品番号]],商品[],5,FALSE)</f>
        <v>4500</v>
      </c>
      <c r="J245" s="3">
        <v>2</v>
      </c>
      <c r="K245" s="6">
        <f t="shared" si="5"/>
        <v>9000</v>
      </c>
    </row>
    <row r="246" spans="2:11" x14ac:dyDescent="0.4">
      <c r="B246" s="3">
        <v>239</v>
      </c>
      <c r="C246" s="4">
        <v>42746</v>
      </c>
      <c r="D246" s="5">
        <v>90012</v>
      </c>
      <c r="E246" s="5" t="str">
        <f>VLOOKUP(売上[[#This Row],[会員番号]],会員[],2,FALSE)</f>
        <v>岡本　祥子</v>
      </c>
      <c r="F246" s="3" t="s">
        <v>223</v>
      </c>
      <c r="G246" s="3" t="str">
        <f>VLOOKUP(売上[[#This Row],[商品番号]],商品[],2,FALSE)</f>
        <v>オイルdeすべすべ</v>
      </c>
      <c r="H246" s="3" t="str">
        <f>VLOOKUP(売上[[#This Row],[商品番号]],商品[],3,FALSE)</f>
        <v>ボディケア</v>
      </c>
      <c r="I246" s="6">
        <f>VLOOKUP(売上[[#This Row],[商品番号]],商品[],5,FALSE)</f>
        <v>5500</v>
      </c>
      <c r="J246" s="3">
        <v>2</v>
      </c>
      <c r="K246" s="6">
        <f t="shared" si="5"/>
        <v>11000</v>
      </c>
    </row>
    <row r="247" spans="2:11" x14ac:dyDescent="0.4">
      <c r="B247" s="3">
        <v>240</v>
      </c>
      <c r="C247" s="4">
        <v>42746</v>
      </c>
      <c r="D247" s="5">
        <v>90020</v>
      </c>
      <c r="E247" s="5" t="str">
        <f>VLOOKUP(売上[[#This Row],[会員番号]],会員[],2,FALSE)</f>
        <v>石川　里枝</v>
      </c>
      <c r="F247" s="3" t="s">
        <v>219</v>
      </c>
      <c r="G247" s="5" t="str">
        <f>VLOOKUP(売上[[#This Row],[商品番号]],商品[],2,FALSE)</f>
        <v>ダイエッティー（30袋）</v>
      </c>
      <c r="H247" s="5" t="str">
        <f>VLOOKUP(売上[[#This Row],[商品番号]],商品[],3,FALSE)</f>
        <v>ダイエット食品</v>
      </c>
      <c r="I247" s="6">
        <f>VLOOKUP(売上[[#This Row],[商品番号]],商品[],5,FALSE)</f>
        <v>2800</v>
      </c>
      <c r="J247" s="3">
        <v>3</v>
      </c>
      <c r="K247" s="6">
        <f t="shared" si="5"/>
        <v>8400</v>
      </c>
    </row>
    <row r="248" spans="2:11" x14ac:dyDescent="0.4">
      <c r="B248" s="3">
        <v>241</v>
      </c>
      <c r="C248" s="4">
        <v>42746</v>
      </c>
      <c r="D248" s="5">
        <v>90003</v>
      </c>
      <c r="E248" s="5" t="str">
        <f>VLOOKUP(売上[[#This Row],[会員番号]],会員[],2,FALSE)</f>
        <v>近藤　みさき</v>
      </c>
      <c r="F248" s="3" t="s">
        <v>230</v>
      </c>
      <c r="G248" s="3" t="str">
        <f>VLOOKUP(売上[[#This Row],[商品番号]],商品[],2,FALSE)</f>
        <v>スマートレッグ</v>
      </c>
      <c r="H248" s="3" t="str">
        <f>VLOOKUP(売上[[#This Row],[商品番号]],商品[],3,FALSE)</f>
        <v>スリム器具</v>
      </c>
      <c r="I248" s="6">
        <f>VLOOKUP(売上[[#This Row],[商品番号]],商品[],5,FALSE)</f>
        <v>5600</v>
      </c>
      <c r="J248" s="3">
        <v>3</v>
      </c>
      <c r="K248" s="6">
        <f t="shared" si="5"/>
        <v>16800</v>
      </c>
    </row>
    <row r="249" spans="2:11" x14ac:dyDescent="0.4">
      <c r="B249" s="3">
        <v>242</v>
      </c>
      <c r="C249" s="4">
        <v>42746</v>
      </c>
      <c r="D249" s="5">
        <v>90008</v>
      </c>
      <c r="E249" s="5" t="str">
        <f>VLOOKUP(売上[[#This Row],[会員番号]],会員[],2,FALSE)</f>
        <v>笹本　祥子</v>
      </c>
      <c r="F249" s="3" t="s">
        <v>230</v>
      </c>
      <c r="G249" s="5" t="str">
        <f>VLOOKUP(売上[[#This Row],[商品番号]],商品[],2,FALSE)</f>
        <v>スマートレッグ</v>
      </c>
      <c r="H249" s="5" t="str">
        <f>VLOOKUP(売上[[#This Row],[商品番号]],商品[],3,FALSE)</f>
        <v>スリム器具</v>
      </c>
      <c r="I249" s="6">
        <f>VLOOKUP(売上[[#This Row],[商品番号]],商品[],5,FALSE)</f>
        <v>5600</v>
      </c>
      <c r="J249" s="3">
        <v>5</v>
      </c>
      <c r="K249" s="6">
        <f t="shared" si="5"/>
        <v>28000</v>
      </c>
    </row>
    <row r="250" spans="2:11" x14ac:dyDescent="0.4">
      <c r="B250" s="3">
        <v>243</v>
      </c>
      <c r="C250" s="4">
        <v>42746</v>
      </c>
      <c r="D250" s="5">
        <v>90011</v>
      </c>
      <c r="E250" s="5" t="str">
        <f>VLOOKUP(売上[[#This Row],[会員番号]],会員[],2,FALSE)</f>
        <v>薙原　恵子</v>
      </c>
      <c r="F250" s="3" t="s">
        <v>230</v>
      </c>
      <c r="G250" s="5" t="str">
        <f>VLOOKUP(売上[[#This Row],[商品番号]],商品[],2,FALSE)</f>
        <v>スマートレッグ</v>
      </c>
      <c r="H250" s="5" t="str">
        <f>VLOOKUP(売上[[#This Row],[商品番号]],商品[],3,FALSE)</f>
        <v>スリム器具</v>
      </c>
      <c r="I250" s="6">
        <f>VLOOKUP(売上[[#This Row],[商品番号]],商品[],5,FALSE)</f>
        <v>5600</v>
      </c>
      <c r="J250" s="3">
        <v>1</v>
      </c>
      <c r="K250" s="6">
        <f t="shared" si="5"/>
        <v>5600</v>
      </c>
    </row>
    <row r="251" spans="2:11" x14ac:dyDescent="0.4">
      <c r="B251" s="3">
        <v>244</v>
      </c>
      <c r="C251" s="4">
        <v>42746</v>
      </c>
      <c r="D251" s="5">
        <v>90001</v>
      </c>
      <c r="E251" s="5" t="str">
        <f>VLOOKUP(売上[[#This Row],[会員番号]],会員[],2,FALSE)</f>
        <v>吉村　孝子</v>
      </c>
      <c r="F251" s="3" t="s">
        <v>229</v>
      </c>
      <c r="G251" s="3" t="str">
        <f>VLOOKUP(売上[[#This Row],[商品番号]],商品[],2,FALSE)</f>
        <v>スリムアップローラー（腕用）</v>
      </c>
      <c r="H251" s="3" t="str">
        <f>VLOOKUP(売上[[#This Row],[商品番号]],商品[],3,FALSE)</f>
        <v>スリム器具</v>
      </c>
      <c r="I251" s="6">
        <f>VLOOKUP(売上[[#This Row],[商品番号]],商品[],5,FALSE)</f>
        <v>3500</v>
      </c>
      <c r="J251" s="3">
        <v>3</v>
      </c>
      <c r="K251" s="6">
        <f t="shared" si="5"/>
        <v>10500</v>
      </c>
    </row>
    <row r="252" spans="2:11" x14ac:dyDescent="0.4">
      <c r="B252" s="3">
        <v>245</v>
      </c>
      <c r="C252" s="4">
        <v>42747</v>
      </c>
      <c r="D252" s="5">
        <v>90017</v>
      </c>
      <c r="E252" s="5" t="str">
        <f>VLOOKUP(売上[[#This Row],[会員番号]],会員[],2,FALSE)</f>
        <v>榎並　恵美</v>
      </c>
      <c r="F252" s="3" t="s">
        <v>219</v>
      </c>
      <c r="G252" s="3" t="str">
        <f>VLOOKUP(売上[[#This Row],[商品番号]],商品[],2,FALSE)</f>
        <v>ダイエッティー（30袋）</v>
      </c>
      <c r="H252" s="3" t="str">
        <f>VLOOKUP(売上[[#This Row],[商品番号]],商品[],3,FALSE)</f>
        <v>ダイエット食品</v>
      </c>
      <c r="I252" s="6">
        <f>VLOOKUP(売上[[#This Row],[商品番号]],商品[],5,FALSE)</f>
        <v>2800</v>
      </c>
      <c r="J252" s="3">
        <v>2</v>
      </c>
      <c r="K252" s="6">
        <f t="shared" si="5"/>
        <v>5600</v>
      </c>
    </row>
    <row r="253" spans="2:11" x14ac:dyDescent="0.4">
      <c r="B253" s="3">
        <v>246</v>
      </c>
      <c r="C253" s="4">
        <v>42747</v>
      </c>
      <c r="D253" s="5">
        <v>90015</v>
      </c>
      <c r="E253" s="5" t="str">
        <f>VLOOKUP(売上[[#This Row],[会員番号]],会員[],2,FALSE)</f>
        <v>三上　久美</v>
      </c>
      <c r="F253" s="3" t="s">
        <v>231</v>
      </c>
      <c r="G253" s="3" t="str">
        <f>VLOOKUP(売上[[#This Row],[商品番号]],商品[],2,FALSE)</f>
        <v>毎日1分！美白パック（20枚入り）</v>
      </c>
      <c r="H253" s="3" t="str">
        <f>VLOOKUP(売上[[#This Row],[商品番号]],商品[],3,FALSE)</f>
        <v>フェイスケア</v>
      </c>
      <c r="I253" s="6">
        <f>VLOOKUP(売上[[#This Row],[商品番号]],商品[],5,FALSE)</f>
        <v>5000</v>
      </c>
      <c r="J253" s="3">
        <v>1</v>
      </c>
      <c r="K253" s="6">
        <f t="shared" si="5"/>
        <v>5000</v>
      </c>
    </row>
    <row r="254" spans="2:11" x14ac:dyDescent="0.4">
      <c r="B254" s="3">
        <v>247</v>
      </c>
      <c r="C254" s="4">
        <v>42747</v>
      </c>
      <c r="D254" s="5">
        <v>90006</v>
      </c>
      <c r="E254" s="5" t="str">
        <f>VLOOKUP(売上[[#This Row],[会員番号]],会員[],2,FALSE)</f>
        <v>安川　博美</v>
      </c>
      <c r="F254" s="3" t="s">
        <v>236</v>
      </c>
      <c r="G254" s="5" t="str">
        <f>VLOOKUP(売上[[#This Row],[商品番号]],商品[],2,FALSE)</f>
        <v>エステサロンのローション</v>
      </c>
      <c r="H254" s="5" t="str">
        <f>VLOOKUP(売上[[#This Row],[商品番号]],商品[],3,FALSE)</f>
        <v>フェイスケア</v>
      </c>
      <c r="I254" s="6">
        <f>VLOOKUP(売上[[#This Row],[商品番号]],商品[],5,FALSE)</f>
        <v>10000</v>
      </c>
      <c r="J254" s="3">
        <v>4</v>
      </c>
      <c r="K254" s="6">
        <f t="shared" si="5"/>
        <v>40000</v>
      </c>
    </row>
    <row r="255" spans="2:11" x14ac:dyDescent="0.4">
      <c r="B255" s="3">
        <v>248</v>
      </c>
      <c r="C255" s="4">
        <v>42747</v>
      </c>
      <c r="D255" s="5">
        <v>90004</v>
      </c>
      <c r="E255" s="5" t="str">
        <f>VLOOKUP(売上[[#This Row],[会員番号]],会員[],2,FALSE)</f>
        <v>村山　瞳</v>
      </c>
      <c r="F255" s="3" t="s">
        <v>230</v>
      </c>
      <c r="G255" s="3" t="str">
        <f>VLOOKUP(売上[[#This Row],[商品番号]],商品[],2,FALSE)</f>
        <v>スマートレッグ</v>
      </c>
      <c r="H255" s="3" t="str">
        <f>VLOOKUP(売上[[#This Row],[商品番号]],商品[],3,FALSE)</f>
        <v>スリム器具</v>
      </c>
      <c r="I255" s="6">
        <f>VLOOKUP(売上[[#This Row],[商品番号]],商品[],5,FALSE)</f>
        <v>5600</v>
      </c>
      <c r="J255" s="3">
        <v>5</v>
      </c>
      <c r="K255" s="6">
        <f t="shared" si="5"/>
        <v>28000</v>
      </c>
    </row>
    <row r="256" spans="2:11" x14ac:dyDescent="0.4">
      <c r="B256" s="3">
        <v>249</v>
      </c>
      <c r="C256" s="4">
        <v>42748</v>
      </c>
      <c r="D256" s="5">
        <v>90006</v>
      </c>
      <c r="E256" s="5" t="str">
        <f>VLOOKUP(売上[[#This Row],[会員番号]],会員[],2,FALSE)</f>
        <v>安川　博美</v>
      </c>
      <c r="F256" s="3" t="s">
        <v>220</v>
      </c>
      <c r="G256" s="3" t="str">
        <f>VLOOKUP(売上[[#This Row],[商品番号]],商品[],2,FALSE)</f>
        <v>こんにゃくダイエッター（30食）</v>
      </c>
      <c r="H256" s="3" t="str">
        <f>VLOOKUP(売上[[#This Row],[商品番号]],商品[],3,FALSE)</f>
        <v>ダイエット食品</v>
      </c>
      <c r="I256" s="6">
        <f>VLOOKUP(売上[[#This Row],[商品番号]],商品[],5,FALSE)</f>
        <v>3200</v>
      </c>
      <c r="J256" s="3">
        <v>5</v>
      </c>
      <c r="K256" s="6">
        <f t="shared" si="5"/>
        <v>16000</v>
      </c>
    </row>
    <row r="257" spans="2:11" x14ac:dyDescent="0.4">
      <c r="B257" s="3">
        <v>250</v>
      </c>
      <c r="C257" s="4">
        <v>42748</v>
      </c>
      <c r="D257" s="5">
        <v>90012</v>
      </c>
      <c r="E257" s="5" t="str">
        <f>VLOOKUP(売上[[#This Row],[会員番号]],会員[],2,FALSE)</f>
        <v>岡本　祥子</v>
      </c>
      <c r="F257" s="3" t="s">
        <v>221</v>
      </c>
      <c r="G257" s="3" t="str">
        <f>VLOOKUP(売上[[#This Row],[商品番号]],商品[],2,FALSE)</f>
        <v>すべすべフェイスソープ</v>
      </c>
      <c r="H257" s="3" t="str">
        <f>VLOOKUP(売上[[#This Row],[商品番号]],商品[],3,FALSE)</f>
        <v>フェイスケア</v>
      </c>
      <c r="I257" s="6">
        <f>VLOOKUP(売上[[#This Row],[商品番号]],商品[],5,FALSE)</f>
        <v>2800</v>
      </c>
      <c r="J257" s="3">
        <v>2</v>
      </c>
      <c r="K257" s="6">
        <f t="shared" si="5"/>
        <v>5600</v>
      </c>
    </row>
    <row r="258" spans="2:11" x14ac:dyDescent="0.4">
      <c r="B258" s="3">
        <v>251</v>
      </c>
      <c r="C258" s="4">
        <v>42748</v>
      </c>
      <c r="D258" s="5">
        <v>90011</v>
      </c>
      <c r="E258" s="5" t="str">
        <f>VLOOKUP(売上[[#This Row],[会員番号]],会員[],2,FALSE)</f>
        <v>薙原　恵子</v>
      </c>
      <c r="F258" s="3" t="s">
        <v>231</v>
      </c>
      <c r="G258" s="5" t="str">
        <f>VLOOKUP(売上[[#This Row],[商品番号]],商品[],2,FALSE)</f>
        <v>毎日1分！美白パック（20枚入り）</v>
      </c>
      <c r="H258" s="5" t="str">
        <f>VLOOKUP(売上[[#This Row],[商品番号]],商品[],3,FALSE)</f>
        <v>フェイスケア</v>
      </c>
      <c r="I258" s="6">
        <f>VLOOKUP(売上[[#This Row],[商品番号]],商品[],5,FALSE)</f>
        <v>5000</v>
      </c>
      <c r="J258" s="3">
        <v>2</v>
      </c>
      <c r="K258" s="6">
        <f t="shared" si="5"/>
        <v>10000</v>
      </c>
    </row>
    <row r="259" spans="2:11" x14ac:dyDescent="0.4">
      <c r="B259" s="3">
        <v>252</v>
      </c>
      <c r="C259" s="4">
        <v>42749</v>
      </c>
      <c r="D259" s="5">
        <v>90009</v>
      </c>
      <c r="E259" s="5" t="str">
        <f>VLOOKUP(売上[[#This Row],[会員番号]],会員[],2,FALSE)</f>
        <v>堀見　暢子</v>
      </c>
      <c r="F259" s="3" t="s">
        <v>235</v>
      </c>
      <c r="G259" s="5" t="str">
        <f>VLOOKUP(売上[[#This Row],[商品番号]],商品[],2,FALSE)</f>
        <v>しっとりジェル（L）</v>
      </c>
      <c r="H259" s="5" t="str">
        <f>VLOOKUP(売上[[#This Row],[商品番号]],商品[],3,FALSE)</f>
        <v>ボディケア</v>
      </c>
      <c r="I259" s="6">
        <f>VLOOKUP(売上[[#This Row],[商品番号]],商品[],5,FALSE)</f>
        <v>5000</v>
      </c>
      <c r="J259" s="3">
        <v>5</v>
      </c>
      <c r="K259" s="6">
        <f t="shared" si="5"/>
        <v>25000</v>
      </c>
    </row>
    <row r="260" spans="2:11" x14ac:dyDescent="0.4">
      <c r="B260" s="3">
        <v>253</v>
      </c>
      <c r="C260" s="4">
        <v>42749</v>
      </c>
      <c r="D260" s="5">
        <v>90008</v>
      </c>
      <c r="E260" s="5" t="str">
        <f>VLOOKUP(売上[[#This Row],[会員番号]],会員[],2,FALSE)</f>
        <v>笹本　祥子</v>
      </c>
      <c r="F260" s="3" t="s">
        <v>223</v>
      </c>
      <c r="G260" s="3" t="str">
        <f>VLOOKUP(売上[[#This Row],[商品番号]],商品[],2,FALSE)</f>
        <v>オイルdeすべすべ</v>
      </c>
      <c r="H260" s="3" t="str">
        <f>VLOOKUP(売上[[#This Row],[商品番号]],商品[],3,FALSE)</f>
        <v>ボディケア</v>
      </c>
      <c r="I260" s="6">
        <f>VLOOKUP(売上[[#This Row],[商品番号]],商品[],5,FALSE)</f>
        <v>5500</v>
      </c>
      <c r="J260" s="3">
        <v>1</v>
      </c>
      <c r="K260" s="6">
        <f t="shared" si="5"/>
        <v>5500</v>
      </c>
    </row>
    <row r="261" spans="2:11" x14ac:dyDescent="0.4">
      <c r="B261" s="3">
        <v>254</v>
      </c>
      <c r="C261" s="4">
        <v>42749</v>
      </c>
      <c r="D261" s="5">
        <v>90011</v>
      </c>
      <c r="E261" s="5" t="str">
        <f>VLOOKUP(売上[[#This Row],[会員番号]],会員[],2,FALSE)</f>
        <v>薙原　恵子</v>
      </c>
      <c r="F261" s="3" t="s">
        <v>233</v>
      </c>
      <c r="G261" s="5" t="str">
        <f>VLOOKUP(売上[[#This Row],[商品番号]],商品[],2,FALSE)</f>
        <v>おやすみマッサージャー</v>
      </c>
      <c r="H261" s="5" t="str">
        <f>VLOOKUP(売上[[#This Row],[商品番号]],商品[],3,FALSE)</f>
        <v>スリム器具</v>
      </c>
      <c r="I261" s="6">
        <f>VLOOKUP(売上[[#This Row],[商品番号]],商品[],5,FALSE)</f>
        <v>9800</v>
      </c>
      <c r="J261" s="3">
        <v>3</v>
      </c>
      <c r="K261" s="6">
        <f t="shared" si="5"/>
        <v>29400</v>
      </c>
    </row>
    <row r="262" spans="2:11" x14ac:dyDescent="0.4">
      <c r="B262" s="3">
        <v>255</v>
      </c>
      <c r="C262" s="4">
        <v>42752</v>
      </c>
      <c r="D262" s="5">
        <v>90001</v>
      </c>
      <c r="E262" s="5" t="str">
        <f>VLOOKUP(売上[[#This Row],[会員番号]],会員[],2,FALSE)</f>
        <v>吉村　孝子</v>
      </c>
      <c r="F262" s="3" t="s">
        <v>234</v>
      </c>
      <c r="G262" s="5" t="str">
        <f>VLOOKUP(売上[[#This Row],[商品番号]],商品[],2,FALSE)</f>
        <v>こんにゃくダイエッター（15食）</v>
      </c>
      <c r="H262" s="5" t="str">
        <f>VLOOKUP(売上[[#This Row],[商品番号]],商品[],3,FALSE)</f>
        <v>ダイエット食品</v>
      </c>
      <c r="I262" s="6">
        <f>VLOOKUP(売上[[#This Row],[商品番号]],商品[],5,FALSE)</f>
        <v>1700</v>
      </c>
      <c r="J262" s="3">
        <v>3</v>
      </c>
      <c r="K262" s="6">
        <f t="shared" si="5"/>
        <v>5100</v>
      </c>
    </row>
    <row r="263" spans="2:11" x14ac:dyDescent="0.4">
      <c r="B263" s="3">
        <v>256</v>
      </c>
      <c r="C263" s="4">
        <v>42753</v>
      </c>
      <c r="D263" s="5">
        <v>90002</v>
      </c>
      <c r="E263" s="5" t="str">
        <f>VLOOKUP(売上[[#This Row],[会員番号]],会員[],2,FALSE)</f>
        <v>金岡　まなみ</v>
      </c>
      <c r="F263" s="3" t="s">
        <v>220</v>
      </c>
      <c r="G263" s="3" t="str">
        <f>VLOOKUP(売上[[#This Row],[商品番号]],商品[],2,FALSE)</f>
        <v>こんにゃくダイエッター（30食）</v>
      </c>
      <c r="H263" s="3" t="str">
        <f>VLOOKUP(売上[[#This Row],[商品番号]],商品[],3,FALSE)</f>
        <v>ダイエット食品</v>
      </c>
      <c r="I263" s="6">
        <f>VLOOKUP(売上[[#This Row],[商品番号]],商品[],5,FALSE)</f>
        <v>3200</v>
      </c>
      <c r="J263" s="3">
        <v>3</v>
      </c>
      <c r="K263" s="6">
        <f t="shared" si="5"/>
        <v>9600</v>
      </c>
    </row>
    <row r="264" spans="2:11" x14ac:dyDescent="0.4">
      <c r="B264" s="3">
        <v>257</v>
      </c>
      <c r="C264" s="4">
        <v>42753</v>
      </c>
      <c r="D264" s="5">
        <v>90008</v>
      </c>
      <c r="E264" s="5" t="str">
        <f>VLOOKUP(売上[[#This Row],[会員番号]],会員[],2,FALSE)</f>
        <v>笹本　祥子</v>
      </c>
      <c r="F264" s="3" t="s">
        <v>227</v>
      </c>
      <c r="G264" s="5" t="str">
        <f>VLOOKUP(売上[[#This Row],[商品番号]],商品[],2,FALSE)</f>
        <v>つるつるフェイスソープ</v>
      </c>
      <c r="H264" s="5" t="str">
        <f>VLOOKUP(売上[[#This Row],[商品番号]],商品[],3,FALSE)</f>
        <v>フェイスケア</v>
      </c>
      <c r="I264" s="6">
        <f>VLOOKUP(売上[[#This Row],[商品番号]],商品[],5,FALSE)</f>
        <v>2800</v>
      </c>
      <c r="J264" s="3">
        <v>2</v>
      </c>
      <c r="K264" s="6">
        <f t="shared" ref="K264:K327" si="7">I264*J264</f>
        <v>5600</v>
      </c>
    </row>
    <row r="265" spans="2:11" x14ac:dyDescent="0.4">
      <c r="B265" s="3">
        <v>258</v>
      </c>
      <c r="C265" s="4">
        <v>42753</v>
      </c>
      <c r="D265" s="5">
        <v>90020</v>
      </c>
      <c r="E265" s="5" t="str">
        <f>VLOOKUP(売上[[#This Row],[会員番号]],会員[],2,FALSE)</f>
        <v>石川　里枝</v>
      </c>
      <c r="F265" s="3" t="s">
        <v>221</v>
      </c>
      <c r="G265" s="5" t="str">
        <f>VLOOKUP(売上[[#This Row],[商品番号]],商品[],2,FALSE)</f>
        <v>すべすべフェイスソープ</v>
      </c>
      <c r="H265" s="5" t="str">
        <f>VLOOKUP(売上[[#This Row],[商品番号]],商品[],3,FALSE)</f>
        <v>フェイスケア</v>
      </c>
      <c r="I265" s="6">
        <f>VLOOKUP(売上[[#This Row],[商品番号]],商品[],5,FALSE)</f>
        <v>2800</v>
      </c>
      <c r="J265" s="3">
        <v>4</v>
      </c>
      <c r="K265" s="6">
        <f t="shared" si="7"/>
        <v>11200</v>
      </c>
    </row>
    <row r="266" spans="2:11" x14ac:dyDescent="0.4">
      <c r="B266" s="3">
        <v>259</v>
      </c>
      <c r="C266" s="4">
        <v>42754</v>
      </c>
      <c r="D266" s="5">
        <v>90013</v>
      </c>
      <c r="E266" s="5" t="str">
        <f>VLOOKUP(売上[[#This Row],[会員番号]],会員[],2,FALSE)</f>
        <v>横山　みゆき</v>
      </c>
      <c r="F266" s="3" t="s">
        <v>226</v>
      </c>
      <c r="G266" s="3" t="str">
        <f>VLOOKUP(売上[[#This Row],[商品番号]],商品[],2,FALSE)</f>
        <v>むくみ知らず（スプレー式）</v>
      </c>
      <c r="H266" s="3" t="str">
        <f>VLOOKUP(売上[[#This Row],[商品番号]],商品[],3,FALSE)</f>
        <v>ボディケア</v>
      </c>
      <c r="I266" s="6">
        <f>VLOOKUP(売上[[#This Row],[商品番号]],商品[],5,FALSE)</f>
        <v>2800</v>
      </c>
      <c r="J266" s="3">
        <v>3</v>
      </c>
      <c r="K266" s="6">
        <f t="shared" si="7"/>
        <v>8400</v>
      </c>
    </row>
    <row r="267" spans="2:11" x14ac:dyDescent="0.4">
      <c r="B267" s="3">
        <v>260</v>
      </c>
      <c r="C267" s="4">
        <v>42754</v>
      </c>
      <c r="D267" s="5">
        <v>90013</v>
      </c>
      <c r="E267" s="5" t="str">
        <f>VLOOKUP(売上[[#This Row],[会員番号]],会員[],2,FALSE)</f>
        <v>横山　みゆき</v>
      </c>
      <c r="F267" s="3" t="s">
        <v>221</v>
      </c>
      <c r="G267" s="3" t="str">
        <f>VLOOKUP(売上[[#This Row],[商品番号]],商品[],2,FALSE)</f>
        <v>すべすべフェイスソープ</v>
      </c>
      <c r="H267" s="3" t="str">
        <f>VLOOKUP(売上[[#This Row],[商品番号]],商品[],3,FALSE)</f>
        <v>フェイスケア</v>
      </c>
      <c r="I267" s="6">
        <f>VLOOKUP(売上[[#This Row],[商品番号]],商品[],5,FALSE)</f>
        <v>2800</v>
      </c>
      <c r="J267" s="3">
        <v>1</v>
      </c>
      <c r="K267" s="6">
        <f t="shared" si="7"/>
        <v>2800</v>
      </c>
    </row>
    <row r="268" spans="2:11" x14ac:dyDescent="0.4">
      <c r="B268" s="3">
        <v>261</v>
      </c>
      <c r="C268" s="4">
        <v>42754</v>
      </c>
      <c r="D268" s="5">
        <v>90013</v>
      </c>
      <c r="E268" s="5" t="str">
        <f>VLOOKUP(売上[[#This Row],[会員番号]],会員[],2,FALSE)</f>
        <v>横山　みゆき</v>
      </c>
      <c r="F268" s="3" t="s">
        <v>230</v>
      </c>
      <c r="G268" s="3" t="str">
        <f>VLOOKUP(売上[[#This Row],[商品番号]],商品[],2,FALSE)</f>
        <v>スマートレッグ</v>
      </c>
      <c r="H268" s="3" t="str">
        <f>VLOOKUP(売上[[#This Row],[商品番号]],商品[],3,FALSE)</f>
        <v>スリム器具</v>
      </c>
      <c r="I268" s="6">
        <f>VLOOKUP(売上[[#This Row],[商品番号]],商品[],5,FALSE)</f>
        <v>5600</v>
      </c>
      <c r="J268" s="3">
        <v>3</v>
      </c>
      <c r="K268" s="6">
        <f t="shared" si="7"/>
        <v>16800</v>
      </c>
    </row>
    <row r="269" spans="2:11" x14ac:dyDescent="0.4">
      <c r="B269" s="3">
        <v>262</v>
      </c>
      <c r="C269" s="4">
        <v>42755</v>
      </c>
      <c r="D269" s="5">
        <v>90002</v>
      </c>
      <c r="E269" s="5" t="str">
        <f>VLOOKUP(売上[[#This Row],[会員番号]],会員[],2,FALSE)</f>
        <v>金岡　まなみ</v>
      </c>
      <c r="F269" s="3" t="s">
        <v>226</v>
      </c>
      <c r="G269" s="5" t="str">
        <f>VLOOKUP(売上[[#This Row],[商品番号]],商品[],2,FALSE)</f>
        <v>むくみ知らず（スプレー式）</v>
      </c>
      <c r="H269" s="5" t="str">
        <f>VLOOKUP(売上[[#This Row],[商品番号]],商品[],3,FALSE)</f>
        <v>ボディケア</v>
      </c>
      <c r="I269" s="6">
        <f>VLOOKUP(売上[[#This Row],[商品番号]],商品[],5,FALSE)</f>
        <v>2800</v>
      </c>
      <c r="J269" s="3">
        <v>3</v>
      </c>
      <c r="K269" s="6">
        <f t="shared" si="7"/>
        <v>8400</v>
      </c>
    </row>
    <row r="270" spans="2:11" x14ac:dyDescent="0.4">
      <c r="B270" s="3">
        <v>263</v>
      </c>
      <c r="C270" s="4">
        <v>42755</v>
      </c>
      <c r="D270" s="5">
        <v>90011</v>
      </c>
      <c r="E270" s="5" t="str">
        <f>VLOOKUP(売上[[#This Row],[会員番号]],会員[],2,FALSE)</f>
        <v>薙原　恵子</v>
      </c>
      <c r="F270" s="3" t="s">
        <v>232</v>
      </c>
      <c r="G270" s="3" t="str">
        <f>VLOOKUP(売上[[#This Row],[商品番号]],商品[],2,FALSE)</f>
        <v>アミノ酸deスリム</v>
      </c>
      <c r="H270" s="3" t="str">
        <f>VLOOKUP(売上[[#This Row],[商品番号]],商品[],3,FALSE)</f>
        <v>ダイエット食品</v>
      </c>
      <c r="I270" s="6">
        <f>VLOOKUP(売上[[#This Row],[商品番号]],商品[],5,FALSE)</f>
        <v>2000</v>
      </c>
      <c r="J270" s="3">
        <v>5</v>
      </c>
      <c r="K270" s="6">
        <f t="shared" si="7"/>
        <v>10000</v>
      </c>
    </row>
    <row r="271" spans="2:11" x14ac:dyDescent="0.4">
      <c r="B271" s="3">
        <v>264</v>
      </c>
      <c r="C271" s="4">
        <v>42755</v>
      </c>
      <c r="D271" s="5">
        <v>90018</v>
      </c>
      <c r="E271" s="5" t="str">
        <f>VLOOKUP(売上[[#This Row],[会員番号]],会員[],2,FALSE)</f>
        <v>立川　晴香</v>
      </c>
      <c r="F271" s="3" t="s">
        <v>219</v>
      </c>
      <c r="G271" s="3" t="str">
        <f>VLOOKUP(売上[[#This Row],[商品番号]],商品[],2,FALSE)</f>
        <v>ダイエッティー（30袋）</v>
      </c>
      <c r="H271" s="3" t="str">
        <f>VLOOKUP(売上[[#This Row],[商品番号]],商品[],3,FALSE)</f>
        <v>ダイエット食品</v>
      </c>
      <c r="I271" s="6">
        <f>VLOOKUP(売上[[#This Row],[商品番号]],商品[],5,FALSE)</f>
        <v>2800</v>
      </c>
      <c r="J271" s="3">
        <v>1</v>
      </c>
      <c r="K271" s="6">
        <f t="shared" si="7"/>
        <v>2800</v>
      </c>
    </row>
    <row r="272" spans="2:11" x14ac:dyDescent="0.4">
      <c r="B272" s="3">
        <v>265</v>
      </c>
      <c r="C272" s="4">
        <v>42755</v>
      </c>
      <c r="D272" s="5">
        <v>90013</v>
      </c>
      <c r="E272" s="5" t="str">
        <f>VLOOKUP(売上[[#This Row],[会員番号]],会員[],2,FALSE)</f>
        <v>横山　みゆき</v>
      </c>
      <c r="F272" s="3" t="s">
        <v>224</v>
      </c>
      <c r="G272" s="5" t="str">
        <f>VLOOKUP(売上[[#This Row],[商品番号]],商品[],2,FALSE)</f>
        <v>毎日1分！美白パック（10枚入り）</v>
      </c>
      <c r="H272" s="5" t="str">
        <f>VLOOKUP(売上[[#This Row],[商品番号]],商品[],3,FALSE)</f>
        <v>フェイスケア</v>
      </c>
      <c r="I272" s="6">
        <f>VLOOKUP(売上[[#This Row],[商品番号]],商品[],5,FALSE)</f>
        <v>2700</v>
      </c>
      <c r="J272" s="3">
        <v>1</v>
      </c>
      <c r="K272" s="6">
        <f t="shared" si="7"/>
        <v>2700</v>
      </c>
    </row>
    <row r="273" spans="2:11" x14ac:dyDescent="0.4">
      <c r="B273" s="3">
        <v>266</v>
      </c>
      <c r="C273" s="4">
        <v>42756</v>
      </c>
      <c r="D273" s="5">
        <v>90005</v>
      </c>
      <c r="E273" s="5" t="str">
        <f>VLOOKUP(売上[[#This Row],[会員番号]],会員[],2,FALSE)</f>
        <v>坂本　みさき</v>
      </c>
      <c r="F273" s="3" t="s">
        <v>226</v>
      </c>
      <c r="G273" s="5" t="str">
        <f>VLOOKUP(売上[[#This Row],[商品番号]],商品[],2,FALSE)</f>
        <v>むくみ知らず（スプレー式）</v>
      </c>
      <c r="H273" s="5" t="str">
        <f>VLOOKUP(売上[[#This Row],[商品番号]],商品[],3,FALSE)</f>
        <v>ボディケア</v>
      </c>
      <c r="I273" s="6">
        <f>VLOOKUP(売上[[#This Row],[商品番号]],商品[],5,FALSE)</f>
        <v>2800</v>
      </c>
      <c r="J273" s="3">
        <v>4</v>
      </c>
      <c r="K273" s="6">
        <f t="shared" si="7"/>
        <v>11200</v>
      </c>
    </row>
    <row r="274" spans="2:11" x14ac:dyDescent="0.4">
      <c r="B274" s="3">
        <v>267</v>
      </c>
      <c r="C274" s="4">
        <v>42756</v>
      </c>
      <c r="D274" s="5">
        <v>90018</v>
      </c>
      <c r="E274" s="5" t="str">
        <f>VLOOKUP(売上[[#This Row],[会員番号]],会員[],2,FALSE)</f>
        <v>立川　晴香</v>
      </c>
      <c r="F274" s="3" t="s">
        <v>236</v>
      </c>
      <c r="G274" s="5" t="str">
        <f>VLOOKUP(売上[[#This Row],[商品番号]],商品[],2,FALSE)</f>
        <v>エステサロンのローション</v>
      </c>
      <c r="H274" s="5" t="str">
        <f>VLOOKUP(売上[[#This Row],[商品番号]],商品[],3,FALSE)</f>
        <v>フェイスケア</v>
      </c>
      <c r="I274" s="6">
        <f>VLOOKUP(売上[[#This Row],[商品番号]],商品[],5,FALSE)</f>
        <v>10000</v>
      </c>
      <c r="J274" s="3">
        <v>3</v>
      </c>
      <c r="K274" s="6">
        <f t="shared" si="7"/>
        <v>30000</v>
      </c>
    </row>
    <row r="275" spans="2:11" x14ac:dyDescent="0.4">
      <c r="B275" s="3">
        <v>268</v>
      </c>
      <c r="C275" s="4">
        <v>42757</v>
      </c>
      <c r="D275" s="5">
        <v>90017</v>
      </c>
      <c r="E275" s="5" t="str">
        <f>VLOOKUP(売上[[#This Row],[会員番号]],会員[],2,FALSE)</f>
        <v>榎並　恵美</v>
      </c>
      <c r="F275" s="3" t="s">
        <v>230</v>
      </c>
      <c r="G275" s="5" t="str">
        <f>VLOOKUP(売上[[#This Row],[商品番号]],商品[],2,FALSE)</f>
        <v>スマートレッグ</v>
      </c>
      <c r="H275" s="5" t="str">
        <f>VLOOKUP(売上[[#This Row],[商品番号]],商品[],3,FALSE)</f>
        <v>スリム器具</v>
      </c>
      <c r="I275" s="6">
        <f>VLOOKUP(売上[[#This Row],[商品番号]],商品[],5,FALSE)</f>
        <v>5600</v>
      </c>
      <c r="J275" s="3">
        <v>4</v>
      </c>
      <c r="K275" s="6">
        <f t="shared" si="7"/>
        <v>22400</v>
      </c>
    </row>
    <row r="276" spans="2:11" x14ac:dyDescent="0.4">
      <c r="B276" s="3">
        <v>269</v>
      </c>
      <c r="C276" s="4">
        <v>42758</v>
      </c>
      <c r="D276" s="5">
        <v>90008</v>
      </c>
      <c r="E276" s="5" t="str">
        <f>VLOOKUP(売上[[#This Row],[会員番号]],会員[],2,FALSE)</f>
        <v>笹本　祥子</v>
      </c>
      <c r="F276" s="3" t="s">
        <v>222</v>
      </c>
      <c r="G276" s="3" t="str">
        <f>VLOOKUP(売上[[#This Row],[商品番号]],商品[],2,FALSE)</f>
        <v>サウナ式サポーター</v>
      </c>
      <c r="H276" s="3" t="str">
        <f>VLOOKUP(売上[[#This Row],[商品番号]],商品[],3,FALSE)</f>
        <v>ボディケア</v>
      </c>
      <c r="I276" s="6">
        <f>VLOOKUP(売上[[#This Row],[商品番号]],商品[],5,FALSE)</f>
        <v>7800</v>
      </c>
      <c r="J276" s="3">
        <v>3</v>
      </c>
      <c r="K276" s="6">
        <f t="shared" si="7"/>
        <v>23400</v>
      </c>
    </row>
    <row r="277" spans="2:11" x14ac:dyDescent="0.4">
      <c r="B277" s="3">
        <v>270</v>
      </c>
      <c r="C277" s="4">
        <v>42758</v>
      </c>
      <c r="D277" s="5">
        <v>90008</v>
      </c>
      <c r="E277" s="5" t="str">
        <f>VLOOKUP(売上[[#This Row],[会員番号]],会員[],2,FALSE)</f>
        <v>笹本　祥子</v>
      </c>
      <c r="F277" s="3" t="s">
        <v>223</v>
      </c>
      <c r="G277" s="5" t="str">
        <f>VLOOKUP(売上[[#This Row],[商品番号]],商品[],2,FALSE)</f>
        <v>オイルdeすべすべ</v>
      </c>
      <c r="H277" s="5" t="str">
        <f>VLOOKUP(売上[[#This Row],[商品番号]],商品[],3,FALSE)</f>
        <v>ボディケア</v>
      </c>
      <c r="I277" s="6">
        <f>VLOOKUP(売上[[#This Row],[商品番号]],商品[],5,FALSE)</f>
        <v>5500</v>
      </c>
      <c r="J277" s="3">
        <v>4</v>
      </c>
      <c r="K277" s="6">
        <f t="shared" si="7"/>
        <v>22000</v>
      </c>
    </row>
    <row r="278" spans="2:11" x14ac:dyDescent="0.4">
      <c r="B278" s="3">
        <v>271</v>
      </c>
      <c r="C278" s="4">
        <v>42758</v>
      </c>
      <c r="D278" s="5">
        <v>90005</v>
      </c>
      <c r="E278" s="5" t="str">
        <f>VLOOKUP(売上[[#This Row],[会員番号]],会員[],2,FALSE)</f>
        <v>坂本　みさき</v>
      </c>
      <c r="F278" s="3" t="s">
        <v>221</v>
      </c>
      <c r="G278" s="5" t="str">
        <f>VLOOKUP(売上[[#This Row],[商品番号]],商品[],2,FALSE)</f>
        <v>すべすべフェイスソープ</v>
      </c>
      <c r="H278" s="5" t="str">
        <f>VLOOKUP(売上[[#This Row],[商品番号]],商品[],3,FALSE)</f>
        <v>フェイスケア</v>
      </c>
      <c r="I278" s="6">
        <f>VLOOKUP(売上[[#This Row],[商品番号]],商品[],5,FALSE)</f>
        <v>2800</v>
      </c>
      <c r="J278" s="3">
        <v>1</v>
      </c>
      <c r="K278" s="6">
        <f t="shared" si="7"/>
        <v>2800</v>
      </c>
    </row>
    <row r="279" spans="2:11" x14ac:dyDescent="0.4">
      <c r="B279" s="3">
        <v>272</v>
      </c>
      <c r="C279" s="4">
        <v>42760</v>
      </c>
      <c r="D279" s="5">
        <v>90001</v>
      </c>
      <c r="E279" s="5" t="str">
        <f>VLOOKUP(売上[[#This Row],[会員番号]],会員[],2,FALSE)</f>
        <v>吉村　孝子</v>
      </c>
      <c r="F279" s="3" t="s">
        <v>228</v>
      </c>
      <c r="G279" s="5" t="str">
        <f>VLOOKUP(売上[[#This Row],[商品番号]],商品[],2,FALSE)</f>
        <v>スリムアップローラー（脚用）</v>
      </c>
      <c r="H279" s="5" t="str">
        <f>VLOOKUP(売上[[#This Row],[商品番号]],商品[],3,FALSE)</f>
        <v>スリム器具</v>
      </c>
      <c r="I279" s="6">
        <f>VLOOKUP(売上[[#This Row],[商品番号]],商品[],5,FALSE)</f>
        <v>4500</v>
      </c>
      <c r="J279" s="3">
        <v>1</v>
      </c>
      <c r="K279" s="6">
        <f t="shared" si="7"/>
        <v>4500</v>
      </c>
    </row>
    <row r="280" spans="2:11" x14ac:dyDescent="0.4">
      <c r="B280" s="3">
        <v>273</v>
      </c>
      <c r="C280" s="4">
        <v>42761</v>
      </c>
      <c r="D280" s="5">
        <v>90007</v>
      </c>
      <c r="E280" s="5" t="str">
        <f>VLOOKUP(売上[[#This Row],[会員番号]],会員[],2,FALSE)</f>
        <v>遠藤　美登里</v>
      </c>
      <c r="F280" s="3" t="s">
        <v>227</v>
      </c>
      <c r="G280" s="5" t="str">
        <f>VLOOKUP(売上[[#This Row],[商品番号]],商品[],2,FALSE)</f>
        <v>つるつるフェイスソープ</v>
      </c>
      <c r="H280" s="5" t="str">
        <f>VLOOKUP(売上[[#This Row],[商品番号]],商品[],3,FALSE)</f>
        <v>フェイスケア</v>
      </c>
      <c r="I280" s="6">
        <f>VLOOKUP(売上[[#This Row],[商品番号]],商品[],5,FALSE)</f>
        <v>2800</v>
      </c>
      <c r="J280" s="3">
        <v>2</v>
      </c>
      <c r="K280" s="6">
        <f t="shared" si="7"/>
        <v>5600</v>
      </c>
    </row>
    <row r="281" spans="2:11" x14ac:dyDescent="0.4">
      <c r="B281" s="3">
        <v>274</v>
      </c>
      <c r="C281" s="4">
        <v>42761</v>
      </c>
      <c r="D281" s="5">
        <v>90007</v>
      </c>
      <c r="E281" s="5" t="str">
        <f>VLOOKUP(売上[[#This Row],[会員番号]],会員[],2,FALSE)</f>
        <v>遠藤　美登里</v>
      </c>
      <c r="F281" s="3" t="s">
        <v>233</v>
      </c>
      <c r="G281" s="3" t="str">
        <f>VLOOKUP(売上[[#This Row],[商品番号]],商品[],2,FALSE)</f>
        <v>おやすみマッサージャー</v>
      </c>
      <c r="H281" s="3" t="str">
        <f>VLOOKUP(売上[[#This Row],[商品番号]],商品[],3,FALSE)</f>
        <v>スリム器具</v>
      </c>
      <c r="I281" s="6">
        <f>VLOOKUP(売上[[#This Row],[商品番号]],商品[],5,FALSE)</f>
        <v>9800</v>
      </c>
      <c r="J281" s="3">
        <v>2</v>
      </c>
      <c r="K281" s="6">
        <f t="shared" si="7"/>
        <v>19600</v>
      </c>
    </row>
    <row r="282" spans="2:11" x14ac:dyDescent="0.4">
      <c r="B282" s="3">
        <v>275</v>
      </c>
      <c r="C282" s="4">
        <v>42762</v>
      </c>
      <c r="D282" s="5">
        <v>90012</v>
      </c>
      <c r="E282" s="5" t="str">
        <f>VLOOKUP(売上[[#This Row],[会員番号]],会員[],2,FALSE)</f>
        <v>岡本　祥子</v>
      </c>
      <c r="F282" s="3" t="s">
        <v>234</v>
      </c>
      <c r="G282" s="3" t="str">
        <f>VLOOKUP(売上[[#This Row],[商品番号]],商品[],2,FALSE)</f>
        <v>こんにゃくダイエッター（15食）</v>
      </c>
      <c r="H282" s="3" t="str">
        <f>VLOOKUP(売上[[#This Row],[商品番号]],商品[],3,FALSE)</f>
        <v>ダイエット食品</v>
      </c>
      <c r="I282" s="6">
        <f>VLOOKUP(売上[[#This Row],[商品番号]],商品[],5,FALSE)</f>
        <v>1700</v>
      </c>
      <c r="J282" s="3">
        <v>1</v>
      </c>
      <c r="K282" s="6">
        <f t="shared" si="7"/>
        <v>1700</v>
      </c>
    </row>
    <row r="283" spans="2:11" x14ac:dyDescent="0.4">
      <c r="B283" s="3">
        <v>276</v>
      </c>
      <c r="C283" s="4">
        <v>42763</v>
      </c>
      <c r="D283" s="5">
        <v>90007</v>
      </c>
      <c r="E283" s="5" t="str">
        <f>VLOOKUP(売上[[#This Row],[会員番号]],会員[],2,FALSE)</f>
        <v>遠藤　美登里</v>
      </c>
      <c r="F283" s="3" t="s">
        <v>228</v>
      </c>
      <c r="G283" s="5" t="str">
        <f>VLOOKUP(売上[[#This Row],[商品番号]],商品[],2,FALSE)</f>
        <v>スリムアップローラー（脚用）</v>
      </c>
      <c r="H283" s="5" t="str">
        <f>VLOOKUP(売上[[#This Row],[商品番号]],商品[],3,FALSE)</f>
        <v>スリム器具</v>
      </c>
      <c r="I283" s="6">
        <f>VLOOKUP(売上[[#This Row],[商品番号]],商品[],5,FALSE)</f>
        <v>4500</v>
      </c>
      <c r="J283" s="3">
        <v>3</v>
      </c>
      <c r="K283" s="6">
        <f t="shared" si="7"/>
        <v>13500</v>
      </c>
    </row>
    <row r="284" spans="2:11" x14ac:dyDescent="0.4">
      <c r="B284" s="3">
        <v>277</v>
      </c>
      <c r="C284" s="4">
        <v>42763</v>
      </c>
      <c r="D284" s="5">
        <v>90012</v>
      </c>
      <c r="E284" s="5" t="str">
        <f>VLOOKUP(売上[[#This Row],[会員番号]],会員[],2,FALSE)</f>
        <v>岡本　祥子</v>
      </c>
      <c r="F284" s="3" t="s">
        <v>233</v>
      </c>
      <c r="G284" s="5" t="str">
        <f>VLOOKUP(売上[[#This Row],[商品番号]],商品[],2,FALSE)</f>
        <v>おやすみマッサージャー</v>
      </c>
      <c r="H284" s="5" t="str">
        <f>VLOOKUP(売上[[#This Row],[商品番号]],商品[],3,FALSE)</f>
        <v>スリム器具</v>
      </c>
      <c r="I284" s="6">
        <f>VLOOKUP(売上[[#This Row],[商品番号]],商品[],5,FALSE)</f>
        <v>9800</v>
      </c>
      <c r="J284" s="3">
        <v>4</v>
      </c>
      <c r="K284" s="6">
        <f t="shared" si="7"/>
        <v>39200</v>
      </c>
    </row>
    <row r="285" spans="2:11" x14ac:dyDescent="0.4">
      <c r="B285" s="3">
        <v>278</v>
      </c>
      <c r="C285" s="4">
        <v>42765</v>
      </c>
      <c r="D285" s="5">
        <v>90012</v>
      </c>
      <c r="E285" s="5" t="str">
        <f>VLOOKUP(売上[[#This Row],[会員番号]],会員[],2,FALSE)</f>
        <v>岡本　祥子</v>
      </c>
      <c r="F285" s="3" t="s">
        <v>224</v>
      </c>
      <c r="G285" s="5" t="str">
        <f>VLOOKUP(売上[[#This Row],[商品番号]],商品[],2,FALSE)</f>
        <v>毎日1分！美白パック（10枚入り）</v>
      </c>
      <c r="H285" s="5" t="str">
        <f>VLOOKUP(売上[[#This Row],[商品番号]],商品[],3,FALSE)</f>
        <v>フェイスケア</v>
      </c>
      <c r="I285" s="6">
        <f>VLOOKUP(売上[[#This Row],[商品番号]],商品[],5,FALSE)</f>
        <v>2700</v>
      </c>
      <c r="J285" s="3">
        <v>3</v>
      </c>
      <c r="K285" s="6">
        <f t="shared" si="7"/>
        <v>8100</v>
      </c>
    </row>
    <row r="286" spans="2:11" x14ac:dyDescent="0.4">
      <c r="B286" s="3">
        <v>279</v>
      </c>
      <c r="C286" s="4">
        <v>42765</v>
      </c>
      <c r="D286" s="5">
        <v>90012</v>
      </c>
      <c r="E286" s="5" t="str">
        <f>VLOOKUP(売上[[#This Row],[会員番号]],会員[],2,FALSE)</f>
        <v>岡本　祥子</v>
      </c>
      <c r="F286" s="3" t="s">
        <v>224</v>
      </c>
      <c r="G286" s="5" t="str">
        <f>VLOOKUP(売上[[#This Row],[商品番号]],商品[],2,FALSE)</f>
        <v>毎日1分！美白パック（10枚入り）</v>
      </c>
      <c r="H286" s="5" t="str">
        <f>VLOOKUP(売上[[#This Row],[商品番号]],商品[],3,FALSE)</f>
        <v>フェイスケア</v>
      </c>
      <c r="I286" s="6">
        <f>VLOOKUP(売上[[#This Row],[商品番号]],商品[],5,FALSE)</f>
        <v>2700</v>
      </c>
      <c r="J286" s="3">
        <v>3</v>
      </c>
      <c r="K286" s="6">
        <f t="shared" si="7"/>
        <v>8100</v>
      </c>
    </row>
    <row r="287" spans="2:11" x14ac:dyDescent="0.4">
      <c r="B287" s="3">
        <v>280</v>
      </c>
      <c r="C287" s="4">
        <v>42765</v>
      </c>
      <c r="D287" s="5">
        <v>90016</v>
      </c>
      <c r="E287" s="5" t="str">
        <f>VLOOKUP(売上[[#This Row],[会員番号]],会員[],2,FALSE)</f>
        <v>諸岡　保美</v>
      </c>
      <c r="F287" s="3" t="s">
        <v>229</v>
      </c>
      <c r="G287" s="3" t="str">
        <f>VLOOKUP(売上[[#This Row],[商品番号]],商品[],2,FALSE)</f>
        <v>スリムアップローラー（腕用）</v>
      </c>
      <c r="H287" s="3" t="str">
        <f>VLOOKUP(売上[[#This Row],[商品番号]],商品[],3,FALSE)</f>
        <v>スリム器具</v>
      </c>
      <c r="I287" s="6">
        <f>VLOOKUP(売上[[#This Row],[商品番号]],商品[],5,FALSE)</f>
        <v>3500</v>
      </c>
      <c r="J287" s="3">
        <v>4</v>
      </c>
      <c r="K287" s="6">
        <f t="shared" si="7"/>
        <v>14000</v>
      </c>
    </row>
    <row r="288" spans="2:11" x14ac:dyDescent="0.4">
      <c r="B288" s="3">
        <v>281</v>
      </c>
      <c r="C288" s="4">
        <v>42765</v>
      </c>
      <c r="D288" s="5">
        <v>90008</v>
      </c>
      <c r="E288" s="5" t="str">
        <f>VLOOKUP(売上[[#This Row],[会員番号]],会員[],2,FALSE)</f>
        <v>笹本　祥子</v>
      </c>
      <c r="F288" s="3" t="s">
        <v>229</v>
      </c>
      <c r="G288" s="5" t="str">
        <f>VLOOKUP(売上[[#This Row],[商品番号]],商品[],2,FALSE)</f>
        <v>スリムアップローラー（腕用）</v>
      </c>
      <c r="H288" s="5" t="str">
        <f>VLOOKUP(売上[[#This Row],[商品番号]],商品[],3,FALSE)</f>
        <v>スリム器具</v>
      </c>
      <c r="I288" s="6">
        <f>VLOOKUP(売上[[#This Row],[商品番号]],商品[],5,FALSE)</f>
        <v>3500</v>
      </c>
      <c r="J288" s="3">
        <v>4</v>
      </c>
      <c r="K288" s="6">
        <f t="shared" si="7"/>
        <v>14000</v>
      </c>
    </row>
    <row r="289" spans="2:11" x14ac:dyDescent="0.4">
      <c r="B289" s="3">
        <v>282</v>
      </c>
      <c r="C289" s="4">
        <v>42766</v>
      </c>
      <c r="D289" s="5">
        <v>90003</v>
      </c>
      <c r="E289" s="5" t="str">
        <f>VLOOKUP(売上[[#This Row],[会員番号]],会員[],2,FALSE)</f>
        <v>近藤　みさき</v>
      </c>
      <c r="F289" s="3" t="s">
        <v>235</v>
      </c>
      <c r="G289" s="3" t="str">
        <f>VLOOKUP(売上[[#This Row],[商品番号]],商品[],2,FALSE)</f>
        <v>しっとりジェル（L）</v>
      </c>
      <c r="H289" s="3" t="str">
        <f>VLOOKUP(売上[[#This Row],[商品番号]],商品[],3,FALSE)</f>
        <v>ボディケア</v>
      </c>
      <c r="I289" s="6">
        <f>VLOOKUP(売上[[#This Row],[商品番号]],商品[],5,FALSE)</f>
        <v>5000</v>
      </c>
      <c r="J289" s="3">
        <v>5</v>
      </c>
      <c r="K289" s="6">
        <f t="shared" si="7"/>
        <v>25000</v>
      </c>
    </row>
    <row r="290" spans="2:11" x14ac:dyDescent="0.4">
      <c r="B290" s="3">
        <v>283</v>
      </c>
      <c r="C290" s="4">
        <v>42766</v>
      </c>
      <c r="D290" s="5">
        <v>90016</v>
      </c>
      <c r="E290" s="5" t="str">
        <f>VLOOKUP(売上[[#This Row],[会員番号]],会員[],2,FALSE)</f>
        <v>諸岡　保美</v>
      </c>
      <c r="F290" s="3" t="s">
        <v>218</v>
      </c>
      <c r="G290" s="5" t="str">
        <f>VLOOKUP(売上[[#This Row],[商品番号]],商品[],2,FALSE)</f>
        <v>セルライト撃退！</v>
      </c>
      <c r="H290" s="5" t="str">
        <f>VLOOKUP(売上[[#This Row],[商品番号]],商品[],3,FALSE)</f>
        <v>スリム器具</v>
      </c>
      <c r="I290" s="6">
        <f>VLOOKUP(売上[[#This Row],[商品番号]],商品[],5,FALSE)</f>
        <v>8500</v>
      </c>
      <c r="J290" s="3">
        <v>4</v>
      </c>
      <c r="K290" s="6">
        <f t="shared" si="7"/>
        <v>34000</v>
      </c>
    </row>
    <row r="291" spans="2:11" x14ac:dyDescent="0.4">
      <c r="B291" s="3">
        <v>284</v>
      </c>
      <c r="C291" s="4">
        <v>42769</v>
      </c>
      <c r="D291" s="5">
        <v>90006</v>
      </c>
      <c r="E291" s="5" t="str">
        <f>VLOOKUP(売上[[#This Row],[会員番号]],会員[],2,FALSE)</f>
        <v>安川　博美</v>
      </c>
      <c r="F291" s="3" t="s">
        <v>235</v>
      </c>
      <c r="G291" s="5" t="str">
        <f>VLOOKUP(売上[[#This Row],[商品番号]],商品[],2,FALSE)</f>
        <v>しっとりジェル（L）</v>
      </c>
      <c r="H291" s="5" t="str">
        <f>VLOOKUP(売上[[#This Row],[商品番号]],商品[],3,FALSE)</f>
        <v>ボディケア</v>
      </c>
      <c r="I291" s="6">
        <f>VLOOKUP(売上[[#This Row],[商品番号]],商品[],5,FALSE)</f>
        <v>5000</v>
      </c>
      <c r="J291" s="3">
        <v>4</v>
      </c>
      <c r="K291" s="6">
        <f t="shared" si="7"/>
        <v>20000</v>
      </c>
    </row>
    <row r="292" spans="2:11" x14ac:dyDescent="0.4">
      <c r="B292" s="3">
        <v>285</v>
      </c>
      <c r="C292" s="4">
        <v>42769</v>
      </c>
      <c r="D292" s="5">
        <v>90003</v>
      </c>
      <c r="E292" s="5" t="str">
        <f>VLOOKUP(売上[[#This Row],[会員番号]],会員[],2,FALSE)</f>
        <v>近藤　みさき</v>
      </c>
      <c r="F292" s="3" t="s">
        <v>230</v>
      </c>
      <c r="G292" s="5" t="str">
        <f>VLOOKUP(売上[[#This Row],[商品番号]],商品[],2,FALSE)</f>
        <v>スマートレッグ</v>
      </c>
      <c r="H292" s="5" t="str">
        <f>VLOOKUP(売上[[#This Row],[商品番号]],商品[],3,FALSE)</f>
        <v>スリム器具</v>
      </c>
      <c r="I292" s="6">
        <f>VLOOKUP(売上[[#This Row],[商品番号]],商品[],5,FALSE)</f>
        <v>5600</v>
      </c>
      <c r="J292" s="3">
        <v>4</v>
      </c>
      <c r="K292" s="6">
        <f t="shared" si="7"/>
        <v>22400</v>
      </c>
    </row>
    <row r="293" spans="2:11" x14ac:dyDescent="0.4">
      <c r="B293" s="3">
        <v>286</v>
      </c>
      <c r="C293" s="4">
        <v>42769</v>
      </c>
      <c r="D293" s="5">
        <v>90009</v>
      </c>
      <c r="E293" s="5" t="str">
        <f>VLOOKUP(売上[[#This Row],[会員番号]],会員[],2,FALSE)</f>
        <v>堀見　暢子</v>
      </c>
      <c r="F293" s="3" t="s">
        <v>230</v>
      </c>
      <c r="G293" s="5" t="str">
        <f>VLOOKUP(売上[[#This Row],[商品番号]],商品[],2,FALSE)</f>
        <v>スマートレッグ</v>
      </c>
      <c r="H293" s="5" t="str">
        <f>VLOOKUP(売上[[#This Row],[商品番号]],商品[],3,FALSE)</f>
        <v>スリム器具</v>
      </c>
      <c r="I293" s="6">
        <f>VLOOKUP(売上[[#This Row],[商品番号]],商品[],5,FALSE)</f>
        <v>5600</v>
      </c>
      <c r="J293" s="3">
        <v>3</v>
      </c>
      <c r="K293" s="6">
        <f t="shared" si="7"/>
        <v>16800</v>
      </c>
    </row>
    <row r="294" spans="2:11" x14ac:dyDescent="0.4">
      <c r="B294" s="3">
        <v>287</v>
      </c>
      <c r="C294" s="4">
        <v>42770</v>
      </c>
      <c r="D294" s="5">
        <v>90006</v>
      </c>
      <c r="E294" s="5" t="str">
        <f>VLOOKUP(売上[[#This Row],[会員番号]],会員[],2,FALSE)</f>
        <v>安川　博美</v>
      </c>
      <c r="F294" s="3" t="s">
        <v>222</v>
      </c>
      <c r="G294" s="5" t="str">
        <f>VLOOKUP(売上[[#This Row],[商品番号]],商品[],2,FALSE)</f>
        <v>サウナ式サポーター</v>
      </c>
      <c r="H294" s="5" t="str">
        <f>VLOOKUP(売上[[#This Row],[商品番号]],商品[],3,FALSE)</f>
        <v>ボディケア</v>
      </c>
      <c r="I294" s="6">
        <f>VLOOKUP(売上[[#This Row],[商品番号]],商品[],5,FALSE)</f>
        <v>7800</v>
      </c>
      <c r="J294" s="3">
        <v>4</v>
      </c>
      <c r="K294" s="6">
        <f t="shared" si="7"/>
        <v>31200</v>
      </c>
    </row>
    <row r="295" spans="2:11" x14ac:dyDescent="0.4">
      <c r="B295" s="3">
        <v>288</v>
      </c>
      <c r="C295" s="4">
        <v>42770</v>
      </c>
      <c r="D295" s="5">
        <v>90016</v>
      </c>
      <c r="E295" s="5" t="str">
        <f>VLOOKUP(売上[[#This Row],[会員番号]],会員[],2,FALSE)</f>
        <v>諸岡　保美</v>
      </c>
      <c r="F295" s="3" t="s">
        <v>234</v>
      </c>
      <c r="G295" s="3" t="str">
        <f>VLOOKUP(売上[[#This Row],[商品番号]],商品[],2,FALSE)</f>
        <v>こんにゃくダイエッター（15食）</v>
      </c>
      <c r="H295" s="3" t="str">
        <f>VLOOKUP(売上[[#This Row],[商品番号]],商品[],3,FALSE)</f>
        <v>ダイエット食品</v>
      </c>
      <c r="I295" s="6">
        <f>VLOOKUP(売上[[#This Row],[商品番号]],商品[],5,FALSE)</f>
        <v>1700</v>
      </c>
      <c r="J295" s="3">
        <v>1</v>
      </c>
      <c r="K295" s="6">
        <f t="shared" si="7"/>
        <v>1700</v>
      </c>
    </row>
    <row r="296" spans="2:11" x14ac:dyDescent="0.4">
      <c r="B296" s="3">
        <v>289</v>
      </c>
      <c r="C296" s="4">
        <v>42770</v>
      </c>
      <c r="D296" s="5">
        <v>90011</v>
      </c>
      <c r="E296" s="5" t="str">
        <f>VLOOKUP(売上[[#This Row],[会員番号]],会員[],2,FALSE)</f>
        <v>薙原　恵子</v>
      </c>
      <c r="F296" s="3" t="s">
        <v>227</v>
      </c>
      <c r="G296" s="3" t="str">
        <f>VLOOKUP(売上[[#This Row],[商品番号]],商品[],2,FALSE)</f>
        <v>つるつるフェイスソープ</v>
      </c>
      <c r="H296" s="3" t="str">
        <f>VLOOKUP(売上[[#This Row],[商品番号]],商品[],3,FALSE)</f>
        <v>フェイスケア</v>
      </c>
      <c r="I296" s="6">
        <f>VLOOKUP(売上[[#This Row],[商品番号]],商品[],5,FALSE)</f>
        <v>2800</v>
      </c>
      <c r="J296" s="3">
        <v>4</v>
      </c>
      <c r="K296" s="6">
        <f t="shared" si="7"/>
        <v>11200</v>
      </c>
    </row>
    <row r="297" spans="2:11" x14ac:dyDescent="0.4">
      <c r="B297" s="3">
        <v>290</v>
      </c>
      <c r="C297" s="4">
        <v>42771</v>
      </c>
      <c r="D297" s="5">
        <v>90014</v>
      </c>
      <c r="E297" s="5" t="str">
        <f>VLOOKUP(売上[[#This Row],[会員番号]],会員[],2,FALSE)</f>
        <v>白川　響子</v>
      </c>
      <c r="F297" s="3" t="s">
        <v>231</v>
      </c>
      <c r="G297" s="3" t="str">
        <f>VLOOKUP(売上[[#This Row],[商品番号]],商品[],2,FALSE)</f>
        <v>毎日1分！美白パック（20枚入り）</v>
      </c>
      <c r="H297" s="3" t="str">
        <f>VLOOKUP(売上[[#This Row],[商品番号]],商品[],3,FALSE)</f>
        <v>フェイスケア</v>
      </c>
      <c r="I297" s="6">
        <f>VLOOKUP(売上[[#This Row],[商品番号]],商品[],5,FALSE)</f>
        <v>5000</v>
      </c>
      <c r="J297" s="3">
        <v>3</v>
      </c>
      <c r="K297" s="6">
        <f t="shared" si="7"/>
        <v>15000</v>
      </c>
    </row>
    <row r="298" spans="2:11" x14ac:dyDescent="0.4">
      <c r="B298" s="3">
        <v>291</v>
      </c>
      <c r="C298" s="4">
        <v>42771</v>
      </c>
      <c r="D298" s="5">
        <v>90003</v>
      </c>
      <c r="E298" s="5" t="str">
        <f>VLOOKUP(売上[[#This Row],[会員番号]],会員[],2,FALSE)</f>
        <v>近藤　みさき</v>
      </c>
      <c r="F298" s="3" t="s">
        <v>230</v>
      </c>
      <c r="G298" s="3" t="str">
        <f>VLOOKUP(売上[[#This Row],[商品番号]],商品[],2,FALSE)</f>
        <v>スマートレッグ</v>
      </c>
      <c r="H298" s="3" t="str">
        <f>VLOOKUP(売上[[#This Row],[商品番号]],商品[],3,FALSE)</f>
        <v>スリム器具</v>
      </c>
      <c r="I298" s="6">
        <f>VLOOKUP(売上[[#This Row],[商品番号]],商品[],5,FALSE)</f>
        <v>5600</v>
      </c>
      <c r="J298" s="3">
        <v>2</v>
      </c>
      <c r="K298" s="6">
        <f t="shared" si="7"/>
        <v>11200</v>
      </c>
    </row>
    <row r="299" spans="2:11" x14ac:dyDescent="0.4">
      <c r="B299" s="3">
        <v>292</v>
      </c>
      <c r="C299" s="4">
        <v>42772</v>
      </c>
      <c r="D299" s="5">
        <v>90014</v>
      </c>
      <c r="E299" s="5" t="str">
        <f>VLOOKUP(売上[[#This Row],[会員番号]],会員[],2,FALSE)</f>
        <v>白川　響子</v>
      </c>
      <c r="F299" s="3" t="s">
        <v>227</v>
      </c>
      <c r="G299" s="5" t="str">
        <f>VLOOKUP(売上[[#This Row],[商品番号]],商品[],2,FALSE)</f>
        <v>つるつるフェイスソープ</v>
      </c>
      <c r="H299" s="5" t="str">
        <f>VLOOKUP(売上[[#This Row],[商品番号]],商品[],3,FALSE)</f>
        <v>フェイスケア</v>
      </c>
      <c r="I299" s="6">
        <f>VLOOKUP(売上[[#This Row],[商品番号]],商品[],5,FALSE)</f>
        <v>2800</v>
      </c>
      <c r="J299" s="3">
        <v>1</v>
      </c>
      <c r="K299" s="6">
        <f t="shared" si="7"/>
        <v>2800</v>
      </c>
    </row>
    <row r="300" spans="2:11" x14ac:dyDescent="0.4">
      <c r="B300" s="3">
        <v>293</v>
      </c>
      <c r="C300" s="4">
        <v>42773</v>
      </c>
      <c r="D300" s="5">
        <v>90011</v>
      </c>
      <c r="E300" s="5" t="str">
        <f>VLOOKUP(売上[[#This Row],[会員番号]],会員[],2,FALSE)</f>
        <v>薙原　恵子</v>
      </c>
      <c r="F300" s="3" t="s">
        <v>235</v>
      </c>
      <c r="G300" s="3" t="str">
        <f>VLOOKUP(売上[[#This Row],[商品番号]],商品[],2,FALSE)</f>
        <v>しっとりジェル（L）</v>
      </c>
      <c r="H300" s="3" t="str">
        <f>VLOOKUP(売上[[#This Row],[商品番号]],商品[],3,FALSE)</f>
        <v>ボディケア</v>
      </c>
      <c r="I300" s="6">
        <f>VLOOKUP(売上[[#This Row],[商品番号]],商品[],5,FALSE)</f>
        <v>5000</v>
      </c>
      <c r="J300" s="3">
        <v>4</v>
      </c>
      <c r="K300" s="6">
        <f t="shared" si="7"/>
        <v>20000</v>
      </c>
    </row>
    <row r="301" spans="2:11" x14ac:dyDescent="0.4">
      <c r="B301" s="3">
        <v>294</v>
      </c>
      <c r="C301" s="4">
        <v>42773</v>
      </c>
      <c r="D301" s="5">
        <v>90003</v>
      </c>
      <c r="E301" s="5" t="str">
        <f>VLOOKUP(売上[[#This Row],[会員番号]],会員[],2,FALSE)</f>
        <v>近藤　みさき</v>
      </c>
      <c r="F301" s="3" t="s">
        <v>231</v>
      </c>
      <c r="G301" s="3" t="str">
        <f>VLOOKUP(売上[[#This Row],[商品番号]],商品[],2,FALSE)</f>
        <v>毎日1分！美白パック（20枚入り）</v>
      </c>
      <c r="H301" s="3" t="str">
        <f>VLOOKUP(売上[[#This Row],[商品番号]],商品[],3,FALSE)</f>
        <v>フェイスケア</v>
      </c>
      <c r="I301" s="6">
        <f>VLOOKUP(売上[[#This Row],[商品番号]],商品[],5,FALSE)</f>
        <v>5000</v>
      </c>
      <c r="J301" s="3">
        <v>1</v>
      </c>
      <c r="K301" s="6">
        <f t="shared" si="7"/>
        <v>5000</v>
      </c>
    </row>
    <row r="302" spans="2:11" x14ac:dyDescent="0.4">
      <c r="B302" s="3">
        <v>295</v>
      </c>
      <c r="C302" s="4">
        <v>42773</v>
      </c>
      <c r="D302" s="5">
        <v>90016</v>
      </c>
      <c r="E302" s="18" t="str">
        <f>VLOOKUP(売上[[#This Row],[会員番号]],会員[],2,FALSE)</f>
        <v>諸岡　保美</v>
      </c>
      <c r="F302" s="3" t="s">
        <v>229</v>
      </c>
      <c r="G302" s="5" t="str">
        <f>VLOOKUP(売上[[#This Row],[商品番号]],商品[],2,FALSE)</f>
        <v>スリムアップローラー（腕用）</v>
      </c>
      <c r="H302" s="5" t="str">
        <f>VLOOKUP(売上[[#This Row],[商品番号]],商品[],3,FALSE)</f>
        <v>スリム器具</v>
      </c>
      <c r="I302" s="6">
        <f>VLOOKUP(売上[[#This Row],[商品番号]],商品[],5,FALSE)</f>
        <v>3500</v>
      </c>
      <c r="J302" s="3">
        <v>2</v>
      </c>
      <c r="K302" s="6">
        <f t="shared" si="7"/>
        <v>7000</v>
      </c>
    </row>
    <row r="303" spans="2:11" x14ac:dyDescent="0.4">
      <c r="B303" s="3">
        <v>296</v>
      </c>
      <c r="C303" s="4">
        <v>42774</v>
      </c>
      <c r="D303" s="5">
        <v>90016</v>
      </c>
      <c r="E303" s="5" t="str">
        <f>VLOOKUP(売上[[#This Row],[会員番号]],会員[],2,FALSE)</f>
        <v>諸岡　保美</v>
      </c>
      <c r="F303" s="3" t="s">
        <v>222</v>
      </c>
      <c r="G303" s="3" t="str">
        <f>VLOOKUP(売上[[#This Row],[商品番号]],商品[],2,FALSE)</f>
        <v>サウナ式サポーター</v>
      </c>
      <c r="H303" s="3" t="str">
        <f>VLOOKUP(売上[[#This Row],[商品番号]],商品[],3,FALSE)</f>
        <v>ボディケア</v>
      </c>
      <c r="I303" s="6">
        <f>VLOOKUP(売上[[#This Row],[商品番号]],商品[],5,FALSE)</f>
        <v>7800</v>
      </c>
      <c r="J303" s="3">
        <v>2</v>
      </c>
      <c r="K303" s="6">
        <f t="shared" si="7"/>
        <v>15600</v>
      </c>
    </row>
    <row r="304" spans="2:11" x14ac:dyDescent="0.4">
      <c r="B304" s="3">
        <v>297</v>
      </c>
      <c r="C304" s="4">
        <v>42774</v>
      </c>
      <c r="D304" s="5">
        <v>90020</v>
      </c>
      <c r="E304" s="5" t="str">
        <f>VLOOKUP(売上[[#This Row],[会員番号]],会員[],2,FALSE)</f>
        <v>石川　里枝</v>
      </c>
      <c r="F304" s="3" t="s">
        <v>234</v>
      </c>
      <c r="G304" s="3" t="str">
        <f>VLOOKUP(売上[[#This Row],[商品番号]],商品[],2,FALSE)</f>
        <v>こんにゃくダイエッター（15食）</v>
      </c>
      <c r="H304" s="3" t="str">
        <f>VLOOKUP(売上[[#This Row],[商品番号]],商品[],3,FALSE)</f>
        <v>ダイエット食品</v>
      </c>
      <c r="I304" s="6">
        <f>VLOOKUP(売上[[#This Row],[商品番号]],商品[],5,FALSE)</f>
        <v>1700</v>
      </c>
      <c r="J304" s="3">
        <v>5</v>
      </c>
      <c r="K304" s="6">
        <f t="shared" si="7"/>
        <v>8500</v>
      </c>
    </row>
    <row r="305" spans="2:11" x14ac:dyDescent="0.4">
      <c r="B305" s="3">
        <v>298</v>
      </c>
      <c r="C305" s="4">
        <v>42774</v>
      </c>
      <c r="D305" s="5">
        <v>90011</v>
      </c>
      <c r="E305" s="5" t="str">
        <f>VLOOKUP(売上[[#This Row],[会員番号]],会員[],2,FALSE)</f>
        <v>薙原　恵子</v>
      </c>
      <c r="F305" s="3" t="s">
        <v>229</v>
      </c>
      <c r="G305" s="3" t="str">
        <f>VLOOKUP(売上[[#This Row],[商品番号]],商品[],2,FALSE)</f>
        <v>スリムアップローラー（腕用）</v>
      </c>
      <c r="H305" s="3" t="str">
        <f>VLOOKUP(売上[[#This Row],[商品番号]],商品[],3,FALSE)</f>
        <v>スリム器具</v>
      </c>
      <c r="I305" s="6">
        <f>VLOOKUP(売上[[#This Row],[商品番号]],商品[],5,FALSE)</f>
        <v>3500</v>
      </c>
      <c r="J305" s="3">
        <v>1</v>
      </c>
      <c r="K305" s="6">
        <f t="shared" si="7"/>
        <v>3500</v>
      </c>
    </row>
    <row r="306" spans="2:11" x14ac:dyDescent="0.4">
      <c r="B306" s="3">
        <v>299</v>
      </c>
      <c r="C306" s="4">
        <v>42774</v>
      </c>
      <c r="D306" s="5">
        <v>90016</v>
      </c>
      <c r="E306" s="5" t="str">
        <f>VLOOKUP(売上[[#This Row],[会員番号]],会員[],2,FALSE)</f>
        <v>諸岡　保美</v>
      </c>
      <c r="F306" s="3" t="s">
        <v>233</v>
      </c>
      <c r="G306" s="5" t="str">
        <f>VLOOKUP(売上[[#This Row],[商品番号]],商品[],2,FALSE)</f>
        <v>おやすみマッサージャー</v>
      </c>
      <c r="H306" s="5" t="str">
        <f>VLOOKUP(売上[[#This Row],[商品番号]],商品[],3,FALSE)</f>
        <v>スリム器具</v>
      </c>
      <c r="I306" s="6">
        <f>VLOOKUP(売上[[#This Row],[商品番号]],商品[],5,FALSE)</f>
        <v>9800</v>
      </c>
      <c r="J306" s="3">
        <v>5</v>
      </c>
      <c r="K306" s="6">
        <f t="shared" si="7"/>
        <v>49000</v>
      </c>
    </row>
    <row r="307" spans="2:11" x14ac:dyDescent="0.4">
      <c r="B307" s="3">
        <v>300</v>
      </c>
      <c r="C307" s="4">
        <v>42775</v>
      </c>
      <c r="D307" s="5">
        <v>90004</v>
      </c>
      <c r="E307" s="5" t="str">
        <f>VLOOKUP(売上[[#This Row],[会員番号]],会員[],2,FALSE)</f>
        <v>村山　瞳</v>
      </c>
      <c r="F307" s="3" t="s">
        <v>232</v>
      </c>
      <c r="G307" s="3" t="str">
        <f>VLOOKUP(売上[[#This Row],[商品番号]],商品[],2,FALSE)</f>
        <v>アミノ酸deスリム</v>
      </c>
      <c r="H307" s="3" t="str">
        <f>VLOOKUP(売上[[#This Row],[商品番号]],商品[],3,FALSE)</f>
        <v>ダイエット食品</v>
      </c>
      <c r="I307" s="6">
        <f>VLOOKUP(売上[[#This Row],[商品番号]],商品[],5,FALSE)</f>
        <v>2000</v>
      </c>
      <c r="J307" s="3">
        <v>4</v>
      </c>
      <c r="K307" s="6">
        <f t="shared" si="7"/>
        <v>8000</v>
      </c>
    </row>
    <row r="308" spans="2:11" x14ac:dyDescent="0.4">
      <c r="B308" s="3">
        <v>301</v>
      </c>
      <c r="C308" s="4">
        <v>42775</v>
      </c>
      <c r="D308" s="5">
        <v>90005</v>
      </c>
      <c r="E308" s="5" t="str">
        <f>VLOOKUP(売上[[#This Row],[会員番号]],会員[],2,FALSE)</f>
        <v>坂本　みさき</v>
      </c>
      <c r="F308" s="3" t="s">
        <v>234</v>
      </c>
      <c r="G308" s="5" t="str">
        <f>VLOOKUP(売上[[#This Row],[商品番号]],商品[],2,FALSE)</f>
        <v>こんにゃくダイエッター（15食）</v>
      </c>
      <c r="H308" s="5" t="str">
        <f>VLOOKUP(売上[[#This Row],[商品番号]],商品[],3,FALSE)</f>
        <v>ダイエット食品</v>
      </c>
      <c r="I308" s="6">
        <f>VLOOKUP(売上[[#This Row],[商品番号]],商品[],5,FALSE)</f>
        <v>1700</v>
      </c>
      <c r="J308" s="3">
        <v>3</v>
      </c>
      <c r="K308" s="6">
        <f t="shared" si="7"/>
        <v>5100</v>
      </c>
    </row>
    <row r="309" spans="2:11" x14ac:dyDescent="0.4">
      <c r="B309" s="3">
        <v>302</v>
      </c>
      <c r="C309" s="4">
        <v>42775</v>
      </c>
      <c r="D309" s="5">
        <v>90014</v>
      </c>
      <c r="E309" s="5" t="str">
        <f>VLOOKUP(売上[[#This Row],[会員番号]],会員[],2,FALSE)</f>
        <v>白川　響子</v>
      </c>
      <c r="F309" s="3" t="s">
        <v>227</v>
      </c>
      <c r="G309" s="3" t="str">
        <f>VLOOKUP(売上[[#This Row],[商品番号]],商品[],2,FALSE)</f>
        <v>つるつるフェイスソープ</v>
      </c>
      <c r="H309" s="3" t="str">
        <f>VLOOKUP(売上[[#This Row],[商品番号]],商品[],3,FALSE)</f>
        <v>フェイスケア</v>
      </c>
      <c r="I309" s="6">
        <f>VLOOKUP(売上[[#This Row],[商品番号]],商品[],5,FALSE)</f>
        <v>2800</v>
      </c>
      <c r="J309" s="3">
        <v>3</v>
      </c>
      <c r="K309" s="6">
        <f t="shared" si="7"/>
        <v>8400</v>
      </c>
    </row>
    <row r="310" spans="2:11" x14ac:dyDescent="0.4">
      <c r="B310" s="3">
        <v>303</v>
      </c>
      <c r="C310" s="4">
        <v>42775</v>
      </c>
      <c r="D310" s="5">
        <v>90017</v>
      </c>
      <c r="E310" s="5" t="str">
        <f>VLOOKUP(売上[[#This Row],[会員番号]],会員[],2,FALSE)</f>
        <v>榎並　恵美</v>
      </c>
      <c r="F310" s="3" t="s">
        <v>221</v>
      </c>
      <c r="G310" s="3" t="str">
        <f>VLOOKUP(売上[[#This Row],[商品番号]],商品[],2,FALSE)</f>
        <v>すべすべフェイスソープ</v>
      </c>
      <c r="H310" s="3" t="str">
        <f>VLOOKUP(売上[[#This Row],[商品番号]],商品[],3,FALSE)</f>
        <v>フェイスケア</v>
      </c>
      <c r="I310" s="6">
        <f>VLOOKUP(売上[[#This Row],[商品番号]],商品[],5,FALSE)</f>
        <v>2800</v>
      </c>
      <c r="J310" s="3">
        <v>4</v>
      </c>
      <c r="K310" s="6">
        <f t="shared" si="7"/>
        <v>11200</v>
      </c>
    </row>
    <row r="311" spans="2:11" x14ac:dyDescent="0.4">
      <c r="B311" s="3">
        <v>304</v>
      </c>
      <c r="C311" s="4">
        <v>42775</v>
      </c>
      <c r="D311" s="5">
        <v>90020</v>
      </c>
      <c r="E311" s="5" t="str">
        <f>VLOOKUP(売上[[#This Row],[会員番号]],会員[],2,FALSE)</f>
        <v>石川　里枝</v>
      </c>
      <c r="F311" s="3" t="s">
        <v>221</v>
      </c>
      <c r="G311" s="5" t="str">
        <f>VLOOKUP(売上[[#This Row],[商品番号]],商品[],2,FALSE)</f>
        <v>すべすべフェイスソープ</v>
      </c>
      <c r="H311" s="5" t="str">
        <f>VLOOKUP(売上[[#This Row],[商品番号]],商品[],3,FALSE)</f>
        <v>フェイスケア</v>
      </c>
      <c r="I311" s="6">
        <f>VLOOKUP(売上[[#This Row],[商品番号]],商品[],5,FALSE)</f>
        <v>2800</v>
      </c>
      <c r="J311" s="3">
        <v>4</v>
      </c>
      <c r="K311" s="6">
        <f t="shared" si="7"/>
        <v>11200</v>
      </c>
    </row>
    <row r="312" spans="2:11" x14ac:dyDescent="0.4">
      <c r="B312" s="3">
        <v>305</v>
      </c>
      <c r="C312" s="4">
        <v>42775</v>
      </c>
      <c r="D312" s="5">
        <v>90014</v>
      </c>
      <c r="E312" s="5" t="str">
        <f>VLOOKUP(売上[[#This Row],[会員番号]],会員[],2,FALSE)</f>
        <v>白川　響子</v>
      </c>
      <c r="F312" s="3" t="s">
        <v>225</v>
      </c>
      <c r="G312" s="3" t="str">
        <f>VLOOKUP(売上[[#This Row],[商品番号]],商品[],2,FALSE)</f>
        <v>ほっそりステッパー</v>
      </c>
      <c r="H312" s="3" t="str">
        <f>VLOOKUP(売上[[#This Row],[商品番号]],商品[],3,FALSE)</f>
        <v>スリム器具</v>
      </c>
      <c r="I312" s="6">
        <f>VLOOKUP(売上[[#This Row],[商品番号]],商品[],5,FALSE)</f>
        <v>12800</v>
      </c>
      <c r="J312" s="3">
        <v>4</v>
      </c>
      <c r="K312" s="6">
        <f t="shared" si="7"/>
        <v>51200</v>
      </c>
    </row>
    <row r="313" spans="2:11" x14ac:dyDescent="0.4">
      <c r="B313" s="3">
        <v>306</v>
      </c>
      <c r="C313" s="4">
        <v>42776</v>
      </c>
      <c r="D313" s="5">
        <v>90005</v>
      </c>
      <c r="E313" s="5" t="str">
        <f>VLOOKUP(売上[[#This Row],[会員番号]],会員[],2,FALSE)</f>
        <v>坂本　みさき</v>
      </c>
      <c r="F313" s="3" t="s">
        <v>228</v>
      </c>
      <c r="G313" s="5" t="str">
        <f>VLOOKUP(売上[[#This Row],[商品番号]],商品[],2,FALSE)</f>
        <v>スリムアップローラー（脚用）</v>
      </c>
      <c r="H313" s="5" t="str">
        <f>VLOOKUP(売上[[#This Row],[商品番号]],商品[],3,FALSE)</f>
        <v>スリム器具</v>
      </c>
      <c r="I313" s="6">
        <f>VLOOKUP(売上[[#This Row],[商品番号]],商品[],5,FALSE)</f>
        <v>4500</v>
      </c>
      <c r="J313" s="3">
        <v>1</v>
      </c>
      <c r="K313" s="6">
        <f t="shared" si="7"/>
        <v>4500</v>
      </c>
    </row>
    <row r="314" spans="2:11" x14ac:dyDescent="0.4">
      <c r="B314" s="3">
        <v>307</v>
      </c>
      <c r="C314" s="4">
        <v>42776</v>
      </c>
      <c r="D314" s="5">
        <v>90005</v>
      </c>
      <c r="E314" s="5" t="str">
        <f>VLOOKUP(売上[[#This Row],[会員番号]],会員[],2,FALSE)</f>
        <v>坂本　みさき</v>
      </c>
      <c r="F314" s="3" t="s">
        <v>228</v>
      </c>
      <c r="G314" s="5" t="str">
        <f>VLOOKUP(売上[[#This Row],[商品番号]],商品[],2,FALSE)</f>
        <v>スリムアップローラー（脚用）</v>
      </c>
      <c r="H314" s="5" t="str">
        <f>VLOOKUP(売上[[#This Row],[商品番号]],商品[],3,FALSE)</f>
        <v>スリム器具</v>
      </c>
      <c r="I314" s="6">
        <f>VLOOKUP(売上[[#This Row],[商品番号]],商品[],5,FALSE)</f>
        <v>4500</v>
      </c>
      <c r="J314" s="3">
        <v>3</v>
      </c>
      <c r="K314" s="6">
        <f t="shared" si="7"/>
        <v>13500</v>
      </c>
    </row>
    <row r="315" spans="2:11" x14ac:dyDescent="0.4">
      <c r="B315" s="3">
        <v>308</v>
      </c>
      <c r="C315" s="4">
        <v>42777</v>
      </c>
      <c r="D315" s="5">
        <v>90003</v>
      </c>
      <c r="E315" s="5" t="str">
        <f>VLOOKUP(売上[[#This Row],[会員番号]],会員[],2,FALSE)</f>
        <v>近藤　みさき</v>
      </c>
      <c r="F315" s="3" t="s">
        <v>234</v>
      </c>
      <c r="G315" s="5" t="str">
        <f>VLOOKUP(売上[[#This Row],[商品番号]],商品[],2,FALSE)</f>
        <v>こんにゃくダイエッター（15食）</v>
      </c>
      <c r="H315" s="5" t="str">
        <f>VLOOKUP(売上[[#This Row],[商品番号]],商品[],3,FALSE)</f>
        <v>ダイエット食品</v>
      </c>
      <c r="I315" s="6">
        <f>VLOOKUP(売上[[#This Row],[商品番号]],商品[],5,FALSE)</f>
        <v>1700</v>
      </c>
      <c r="J315" s="3">
        <v>5</v>
      </c>
      <c r="K315" s="6">
        <f t="shared" si="7"/>
        <v>8500</v>
      </c>
    </row>
    <row r="316" spans="2:11" x14ac:dyDescent="0.4">
      <c r="B316" s="3">
        <v>309</v>
      </c>
      <c r="C316" s="4">
        <v>42777</v>
      </c>
      <c r="D316" s="5">
        <v>90007</v>
      </c>
      <c r="E316" s="5" t="str">
        <f>VLOOKUP(売上[[#This Row],[会員番号]],会員[],2,FALSE)</f>
        <v>遠藤　美登里</v>
      </c>
      <c r="F316" s="3" t="s">
        <v>221</v>
      </c>
      <c r="G316" s="5" t="str">
        <f>VLOOKUP(売上[[#This Row],[商品番号]],商品[],2,FALSE)</f>
        <v>すべすべフェイスソープ</v>
      </c>
      <c r="H316" s="5" t="str">
        <f>VLOOKUP(売上[[#This Row],[商品番号]],商品[],3,FALSE)</f>
        <v>フェイスケア</v>
      </c>
      <c r="I316" s="6">
        <f>VLOOKUP(売上[[#This Row],[商品番号]],商品[],5,FALSE)</f>
        <v>2800</v>
      </c>
      <c r="J316" s="3">
        <v>1</v>
      </c>
      <c r="K316" s="6">
        <f t="shared" si="7"/>
        <v>2800</v>
      </c>
    </row>
    <row r="317" spans="2:11" x14ac:dyDescent="0.4">
      <c r="B317" s="3">
        <v>310</v>
      </c>
      <c r="C317" s="4">
        <v>42777</v>
      </c>
      <c r="D317" s="5">
        <v>90011</v>
      </c>
      <c r="E317" s="5" t="str">
        <f>VLOOKUP(売上[[#This Row],[会員番号]],会員[],2,FALSE)</f>
        <v>薙原　恵子</v>
      </c>
      <c r="F317" s="3" t="s">
        <v>221</v>
      </c>
      <c r="G317" s="5" t="str">
        <f>VLOOKUP(売上[[#This Row],[商品番号]],商品[],2,FALSE)</f>
        <v>すべすべフェイスソープ</v>
      </c>
      <c r="H317" s="5" t="str">
        <f>VLOOKUP(売上[[#This Row],[商品番号]],商品[],3,FALSE)</f>
        <v>フェイスケア</v>
      </c>
      <c r="I317" s="6">
        <f>VLOOKUP(売上[[#This Row],[商品番号]],商品[],5,FALSE)</f>
        <v>2800</v>
      </c>
      <c r="J317" s="3">
        <v>1</v>
      </c>
      <c r="K317" s="6">
        <f t="shared" si="7"/>
        <v>2800</v>
      </c>
    </row>
    <row r="318" spans="2:11" x14ac:dyDescent="0.4">
      <c r="B318" s="3">
        <v>311</v>
      </c>
      <c r="C318" s="4">
        <v>42777</v>
      </c>
      <c r="D318" s="5">
        <v>90014</v>
      </c>
      <c r="E318" s="5" t="str">
        <f>VLOOKUP(売上[[#This Row],[会員番号]],会員[],2,FALSE)</f>
        <v>白川　響子</v>
      </c>
      <c r="F318" s="3" t="s">
        <v>229</v>
      </c>
      <c r="G318" s="5" t="str">
        <f>VLOOKUP(売上[[#This Row],[商品番号]],商品[],2,FALSE)</f>
        <v>スリムアップローラー（腕用）</v>
      </c>
      <c r="H318" s="5" t="str">
        <f>VLOOKUP(売上[[#This Row],[商品番号]],商品[],3,FALSE)</f>
        <v>スリム器具</v>
      </c>
      <c r="I318" s="6">
        <f>VLOOKUP(売上[[#This Row],[商品番号]],商品[],5,FALSE)</f>
        <v>3500</v>
      </c>
      <c r="J318" s="3">
        <v>5</v>
      </c>
      <c r="K318" s="6">
        <f t="shared" si="7"/>
        <v>17500</v>
      </c>
    </row>
    <row r="319" spans="2:11" x14ac:dyDescent="0.4">
      <c r="B319" s="3">
        <v>312</v>
      </c>
      <c r="C319" s="4">
        <v>42778</v>
      </c>
      <c r="D319" s="5">
        <v>90020</v>
      </c>
      <c r="E319" s="5" t="str">
        <f>VLOOKUP(売上[[#This Row],[会員番号]],会員[],2,FALSE)</f>
        <v>石川　里枝</v>
      </c>
      <c r="F319" s="3" t="s">
        <v>226</v>
      </c>
      <c r="G319" s="5" t="str">
        <f>VLOOKUP(売上[[#This Row],[商品番号]],商品[],2,FALSE)</f>
        <v>むくみ知らず（スプレー式）</v>
      </c>
      <c r="H319" s="5" t="str">
        <f>VLOOKUP(売上[[#This Row],[商品番号]],商品[],3,FALSE)</f>
        <v>ボディケア</v>
      </c>
      <c r="I319" s="6">
        <f>VLOOKUP(売上[[#This Row],[商品番号]],商品[],5,FALSE)</f>
        <v>2800</v>
      </c>
      <c r="J319" s="3">
        <v>1</v>
      </c>
      <c r="K319" s="6">
        <f t="shared" si="7"/>
        <v>2800</v>
      </c>
    </row>
    <row r="320" spans="2:11" x14ac:dyDescent="0.4">
      <c r="B320" s="3">
        <v>313</v>
      </c>
      <c r="C320" s="4">
        <v>42778</v>
      </c>
      <c r="D320" s="5">
        <v>90021</v>
      </c>
      <c r="E320" s="5" t="str">
        <f>VLOOKUP(売上[[#This Row],[会員番号]],会員[],2,FALSE)</f>
        <v>伊藤　由里</v>
      </c>
      <c r="F320" s="3" t="s">
        <v>218</v>
      </c>
      <c r="G320" s="3" t="str">
        <f>VLOOKUP(売上[[#This Row],[商品番号]],商品[],2,FALSE)</f>
        <v>セルライト撃退！</v>
      </c>
      <c r="H320" s="3" t="str">
        <f>VLOOKUP(売上[[#This Row],[商品番号]],商品[],3,FALSE)</f>
        <v>スリム器具</v>
      </c>
      <c r="I320" s="6">
        <f>VLOOKUP(売上[[#This Row],[商品番号]],商品[],5,FALSE)</f>
        <v>8500</v>
      </c>
      <c r="J320" s="3">
        <v>3</v>
      </c>
      <c r="K320" s="6">
        <f t="shared" si="7"/>
        <v>25500</v>
      </c>
    </row>
    <row r="321" spans="2:11" x14ac:dyDescent="0.4">
      <c r="B321" s="3">
        <v>314</v>
      </c>
      <c r="C321" s="4">
        <v>42778</v>
      </c>
      <c r="D321" s="5">
        <v>90011</v>
      </c>
      <c r="E321" s="5" t="str">
        <f>VLOOKUP(売上[[#This Row],[会員番号]],会員[],2,FALSE)</f>
        <v>薙原　恵子</v>
      </c>
      <c r="F321" s="3" t="s">
        <v>236</v>
      </c>
      <c r="G321" s="3" t="str">
        <f>VLOOKUP(売上[[#This Row],[商品番号]],商品[],2,FALSE)</f>
        <v>エステサロンのローション</v>
      </c>
      <c r="H321" s="3" t="str">
        <f>VLOOKUP(売上[[#This Row],[商品番号]],商品[],3,FALSE)</f>
        <v>フェイスケア</v>
      </c>
      <c r="I321" s="6">
        <f>VLOOKUP(売上[[#This Row],[商品番号]],商品[],5,FALSE)</f>
        <v>10000</v>
      </c>
      <c r="J321" s="3">
        <v>4</v>
      </c>
      <c r="K321" s="6">
        <f t="shared" si="7"/>
        <v>40000</v>
      </c>
    </row>
    <row r="322" spans="2:11" x14ac:dyDescent="0.4">
      <c r="B322" s="3">
        <v>315</v>
      </c>
      <c r="C322" s="4">
        <v>42779</v>
      </c>
      <c r="D322" s="5">
        <v>90016</v>
      </c>
      <c r="E322" s="5" t="str">
        <f>VLOOKUP(売上[[#This Row],[会員番号]],会員[],2,FALSE)</f>
        <v>諸岡　保美</v>
      </c>
      <c r="F322" s="3" t="s">
        <v>235</v>
      </c>
      <c r="G322" s="3" t="str">
        <f>VLOOKUP(売上[[#This Row],[商品番号]],商品[],2,FALSE)</f>
        <v>しっとりジェル（L）</v>
      </c>
      <c r="H322" s="3" t="str">
        <f>VLOOKUP(売上[[#This Row],[商品番号]],商品[],3,FALSE)</f>
        <v>ボディケア</v>
      </c>
      <c r="I322" s="6">
        <f>VLOOKUP(売上[[#This Row],[商品番号]],商品[],5,FALSE)</f>
        <v>5000</v>
      </c>
      <c r="J322" s="3">
        <v>3</v>
      </c>
      <c r="K322" s="6">
        <f t="shared" si="7"/>
        <v>15000</v>
      </c>
    </row>
    <row r="323" spans="2:11" x14ac:dyDescent="0.4">
      <c r="B323" s="3">
        <v>316</v>
      </c>
      <c r="C323" s="4">
        <v>42779</v>
      </c>
      <c r="D323" s="5">
        <v>90013</v>
      </c>
      <c r="E323" s="5" t="str">
        <f>VLOOKUP(売上[[#This Row],[会員番号]],会員[],2,FALSE)</f>
        <v>横山　みゆき</v>
      </c>
      <c r="F323" s="3" t="s">
        <v>231</v>
      </c>
      <c r="G323" s="5" t="str">
        <f>VLOOKUP(売上[[#This Row],[商品番号]],商品[],2,FALSE)</f>
        <v>毎日1分！美白パック（20枚入り）</v>
      </c>
      <c r="H323" s="5" t="str">
        <f>VLOOKUP(売上[[#This Row],[商品番号]],商品[],3,FALSE)</f>
        <v>フェイスケア</v>
      </c>
      <c r="I323" s="6">
        <f>VLOOKUP(売上[[#This Row],[商品番号]],商品[],5,FALSE)</f>
        <v>5000</v>
      </c>
      <c r="J323" s="3">
        <v>2</v>
      </c>
      <c r="K323" s="6">
        <f t="shared" si="7"/>
        <v>10000</v>
      </c>
    </row>
    <row r="324" spans="2:11" x14ac:dyDescent="0.4">
      <c r="B324" s="3">
        <v>317</v>
      </c>
      <c r="C324" s="4">
        <v>42779</v>
      </c>
      <c r="D324" s="5">
        <v>90020</v>
      </c>
      <c r="E324" s="5" t="str">
        <f>VLOOKUP(売上[[#This Row],[会員番号]],会員[],2,FALSE)</f>
        <v>石川　里枝</v>
      </c>
      <c r="F324" s="3" t="s">
        <v>218</v>
      </c>
      <c r="G324" s="3" t="str">
        <f>VLOOKUP(売上[[#This Row],[商品番号]],商品[],2,FALSE)</f>
        <v>セルライト撃退！</v>
      </c>
      <c r="H324" s="3" t="str">
        <f>VLOOKUP(売上[[#This Row],[商品番号]],商品[],3,FALSE)</f>
        <v>スリム器具</v>
      </c>
      <c r="I324" s="6">
        <f>VLOOKUP(売上[[#This Row],[商品番号]],商品[],5,FALSE)</f>
        <v>8500</v>
      </c>
      <c r="J324" s="3">
        <v>4</v>
      </c>
      <c r="K324" s="6">
        <f t="shared" si="7"/>
        <v>34000</v>
      </c>
    </row>
    <row r="325" spans="2:11" x14ac:dyDescent="0.4">
      <c r="B325" s="3">
        <v>318</v>
      </c>
      <c r="C325" s="4">
        <v>42780</v>
      </c>
      <c r="D325" s="5">
        <v>90007</v>
      </c>
      <c r="E325" s="5" t="str">
        <f>VLOOKUP(売上[[#This Row],[会員番号]],会員[],2,FALSE)</f>
        <v>遠藤　美登里</v>
      </c>
      <c r="F325" s="3" t="s">
        <v>226</v>
      </c>
      <c r="G325" s="5" t="str">
        <f>VLOOKUP(売上[[#This Row],[商品番号]],商品[],2,FALSE)</f>
        <v>むくみ知らず（スプレー式）</v>
      </c>
      <c r="H325" s="5" t="str">
        <f>VLOOKUP(売上[[#This Row],[商品番号]],商品[],3,FALSE)</f>
        <v>ボディケア</v>
      </c>
      <c r="I325" s="6">
        <f>VLOOKUP(売上[[#This Row],[商品番号]],商品[],5,FALSE)</f>
        <v>2800</v>
      </c>
      <c r="J325" s="3">
        <v>1</v>
      </c>
      <c r="K325" s="6">
        <f t="shared" si="7"/>
        <v>2800</v>
      </c>
    </row>
    <row r="326" spans="2:11" x14ac:dyDescent="0.4">
      <c r="B326" s="3">
        <v>319</v>
      </c>
      <c r="C326" s="4">
        <v>42780</v>
      </c>
      <c r="D326" s="5">
        <v>90008</v>
      </c>
      <c r="E326" s="5" t="str">
        <f>VLOOKUP(売上[[#This Row],[会員番号]],会員[],2,FALSE)</f>
        <v>笹本　祥子</v>
      </c>
      <c r="F326" s="3" t="s">
        <v>230</v>
      </c>
      <c r="G326" s="5" t="str">
        <f>VLOOKUP(売上[[#This Row],[商品番号]],商品[],2,FALSE)</f>
        <v>スマートレッグ</v>
      </c>
      <c r="H326" s="5" t="str">
        <f>VLOOKUP(売上[[#This Row],[商品番号]],商品[],3,FALSE)</f>
        <v>スリム器具</v>
      </c>
      <c r="I326" s="6">
        <f>VLOOKUP(売上[[#This Row],[商品番号]],商品[],5,FALSE)</f>
        <v>5600</v>
      </c>
      <c r="J326" s="3">
        <v>4</v>
      </c>
      <c r="K326" s="6">
        <f t="shared" si="7"/>
        <v>22400</v>
      </c>
    </row>
    <row r="327" spans="2:11" x14ac:dyDescent="0.4">
      <c r="B327" s="3">
        <v>320</v>
      </c>
      <c r="C327" s="4">
        <v>42781</v>
      </c>
      <c r="D327" s="5">
        <v>90021</v>
      </c>
      <c r="E327" s="5" t="str">
        <f>VLOOKUP(売上[[#This Row],[会員番号]],会員[],2,FALSE)</f>
        <v>伊藤　由里</v>
      </c>
      <c r="F327" s="3" t="s">
        <v>222</v>
      </c>
      <c r="G327" s="5" t="str">
        <f>VLOOKUP(売上[[#This Row],[商品番号]],商品[],2,FALSE)</f>
        <v>サウナ式サポーター</v>
      </c>
      <c r="H327" s="5" t="str">
        <f>VLOOKUP(売上[[#This Row],[商品番号]],商品[],3,FALSE)</f>
        <v>ボディケア</v>
      </c>
      <c r="I327" s="6">
        <f>VLOOKUP(売上[[#This Row],[商品番号]],商品[],5,FALSE)</f>
        <v>7800</v>
      </c>
      <c r="J327" s="3">
        <v>3</v>
      </c>
      <c r="K327" s="6">
        <f t="shared" si="7"/>
        <v>23400</v>
      </c>
    </row>
    <row r="328" spans="2:11" x14ac:dyDescent="0.4">
      <c r="B328" s="3">
        <v>321</v>
      </c>
      <c r="C328" s="4">
        <v>42781</v>
      </c>
      <c r="D328" s="5">
        <v>90002</v>
      </c>
      <c r="E328" s="5" t="str">
        <f>VLOOKUP(売上[[#This Row],[会員番号]],会員[],2,FALSE)</f>
        <v>金岡　まなみ</v>
      </c>
      <c r="F328" s="3" t="s">
        <v>232</v>
      </c>
      <c r="G328" s="3" t="str">
        <f>VLOOKUP(売上[[#This Row],[商品番号]],商品[],2,FALSE)</f>
        <v>アミノ酸deスリム</v>
      </c>
      <c r="H328" s="3" t="str">
        <f>VLOOKUP(売上[[#This Row],[商品番号]],商品[],3,FALSE)</f>
        <v>ダイエット食品</v>
      </c>
      <c r="I328" s="6">
        <f>VLOOKUP(売上[[#This Row],[商品番号]],商品[],5,FALSE)</f>
        <v>2000</v>
      </c>
      <c r="J328" s="3">
        <v>2</v>
      </c>
      <c r="K328" s="6">
        <f t="shared" ref="K328:K391" si="8">I328*J328</f>
        <v>4000</v>
      </c>
    </row>
    <row r="329" spans="2:11" x14ac:dyDescent="0.4">
      <c r="B329" s="3">
        <v>322</v>
      </c>
      <c r="C329" s="4">
        <v>42781</v>
      </c>
      <c r="D329" s="5">
        <v>90016</v>
      </c>
      <c r="E329" s="5" t="str">
        <f>VLOOKUP(売上[[#This Row],[会員番号]],会員[],2,FALSE)</f>
        <v>諸岡　保美</v>
      </c>
      <c r="F329" s="3" t="s">
        <v>230</v>
      </c>
      <c r="G329" s="5" t="str">
        <f>VLOOKUP(売上[[#This Row],[商品番号]],商品[],2,FALSE)</f>
        <v>スマートレッグ</v>
      </c>
      <c r="H329" s="5" t="str">
        <f>VLOOKUP(売上[[#This Row],[商品番号]],商品[],3,FALSE)</f>
        <v>スリム器具</v>
      </c>
      <c r="I329" s="6">
        <f>VLOOKUP(売上[[#This Row],[商品番号]],商品[],5,FALSE)</f>
        <v>5600</v>
      </c>
      <c r="J329" s="3">
        <v>1</v>
      </c>
      <c r="K329" s="6">
        <f t="shared" si="8"/>
        <v>5600</v>
      </c>
    </row>
    <row r="330" spans="2:11" x14ac:dyDescent="0.4">
      <c r="B330" s="3">
        <v>323</v>
      </c>
      <c r="C330" s="4">
        <v>42782</v>
      </c>
      <c r="D330" s="5">
        <v>90003</v>
      </c>
      <c r="E330" s="5" t="str">
        <f>VLOOKUP(売上[[#This Row],[会員番号]],会員[],2,FALSE)</f>
        <v>近藤　みさき</v>
      </c>
      <c r="F330" s="3" t="s">
        <v>219</v>
      </c>
      <c r="G330" s="5" t="str">
        <f>VLOOKUP(売上[[#This Row],[商品番号]],商品[],2,FALSE)</f>
        <v>ダイエッティー（30袋）</v>
      </c>
      <c r="H330" s="5" t="str">
        <f>VLOOKUP(売上[[#This Row],[商品番号]],商品[],3,FALSE)</f>
        <v>ダイエット食品</v>
      </c>
      <c r="I330" s="6">
        <f>VLOOKUP(売上[[#This Row],[商品番号]],商品[],5,FALSE)</f>
        <v>2800</v>
      </c>
      <c r="J330" s="3">
        <v>1</v>
      </c>
      <c r="K330" s="6">
        <f t="shared" si="8"/>
        <v>2800</v>
      </c>
    </row>
    <row r="331" spans="2:11" x14ac:dyDescent="0.4">
      <c r="B331" s="3">
        <v>324</v>
      </c>
      <c r="C331" s="4">
        <v>42782</v>
      </c>
      <c r="D331" s="5">
        <v>90011</v>
      </c>
      <c r="E331" s="5" t="str">
        <f>VLOOKUP(売上[[#This Row],[会員番号]],会員[],2,FALSE)</f>
        <v>薙原　恵子</v>
      </c>
      <c r="F331" s="3" t="s">
        <v>228</v>
      </c>
      <c r="G331" s="5" t="str">
        <f>VLOOKUP(売上[[#This Row],[商品番号]],商品[],2,FALSE)</f>
        <v>スリムアップローラー（脚用）</v>
      </c>
      <c r="H331" s="5" t="str">
        <f>VLOOKUP(売上[[#This Row],[商品番号]],商品[],3,FALSE)</f>
        <v>スリム器具</v>
      </c>
      <c r="I331" s="6">
        <f>VLOOKUP(売上[[#This Row],[商品番号]],商品[],5,FALSE)</f>
        <v>4500</v>
      </c>
      <c r="J331" s="3">
        <v>2</v>
      </c>
      <c r="K331" s="6">
        <f t="shared" si="8"/>
        <v>9000</v>
      </c>
    </row>
    <row r="332" spans="2:11" x14ac:dyDescent="0.4">
      <c r="B332" s="3">
        <v>325</v>
      </c>
      <c r="C332" s="4">
        <v>42784</v>
      </c>
      <c r="D332" s="5">
        <v>90016</v>
      </c>
      <c r="E332" s="5" t="str">
        <f>VLOOKUP(売上[[#This Row],[会員番号]],会員[],2,FALSE)</f>
        <v>諸岡　保美</v>
      </c>
      <c r="F332" s="3" t="s">
        <v>224</v>
      </c>
      <c r="G332" s="5" t="str">
        <f>VLOOKUP(売上[[#This Row],[商品番号]],商品[],2,FALSE)</f>
        <v>毎日1分！美白パック（10枚入り）</v>
      </c>
      <c r="H332" s="5" t="str">
        <f>VLOOKUP(売上[[#This Row],[商品番号]],商品[],3,FALSE)</f>
        <v>フェイスケア</v>
      </c>
      <c r="I332" s="6">
        <f>VLOOKUP(売上[[#This Row],[商品番号]],商品[],5,FALSE)</f>
        <v>2700</v>
      </c>
      <c r="J332" s="3">
        <v>5</v>
      </c>
      <c r="K332" s="6">
        <f t="shared" si="8"/>
        <v>13500</v>
      </c>
    </row>
    <row r="333" spans="2:11" x14ac:dyDescent="0.4">
      <c r="B333" s="3">
        <v>326</v>
      </c>
      <c r="C333" s="4">
        <v>42784</v>
      </c>
      <c r="D333" s="5">
        <v>90011</v>
      </c>
      <c r="E333" s="5" t="str">
        <f>VLOOKUP(売上[[#This Row],[会員番号]],会員[],2,FALSE)</f>
        <v>薙原　恵子</v>
      </c>
      <c r="F333" s="3" t="s">
        <v>231</v>
      </c>
      <c r="G333" s="3" t="str">
        <f>VLOOKUP(売上[[#This Row],[商品番号]],商品[],2,FALSE)</f>
        <v>毎日1分！美白パック（20枚入り）</v>
      </c>
      <c r="H333" s="3" t="str">
        <f>VLOOKUP(売上[[#This Row],[商品番号]],商品[],3,FALSE)</f>
        <v>フェイスケア</v>
      </c>
      <c r="I333" s="6">
        <f>VLOOKUP(売上[[#This Row],[商品番号]],商品[],5,FALSE)</f>
        <v>5000</v>
      </c>
      <c r="J333" s="3">
        <v>1</v>
      </c>
      <c r="K333" s="6">
        <f t="shared" si="8"/>
        <v>5000</v>
      </c>
    </row>
    <row r="334" spans="2:11" x14ac:dyDescent="0.4">
      <c r="B334" s="3">
        <v>327</v>
      </c>
      <c r="C334" s="4">
        <v>42785</v>
      </c>
      <c r="D334" s="5">
        <v>90015</v>
      </c>
      <c r="E334" s="5" t="str">
        <f>VLOOKUP(売上[[#This Row],[会員番号]],会員[],2,FALSE)</f>
        <v>三上　久美</v>
      </c>
      <c r="F334" s="3" t="s">
        <v>229</v>
      </c>
      <c r="G334" s="3" t="str">
        <f>VLOOKUP(売上[[#This Row],[商品番号]],商品[],2,FALSE)</f>
        <v>スリムアップローラー（腕用）</v>
      </c>
      <c r="H334" s="3" t="str">
        <f>VLOOKUP(売上[[#This Row],[商品番号]],商品[],3,FALSE)</f>
        <v>スリム器具</v>
      </c>
      <c r="I334" s="6">
        <f>VLOOKUP(売上[[#This Row],[商品番号]],商品[],5,FALSE)</f>
        <v>3500</v>
      </c>
      <c r="J334" s="3">
        <v>4</v>
      </c>
      <c r="K334" s="6">
        <f t="shared" si="8"/>
        <v>14000</v>
      </c>
    </row>
    <row r="335" spans="2:11" x14ac:dyDescent="0.4">
      <c r="B335" s="3">
        <v>328</v>
      </c>
      <c r="C335" s="4">
        <v>42786</v>
      </c>
      <c r="D335" s="5">
        <v>90021</v>
      </c>
      <c r="E335" s="5" t="str">
        <f>VLOOKUP(売上[[#This Row],[会員番号]],会員[],2,FALSE)</f>
        <v>伊藤　由里</v>
      </c>
      <c r="F335" s="3" t="s">
        <v>223</v>
      </c>
      <c r="G335" s="5" t="str">
        <f>VLOOKUP(売上[[#This Row],[商品番号]],商品[],2,FALSE)</f>
        <v>オイルdeすべすべ</v>
      </c>
      <c r="H335" s="5" t="str">
        <f>VLOOKUP(売上[[#This Row],[商品番号]],商品[],3,FALSE)</f>
        <v>ボディケア</v>
      </c>
      <c r="I335" s="6">
        <f>VLOOKUP(売上[[#This Row],[商品番号]],商品[],5,FALSE)</f>
        <v>5500</v>
      </c>
      <c r="J335" s="3">
        <v>3</v>
      </c>
      <c r="K335" s="6">
        <f t="shared" si="8"/>
        <v>16500</v>
      </c>
    </row>
    <row r="336" spans="2:11" x14ac:dyDescent="0.4">
      <c r="B336" s="3">
        <v>329</v>
      </c>
      <c r="C336" s="4">
        <v>42786</v>
      </c>
      <c r="D336" s="5">
        <v>90016</v>
      </c>
      <c r="E336" s="5" t="str">
        <f>VLOOKUP(売上[[#This Row],[会員番号]],会員[],2,FALSE)</f>
        <v>諸岡　保美</v>
      </c>
      <c r="F336" s="3" t="s">
        <v>221</v>
      </c>
      <c r="G336" s="3" t="str">
        <f>VLOOKUP(売上[[#This Row],[商品番号]],商品[],2,FALSE)</f>
        <v>すべすべフェイスソープ</v>
      </c>
      <c r="H336" s="3" t="str">
        <f>VLOOKUP(売上[[#This Row],[商品番号]],商品[],3,FALSE)</f>
        <v>フェイスケア</v>
      </c>
      <c r="I336" s="6">
        <f>VLOOKUP(売上[[#This Row],[商品番号]],商品[],5,FALSE)</f>
        <v>2800</v>
      </c>
      <c r="J336" s="3">
        <v>3</v>
      </c>
      <c r="K336" s="6">
        <f t="shared" si="8"/>
        <v>8400</v>
      </c>
    </row>
    <row r="337" spans="2:11" x14ac:dyDescent="0.4">
      <c r="B337" s="3">
        <v>330</v>
      </c>
      <c r="C337" s="4">
        <v>42786</v>
      </c>
      <c r="D337" s="5">
        <v>90015</v>
      </c>
      <c r="E337" s="5" t="str">
        <f>VLOOKUP(売上[[#This Row],[会員番号]],会員[],2,FALSE)</f>
        <v>三上　久美</v>
      </c>
      <c r="F337" s="3" t="s">
        <v>231</v>
      </c>
      <c r="G337" s="3" t="str">
        <f>VLOOKUP(売上[[#This Row],[商品番号]],商品[],2,FALSE)</f>
        <v>毎日1分！美白パック（20枚入り）</v>
      </c>
      <c r="H337" s="3" t="str">
        <f>VLOOKUP(売上[[#This Row],[商品番号]],商品[],3,FALSE)</f>
        <v>フェイスケア</v>
      </c>
      <c r="I337" s="6">
        <f>VLOOKUP(売上[[#This Row],[商品番号]],商品[],5,FALSE)</f>
        <v>5000</v>
      </c>
      <c r="J337" s="3">
        <v>3</v>
      </c>
      <c r="K337" s="6">
        <f t="shared" si="8"/>
        <v>15000</v>
      </c>
    </row>
    <row r="338" spans="2:11" x14ac:dyDescent="0.4">
      <c r="B338" s="3">
        <v>331</v>
      </c>
      <c r="C338" s="4">
        <v>42788</v>
      </c>
      <c r="D338" s="5">
        <v>90019</v>
      </c>
      <c r="E338" s="5" t="str">
        <f>VLOOKUP(売上[[#This Row],[会員番号]],会員[],2,FALSE)</f>
        <v>沼田　由美子</v>
      </c>
      <c r="F338" s="3" t="s">
        <v>237</v>
      </c>
      <c r="G338" s="5" t="str">
        <f>VLOOKUP(売上[[#This Row],[商品番号]],商品[],2,FALSE)</f>
        <v>しっとりジェル（M）</v>
      </c>
      <c r="H338" s="5" t="str">
        <f>VLOOKUP(売上[[#This Row],[商品番号]],商品[],3,FALSE)</f>
        <v>ボディケア</v>
      </c>
      <c r="I338" s="6">
        <f>VLOOKUP(売上[[#This Row],[商品番号]],商品[],5,FALSE)</f>
        <v>3500</v>
      </c>
      <c r="J338" s="3">
        <v>5</v>
      </c>
      <c r="K338" s="6">
        <f t="shared" si="8"/>
        <v>17500</v>
      </c>
    </row>
    <row r="339" spans="2:11" x14ac:dyDescent="0.4">
      <c r="B339" s="3">
        <v>332</v>
      </c>
      <c r="C339" s="4">
        <v>42788</v>
      </c>
      <c r="D339" s="5">
        <v>90020</v>
      </c>
      <c r="E339" s="5" t="str">
        <f>VLOOKUP(売上[[#This Row],[会員番号]],会員[],2,FALSE)</f>
        <v>石川　里枝</v>
      </c>
      <c r="F339" s="3" t="s">
        <v>222</v>
      </c>
      <c r="G339" s="5" t="str">
        <f>VLOOKUP(売上[[#This Row],[商品番号]],商品[],2,FALSE)</f>
        <v>サウナ式サポーター</v>
      </c>
      <c r="H339" s="5" t="str">
        <f>VLOOKUP(売上[[#This Row],[商品番号]],商品[],3,FALSE)</f>
        <v>ボディケア</v>
      </c>
      <c r="I339" s="6">
        <f>VLOOKUP(売上[[#This Row],[商品番号]],商品[],5,FALSE)</f>
        <v>7800</v>
      </c>
      <c r="J339" s="3">
        <v>2</v>
      </c>
      <c r="K339" s="6">
        <f t="shared" si="8"/>
        <v>15600</v>
      </c>
    </row>
    <row r="340" spans="2:11" x14ac:dyDescent="0.4">
      <c r="B340" s="3">
        <v>333</v>
      </c>
      <c r="C340" s="4">
        <v>42788</v>
      </c>
      <c r="D340" s="5">
        <v>90008</v>
      </c>
      <c r="E340" s="5" t="str">
        <f>VLOOKUP(売上[[#This Row],[会員番号]],会員[],2,FALSE)</f>
        <v>笹本　祥子</v>
      </c>
      <c r="F340" s="3" t="s">
        <v>232</v>
      </c>
      <c r="G340" s="3" t="str">
        <f>VLOOKUP(売上[[#This Row],[商品番号]],商品[],2,FALSE)</f>
        <v>アミノ酸deスリム</v>
      </c>
      <c r="H340" s="3" t="str">
        <f>VLOOKUP(売上[[#This Row],[商品番号]],商品[],3,FALSE)</f>
        <v>ダイエット食品</v>
      </c>
      <c r="I340" s="6">
        <f>VLOOKUP(売上[[#This Row],[商品番号]],商品[],5,FALSE)</f>
        <v>2000</v>
      </c>
      <c r="J340" s="3">
        <v>2</v>
      </c>
      <c r="K340" s="6">
        <f t="shared" si="8"/>
        <v>4000</v>
      </c>
    </row>
    <row r="341" spans="2:11" x14ac:dyDescent="0.4">
      <c r="B341" s="3">
        <v>334</v>
      </c>
      <c r="C341" s="4">
        <v>42789</v>
      </c>
      <c r="D341" s="5">
        <v>90019</v>
      </c>
      <c r="E341" s="5" t="str">
        <f>VLOOKUP(売上[[#This Row],[会員番号]],会員[],2,FALSE)</f>
        <v>沼田　由美子</v>
      </c>
      <c r="F341" s="3" t="s">
        <v>225</v>
      </c>
      <c r="G341" s="5" t="str">
        <f>VLOOKUP(売上[[#This Row],[商品番号]],商品[],2,FALSE)</f>
        <v>ほっそりステッパー</v>
      </c>
      <c r="H341" s="5" t="str">
        <f>VLOOKUP(売上[[#This Row],[商品番号]],商品[],3,FALSE)</f>
        <v>スリム器具</v>
      </c>
      <c r="I341" s="6">
        <f>VLOOKUP(売上[[#This Row],[商品番号]],商品[],5,FALSE)</f>
        <v>12800</v>
      </c>
      <c r="J341" s="3">
        <v>5</v>
      </c>
      <c r="K341" s="6">
        <f t="shared" si="8"/>
        <v>64000</v>
      </c>
    </row>
    <row r="342" spans="2:11" x14ac:dyDescent="0.4">
      <c r="B342" s="3">
        <v>335</v>
      </c>
      <c r="C342" s="4">
        <v>42789</v>
      </c>
      <c r="D342" s="5">
        <v>90004</v>
      </c>
      <c r="E342" s="5" t="str">
        <f>VLOOKUP(売上[[#This Row],[会員番号]],会員[],2,FALSE)</f>
        <v>村山　瞳</v>
      </c>
      <c r="F342" s="3" t="s">
        <v>218</v>
      </c>
      <c r="G342" s="5" t="str">
        <f>VLOOKUP(売上[[#This Row],[商品番号]],商品[],2,FALSE)</f>
        <v>セルライト撃退！</v>
      </c>
      <c r="H342" s="5" t="str">
        <f>VLOOKUP(売上[[#This Row],[商品番号]],商品[],3,FALSE)</f>
        <v>スリム器具</v>
      </c>
      <c r="I342" s="6">
        <f>VLOOKUP(売上[[#This Row],[商品番号]],商品[],5,FALSE)</f>
        <v>8500</v>
      </c>
      <c r="J342" s="3">
        <v>2</v>
      </c>
      <c r="K342" s="6">
        <f t="shared" si="8"/>
        <v>17000</v>
      </c>
    </row>
    <row r="343" spans="2:11" x14ac:dyDescent="0.4">
      <c r="B343" s="3">
        <v>336</v>
      </c>
      <c r="C343" s="4">
        <v>42791</v>
      </c>
      <c r="D343" s="5">
        <v>90012</v>
      </c>
      <c r="E343" s="5" t="str">
        <f>VLOOKUP(売上[[#This Row],[会員番号]],会員[],2,FALSE)</f>
        <v>岡本　祥子</v>
      </c>
      <c r="F343" s="3" t="s">
        <v>219</v>
      </c>
      <c r="G343" s="5" t="str">
        <f>VLOOKUP(売上[[#This Row],[商品番号]],商品[],2,FALSE)</f>
        <v>ダイエッティー（30袋）</v>
      </c>
      <c r="H343" s="5" t="str">
        <f>VLOOKUP(売上[[#This Row],[商品番号]],商品[],3,FALSE)</f>
        <v>ダイエット食品</v>
      </c>
      <c r="I343" s="6">
        <f>VLOOKUP(売上[[#This Row],[商品番号]],商品[],5,FALSE)</f>
        <v>2800</v>
      </c>
      <c r="J343" s="3">
        <v>1</v>
      </c>
      <c r="K343" s="6">
        <f t="shared" si="8"/>
        <v>2800</v>
      </c>
    </row>
    <row r="344" spans="2:11" x14ac:dyDescent="0.4">
      <c r="B344" s="3">
        <v>337</v>
      </c>
      <c r="C344" s="4">
        <v>42791</v>
      </c>
      <c r="D344" s="5">
        <v>90012</v>
      </c>
      <c r="E344" s="5" t="str">
        <f>VLOOKUP(売上[[#This Row],[会員番号]],会員[],2,FALSE)</f>
        <v>岡本　祥子</v>
      </c>
      <c r="F344" s="3" t="s">
        <v>218</v>
      </c>
      <c r="G344" s="5" t="str">
        <f>VLOOKUP(売上[[#This Row],[商品番号]],商品[],2,FALSE)</f>
        <v>セルライト撃退！</v>
      </c>
      <c r="H344" s="5" t="str">
        <f>VLOOKUP(売上[[#This Row],[商品番号]],商品[],3,FALSE)</f>
        <v>スリム器具</v>
      </c>
      <c r="I344" s="6">
        <f>VLOOKUP(売上[[#This Row],[商品番号]],商品[],5,FALSE)</f>
        <v>8500</v>
      </c>
      <c r="J344" s="3">
        <v>3</v>
      </c>
      <c r="K344" s="6">
        <f t="shared" si="8"/>
        <v>25500</v>
      </c>
    </row>
    <row r="345" spans="2:11" x14ac:dyDescent="0.4">
      <c r="B345" s="3">
        <v>338</v>
      </c>
      <c r="C345" s="4">
        <v>42792</v>
      </c>
      <c r="D345" s="5">
        <v>90014</v>
      </c>
      <c r="E345" s="5" t="str">
        <f>VLOOKUP(売上[[#This Row],[会員番号]],会員[],2,FALSE)</f>
        <v>白川　響子</v>
      </c>
      <c r="F345" s="3" t="s">
        <v>235</v>
      </c>
      <c r="G345" s="5" t="str">
        <f>VLOOKUP(売上[[#This Row],[商品番号]],商品[],2,FALSE)</f>
        <v>しっとりジェル（L）</v>
      </c>
      <c r="H345" s="5" t="str">
        <f>VLOOKUP(売上[[#This Row],[商品番号]],商品[],3,FALSE)</f>
        <v>ボディケア</v>
      </c>
      <c r="I345" s="6">
        <f>VLOOKUP(売上[[#This Row],[商品番号]],商品[],5,FALSE)</f>
        <v>5000</v>
      </c>
      <c r="J345" s="3">
        <v>1</v>
      </c>
      <c r="K345" s="6">
        <f t="shared" si="8"/>
        <v>5000</v>
      </c>
    </row>
    <row r="346" spans="2:11" x14ac:dyDescent="0.4">
      <c r="B346" s="3">
        <v>339</v>
      </c>
      <c r="C346" s="4">
        <v>42792</v>
      </c>
      <c r="D346" s="5">
        <v>90011</v>
      </c>
      <c r="E346" s="5" t="str">
        <f>VLOOKUP(売上[[#This Row],[会員番号]],会員[],2,FALSE)</f>
        <v>薙原　恵子</v>
      </c>
      <c r="F346" s="3" t="s">
        <v>232</v>
      </c>
      <c r="G346" s="3" t="str">
        <f>VLOOKUP(売上[[#This Row],[商品番号]],商品[],2,FALSE)</f>
        <v>アミノ酸deスリム</v>
      </c>
      <c r="H346" s="3" t="str">
        <f>VLOOKUP(売上[[#This Row],[商品番号]],商品[],3,FALSE)</f>
        <v>ダイエット食品</v>
      </c>
      <c r="I346" s="6">
        <f>VLOOKUP(売上[[#This Row],[商品番号]],商品[],5,FALSE)</f>
        <v>2000</v>
      </c>
      <c r="J346" s="3">
        <v>4</v>
      </c>
      <c r="K346" s="6">
        <f t="shared" si="8"/>
        <v>8000</v>
      </c>
    </row>
    <row r="347" spans="2:11" x14ac:dyDescent="0.4">
      <c r="B347" s="3">
        <v>340</v>
      </c>
      <c r="C347" s="4">
        <v>42792</v>
      </c>
      <c r="D347" s="5">
        <v>90015</v>
      </c>
      <c r="E347" s="5" t="str">
        <f>VLOOKUP(売上[[#This Row],[会員番号]],会員[],2,FALSE)</f>
        <v>三上　久美</v>
      </c>
      <c r="F347" s="3" t="s">
        <v>220</v>
      </c>
      <c r="G347" s="5" t="str">
        <f>VLOOKUP(売上[[#This Row],[商品番号]],商品[],2,FALSE)</f>
        <v>こんにゃくダイエッター（30食）</v>
      </c>
      <c r="H347" s="5" t="str">
        <f>VLOOKUP(売上[[#This Row],[商品番号]],商品[],3,FALSE)</f>
        <v>ダイエット食品</v>
      </c>
      <c r="I347" s="6">
        <f>VLOOKUP(売上[[#This Row],[商品番号]],商品[],5,FALSE)</f>
        <v>3200</v>
      </c>
      <c r="J347" s="3">
        <v>5</v>
      </c>
      <c r="K347" s="6">
        <f t="shared" si="8"/>
        <v>16000</v>
      </c>
    </row>
    <row r="348" spans="2:11" x14ac:dyDescent="0.4">
      <c r="B348" s="3">
        <v>341</v>
      </c>
      <c r="C348" s="4">
        <v>42794</v>
      </c>
      <c r="D348" s="5">
        <v>90005</v>
      </c>
      <c r="E348" s="5" t="str">
        <f>VLOOKUP(売上[[#This Row],[会員番号]],会員[],2,FALSE)</f>
        <v>坂本　みさき</v>
      </c>
      <c r="F348" s="3" t="s">
        <v>234</v>
      </c>
      <c r="G348" s="3" t="str">
        <f>VLOOKUP(売上[[#This Row],[商品番号]],商品[],2,FALSE)</f>
        <v>こんにゃくダイエッター（15食）</v>
      </c>
      <c r="H348" s="3" t="str">
        <f>VLOOKUP(売上[[#This Row],[商品番号]],商品[],3,FALSE)</f>
        <v>ダイエット食品</v>
      </c>
      <c r="I348" s="6">
        <f>VLOOKUP(売上[[#This Row],[商品番号]],商品[],5,FALSE)</f>
        <v>1700</v>
      </c>
      <c r="J348" s="3">
        <v>1</v>
      </c>
      <c r="K348" s="6">
        <f t="shared" si="8"/>
        <v>1700</v>
      </c>
    </row>
    <row r="349" spans="2:11" x14ac:dyDescent="0.4">
      <c r="B349" s="3">
        <v>342</v>
      </c>
      <c r="C349" s="4">
        <v>42794</v>
      </c>
      <c r="D349" s="5">
        <v>90015</v>
      </c>
      <c r="E349" s="5" t="str">
        <f>VLOOKUP(売上[[#This Row],[会員番号]],会員[],2,FALSE)</f>
        <v>三上　久美</v>
      </c>
      <c r="F349" s="3" t="s">
        <v>227</v>
      </c>
      <c r="G349" s="5" t="str">
        <f>VLOOKUP(売上[[#This Row],[商品番号]],商品[],2,FALSE)</f>
        <v>つるつるフェイスソープ</v>
      </c>
      <c r="H349" s="5" t="str">
        <f>VLOOKUP(売上[[#This Row],[商品番号]],商品[],3,FALSE)</f>
        <v>フェイスケア</v>
      </c>
      <c r="I349" s="6">
        <f>VLOOKUP(売上[[#This Row],[商品番号]],商品[],5,FALSE)</f>
        <v>2800</v>
      </c>
      <c r="J349" s="3">
        <v>5</v>
      </c>
      <c r="K349" s="6">
        <f t="shared" si="8"/>
        <v>14000</v>
      </c>
    </row>
    <row r="350" spans="2:11" x14ac:dyDescent="0.4">
      <c r="B350" s="3">
        <v>343</v>
      </c>
      <c r="C350" s="4">
        <v>42795</v>
      </c>
      <c r="D350" s="5">
        <v>90009</v>
      </c>
      <c r="E350" s="5" t="str">
        <f>VLOOKUP(売上[[#This Row],[会員番号]],会員[],2,FALSE)</f>
        <v>堀見　暢子</v>
      </c>
      <c r="F350" s="3" t="s">
        <v>227</v>
      </c>
      <c r="G350" s="3" t="str">
        <f>VLOOKUP(売上[[#This Row],[商品番号]],商品[],2,FALSE)</f>
        <v>つるつるフェイスソープ</v>
      </c>
      <c r="H350" s="3" t="str">
        <f>VLOOKUP(売上[[#This Row],[商品番号]],商品[],3,FALSE)</f>
        <v>フェイスケア</v>
      </c>
      <c r="I350" s="6">
        <f>VLOOKUP(売上[[#This Row],[商品番号]],商品[],5,FALSE)</f>
        <v>2800</v>
      </c>
      <c r="J350" s="3">
        <v>4</v>
      </c>
      <c r="K350" s="6">
        <f t="shared" si="8"/>
        <v>11200</v>
      </c>
    </row>
    <row r="351" spans="2:11" x14ac:dyDescent="0.4">
      <c r="B351" s="3">
        <v>344</v>
      </c>
      <c r="C351" s="4">
        <v>42795</v>
      </c>
      <c r="D351" s="5">
        <v>90012</v>
      </c>
      <c r="E351" s="5" t="str">
        <f>VLOOKUP(売上[[#This Row],[会員番号]],会員[],2,FALSE)</f>
        <v>岡本　祥子</v>
      </c>
      <c r="F351" s="3" t="s">
        <v>218</v>
      </c>
      <c r="G351" s="5" t="str">
        <f>VLOOKUP(売上[[#This Row],[商品番号]],商品[],2,FALSE)</f>
        <v>セルライト撃退！</v>
      </c>
      <c r="H351" s="5" t="str">
        <f>VLOOKUP(売上[[#This Row],[商品番号]],商品[],3,FALSE)</f>
        <v>スリム器具</v>
      </c>
      <c r="I351" s="6">
        <f>VLOOKUP(売上[[#This Row],[商品番号]],商品[],5,FALSE)</f>
        <v>8500</v>
      </c>
      <c r="J351" s="3">
        <v>1</v>
      </c>
      <c r="K351" s="6">
        <f t="shared" si="8"/>
        <v>8500</v>
      </c>
    </row>
    <row r="352" spans="2:11" x14ac:dyDescent="0.4">
      <c r="B352" s="3">
        <v>345</v>
      </c>
      <c r="C352" s="4">
        <v>42797</v>
      </c>
      <c r="D352" s="5">
        <v>90015</v>
      </c>
      <c r="E352" s="5" t="str">
        <f>VLOOKUP(売上[[#This Row],[会員番号]],会員[],2,FALSE)</f>
        <v>三上　久美</v>
      </c>
      <c r="F352" s="3" t="s">
        <v>221</v>
      </c>
      <c r="G352" s="5" t="str">
        <f>VLOOKUP(売上[[#This Row],[商品番号]],商品[],2,FALSE)</f>
        <v>すべすべフェイスソープ</v>
      </c>
      <c r="H352" s="5" t="str">
        <f>VLOOKUP(売上[[#This Row],[商品番号]],商品[],3,FALSE)</f>
        <v>フェイスケア</v>
      </c>
      <c r="I352" s="6">
        <f>VLOOKUP(売上[[#This Row],[商品番号]],商品[],5,FALSE)</f>
        <v>2800</v>
      </c>
      <c r="J352" s="3">
        <v>2</v>
      </c>
      <c r="K352" s="6">
        <f t="shared" si="8"/>
        <v>5600</v>
      </c>
    </row>
    <row r="353" spans="2:11" x14ac:dyDescent="0.4">
      <c r="B353" s="3">
        <v>346</v>
      </c>
      <c r="C353" s="4">
        <v>42797</v>
      </c>
      <c r="D353" s="5">
        <v>90012</v>
      </c>
      <c r="E353" s="5" t="str">
        <f>VLOOKUP(売上[[#This Row],[会員番号]],会員[],2,FALSE)</f>
        <v>岡本　祥子</v>
      </c>
      <c r="F353" s="3" t="s">
        <v>221</v>
      </c>
      <c r="G353" s="5" t="str">
        <f>VLOOKUP(売上[[#This Row],[商品番号]],商品[],2,FALSE)</f>
        <v>すべすべフェイスソープ</v>
      </c>
      <c r="H353" s="5" t="str">
        <f>VLOOKUP(売上[[#This Row],[商品番号]],商品[],3,FALSE)</f>
        <v>フェイスケア</v>
      </c>
      <c r="I353" s="6">
        <f>VLOOKUP(売上[[#This Row],[商品番号]],商品[],5,FALSE)</f>
        <v>2800</v>
      </c>
      <c r="J353" s="3">
        <v>3</v>
      </c>
      <c r="K353" s="6">
        <f t="shared" si="8"/>
        <v>8400</v>
      </c>
    </row>
    <row r="354" spans="2:11" x14ac:dyDescent="0.4">
      <c r="B354" s="3">
        <v>347</v>
      </c>
      <c r="C354" s="4">
        <v>42797</v>
      </c>
      <c r="D354" s="5">
        <v>90015</v>
      </c>
      <c r="E354" s="5" t="str">
        <f>VLOOKUP(売上[[#This Row],[会員番号]],会員[],2,FALSE)</f>
        <v>三上　久美</v>
      </c>
      <c r="F354" s="3" t="s">
        <v>230</v>
      </c>
      <c r="G354" s="3" t="str">
        <f>VLOOKUP(売上[[#This Row],[商品番号]],商品[],2,FALSE)</f>
        <v>スマートレッグ</v>
      </c>
      <c r="H354" s="3" t="str">
        <f>VLOOKUP(売上[[#This Row],[商品番号]],商品[],3,FALSE)</f>
        <v>スリム器具</v>
      </c>
      <c r="I354" s="6">
        <f>VLOOKUP(売上[[#This Row],[商品番号]],商品[],5,FALSE)</f>
        <v>5600</v>
      </c>
      <c r="J354" s="3">
        <v>1</v>
      </c>
      <c r="K354" s="6">
        <f t="shared" si="8"/>
        <v>5600</v>
      </c>
    </row>
    <row r="355" spans="2:11" x14ac:dyDescent="0.4">
      <c r="B355" s="3">
        <v>348</v>
      </c>
      <c r="C355" s="4">
        <v>42797</v>
      </c>
      <c r="D355" s="5">
        <v>90014</v>
      </c>
      <c r="E355" s="5" t="str">
        <f>VLOOKUP(売上[[#This Row],[会員番号]],会員[],2,FALSE)</f>
        <v>白川　響子</v>
      </c>
      <c r="F355" s="3" t="s">
        <v>230</v>
      </c>
      <c r="G355" s="5" t="str">
        <f>VLOOKUP(売上[[#This Row],[商品番号]],商品[],2,FALSE)</f>
        <v>スマートレッグ</v>
      </c>
      <c r="H355" s="5" t="str">
        <f>VLOOKUP(売上[[#This Row],[商品番号]],商品[],3,FALSE)</f>
        <v>スリム器具</v>
      </c>
      <c r="I355" s="6">
        <f>VLOOKUP(売上[[#This Row],[商品番号]],商品[],5,FALSE)</f>
        <v>5600</v>
      </c>
      <c r="J355" s="3">
        <v>3</v>
      </c>
      <c r="K355" s="6">
        <f t="shared" si="8"/>
        <v>16800</v>
      </c>
    </row>
    <row r="356" spans="2:11" x14ac:dyDescent="0.4">
      <c r="B356" s="3">
        <v>349</v>
      </c>
      <c r="C356" s="4">
        <v>42797</v>
      </c>
      <c r="D356" s="5">
        <v>90018</v>
      </c>
      <c r="E356" s="5" t="str">
        <f>VLOOKUP(売上[[#This Row],[会員番号]],会員[],2,FALSE)</f>
        <v>立川　晴香</v>
      </c>
      <c r="F356" s="3" t="s">
        <v>218</v>
      </c>
      <c r="G356" s="3" t="str">
        <f>VLOOKUP(売上[[#This Row],[商品番号]],商品[],2,FALSE)</f>
        <v>セルライト撃退！</v>
      </c>
      <c r="H356" s="3" t="str">
        <f>VLOOKUP(売上[[#This Row],[商品番号]],商品[],3,FALSE)</f>
        <v>スリム器具</v>
      </c>
      <c r="I356" s="6">
        <f>VLOOKUP(売上[[#This Row],[商品番号]],商品[],5,FALSE)</f>
        <v>8500</v>
      </c>
      <c r="J356" s="3">
        <v>5</v>
      </c>
      <c r="K356" s="6">
        <f t="shared" si="8"/>
        <v>42500</v>
      </c>
    </row>
    <row r="357" spans="2:11" x14ac:dyDescent="0.4">
      <c r="B357" s="3">
        <v>350</v>
      </c>
      <c r="C357" s="4">
        <v>42798</v>
      </c>
      <c r="D357" s="5">
        <v>90005</v>
      </c>
      <c r="E357" s="5" t="str">
        <f>VLOOKUP(売上[[#This Row],[会員番号]],会員[],2,FALSE)</f>
        <v>坂本　みさき</v>
      </c>
      <c r="F357" s="3" t="s">
        <v>229</v>
      </c>
      <c r="G357" s="3" t="str">
        <f>VLOOKUP(売上[[#This Row],[商品番号]],商品[],2,FALSE)</f>
        <v>スリムアップローラー（腕用）</v>
      </c>
      <c r="H357" s="3" t="str">
        <f>VLOOKUP(売上[[#This Row],[商品番号]],商品[],3,FALSE)</f>
        <v>スリム器具</v>
      </c>
      <c r="I357" s="6">
        <f>VLOOKUP(売上[[#This Row],[商品番号]],商品[],5,FALSE)</f>
        <v>3500</v>
      </c>
      <c r="J357" s="3">
        <v>2</v>
      </c>
      <c r="K357" s="6">
        <f t="shared" si="8"/>
        <v>7000</v>
      </c>
    </row>
    <row r="358" spans="2:11" x14ac:dyDescent="0.4">
      <c r="B358" s="3">
        <v>351</v>
      </c>
      <c r="C358" s="4">
        <v>42798</v>
      </c>
      <c r="D358" s="5">
        <v>90018</v>
      </c>
      <c r="E358" s="5" t="str">
        <f>VLOOKUP(売上[[#This Row],[会員番号]],会員[],2,FALSE)</f>
        <v>立川　晴香</v>
      </c>
      <c r="F358" s="3" t="s">
        <v>228</v>
      </c>
      <c r="G358" s="3" t="str">
        <f>VLOOKUP(売上[[#This Row],[商品番号]],商品[],2,FALSE)</f>
        <v>スリムアップローラー（脚用）</v>
      </c>
      <c r="H358" s="3" t="str">
        <f>VLOOKUP(売上[[#This Row],[商品番号]],商品[],3,FALSE)</f>
        <v>スリム器具</v>
      </c>
      <c r="I358" s="6">
        <f>VLOOKUP(売上[[#This Row],[商品番号]],商品[],5,FALSE)</f>
        <v>4500</v>
      </c>
      <c r="J358" s="3">
        <v>5</v>
      </c>
      <c r="K358" s="6">
        <f t="shared" si="8"/>
        <v>22500</v>
      </c>
    </row>
    <row r="359" spans="2:11" x14ac:dyDescent="0.4">
      <c r="B359" s="3">
        <v>352</v>
      </c>
      <c r="C359" s="4">
        <v>42798</v>
      </c>
      <c r="D359" s="5">
        <v>90006</v>
      </c>
      <c r="E359" s="5" t="str">
        <f>VLOOKUP(売上[[#This Row],[会員番号]],会員[],2,FALSE)</f>
        <v>安川　博美</v>
      </c>
      <c r="F359" s="3" t="s">
        <v>225</v>
      </c>
      <c r="G359" s="5" t="str">
        <f>VLOOKUP(売上[[#This Row],[商品番号]],商品[],2,FALSE)</f>
        <v>ほっそりステッパー</v>
      </c>
      <c r="H359" s="5" t="str">
        <f>VLOOKUP(売上[[#This Row],[商品番号]],商品[],3,FALSE)</f>
        <v>スリム器具</v>
      </c>
      <c r="I359" s="6">
        <f>VLOOKUP(売上[[#This Row],[商品番号]],商品[],5,FALSE)</f>
        <v>12800</v>
      </c>
      <c r="J359" s="3">
        <v>5</v>
      </c>
      <c r="K359" s="6">
        <f t="shared" si="8"/>
        <v>64000</v>
      </c>
    </row>
    <row r="360" spans="2:11" x14ac:dyDescent="0.4">
      <c r="B360" s="3">
        <v>353</v>
      </c>
      <c r="C360" s="4">
        <v>42800</v>
      </c>
      <c r="D360" s="5">
        <v>90009</v>
      </c>
      <c r="E360" s="5" t="str">
        <f>VLOOKUP(売上[[#This Row],[会員番号]],会員[],2,FALSE)</f>
        <v>堀見　暢子</v>
      </c>
      <c r="F360" s="3" t="s">
        <v>223</v>
      </c>
      <c r="G360" s="5" t="str">
        <f>VLOOKUP(売上[[#This Row],[商品番号]],商品[],2,FALSE)</f>
        <v>オイルdeすべすべ</v>
      </c>
      <c r="H360" s="5" t="str">
        <f>VLOOKUP(売上[[#This Row],[商品番号]],商品[],3,FALSE)</f>
        <v>ボディケア</v>
      </c>
      <c r="I360" s="6">
        <f>VLOOKUP(売上[[#This Row],[商品番号]],商品[],5,FALSE)</f>
        <v>5500</v>
      </c>
      <c r="J360" s="3">
        <v>4</v>
      </c>
      <c r="K360" s="6">
        <f t="shared" si="8"/>
        <v>22000</v>
      </c>
    </row>
    <row r="361" spans="2:11" x14ac:dyDescent="0.4">
      <c r="B361" s="3">
        <v>354</v>
      </c>
      <c r="C361" s="4">
        <v>42800</v>
      </c>
      <c r="D361" s="5">
        <v>90017</v>
      </c>
      <c r="E361" s="5" t="str">
        <f>VLOOKUP(売上[[#This Row],[会員番号]],会員[],2,FALSE)</f>
        <v>榎並　恵美</v>
      </c>
      <c r="F361" s="3" t="s">
        <v>224</v>
      </c>
      <c r="G361" s="3" t="str">
        <f>VLOOKUP(売上[[#This Row],[商品番号]],商品[],2,FALSE)</f>
        <v>毎日1分！美白パック（10枚入り）</v>
      </c>
      <c r="H361" s="3" t="str">
        <f>VLOOKUP(売上[[#This Row],[商品番号]],商品[],3,FALSE)</f>
        <v>フェイスケア</v>
      </c>
      <c r="I361" s="6">
        <f>VLOOKUP(売上[[#This Row],[商品番号]],商品[],5,FALSE)</f>
        <v>2700</v>
      </c>
      <c r="J361" s="3">
        <v>2</v>
      </c>
      <c r="K361" s="6">
        <f t="shared" si="8"/>
        <v>5400</v>
      </c>
    </row>
    <row r="362" spans="2:11" x14ac:dyDescent="0.4">
      <c r="B362" s="3">
        <v>355</v>
      </c>
      <c r="C362" s="4">
        <v>42800</v>
      </c>
      <c r="D362" s="5">
        <v>90011</v>
      </c>
      <c r="E362" s="5" t="str">
        <f>VLOOKUP(売上[[#This Row],[会員番号]],会員[],2,FALSE)</f>
        <v>薙原　恵子</v>
      </c>
      <c r="F362" s="3" t="s">
        <v>228</v>
      </c>
      <c r="G362" s="5" t="str">
        <f>VLOOKUP(売上[[#This Row],[商品番号]],商品[],2,FALSE)</f>
        <v>スリムアップローラー（脚用）</v>
      </c>
      <c r="H362" s="5" t="str">
        <f>VLOOKUP(売上[[#This Row],[商品番号]],商品[],3,FALSE)</f>
        <v>スリム器具</v>
      </c>
      <c r="I362" s="6">
        <f>VLOOKUP(売上[[#This Row],[商品番号]],商品[],5,FALSE)</f>
        <v>4500</v>
      </c>
      <c r="J362" s="3">
        <v>1</v>
      </c>
      <c r="K362" s="6">
        <f t="shared" si="8"/>
        <v>4500</v>
      </c>
    </row>
    <row r="363" spans="2:11" x14ac:dyDescent="0.4">
      <c r="B363" s="3">
        <v>356</v>
      </c>
      <c r="C363" s="4">
        <v>42801</v>
      </c>
      <c r="D363" s="5">
        <v>90019</v>
      </c>
      <c r="E363" s="5" t="str">
        <f>VLOOKUP(売上[[#This Row],[会員番号]],会員[],2,FALSE)</f>
        <v>沼田　由美子</v>
      </c>
      <c r="F363" s="3" t="s">
        <v>223</v>
      </c>
      <c r="G363" s="3" t="str">
        <f>VLOOKUP(売上[[#This Row],[商品番号]],商品[],2,FALSE)</f>
        <v>オイルdeすべすべ</v>
      </c>
      <c r="H363" s="3" t="str">
        <f>VLOOKUP(売上[[#This Row],[商品番号]],商品[],3,FALSE)</f>
        <v>ボディケア</v>
      </c>
      <c r="I363" s="6">
        <f>VLOOKUP(売上[[#This Row],[商品番号]],商品[],5,FALSE)</f>
        <v>5500</v>
      </c>
      <c r="J363" s="3">
        <v>3</v>
      </c>
      <c r="K363" s="6">
        <f t="shared" si="8"/>
        <v>16500</v>
      </c>
    </row>
    <row r="364" spans="2:11" x14ac:dyDescent="0.4">
      <c r="B364" s="3">
        <v>357</v>
      </c>
      <c r="C364" s="4">
        <v>42801</v>
      </c>
      <c r="D364" s="5">
        <v>90019</v>
      </c>
      <c r="E364" s="5" t="str">
        <f>VLOOKUP(売上[[#This Row],[会員番号]],会員[],2,FALSE)</f>
        <v>沼田　由美子</v>
      </c>
      <c r="F364" s="3" t="s">
        <v>223</v>
      </c>
      <c r="G364" s="5" t="str">
        <f>VLOOKUP(売上[[#This Row],[商品番号]],商品[],2,FALSE)</f>
        <v>オイルdeすべすべ</v>
      </c>
      <c r="H364" s="5" t="str">
        <f>VLOOKUP(売上[[#This Row],[商品番号]],商品[],3,FALSE)</f>
        <v>ボディケア</v>
      </c>
      <c r="I364" s="6">
        <f>VLOOKUP(売上[[#This Row],[商品番号]],商品[],5,FALSE)</f>
        <v>5500</v>
      </c>
      <c r="J364" s="3">
        <v>1</v>
      </c>
      <c r="K364" s="6">
        <f t="shared" si="8"/>
        <v>5500</v>
      </c>
    </row>
    <row r="365" spans="2:11" x14ac:dyDescent="0.4">
      <c r="B365" s="3">
        <v>358</v>
      </c>
      <c r="C365" s="4">
        <v>42801</v>
      </c>
      <c r="D365" s="5">
        <v>90014</v>
      </c>
      <c r="E365" s="5" t="str">
        <f>VLOOKUP(売上[[#This Row],[会員番号]],会員[],2,FALSE)</f>
        <v>白川　響子</v>
      </c>
      <c r="F365" s="3" t="s">
        <v>231</v>
      </c>
      <c r="G365" s="3" t="str">
        <f>VLOOKUP(売上[[#This Row],[商品番号]],商品[],2,FALSE)</f>
        <v>毎日1分！美白パック（20枚入り）</v>
      </c>
      <c r="H365" s="3" t="str">
        <f>VLOOKUP(売上[[#This Row],[商品番号]],商品[],3,FALSE)</f>
        <v>フェイスケア</v>
      </c>
      <c r="I365" s="6">
        <f>VLOOKUP(売上[[#This Row],[商品番号]],商品[],5,FALSE)</f>
        <v>5000</v>
      </c>
      <c r="J365" s="3">
        <v>2</v>
      </c>
      <c r="K365" s="6">
        <f t="shared" si="8"/>
        <v>10000</v>
      </c>
    </row>
    <row r="366" spans="2:11" x14ac:dyDescent="0.4">
      <c r="B366" s="3">
        <v>359</v>
      </c>
      <c r="C366" s="4">
        <v>42802</v>
      </c>
      <c r="D366" s="5">
        <v>90020</v>
      </c>
      <c r="E366" s="5" t="str">
        <f>VLOOKUP(売上[[#This Row],[会員番号]],会員[],2,FALSE)</f>
        <v>石川　里枝</v>
      </c>
      <c r="F366" s="3" t="s">
        <v>223</v>
      </c>
      <c r="G366" s="5" t="str">
        <f>VLOOKUP(売上[[#This Row],[商品番号]],商品[],2,FALSE)</f>
        <v>オイルdeすべすべ</v>
      </c>
      <c r="H366" s="5" t="str">
        <f>VLOOKUP(売上[[#This Row],[商品番号]],商品[],3,FALSE)</f>
        <v>ボディケア</v>
      </c>
      <c r="I366" s="6">
        <f>VLOOKUP(売上[[#This Row],[商品番号]],商品[],5,FALSE)</f>
        <v>5500</v>
      </c>
      <c r="J366" s="3">
        <v>2</v>
      </c>
      <c r="K366" s="6">
        <f t="shared" si="8"/>
        <v>11000</v>
      </c>
    </row>
    <row r="367" spans="2:11" x14ac:dyDescent="0.4">
      <c r="B367" s="3">
        <v>360</v>
      </c>
      <c r="C367" s="4">
        <v>42802</v>
      </c>
      <c r="D367" s="5">
        <v>90001</v>
      </c>
      <c r="E367" s="5" t="str">
        <f>VLOOKUP(売上[[#This Row],[会員番号]],会員[],2,FALSE)</f>
        <v>吉村　孝子</v>
      </c>
      <c r="F367" s="3" t="s">
        <v>220</v>
      </c>
      <c r="G367" s="3" t="str">
        <f>VLOOKUP(売上[[#This Row],[商品番号]],商品[],2,FALSE)</f>
        <v>こんにゃくダイエッター（30食）</v>
      </c>
      <c r="H367" s="3" t="str">
        <f>VLOOKUP(売上[[#This Row],[商品番号]],商品[],3,FALSE)</f>
        <v>ダイエット食品</v>
      </c>
      <c r="I367" s="6">
        <f>VLOOKUP(売上[[#This Row],[商品番号]],商品[],5,FALSE)</f>
        <v>3200</v>
      </c>
      <c r="J367" s="3">
        <v>2</v>
      </c>
      <c r="K367" s="6">
        <f t="shared" si="8"/>
        <v>6400</v>
      </c>
    </row>
    <row r="368" spans="2:11" x14ac:dyDescent="0.4">
      <c r="B368" s="3">
        <v>361</v>
      </c>
      <c r="C368" s="4">
        <v>42802</v>
      </c>
      <c r="D368" s="5">
        <v>90015</v>
      </c>
      <c r="E368" s="5" t="str">
        <f>VLOOKUP(売上[[#This Row],[会員番号]],会員[],2,FALSE)</f>
        <v>三上　久美</v>
      </c>
      <c r="F368" s="3" t="s">
        <v>229</v>
      </c>
      <c r="G368" s="5" t="str">
        <f>VLOOKUP(売上[[#This Row],[商品番号]],商品[],2,FALSE)</f>
        <v>スリムアップローラー（腕用）</v>
      </c>
      <c r="H368" s="5" t="str">
        <f>VLOOKUP(売上[[#This Row],[商品番号]],商品[],3,FALSE)</f>
        <v>スリム器具</v>
      </c>
      <c r="I368" s="6">
        <f>VLOOKUP(売上[[#This Row],[商品番号]],商品[],5,FALSE)</f>
        <v>3500</v>
      </c>
      <c r="J368" s="3">
        <v>4</v>
      </c>
      <c r="K368" s="6">
        <f t="shared" si="8"/>
        <v>14000</v>
      </c>
    </row>
    <row r="369" spans="2:11" x14ac:dyDescent="0.4">
      <c r="B369" s="3">
        <v>362</v>
      </c>
      <c r="C369" s="4">
        <v>42802</v>
      </c>
      <c r="D369" s="5">
        <v>90021</v>
      </c>
      <c r="E369" s="5" t="str">
        <f>VLOOKUP(売上[[#This Row],[会員番号]],会員[],2,FALSE)</f>
        <v>伊藤　由里</v>
      </c>
      <c r="F369" s="3" t="s">
        <v>225</v>
      </c>
      <c r="G369" s="3" t="str">
        <f>VLOOKUP(売上[[#This Row],[商品番号]],商品[],2,FALSE)</f>
        <v>ほっそりステッパー</v>
      </c>
      <c r="H369" s="3" t="str">
        <f>VLOOKUP(売上[[#This Row],[商品番号]],商品[],3,FALSE)</f>
        <v>スリム器具</v>
      </c>
      <c r="I369" s="6">
        <f>VLOOKUP(売上[[#This Row],[商品番号]],商品[],5,FALSE)</f>
        <v>12800</v>
      </c>
      <c r="J369" s="3">
        <v>5</v>
      </c>
      <c r="K369" s="6">
        <f t="shared" si="8"/>
        <v>64000</v>
      </c>
    </row>
    <row r="370" spans="2:11" x14ac:dyDescent="0.4">
      <c r="B370" s="3">
        <v>363</v>
      </c>
      <c r="C370" s="4">
        <v>42804</v>
      </c>
      <c r="D370" s="5">
        <v>90003</v>
      </c>
      <c r="E370" s="5" t="str">
        <f>VLOOKUP(売上[[#This Row],[会員番号]],会員[],2,FALSE)</f>
        <v>近藤　みさき</v>
      </c>
      <c r="F370" s="3" t="s">
        <v>234</v>
      </c>
      <c r="G370" s="3" t="str">
        <f>VLOOKUP(売上[[#This Row],[商品番号]],商品[],2,FALSE)</f>
        <v>こんにゃくダイエッター（15食）</v>
      </c>
      <c r="H370" s="3" t="str">
        <f>VLOOKUP(売上[[#This Row],[商品番号]],商品[],3,FALSE)</f>
        <v>ダイエット食品</v>
      </c>
      <c r="I370" s="6">
        <f>VLOOKUP(売上[[#This Row],[商品番号]],商品[],5,FALSE)</f>
        <v>1700</v>
      </c>
      <c r="J370" s="3">
        <v>4</v>
      </c>
      <c r="K370" s="6">
        <f t="shared" si="8"/>
        <v>6800</v>
      </c>
    </row>
    <row r="371" spans="2:11" x14ac:dyDescent="0.4">
      <c r="B371" s="3">
        <v>364</v>
      </c>
      <c r="C371" s="4">
        <v>42804</v>
      </c>
      <c r="D371" s="5">
        <v>90016</v>
      </c>
      <c r="E371" s="5" t="str">
        <f>VLOOKUP(売上[[#This Row],[会員番号]],会員[],2,FALSE)</f>
        <v>諸岡　保美</v>
      </c>
      <c r="F371" s="3" t="s">
        <v>227</v>
      </c>
      <c r="G371" s="3" t="str">
        <f>VLOOKUP(売上[[#This Row],[商品番号]],商品[],2,FALSE)</f>
        <v>つるつるフェイスソープ</v>
      </c>
      <c r="H371" s="3" t="str">
        <f>VLOOKUP(売上[[#This Row],[商品番号]],商品[],3,FALSE)</f>
        <v>フェイスケア</v>
      </c>
      <c r="I371" s="6">
        <f>VLOOKUP(売上[[#This Row],[商品番号]],商品[],5,FALSE)</f>
        <v>2800</v>
      </c>
      <c r="J371" s="3">
        <v>3</v>
      </c>
      <c r="K371" s="6">
        <f t="shared" si="8"/>
        <v>8400</v>
      </c>
    </row>
    <row r="372" spans="2:11" x14ac:dyDescent="0.4">
      <c r="B372" s="3">
        <v>365</v>
      </c>
      <c r="C372" s="4">
        <v>42804</v>
      </c>
      <c r="D372" s="5">
        <v>90016</v>
      </c>
      <c r="E372" s="5" t="str">
        <f>VLOOKUP(売上[[#This Row],[会員番号]],会員[],2,FALSE)</f>
        <v>諸岡　保美</v>
      </c>
      <c r="F372" s="3" t="s">
        <v>224</v>
      </c>
      <c r="G372" s="5" t="str">
        <f>VLOOKUP(売上[[#This Row],[商品番号]],商品[],2,FALSE)</f>
        <v>毎日1分！美白パック（10枚入り）</v>
      </c>
      <c r="H372" s="5" t="str">
        <f>VLOOKUP(売上[[#This Row],[商品番号]],商品[],3,FALSE)</f>
        <v>フェイスケア</v>
      </c>
      <c r="I372" s="6">
        <f>VLOOKUP(売上[[#This Row],[商品番号]],商品[],5,FALSE)</f>
        <v>2700</v>
      </c>
      <c r="J372" s="3">
        <v>4</v>
      </c>
      <c r="K372" s="6">
        <f t="shared" si="8"/>
        <v>10800</v>
      </c>
    </row>
    <row r="373" spans="2:11" x14ac:dyDescent="0.4">
      <c r="B373" s="3">
        <v>366</v>
      </c>
      <c r="C373" s="4">
        <v>42804</v>
      </c>
      <c r="D373" s="5">
        <v>90002</v>
      </c>
      <c r="E373" s="5" t="str">
        <f>VLOOKUP(売上[[#This Row],[会員番号]],会員[],2,FALSE)</f>
        <v>金岡　まなみ</v>
      </c>
      <c r="F373" s="3" t="s">
        <v>218</v>
      </c>
      <c r="G373" s="5" t="str">
        <f>VLOOKUP(売上[[#This Row],[商品番号]],商品[],2,FALSE)</f>
        <v>セルライト撃退！</v>
      </c>
      <c r="H373" s="5" t="str">
        <f>VLOOKUP(売上[[#This Row],[商品番号]],商品[],3,FALSE)</f>
        <v>スリム器具</v>
      </c>
      <c r="I373" s="6">
        <f>VLOOKUP(売上[[#This Row],[商品番号]],商品[],5,FALSE)</f>
        <v>8500</v>
      </c>
      <c r="J373" s="3">
        <v>1</v>
      </c>
      <c r="K373" s="6">
        <f t="shared" si="8"/>
        <v>8500</v>
      </c>
    </row>
    <row r="374" spans="2:11" x14ac:dyDescent="0.4">
      <c r="B374" s="3">
        <v>367</v>
      </c>
      <c r="C374" s="4">
        <v>42805</v>
      </c>
      <c r="D374" s="5">
        <v>90020</v>
      </c>
      <c r="E374" s="5" t="str">
        <f>VLOOKUP(売上[[#This Row],[会員番号]],会員[],2,FALSE)</f>
        <v>石川　里枝</v>
      </c>
      <c r="F374" s="3" t="s">
        <v>221</v>
      </c>
      <c r="G374" s="3" t="str">
        <f>VLOOKUP(売上[[#This Row],[商品番号]],商品[],2,FALSE)</f>
        <v>すべすべフェイスソープ</v>
      </c>
      <c r="H374" s="3" t="str">
        <f>VLOOKUP(売上[[#This Row],[商品番号]],商品[],3,FALSE)</f>
        <v>フェイスケア</v>
      </c>
      <c r="I374" s="6">
        <f>VLOOKUP(売上[[#This Row],[商品番号]],商品[],5,FALSE)</f>
        <v>2800</v>
      </c>
      <c r="J374" s="3">
        <v>5</v>
      </c>
      <c r="K374" s="6">
        <f t="shared" si="8"/>
        <v>14000</v>
      </c>
    </row>
    <row r="375" spans="2:11" x14ac:dyDescent="0.4">
      <c r="B375" s="3">
        <v>368</v>
      </c>
      <c r="C375" s="4">
        <v>42805</v>
      </c>
      <c r="D375" s="5">
        <v>90019</v>
      </c>
      <c r="E375" s="5" t="str">
        <f>VLOOKUP(売上[[#This Row],[会員番号]],会員[],2,FALSE)</f>
        <v>沼田　由美子</v>
      </c>
      <c r="F375" s="3" t="s">
        <v>231</v>
      </c>
      <c r="G375" s="5" t="str">
        <f>VLOOKUP(売上[[#This Row],[商品番号]],商品[],2,FALSE)</f>
        <v>毎日1分！美白パック（20枚入り）</v>
      </c>
      <c r="H375" s="5" t="str">
        <f>VLOOKUP(売上[[#This Row],[商品番号]],商品[],3,FALSE)</f>
        <v>フェイスケア</v>
      </c>
      <c r="I375" s="6">
        <f>VLOOKUP(売上[[#This Row],[商品番号]],商品[],5,FALSE)</f>
        <v>5000</v>
      </c>
      <c r="J375" s="3">
        <v>4</v>
      </c>
      <c r="K375" s="6">
        <f t="shared" si="8"/>
        <v>20000</v>
      </c>
    </row>
    <row r="376" spans="2:11" x14ac:dyDescent="0.4">
      <c r="B376" s="3">
        <v>369</v>
      </c>
      <c r="C376" s="4">
        <v>42805</v>
      </c>
      <c r="D376" s="5">
        <v>90007</v>
      </c>
      <c r="E376" s="5" t="str">
        <f>VLOOKUP(売上[[#This Row],[会員番号]],会員[],2,FALSE)</f>
        <v>遠藤　美登里</v>
      </c>
      <c r="F376" s="3" t="s">
        <v>233</v>
      </c>
      <c r="G376" s="5" t="str">
        <f>VLOOKUP(売上[[#This Row],[商品番号]],商品[],2,FALSE)</f>
        <v>おやすみマッサージャー</v>
      </c>
      <c r="H376" s="5" t="str">
        <f>VLOOKUP(売上[[#This Row],[商品番号]],商品[],3,FALSE)</f>
        <v>スリム器具</v>
      </c>
      <c r="I376" s="6">
        <f>VLOOKUP(売上[[#This Row],[商品番号]],商品[],5,FALSE)</f>
        <v>9800</v>
      </c>
      <c r="J376" s="3">
        <v>1</v>
      </c>
      <c r="K376" s="6">
        <f t="shared" si="8"/>
        <v>9800</v>
      </c>
    </row>
    <row r="377" spans="2:11" x14ac:dyDescent="0.4">
      <c r="B377" s="3">
        <v>370</v>
      </c>
      <c r="C377" s="4">
        <v>42806</v>
      </c>
      <c r="D377" s="5">
        <v>90016</v>
      </c>
      <c r="E377" s="5" t="str">
        <f>VLOOKUP(売上[[#This Row],[会員番号]],会員[],2,FALSE)</f>
        <v>諸岡　保美</v>
      </c>
      <c r="F377" s="3" t="s">
        <v>236</v>
      </c>
      <c r="G377" s="3" t="str">
        <f>VLOOKUP(売上[[#This Row],[商品番号]],商品[],2,FALSE)</f>
        <v>エステサロンのローション</v>
      </c>
      <c r="H377" s="3" t="str">
        <f>VLOOKUP(売上[[#This Row],[商品番号]],商品[],3,FALSE)</f>
        <v>フェイスケア</v>
      </c>
      <c r="I377" s="6">
        <f>VLOOKUP(売上[[#This Row],[商品番号]],商品[],5,FALSE)</f>
        <v>10000</v>
      </c>
      <c r="J377" s="3">
        <v>2</v>
      </c>
      <c r="K377" s="6">
        <f t="shared" si="8"/>
        <v>20000</v>
      </c>
    </row>
    <row r="378" spans="2:11" x14ac:dyDescent="0.4">
      <c r="B378" s="3">
        <v>371</v>
      </c>
      <c r="C378" s="4">
        <v>42807</v>
      </c>
      <c r="D378" s="5">
        <v>90008</v>
      </c>
      <c r="E378" s="5" t="str">
        <f>VLOOKUP(売上[[#This Row],[会員番号]],会員[],2,FALSE)</f>
        <v>笹本　祥子</v>
      </c>
      <c r="F378" s="3" t="s">
        <v>229</v>
      </c>
      <c r="G378" s="3" t="str">
        <f>VLOOKUP(売上[[#This Row],[商品番号]],商品[],2,FALSE)</f>
        <v>スリムアップローラー（腕用）</v>
      </c>
      <c r="H378" s="3" t="str">
        <f>VLOOKUP(売上[[#This Row],[商品番号]],商品[],3,FALSE)</f>
        <v>スリム器具</v>
      </c>
      <c r="I378" s="6">
        <f>VLOOKUP(売上[[#This Row],[商品番号]],商品[],5,FALSE)</f>
        <v>3500</v>
      </c>
      <c r="J378" s="3">
        <v>4</v>
      </c>
      <c r="K378" s="6">
        <f t="shared" si="8"/>
        <v>14000</v>
      </c>
    </row>
    <row r="379" spans="2:11" x14ac:dyDescent="0.4">
      <c r="B379" s="3">
        <v>372</v>
      </c>
      <c r="C379" s="4">
        <v>42808</v>
      </c>
      <c r="D379" s="5">
        <v>90015</v>
      </c>
      <c r="E379" s="5" t="str">
        <f>VLOOKUP(売上[[#This Row],[会員番号]],会員[],2,FALSE)</f>
        <v>三上　久美</v>
      </c>
      <c r="F379" s="3" t="s">
        <v>226</v>
      </c>
      <c r="G379" s="5" t="str">
        <f>VLOOKUP(売上[[#This Row],[商品番号]],商品[],2,FALSE)</f>
        <v>むくみ知らず（スプレー式）</v>
      </c>
      <c r="H379" s="5" t="str">
        <f>VLOOKUP(売上[[#This Row],[商品番号]],商品[],3,FALSE)</f>
        <v>ボディケア</v>
      </c>
      <c r="I379" s="6">
        <f>VLOOKUP(売上[[#This Row],[商品番号]],商品[],5,FALSE)</f>
        <v>2800</v>
      </c>
      <c r="J379" s="3">
        <v>1</v>
      </c>
      <c r="K379" s="6">
        <f t="shared" si="8"/>
        <v>2800</v>
      </c>
    </row>
    <row r="380" spans="2:11" x14ac:dyDescent="0.4">
      <c r="B380" s="3">
        <v>373</v>
      </c>
      <c r="C380" s="4">
        <v>42808</v>
      </c>
      <c r="D380" s="5">
        <v>90018</v>
      </c>
      <c r="E380" s="5" t="str">
        <f>VLOOKUP(売上[[#This Row],[会員番号]],会員[],2,FALSE)</f>
        <v>立川　晴香</v>
      </c>
      <c r="F380" s="3" t="s">
        <v>226</v>
      </c>
      <c r="G380" s="5" t="str">
        <f>VLOOKUP(売上[[#This Row],[商品番号]],商品[],2,FALSE)</f>
        <v>むくみ知らず（スプレー式）</v>
      </c>
      <c r="H380" s="5" t="str">
        <f>VLOOKUP(売上[[#This Row],[商品番号]],商品[],3,FALSE)</f>
        <v>ボディケア</v>
      </c>
      <c r="I380" s="6">
        <f>VLOOKUP(売上[[#This Row],[商品番号]],商品[],5,FALSE)</f>
        <v>2800</v>
      </c>
      <c r="J380" s="3">
        <v>2</v>
      </c>
      <c r="K380" s="6">
        <f t="shared" si="8"/>
        <v>5600</v>
      </c>
    </row>
    <row r="381" spans="2:11" x14ac:dyDescent="0.4">
      <c r="B381" s="3">
        <v>374</v>
      </c>
      <c r="C381" s="4">
        <v>42808</v>
      </c>
      <c r="D381" s="5">
        <v>90021</v>
      </c>
      <c r="E381" s="5" t="str">
        <f>VLOOKUP(売上[[#This Row],[会員番号]],会員[],2,FALSE)</f>
        <v>伊藤　由里</v>
      </c>
      <c r="F381" s="3" t="s">
        <v>221</v>
      </c>
      <c r="G381" s="5" t="str">
        <f>VLOOKUP(売上[[#This Row],[商品番号]],商品[],2,FALSE)</f>
        <v>すべすべフェイスソープ</v>
      </c>
      <c r="H381" s="5" t="str">
        <f>VLOOKUP(売上[[#This Row],[商品番号]],商品[],3,FALSE)</f>
        <v>フェイスケア</v>
      </c>
      <c r="I381" s="6">
        <f>VLOOKUP(売上[[#This Row],[商品番号]],商品[],5,FALSE)</f>
        <v>2800</v>
      </c>
      <c r="J381" s="3">
        <v>4</v>
      </c>
      <c r="K381" s="6">
        <f t="shared" si="8"/>
        <v>11200</v>
      </c>
    </row>
    <row r="382" spans="2:11" x14ac:dyDescent="0.4">
      <c r="B382" s="3">
        <v>375</v>
      </c>
      <c r="C382" s="4">
        <v>42809</v>
      </c>
      <c r="D382" s="5">
        <v>90002</v>
      </c>
      <c r="E382" s="5" t="str">
        <f>VLOOKUP(売上[[#This Row],[会員番号]],会員[],2,FALSE)</f>
        <v>金岡　まなみ</v>
      </c>
      <c r="F382" s="3" t="s">
        <v>223</v>
      </c>
      <c r="G382" s="3" t="str">
        <f>VLOOKUP(売上[[#This Row],[商品番号]],商品[],2,FALSE)</f>
        <v>オイルdeすべすべ</v>
      </c>
      <c r="H382" s="3" t="str">
        <f>VLOOKUP(売上[[#This Row],[商品番号]],商品[],3,FALSE)</f>
        <v>ボディケア</v>
      </c>
      <c r="I382" s="6">
        <f>VLOOKUP(売上[[#This Row],[商品番号]],商品[],5,FALSE)</f>
        <v>5500</v>
      </c>
      <c r="J382" s="3">
        <v>4</v>
      </c>
      <c r="K382" s="6">
        <f t="shared" si="8"/>
        <v>22000</v>
      </c>
    </row>
    <row r="383" spans="2:11" x14ac:dyDescent="0.4">
      <c r="B383" s="3">
        <v>376</v>
      </c>
      <c r="C383" s="4">
        <v>42809</v>
      </c>
      <c r="D383" s="5">
        <v>90008</v>
      </c>
      <c r="E383" s="5" t="str">
        <f>VLOOKUP(売上[[#This Row],[会員番号]],会員[],2,FALSE)</f>
        <v>笹本　祥子</v>
      </c>
      <c r="F383" s="3" t="s">
        <v>218</v>
      </c>
      <c r="G383" s="3" t="str">
        <f>VLOOKUP(売上[[#This Row],[商品番号]],商品[],2,FALSE)</f>
        <v>セルライト撃退！</v>
      </c>
      <c r="H383" s="3" t="str">
        <f>VLOOKUP(売上[[#This Row],[商品番号]],商品[],3,FALSE)</f>
        <v>スリム器具</v>
      </c>
      <c r="I383" s="6">
        <f>VLOOKUP(売上[[#This Row],[商品番号]],商品[],5,FALSE)</f>
        <v>8500</v>
      </c>
      <c r="J383" s="3">
        <v>3</v>
      </c>
      <c r="K383" s="6">
        <f t="shared" si="8"/>
        <v>25500</v>
      </c>
    </row>
    <row r="384" spans="2:11" x14ac:dyDescent="0.4">
      <c r="B384" s="3">
        <v>377</v>
      </c>
      <c r="C384" s="4">
        <v>42811</v>
      </c>
      <c r="D384" s="5">
        <v>90017</v>
      </c>
      <c r="E384" s="5" t="str">
        <f>VLOOKUP(売上[[#This Row],[会員番号]],会員[],2,FALSE)</f>
        <v>榎並　恵美</v>
      </c>
      <c r="F384" s="3" t="s">
        <v>223</v>
      </c>
      <c r="G384" s="5" t="str">
        <f>VLOOKUP(売上[[#This Row],[商品番号]],商品[],2,FALSE)</f>
        <v>オイルdeすべすべ</v>
      </c>
      <c r="H384" s="5" t="str">
        <f>VLOOKUP(売上[[#This Row],[商品番号]],商品[],3,FALSE)</f>
        <v>ボディケア</v>
      </c>
      <c r="I384" s="6">
        <f>VLOOKUP(売上[[#This Row],[商品番号]],商品[],5,FALSE)</f>
        <v>5500</v>
      </c>
      <c r="J384" s="3">
        <v>3</v>
      </c>
      <c r="K384" s="6">
        <f t="shared" si="8"/>
        <v>16500</v>
      </c>
    </row>
    <row r="385" spans="2:11" x14ac:dyDescent="0.4">
      <c r="B385" s="3">
        <v>378</v>
      </c>
      <c r="C385" s="4">
        <v>42811</v>
      </c>
      <c r="D385" s="5">
        <v>90020</v>
      </c>
      <c r="E385" s="5" t="str">
        <f>VLOOKUP(売上[[#This Row],[会員番号]],会員[],2,FALSE)</f>
        <v>石川　里枝</v>
      </c>
      <c r="F385" s="3" t="s">
        <v>219</v>
      </c>
      <c r="G385" s="5" t="str">
        <f>VLOOKUP(売上[[#This Row],[商品番号]],商品[],2,FALSE)</f>
        <v>ダイエッティー（30袋）</v>
      </c>
      <c r="H385" s="5" t="str">
        <f>VLOOKUP(売上[[#This Row],[商品番号]],商品[],3,FALSE)</f>
        <v>ダイエット食品</v>
      </c>
      <c r="I385" s="6">
        <f>VLOOKUP(売上[[#This Row],[商品番号]],商品[],5,FALSE)</f>
        <v>2800</v>
      </c>
      <c r="J385" s="3">
        <v>2</v>
      </c>
      <c r="K385" s="6">
        <f t="shared" si="8"/>
        <v>5600</v>
      </c>
    </row>
    <row r="386" spans="2:11" x14ac:dyDescent="0.4">
      <c r="B386" s="3">
        <v>379</v>
      </c>
      <c r="C386" s="4">
        <v>42811</v>
      </c>
      <c r="D386" s="5">
        <v>90016</v>
      </c>
      <c r="E386" s="5" t="str">
        <f>VLOOKUP(売上[[#This Row],[会員番号]],会員[],2,FALSE)</f>
        <v>諸岡　保美</v>
      </c>
      <c r="F386" s="3" t="s">
        <v>230</v>
      </c>
      <c r="G386" s="5" t="str">
        <f>VLOOKUP(売上[[#This Row],[商品番号]],商品[],2,FALSE)</f>
        <v>スマートレッグ</v>
      </c>
      <c r="H386" s="5" t="str">
        <f>VLOOKUP(売上[[#This Row],[商品番号]],商品[],3,FALSE)</f>
        <v>スリム器具</v>
      </c>
      <c r="I386" s="6">
        <f>VLOOKUP(売上[[#This Row],[商品番号]],商品[],5,FALSE)</f>
        <v>5600</v>
      </c>
      <c r="J386" s="3">
        <v>3</v>
      </c>
      <c r="K386" s="6">
        <f t="shared" si="8"/>
        <v>16800</v>
      </c>
    </row>
    <row r="387" spans="2:11" x14ac:dyDescent="0.4">
      <c r="B387" s="3">
        <v>380</v>
      </c>
      <c r="C387" s="4">
        <v>42811</v>
      </c>
      <c r="D387" s="5">
        <v>90015</v>
      </c>
      <c r="E387" s="5" t="str">
        <f>VLOOKUP(売上[[#This Row],[会員番号]],会員[],2,FALSE)</f>
        <v>三上　久美</v>
      </c>
      <c r="F387" s="3" t="s">
        <v>233</v>
      </c>
      <c r="G387" s="3" t="str">
        <f>VLOOKUP(売上[[#This Row],[商品番号]],商品[],2,FALSE)</f>
        <v>おやすみマッサージャー</v>
      </c>
      <c r="H387" s="3" t="str">
        <f>VLOOKUP(売上[[#This Row],[商品番号]],商品[],3,FALSE)</f>
        <v>スリム器具</v>
      </c>
      <c r="I387" s="6">
        <f>VLOOKUP(売上[[#This Row],[商品番号]],商品[],5,FALSE)</f>
        <v>9800</v>
      </c>
      <c r="J387" s="3">
        <v>3</v>
      </c>
      <c r="K387" s="6">
        <f t="shared" si="8"/>
        <v>29400</v>
      </c>
    </row>
    <row r="388" spans="2:11" x14ac:dyDescent="0.4">
      <c r="B388" s="3">
        <v>381</v>
      </c>
      <c r="C388" s="4">
        <v>42812</v>
      </c>
      <c r="D388" s="5">
        <v>90021</v>
      </c>
      <c r="E388" s="5" t="str">
        <f>VLOOKUP(売上[[#This Row],[会員番号]],会員[],2,FALSE)</f>
        <v>伊藤　由里</v>
      </c>
      <c r="F388" s="3" t="s">
        <v>232</v>
      </c>
      <c r="G388" s="3" t="str">
        <f>VLOOKUP(売上[[#This Row],[商品番号]],商品[],2,FALSE)</f>
        <v>アミノ酸deスリム</v>
      </c>
      <c r="H388" s="3" t="str">
        <f>VLOOKUP(売上[[#This Row],[商品番号]],商品[],3,FALSE)</f>
        <v>ダイエット食品</v>
      </c>
      <c r="I388" s="6">
        <f>VLOOKUP(売上[[#This Row],[商品番号]],商品[],5,FALSE)</f>
        <v>2000</v>
      </c>
      <c r="J388" s="3">
        <v>2</v>
      </c>
      <c r="K388" s="6">
        <f t="shared" si="8"/>
        <v>4000</v>
      </c>
    </row>
    <row r="389" spans="2:11" x14ac:dyDescent="0.4">
      <c r="B389" s="3">
        <v>382</v>
      </c>
      <c r="C389" s="4">
        <v>42813</v>
      </c>
      <c r="D389" s="5">
        <v>90012</v>
      </c>
      <c r="E389" s="5" t="str">
        <f>VLOOKUP(売上[[#This Row],[会員番号]],会員[],2,FALSE)</f>
        <v>岡本　祥子</v>
      </c>
      <c r="F389" s="3" t="s">
        <v>223</v>
      </c>
      <c r="G389" s="5" t="str">
        <f>VLOOKUP(売上[[#This Row],[商品番号]],商品[],2,FALSE)</f>
        <v>オイルdeすべすべ</v>
      </c>
      <c r="H389" s="5" t="str">
        <f>VLOOKUP(売上[[#This Row],[商品番号]],商品[],3,FALSE)</f>
        <v>ボディケア</v>
      </c>
      <c r="I389" s="6">
        <f>VLOOKUP(売上[[#This Row],[商品番号]],商品[],5,FALSE)</f>
        <v>5500</v>
      </c>
      <c r="J389" s="3">
        <v>1</v>
      </c>
      <c r="K389" s="6">
        <f t="shared" si="8"/>
        <v>5500</v>
      </c>
    </row>
    <row r="390" spans="2:11" x14ac:dyDescent="0.4">
      <c r="B390" s="3">
        <v>383</v>
      </c>
      <c r="C390" s="4">
        <v>42813</v>
      </c>
      <c r="D390" s="5">
        <v>90015</v>
      </c>
      <c r="E390" s="5" t="str">
        <f>VLOOKUP(売上[[#This Row],[会員番号]],会員[],2,FALSE)</f>
        <v>三上　久美</v>
      </c>
      <c r="F390" s="3" t="s">
        <v>231</v>
      </c>
      <c r="G390" s="5" t="str">
        <f>VLOOKUP(売上[[#This Row],[商品番号]],商品[],2,FALSE)</f>
        <v>毎日1分！美白パック（20枚入り）</v>
      </c>
      <c r="H390" s="5" t="str">
        <f>VLOOKUP(売上[[#This Row],[商品番号]],商品[],3,FALSE)</f>
        <v>フェイスケア</v>
      </c>
      <c r="I390" s="6">
        <f>VLOOKUP(売上[[#This Row],[商品番号]],商品[],5,FALSE)</f>
        <v>5000</v>
      </c>
      <c r="J390" s="3">
        <v>2</v>
      </c>
      <c r="K390" s="6">
        <f t="shared" si="8"/>
        <v>10000</v>
      </c>
    </row>
    <row r="391" spans="2:11" x14ac:dyDescent="0.4">
      <c r="B391" s="3">
        <v>384</v>
      </c>
      <c r="C391" s="4">
        <v>42814</v>
      </c>
      <c r="D391" s="5">
        <v>90020</v>
      </c>
      <c r="E391" s="5" t="str">
        <f>VLOOKUP(売上[[#This Row],[会員番号]],会員[],2,FALSE)</f>
        <v>石川　里枝</v>
      </c>
      <c r="F391" s="3" t="s">
        <v>227</v>
      </c>
      <c r="G391" s="5" t="str">
        <f>VLOOKUP(売上[[#This Row],[商品番号]],商品[],2,FALSE)</f>
        <v>つるつるフェイスソープ</v>
      </c>
      <c r="H391" s="5" t="str">
        <f>VLOOKUP(売上[[#This Row],[商品番号]],商品[],3,FALSE)</f>
        <v>フェイスケア</v>
      </c>
      <c r="I391" s="6">
        <f>VLOOKUP(売上[[#This Row],[商品番号]],商品[],5,FALSE)</f>
        <v>2800</v>
      </c>
      <c r="J391" s="3">
        <v>2</v>
      </c>
      <c r="K391" s="6">
        <f t="shared" si="8"/>
        <v>5600</v>
      </c>
    </row>
    <row r="392" spans="2:11" x14ac:dyDescent="0.4">
      <c r="B392" s="3">
        <v>385</v>
      </c>
      <c r="C392" s="4">
        <v>42814</v>
      </c>
      <c r="D392" s="5">
        <v>90007</v>
      </c>
      <c r="E392" s="5" t="str">
        <f>VLOOKUP(売上[[#This Row],[会員番号]],会員[],2,FALSE)</f>
        <v>遠藤　美登里</v>
      </c>
      <c r="F392" s="3" t="s">
        <v>236</v>
      </c>
      <c r="G392" s="3" t="str">
        <f>VLOOKUP(売上[[#This Row],[商品番号]],商品[],2,FALSE)</f>
        <v>エステサロンのローション</v>
      </c>
      <c r="H392" s="3" t="str">
        <f>VLOOKUP(売上[[#This Row],[商品番号]],商品[],3,FALSE)</f>
        <v>フェイスケア</v>
      </c>
      <c r="I392" s="6">
        <f>VLOOKUP(売上[[#This Row],[商品番号]],商品[],5,FALSE)</f>
        <v>10000</v>
      </c>
      <c r="J392" s="3">
        <v>3</v>
      </c>
      <c r="K392" s="6">
        <f t="shared" ref="K392:K411" si="9">I392*J392</f>
        <v>30000</v>
      </c>
    </row>
    <row r="393" spans="2:11" x14ac:dyDescent="0.4">
      <c r="B393" s="3">
        <v>386</v>
      </c>
      <c r="C393" s="4">
        <v>42817</v>
      </c>
      <c r="D393" s="5">
        <v>90003</v>
      </c>
      <c r="E393" s="5" t="str">
        <f>VLOOKUP(売上[[#This Row],[会員番号]],会員[],2,FALSE)</f>
        <v>近藤　みさき</v>
      </c>
      <c r="F393" s="3" t="s">
        <v>222</v>
      </c>
      <c r="G393" s="5" t="str">
        <f>VLOOKUP(売上[[#This Row],[商品番号]],商品[],2,FALSE)</f>
        <v>サウナ式サポーター</v>
      </c>
      <c r="H393" s="5" t="str">
        <f>VLOOKUP(売上[[#This Row],[商品番号]],商品[],3,FALSE)</f>
        <v>ボディケア</v>
      </c>
      <c r="I393" s="6">
        <f>VLOOKUP(売上[[#This Row],[商品番号]],商品[],5,FALSE)</f>
        <v>7800</v>
      </c>
      <c r="J393" s="3">
        <v>4</v>
      </c>
      <c r="K393" s="6">
        <f t="shared" si="9"/>
        <v>31200</v>
      </c>
    </row>
    <row r="394" spans="2:11" x14ac:dyDescent="0.4">
      <c r="B394" s="3">
        <v>387</v>
      </c>
      <c r="C394" s="4">
        <v>42818</v>
      </c>
      <c r="D394" s="5">
        <v>90005</v>
      </c>
      <c r="E394" s="5" t="str">
        <f>VLOOKUP(売上[[#This Row],[会員番号]],会員[],2,FALSE)</f>
        <v>坂本　みさき</v>
      </c>
      <c r="F394" s="3" t="s">
        <v>235</v>
      </c>
      <c r="G394" s="3" t="str">
        <f>VLOOKUP(売上[[#This Row],[商品番号]],商品[],2,FALSE)</f>
        <v>しっとりジェル（L）</v>
      </c>
      <c r="H394" s="3" t="str">
        <f>VLOOKUP(売上[[#This Row],[商品番号]],商品[],3,FALSE)</f>
        <v>ボディケア</v>
      </c>
      <c r="I394" s="6">
        <f>VLOOKUP(売上[[#This Row],[商品番号]],商品[],5,FALSE)</f>
        <v>5000</v>
      </c>
      <c r="J394" s="3">
        <v>4</v>
      </c>
      <c r="K394" s="6">
        <f t="shared" si="9"/>
        <v>20000</v>
      </c>
    </row>
    <row r="395" spans="2:11" x14ac:dyDescent="0.4">
      <c r="B395" s="3">
        <v>388</v>
      </c>
      <c r="C395" s="4">
        <v>42818</v>
      </c>
      <c r="D395" s="5">
        <v>90009</v>
      </c>
      <c r="E395" s="5" t="str">
        <f>VLOOKUP(売上[[#This Row],[会員番号]],会員[],2,FALSE)</f>
        <v>堀見　暢子</v>
      </c>
      <c r="F395" s="3" t="s">
        <v>219</v>
      </c>
      <c r="G395" s="3" t="str">
        <f>VLOOKUP(売上[[#This Row],[商品番号]],商品[],2,FALSE)</f>
        <v>ダイエッティー（30袋）</v>
      </c>
      <c r="H395" s="3" t="str">
        <f>VLOOKUP(売上[[#This Row],[商品番号]],商品[],3,FALSE)</f>
        <v>ダイエット食品</v>
      </c>
      <c r="I395" s="6">
        <f>VLOOKUP(売上[[#This Row],[商品番号]],商品[],5,FALSE)</f>
        <v>2800</v>
      </c>
      <c r="J395" s="3">
        <v>1</v>
      </c>
      <c r="K395" s="6">
        <f t="shared" si="9"/>
        <v>2800</v>
      </c>
    </row>
    <row r="396" spans="2:11" x14ac:dyDescent="0.4">
      <c r="B396" s="3">
        <v>389</v>
      </c>
      <c r="C396" s="4">
        <v>42818</v>
      </c>
      <c r="D396" s="5">
        <v>90016</v>
      </c>
      <c r="E396" s="5" t="str">
        <f>VLOOKUP(売上[[#This Row],[会員番号]],会員[],2,FALSE)</f>
        <v>諸岡　保美</v>
      </c>
      <c r="F396" s="3" t="s">
        <v>221</v>
      </c>
      <c r="G396" s="5" t="str">
        <f>VLOOKUP(売上[[#This Row],[商品番号]],商品[],2,FALSE)</f>
        <v>すべすべフェイスソープ</v>
      </c>
      <c r="H396" s="5" t="str">
        <f>VLOOKUP(売上[[#This Row],[商品番号]],商品[],3,FALSE)</f>
        <v>フェイスケア</v>
      </c>
      <c r="I396" s="6">
        <f>VLOOKUP(売上[[#This Row],[商品番号]],商品[],5,FALSE)</f>
        <v>2800</v>
      </c>
      <c r="J396" s="3">
        <v>3</v>
      </c>
      <c r="K396" s="6">
        <f t="shared" si="9"/>
        <v>8400</v>
      </c>
    </row>
    <row r="397" spans="2:11" x14ac:dyDescent="0.4">
      <c r="B397" s="3">
        <v>390</v>
      </c>
      <c r="C397" s="4">
        <v>42819</v>
      </c>
      <c r="D397" s="5">
        <v>90007</v>
      </c>
      <c r="E397" s="5" t="str">
        <f>VLOOKUP(売上[[#This Row],[会員番号]],会員[],2,FALSE)</f>
        <v>遠藤　美登里</v>
      </c>
      <c r="F397" s="3" t="s">
        <v>232</v>
      </c>
      <c r="G397" s="5" t="str">
        <f>VLOOKUP(売上[[#This Row],[商品番号]],商品[],2,FALSE)</f>
        <v>アミノ酸deスリム</v>
      </c>
      <c r="H397" s="5" t="str">
        <f>VLOOKUP(売上[[#This Row],[商品番号]],商品[],3,FALSE)</f>
        <v>ダイエット食品</v>
      </c>
      <c r="I397" s="6">
        <f>VLOOKUP(売上[[#This Row],[商品番号]],商品[],5,FALSE)</f>
        <v>2000</v>
      </c>
      <c r="J397" s="3">
        <v>4</v>
      </c>
      <c r="K397" s="6">
        <f t="shared" si="9"/>
        <v>8000</v>
      </c>
    </row>
    <row r="398" spans="2:11" x14ac:dyDescent="0.4">
      <c r="B398" s="3">
        <v>391</v>
      </c>
      <c r="C398" s="4">
        <v>42820</v>
      </c>
      <c r="D398" s="5">
        <v>90004</v>
      </c>
      <c r="E398" s="5" t="str">
        <f>VLOOKUP(売上[[#This Row],[会員番号]],会員[],2,FALSE)</f>
        <v>村山　瞳</v>
      </c>
      <c r="F398" s="3" t="s">
        <v>236</v>
      </c>
      <c r="G398" s="5" t="str">
        <f>VLOOKUP(売上[[#This Row],[商品番号]],商品[],2,FALSE)</f>
        <v>エステサロンのローション</v>
      </c>
      <c r="H398" s="5" t="str">
        <f>VLOOKUP(売上[[#This Row],[商品番号]],商品[],3,FALSE)</f>
        <v>フェイスケア</v>
      </c>
      <c r="I398" s="6">
        <f>VLOOKUP(売上[[#This Row],[商品番号]],商品[],5,FALSE)</f>
        <v>10000</v>
      </c>
      <c r="J398" s="3">
        <v>1</v>
      </c>
      <c r="K398" s="6">
        <f t="shared" si="9"/>
        <v>10000</v>
      </c>
    </row>
    <row r="399" spans="2:11" x14ac:dyDescent="0.4">
      <c r="B399" s="3">
        <v>392</v>
      </c>
      <c r="C399" s="4">
        <v>42820</v>
      </c>
      <c r="D399" s="5">
        <v>90016</v>
      </c>
      <c r="E399" s="5" t="str">
        <f>VLOOKUP(売上[[#This Row],[会員番号]],会員[],2,FALSE)</f>
        <v>諸岡　保美</v>
      </c>
      <c r="F399" s="3" t="s">
        <v>230</v>
      </c>
      <c r="G399" s="3" t="str">
        <f>VLOOKUP(売上[[#This Row],[商品番号]],商品[],2,FALSE)</f>
        <v>スマートレッグ</v>
      </c>
      <c r="H399" s="3" t="str">
        <f>VLOOKUP(売上[[#This Row],[商品番号]],商品[],3,FALSE)</f>
        <v>スリム器具</v>
      </c>
      <c r="I399" s="6">
        <f>VLOOKUP(売上[[#This Row],[商品番号]],商品[],5,FALSE)</f>
        <v>5600</v>
      </c>
      <c r="J399" s="3">
        <v>5</v>
      </c>
      <c r="K399" s="6">
        <f t="shared" si="9"/>
        <v>28000</v>
      </c>
    </row>
    <row r="400" spans="2:11" x14ac:dyDescent="0.4">
      <c r="B400" s="3">
        <v>393</v>
      </c>
      <c r="C400" s="4">
        <v>42820</v>
      </c>
      <c r="D400" s="5">
        <v>90007</v>
      </c>
      <c r="E400" s="5" t="str">
        <f>VLOOKUP(売上[[#This Row],[会員番号]],会員[],2,FALSE)</f>
        <v>遠藤　美登里</v>
      </c>
      <c r="F400" s="3" t="s">
        <v>228</v>
      </c>
      <c r="G400" s="3" t="str">
        <f>VLOOKUP(売上[[#This Row],[商品番号]],商品[],2,FALSE)</f>
        <v>スリムアップローラー（脚用）</v>
      </c>
      <c r="H400" s="3" t="str">
        <f>VLOOKUP(売上[[#This Row],[商品番号]],商品[],3,FALSE)</f>
        <v>スリム器具</v>
      </c>
      <c r="I400" s="6">
        <f>VLOOKUP(売上[[#This Row],[商品番号]],商品[],5,FALSE)</f>
        <v>4500</v>
      </c>
      <c r="J400" s="3">
        <v>3</v>
      </c>
      <c r="K400" s="6">
        <f t="shared" si="9"/>
        <v>13500</v>
      </c>
    </row>
    <row r="401" spans="2:11" x14ac:dyDescent="0.4">
      <c r="B401" s="3">
        <v>394</v>
      </c>
      <c r="C401" s="4">
        <v>42820</v>
      </c>
      <c r="D401" s="5">
        <v>90016</v>
      </c>
      <c r="E401" s="5" t="str">
        <f>VLOOKUP(売上[[#This Row],[会員番号]],会員[],2,FALSE)</f>
        <v>諸岡　保美</v>
      </c>
      <c r="F401" s="3" t="s">
        <v>228</v>
      </c>
      <c r="G401" s="5" t="str">
        <f>VLOOKUP(売上[[#This Row],[商品番号]],商品[],2,FALSE)</f>
        <v>スリムアップローラー（脚用）</v>
      </c>
      <c r="H401" s="5" t="str">
        <f>VLOOKUP(売上[[#This Row],[商品番号]],商品[],3,FALSE)</f>
        <v>スリム器具</v>
      </c>
      <c r="I401" s="6">
        <f>VLOOKUP(売上[[#This Row],[商品番号]],商品[],5,FALSE)</f>
        <v>4500</v>
      </c>
      <c r="J401" s="3">
        <v>1</v>
      </c>
      <c r="K401" s="6">
        <f t="shared" si="9"/>
        <v>4500</v>
      </c>
    </row>
    <row r="402" spans="2:11" x14ac:dyDescent="0.4">
      <c r="B402" s="3">
        <v>395</v>
      </c>
      <c r="C402" s="4">
        <v>42821</v>
      </c>
      <c r="D402" s="5">
        <v>90016</v>
      </c>
      <c r="E402" s="5" t="str">
        <f>VLOOKUP(売上[[#This Row],[会員番号]],会員[],2,FALSE)</f>
        <v>諸岡　保美</v>
      </c>
      <c r="F402" s="3" t="s">
        <v>236</v>
      </c>
      <c r="G402" s="3" t="str">
        <f>VLOOKUP(売上[[#This Row],[商品番号]],商品[],2,FALSE)</f>
        <v>エステサロンのローション</v>
      </c>
      <c r="H402" s="3" t="str">
        <f>VLOOKUP(売上[[#This Row],[商品番号]],商品[],3,FALSE)</f>
        <v>フェイスケア</v>
      </c>
      <c r="I402" s="6">
        <f>VLOOKUP(売上[[#This Row],[商品番号]],商品[],5,FALSE)</f>
        <v>10000</v>
      </c>
      <c r="J402" s="3">
        <v>3</v>
      </c>
      <c r="K402" s="6">
        <f t="shared" si="9"/>
        <v>30000</v>
      </c>
    </row>
    <row r="403" spans="2:11" x14ac:dyDescent="0.4">
      <c r="B403" s="3">
        <v>396</v>
      </c>
      <c r="C403" s="4">
        <v>42822</v>
      </c>
      <c r="D403" s="5">
        <v>90015</v>
      </c>
      <c r="E403" s="5" t="str">
        <f>VLOOKUP(売上[[#This Row],[会員番号]],会員[],2,FALSE)</f>
        <v>三上　久美</v>
      </c>
      <c r="F403" s="3" t="s">
        <v>234</v>
      </c>
      <c r="G403" s="5" t="str">
        <f>VLOOKUP(売上[[#This Row],[商品番号]],商品[],2,FALSE)</f>
        <v>こんにゃくダイエッター（15食）</v>
      </c>
      <c r="H403" s="5" t="str">
        <f>VLOOKUP(売上[[#This Row],[商品番号]],商品[],3,FALSE)</f>
        <v>ダイエット食品</v>
      </c>
      <c r="I403" s="6">
        <f>VLOOKUP(売上[[#This Row],[商品番号]],商品[],5,FALSE)</f>
        <v>1700</v>
      </c>
      <c r="J403" s="3">
        <v>5</v>
      </c>
      <c r="K403" s="6">
        <f t="shared" si="9"/>
        <v>8500</v>
      </c>
    </row>
    <row r="404" spans="2:11" x14ac:dyDescent="0.4">
      <c r="B404" s="3">
        <v>397</v>
      </c>
      <c r="C404" s="4">
        <v>42822</v>
      </c>
      <c r="D404" s="5">
        <v>90021</v>
      </c>
      <c r="E404" s="5" t="str">
        <f>VLOOKUP(売上[[#This Row],[会員番号]],会員[],2,FALSE)</f>
        <v>伊藤　由里</v>
      </c>
      <c r="F404" s="3" t="s">
        <v>224</v>
      </c>
      <c r="G404" s="3" t="str">
        <f>VLOOKUP(売上[[#This Row],[商品番号]],商品[],2,FALSE)</f>
        <v>毎日1分！美白パック（10枚入り）</v>
      </c>
      <c r="H404" s="3" t="str">
        <f>VLOOKUP(売上[[#This Row],[商品番号]],商品[],3,FALSE)</f>
        <v>フェイスケア</v>
      </c>
      <c r="I404" s="6">
        <f>VLOOKUP(売上[[#This Row],[商品番号]],商品[],5,FALSE)</f>
        <v>2700</v>
      </c>
      <c r="J404" s="3">
        <v>1</v>
      </c>
      <c r="K404" s="6">
        <f t="shared" si="9"/>
        <v>2700</v>
      </c>
    </row>
    <row r="405" spans="2:11" x14ac:dyDescent="0.4">
      <c r="B405" s="3">
        <v>398</v>
      </c>
      <c r="C405" s="4">
        <v>42823</v>
      </c>
      <c r="D405" s="5">
        <v>90019</v>
      </c>
      <c r="E405" s="5" t="str">
        <f>VLOOKUP(売上[[#This Row],[会員番号]],会員[],2,FALSE)</f>
        <v>沼田　由美子</v>
      </c>
      <c r="F405" s="3" t="s">
        <v>220</v>
      </c>
      <c r="G405" s="5" t="str">
        <f>VLOOKUP(売上[[#This Row],[商品番号]],商品[],2,FALSE)</f>
        <v>こんにゃくダイエッター（30食）</v>
      </c>
      <c r="H405" s="5" t="str">
        <f>VLOOKUP(売上[[#This Row],[商品番号]],商品[],3,FALSE)</f>
        <v>ダイエット食品</v>
      </c>
      <c r="I405" s="6">
        <f>VLOOKUP(売上[[#This Row],[商品番号]],商品[],5,FALSE)</f>
        <v>3200</v>
      </c>
      <c r="J405" s="3">
        <v>2</v>
      </c>
      <c r="K405" s="6">
        <f t="shared" si="9"/>
        <v>6400</v>
      </c>
    </row>
    <row r="406" spans="2:11" x14ac:dyDescent="0.4">
      <c r="B406" s="3">
        <v>399</v>
      </c>
      <c r="C406" s="4">
        <v>42824</v>
      </c>
      <c r="D406" s="5">
        <v>90007</v>
      </c>
      <c r="E406" s="5" t="str">
        <f>VLOOKUP(売上[[#This Row],[会員番号]],会員[],2,FALSE)</f>
        <v>遠藤　美登里</v>
      </c>
      <c r="F406" s="3" t="s">
        <v>237</v>
      </c>
      <c r="G406" s="5" t="str">
        <f>VLOOKUP(売上[[#This Row],[商品番号]],商品[],2,FALSE)</f>
        <v>しっとりジェル（M）</v>
      </c>
      <c r="H406" s="5" t="str">
        <f>VLOOKUP(売上[[#This Row],[商品番号]],商品[],3,FALSE)</f>
        <v>ボディケア</v>
      </c>
      <c r="I406" s="6">
        <f>VLOOKUP(売上[[#This Row],[商品番号]],商品[],5,FALSE)</f>
        <v>3500</v>
      </c>
      <c r="J406" s="3">
        <v>4</v>
      </c>
      <c r="K406" s="6">
        <f t="shared" si="9"/>
        <v>14000</v>
      </c>
    </row>
    <row r="407" spans="2:11" x14ac:dyDescent="0.4">
      <c r="B407" s="3">
        <v>400</v>
      </c>
      <c r="C407" s="4">
        <v>42824</v>
      </c>
      <c r="D407" s="5">
        <v>90011</v>
      </c>
      <c r="E407" s="5" t="str">
        <f>VLOOKUP(売上[[#This Row],[会員番号]],会員[],2,FALSE)</f>
        <v>薙原　恵子</v>
      </c>
      <c r="F407" s="3" t="s">
        <v>229</v>
      </c>
      <c r="G407" s="3" t="str">
        <f>VLOOKUP(売上[[#This Row],[商品番号]],商品[],2,FALSE)</f>
        <v>スリムアップローラー（腕用）</v>
      </c>
      <c r="H407" s="3" t="str">
        <f>VLOOKUP(売上[[#This Row],[商品番号]],商品[],3,FALSE)</f>
        <v>スリム器具</v>
      </c>
      <c r="I407" s="6">
        <f>VLOOKUP(売上[[#This Row],[商品番号]],商品[],5,FALSE)</f>
        <v>3500</v>
      </c>
      <c r="J407" s="3">
        <v>4</v>
      </c>
      <c r="K407" s="6">
        <f t="shared" si="9"/>
        <v>14000</v>
      </c>
    </row>
    <row r="408" spans="2:11" x14ac:dyDescent="0.4">
      <c r="B408" s="3">
        <v>401</v>
      </c>
      <c r="C408" s="4">
        <v>42825</v>
      </c>
      <c r="D408" s="5">
        <v>90005</v>
      </c>
      <c r="E408" s="5" t="str">
        <f>VLOOKUP(売上[[#This Row],[会員番号]],会員[],2,FALSE)</f>
        <v>坂本　みさき</v>
      </c>
      <c r="F408" s="3" t="s">
        <v>237</v>
      </c>
      <c r="G408" s="5" t="str">
        <f>VLOOKUP(売上[[#This Row],[商品番号]],商品[],2,FALSE)</f>
        <v>しっとりジェル（M）</v>
      </c>
      <c r="H408" s="5" t="str">
        <f>VLOOKUP(売上[[#This Row],[商品番号]],商品[],3,FALSE)</f>
        <v>ボディケア</v>
      </c>
      <c r="I408" s="6">
        <f>VLOOKUP(売上[[#This Row],[商品番号]],商品[],5,FALSE)</f>
        <v>3500</v>
      </c>
      <c r="J408" s="3">
        <v>4</v>
      </c>
      <c r="K408" s="6">
        <f t="shared" si="9"/>
        <v>14000</v>
      </c>
    </row>
    <row r="409" spans="2:11" x14ac:dyDescent="0.4">
      <c r="B409" s="3">
        <v>402</v>
      </c>
      <c r="C409" s="4">
        <v>42825</v>
      </c>
      <c r="D409" s="5">
        <v>90003</v>
      </c>
      <c r="E409" s="5" t="str">
        <f>VLOOKUP(売上[[#This Row],[会員番号]],会員[],2,FALSE)</f>
        <v>近藤　みさき</v>
      </c>
      <c r="F409" s="3" t="s">
        <v>234</v>
      </c>
      <c r="G409" s="5" t="str">
        <f>VLOOKUP(売上[[#This Row],[商品番号]],商品[],2,FALSE)</f>
        <v>こんにゃくダイエッター（15食）</v>
      </c>
      <c r="H409" s="5" t="str">
        <f>VLOOKUP(売上[[#This Row],[商品番号]],商品[],3,FALSE)</f>
        <v>ダイエット食品</v>
      </c>
      <c r="I409" s="6">
        <f>VLOOKUP(売上[[#This Row],[商品番号]],商品[],5,FALSE)</f>
        <v>1700</v>
      </c>
      <c r="J409" s="3">
        <v>2</v>
      </c>
      <c r="K409" s="6">
        <f t="shared" si="9"/>
        <v>3400</v>
      </c>
    </row>
    <row r="410" spans="2:11" x14ac:dyDescent="0.4">
      <c r="B410" s="3">
        <v>403</v>
      </c>
      <c r="C410" s="4">
        <v>42825</v>
      </c>
      <c r="D410" s="5">
        <v>90011</v>
      </c>
      <c r="E410" s="5" t="str">
        <f>VLOOKUP(売上[[#This Row],[会員番号]],会員[],2,FALSE)</f>
        <v>薙原　恵子</v>
      </c>
      <c r="F410" s="3" t="s">
        <v>230</v>
      </c>
      <c r="G410" s="3" t="str">
        <f>VLOOKUP(売上[[#This Row],[商品番号]],商品[],2,FALSE)</f>
        <v>スマートレッグ</v>
      </c>
      <c r="H410" s="3" t="str">
        <f>VLOOKUP(売上[[#This Row],[商品番号]],商品[],3,FALSE)</f>
        <v>スリム器具</v>
      </c>
      <c r="I410" s="6">
        <f>VLOOKUP(売上[[#This Row],[商品番号]],商品[],5,FALSE)</f>
        <v>5600</v>
      </c>
      <c r="J410" s="3">
        <v>4</v>
      </c>
      <c r="K410" s="6">
        <f t="shared" si="9"/>
        <v>22400</v>
      </c>
    </row>
    <row r="411" spans="2:11" x14ac:dyDescent="0.4">
      <c r="B411" s="3">
        <v>404</v>
      </c>
      <c r="C411" s="4">
        <v>42825</v>
      </c>
      <c r="D411" s="5">
        <v>90021</v>
      </c>
      <c r="E411" s="5" t="str">
        <f>VLOOKUP(売上[[#This Row],[会員番号]],会員[],2,FALSE)</f>
        <v>伊藤　由里</v>
      </c>
      <c r="F411" s="3" t="s">
        <v>230</v>
      </c>
      <c r="G411" s="3" t="str">
        <f>VLOOKUP(売上[[#This Row],[商品番号]],商品[],2,FALSE)</f>
        <v>スマートレッグ</v>
      </c>
      <c r="H411" s="3" t="str">
        <f>VLOOKUP(売上[[#This Row],[商品番号]],商品[],3,FALSE)</f>
        <v>スリム器具</v>
      </c>
      <c r="I411" s="6">
        <f>VLOOKUP(売上[[#This Row],[商品番号]],商品[],5,FALSE)</f>
        <v>5600</v>
      </c>
      <c r="J411" s="3">
        <v>3</v>
      </c>
      <c r="K411" s="6">
        <f t="shared" si="9"/>
        <v>16800</v>
      </c>
    </row>
  </sheetData>
  <mergeCells count="1">
    <mergeCell ref="H2:J2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"/>
  <sheetViews>
    <sheetView workbookViewId="0"/>
  </sheetViews>
  <sheetFormatPr defaultRowHeight="18.75" x14ac:dyDescent="0.4"/>
  <cols>
    <col min="1" max="1" width="1.625" customWidth="1"/>
    <col min="2" max="2" width="15" bestFit="1" customWidth="1"/>
    <col min="3" max="3" width="33" bestFit="1" customWidth="1"/>
    <col min="4" max="9" width="10.625" customWidth="1"/>
    <col min="10" max="10" width="10.625" bestFit="1" customWidth="1"/>
  </cols>
  <sheetData>
    <row r="1" spans="2:10" ht="24" x14ac:dyDescent="0.4">
      <c r="B1" s="1" t="s">
        <v>239</v>
      </c>
    </row>
    <row r="3" spans="2:10" ht="20.25" thickBot="1" x14ac:dyDescent="0.45">
      <c r="B3" s="20" t="s">
        <v>238</v>
      </c>
      <c r="C3" s="20" t="s">
        <v>1</v>
      </c>
      <c r="D3" s="21" t="s">
        <v>186</v>
      </c>
      <c r="E3" s="21" t="s">
        <v>187</v>
      </c>
      <c r="F3" s="21" t="s">
        <v>188</v>
      </c>
      <c r="G3" s="21" t="s">
        <v>189</v>
      </c>
      <c r="H3" s="21" t="s">
        <v>190</v>
      </c>
      <c r="I3" s="21" t="s">
        <v>191</v>
      </c>
      <c r="J3" s="21" t="s">
        <v>192</v>
      </c>
    </row>
    <row r="4" spans="2:10" ht="19.5" thickTop="1" x14ac:dyDescent="0.4">
      <c r="B4" s="13" t="s">
        <v>193</v>
      </c>
      <c r="C4" s="13"/>
      <c r="D4" s="15">
        <f>SUM(D5:D10)</f>
        <v>291900</v>
      </c>
      <c r="E4" s="15">
        <f t="shared" ref="E4:I4" si="0">SUM(E5:E10)</f>
        <v>253600</v>
      </c>
      <c r="F4" s="15">
        <f t="shared" si="0"/>
        <v>287600</v>
      </c>
      <c r="G4" s="15">
        <f t="shared" si="0"/>
        <v>558300</v>
      </c>
      <c r="H4" s="15">
        <f t="shared" si="0"/>
        <v>413600</v>
      </c>
      <c r="I4" s="15">
        <f t="shared" si="0"/>
        <v>452600</v>
      </c>
      <c r="J4" s="15">
        <f t="shared" ref="J4:J27" si="1">SUM(D4:I4)</f>
        <v>2257600</v>
      </c>
    </row>
    <row r="5" spans="2:10" x14ac:dyDescent="0.4">
      <c r="B5" s="14"/>
      <c r="C5" s="12" t="s">
        <v>198</v>
      </c>
      <c r="D5" s="16">
        <v>19600</v>
      </c>
      <c r="E5" s="16">
        <v>19600</v>
      </c>
      <c r="F5" s="16">
        <v>19600</v>
      </c>
      <c r="G5" s="16">
        <v>117600</v>
      </c>
      <c r="H5" s="16">
        <v>49000</v>
      </c>
      <c r="I5" s="16">
        <v>39200</v>
      </c>
      <c r="J5" s="16">
        <f t="shared" si="1"/>
        <v>264600</v>
      </c>
    </row>
    <row r="6" spans="2:10" x14ac:dyDescent="0.4">
      <c r="B6" s="14"/>
      <c r="C6" s="12" t="s">
        <v>199</v>
      </c>
      <c r="D6" s="16">
        <v>22400</v>
      </c>
      <c r="E6" s="16">
        <v>22400</v>
      </c>
      <c r="F6" s="16">
        <v>22400</v>
      </c>
      <c r="G6" s="16">
        <v>117600</v>
      </c>
      <c r="H6" s="16">
        <v>78400</v>
      </c>
      <c r="I6" s="16">
        <v>106400</v>
      </c>
      <c r="J6" s="16">
        <f t="shared" si="1"/>
        <v>369600</v>
      </c>
    </row>
    <row r="7" spans="2:10" x14ac:dyDescent="0.4">
      <c r="B7" s="14"/>
      <c r="C7" s="12" t="s">
        <v>200</v>
      </c>
      <c r="D7" s="16">
        <v>13500</v>
      </c>
      <c r="E7" s="16">
        <v>13500</v>
      </c>
      <c r="F7" s="16">
        <v>13500</v>
      </c>
      <c r="G7" s="16">
        <v>27000</v>
      </c>
      <c r="H7" s="16">
        <v>27000</v>
      </c>
      <c r="I7" s="16">
        <v>45000</v>
      </c>
      <c r="J7" s="16">
        <f t="shared" si="1"/>
        <v>139500</v>
      </c>
    </row>
    <row r="8" spans="2:10" x14ac:dyDescent="0.4">
      <c r="B8" s="14"/>
      <c r="C8" s="12" t="s">
        <v>201</v>
      </c>
      <c r="D8" s="16">
        <v>49000</v>
      </c>
      <c r="E8" s="16">
        <v>49000</v>
      </c>
      <c r="F8" s="16">
        <v>49000</v>
      </c>
      <c r="G8" s="16">
        <v>49000</v>
      </c>
      <c r="H8" s="16">
        <v>42000</v>
      </c>
      <c r="I8" s="16">
        <v>49000</v>
      </c>
      <c r="J8" s="16">
        <f t="shared" si="1"/>
        <v>287000</v>
      </c>
    </row>
    <row r="9" spans="2:10" x14ac:dyDescent="0.4">
      <c r="B9" s="14"/>
      <c r="C9" s="12" t="s">
        <v>202</v>
      </c>
      <c r="D9" s="16">
        <v>85000</v>
      </c>
      <c r="E9" s="16">
        <v>59500</v>
      </c>
      <c r="F9" s="16">
        <v>93500</v>
      </c>
      <c r="G9" s="16">
        <v>93500</v>
      </c>
      <c r="H9" s="16">
        <v>102000</v>
      </c>
      <c r="I9" s="16">
        <v>85000</v>
      </c>
      <c r="J9" s="16">
        <f t="shared" si="1"/>
        <v>518500</v>
      </c>
    </row>
    <row r="10" spans="2:10" x14ac:dyDescent="0.4">
      <c r="B10" s="14"/>
      <c r="C10" s="12" t="s">
        <v>203</v>
      </c>
      <c r="D10" s="16">
        <v>102400</v>
      </c>
      <c r="E10" s="16">
        <v>89600</v>
      </c>
      <c r="F10" s="16">
        <v>89600</v>
      </c>
      <c r="G10" s="16">
        <v>153600</v>
      </c>
      <c r="H10" s="16">
        <v>115200</v>
      </c>
      <c r="I10" s="16">
        <v>128000</v>
      </c>
      <c r="J10" s="16">
        <f t="shared" si="1"/>
        <v>678400</v>
      </c>
    </row>
    <row r="11" spans="2:10" x14ac:dyDescent="0.4">
      <c r="B11" s="13" t="s">
        <v>194</v>
      </c>
      <c r="C11" s="13"/>
      <c r="D11" s="15">
        <f>SUM(D12:D15)</f>
        <v>53900</v>
      </c>
      <c r="E11" s="15">
        <f t="shared" ref="E11:I11" si="2">SUM(E12:E15)</f>
        <v>50500</v>
      </c>
      <c r="F11" s="15">
        <f t="shared" si="2"/>
        <v>57800</v>
      </c>
      <c r="G11" s="15">
        <f t="shared" si="2"/>
        <v>95600</v>
      </c>
      <c r="H11" s="15">
        <f t="shared" si="2"/>
        <v>71100</v>
      </c>
      <c r="I11" s="15">
        <f t="shared" si="2"/>
        <v>51900</v>
      </c>
      <c r="J11" s="15">
        <f t="shared" si="1"/>
        <v>380800</v>
      </c>
    </row>
    <row r="12" spans="2:10" x14ac:dyDescent="0.4">
      <c r="B12" s="14"/>
      <c r="C12" s="12" t="s">
        <v>204</v>
      </c>
      <c r="D12" s="16">
        <v>10000</v>
      </c>
      <c r="E12" s="16">
        <v>10000</v>
      </c>
      <c r="F12" s="16">
        <v>10000</v>
      </c>
      <c r="G12" s="16">
        <v>10000</v>
      </c>
      <c r="H12" s="16">
        <v>24000</v>
      </c>
      <c r="I12" s="16">
        <v>12000</v>
      </c>
      <c r="J12" s="16">
        <f t="shared" si="1"/>
        <v>76000</v>
      </c>
    </row>
    <row r="13" spans="2:10" x14ac:dyDescent="0.4">
      <c r="B13" s="14"/>
      <c r="C13" s="12" t="s">
        <v>205</v>
      </c>
      <c r="D13" s="16">
        <v>5100</v>
      </c>
      <c r="E13" s="16">
        <v>1700</v>
      </c>
      <c r="F13" s="16">
        <v>3400</v>
      </c>
      <c r="G13" s="16">
        <v>6800</v>
      </c>
      <c r="H13" s="16">
        <v>25500</v>
      </c>
      <c r="I13" s="16">
        <v>18700</v>
      </c>
      <c r="J13" s="16">
        <f t="shared" si="1"/>
        <v>61200</v>
      </c>
    </row>
    <row r="14" spans="2:10" x14ac:dyDescent="0.4">
      <c r="B14" s="14"/>
      <c r="C14" s="12" t="s">
        <v>206</v>
      </c>
      <c r="D14" s="16">
        <v>19200</v>
      </c>
      <c r="E14" s="16">
        <v>19200</v>
      </c>
      <c r="F14" s="16">
        <v>19200</v>
      </c>
      <c r="G14" s="16">
        <v>48000</v>
      </c>
      <c r="H14" s="16">
        <v>16000</v>
      </c>
      <c r="I14" s="16">
        <v>12800</v>
      </c>
      <c r="J14" s="16">
        <f t="shared" si="1"/>
        <v>134400</v>
      </c>
    </row>
    <row r="15" spans="2:10" x14ac:dyDescent="0.4">
      <c r="B15" s="14"/>
      <c r="C15" s="12" t="s">
        <v>207</v>
      </c>
      <c r="D15" s="16">
        <v>19600</v>
      </c>
      <c r="E15" s="16">
        <v>19600</v>
      </c>
      <c r="F15" s="16">
        <v>25200</v>
      </c>
      <c r="G15" s="16">
        <v>30800</v>
      </c>
      <c r="H15" s="16">
        <v>5600</v>
      </c>
      <c r="I15" s="16">
        <v>8400</v>
      </c>
      <c r="J15" s="16">
        <f t="shared" si="1"/>
        <v>109200</v>
      </c>
    </row>
    <row r="16" spans="2:10" x14ac:dyDescent="0.4">
      <c r="B16" s="13" t="s">
        <v>195</v>
      </c>
      <c r="C16" s="13"/>
      <c r="D16" s="15">
        <f>SUM(D17:D21)</f>
        <v>104800</v>
      </c>
      <c r="E16" s="15">
        <f t="shared" ref="E16:I16" si="3">SUM(E17:E21)</f>
        <v>76400</v>
      </c>
      <c r="F16" s="15">
        <f t="shared" si="3"/>
        <v>103200</v>
      </c>
      <c r="G16" s="15">
        <f t="shared" si="3"/>
        <v>203700</v>
      </c>
      <c r="H16" s="15">
        <f t="shared" si="3"/>
        <v>176300</v>
      </c>
      <c r="I16" s="15">
        <f t="shared" si="3"/>
        <v>221700</v>
      </c>
      <c r="J16" s="15">
        <f t="shared" si="1"/>
        <v>886100</v>
      </c>
    </row>
    <row r="17" spans="2:10" x14ac:dyDescent="0.4">
      <c r="B17" s="14"/>
      <c r="C17" s="12" t="s">
        <v>208</v>
      </c>
      <c r="D17" s="16">
        <v>30000</v>
      </c>
      <c r="E17" s="16">
        <v>10000</v>
      </c>
      <c r="F17" s="16">
        <v>20000</v>
      </c>
      <c r="G17" s="16">
        <v>70000</v>
      </c>
      <c r="H17" s="16">
        <v>40000</v>
      </c>
      <c r="I17" s="16">
        <v>90000</v>
      </c>
      <c r="J17" s="16">
        <f t="shared" si="1"/>
        <v>260000</v>
      </c>
    </row>
    <row r="18" spans="2:10" x14ac:dyDescent="0.4">
      <c r="B18" s="14"/>
      <c r="C18" s="12" t="s">
        <v>209</v>
      </c>
      <c r="D18" s="16">
        <v>14000</v>
      </c>
      <c r="E18" s="16">
        <v>14000</v>
      </c>
      <c r="F18" s="16">
        <v>14000</v>
      </c>
      <c r="G18" s="16">
        <v>25200</v>
      </c>
      <c r="H18" s="16">
        <v>36400</v>
      </c>
      <c r="I18" s="16">
        <v>47600</v>
      </c>
      <c r="J18" s="16">
        <f t="shared" si="1"/>
        <v>151200</v>
      </c>
    </row>
    <row r="19" spans="2:10" x14ac:dyDescent="0.4">
      <c r="B19" s="14"/>
      <c r="C19" s="12" t="s">
        <v>210</v>
      </c>
      <c r="D19" s="16">
        <v>19600</v>
      </c>
      <c r="E19" s="16">
        <v>11200</v>
      </c>
      <c r="F19" s="16">
        <v>28000</v>
      </c>
      <c r="G19" s="16">
        <v>28000</v>
      </c>
      <c r="H19" s="16">
        <v>36400</v>
      </c>
      <c r="I19" s="16">
        <v>25200</v>
      </c>
      <c r="J19" s="16">
        <f t="shared" si="1"/>
        <v>148400</v>
      </c>
    </row>
    <row r="20" spans="2:10" x14ac:dyDescent="0.4">
      <c r="B20" s="14"/>
      <c r="C20" s="12" t="s">
        <v>211</v>
      </c>
      <c r="D20" s="16">
        <v>16200</v>
      </c>
      <c r="E20" s="16">
        <v>16200</v>
      </c>
      <c r="F20" s="16">
        <v>16200</v>
      </c>
      <c r="G20" s="16">
        <v>40500</v>
      </c>
      <c r="H20" s="16">
        <v>13500</v>
      </c>
      <c r="I20" s="16">
        <v>18900</v>
      </c>
      <c r="J20" s="16">
        <f t="shared" si="1"/>
        <v>121500</v>
      </c>
    </row>
    <row r="21" spans="2:10" x14ac:dyDescent="0.4">
      <c r="B21" s="14"/>
      <c r="C21" s="12" t="s">
        <v>212</v>
      </c>
      <c r="D21" s="16">
        <v>25000</v>
      </c>
      <c r="E21" s="16">
        <v>25000</v>
      </c>
      <c r="F21" s="16">
        <v>25000</v>
      </c>
      <c r="G21" s="16">
        <v>40000</v>
      </c>
      <c r="H21" s="16">
        <v>50000</v>
      </c>
      <c r="I21" s="16">
        <v>40000</v>
      </c>
      <c r="J21" s="16">
        <f t="shared" si="1"/>
        <v>205000</v>
      </c>
    </row>
    <row r="22" spans="2:10" x14ac:dyDescent="0.4">
      <c r="B22" s="13" t="s">
        <v>196</v>
      </c>
      <c r="C22" s="13"/>
      <c r="D22" s="15">
        <f>SUM(D23:D27)</f>
        <v>130600</v>
      </c>
      <c r="E22" s="15">
        <f t="shared" ref="E22:I22" si="4">SUM(E23:E27)</f>
        <v>108600</v>
      </c>
      <c r="F22" s="15">
        <f t="shared" si="4"/>
        <v>119600</v>
      </c>
      <c r="G22" s="15">
        <f t="shared" si="4"/>
        <v>207500</v>
      </c>
      <c r="H22" s="15">
        <f t="shared" si="4"/>
        <v>185400</v>
      </c>
      <c r="I22" s="15">
        <f t="shared" si="4"/>
        <v>186600</v>
      </c>
      <c r="J22" s="15">
        <f t="shared" si="1"/>
        <v>938300</v>
      </c>
    </row>
    <row r="23" spans="2:10" x14ac:dyDescent="0.4">
      <c r="B23" s="14"/>
      <c r="C23" s="12" t="s">
        <v>213</v>
      </c>
      <c r="D23" s="16">
        <v>38500</v>
      </c>
      <c r="E23" s="16">
        <v>16500</v>
      </c>
      <c r="F23" s="16">
        <v>27500</v>
      </c>
      <c r="G23" s="16">
        <v>60500</v>
      </c>
      <c r="H23" s="16">
        <v>16500</v>
      </c>
      <c r="I23" s="16">
        <v>99000</v>
      </c>
      <c r="J23" s="16">
        <f t="shared" si="1"/>
        <v>258500</v>
      </c>
    </row>
    <row r="24" spans="2:10" x14ac:dyDescent="0.4">
      <c r="B24" s="14"/>
      <c r="C24" s="12" t="s">
        <v>214</v>
      </c>
      <c r="D24" s="16">
        <v>23400</v>
      </c>
      <c r="E24" s="16">
        <v>23400</v>
      </c>
      <c r="F24" s="16">
        <v>23400</v>
      </c>
      <c r="G24" s="16">
        <v>31200</v>
      </c>
      <c r="H24" s="16">
        <v>85800</v>
      </c>
      <c r="I24" s="16">
        <v>31200</v>
      </c>
      <c r="J24" s="16">
        <f t="shared" si="1"/>
        <v>218400</v>
      </c>
    </row>
    <row r="25" spans="2:10" x14ac:dyDescent="0.4">
      <c r="B25" s="14"/>
      <c r="C25" s="12" t="s">
        <v>215</v>
      </c>
      <c r="D25" s="16">
        <v>40000</v>
      </c>
      <c r="E25" s="16">
        <v>40000</v>
      </c>
      <c r="F25" s="16">
        <v>40000</v>
      </c>
      <c r="G25" s="16">
        <v>50000</v>
      </c>
      <c r="H25" s="16">
        <v>60000</v>
      </c>
      <c r="I25" s="16">
        <v>20000</v>
      </c>
      <c r="J25" s="16">
        <f t="shared" si="1"/>
        <v>250000</v>
      </c>
    </row>
    <row r="26" spans="2:10" x14ac:dyDescent="0.4">
      <c r="B26" s="14"/>
      <c r="C26" s="12" t="s">
        <v>216</v>
      </c>
      <c r="D26" s="16">
        <v>17500</v>
      </c>
      <c r="E26" s="16">
        <v>17500</v>
      </c>
      <c r="F26" s="16">
        <v>17500</v>
      </c>
      <c r="G26" s="16">
        <v>7000</v>
      </c>
      <c r="H26" s="16">
        <v>17500</v>
      </c>
      <c r="I26" s="16">
        <v>28000</v>
      </c>
      <c r="J26" s="16">
        <f t="shared" si="1"/>
        <v>105000</v>
      </c>
    </row>
    <row r="27" spans="2:10" x14ac:dyDescent="0.4">
      <c r="B27" s="14"/>
      <c r="C27" s="12" t="s">
        <v>217</v>
      </c>
      <c r="D27" s="16">
        <v>11200</v>
      </c>
      <c r="E27" s="16">
        <v>11200</v>
      </c>
      <c r="F27" s="16">
        <v>11200</v>
      </c>
      <c r="G27" s="16">
        <v>58800</v>
      </c>
      <c r="H27" s="16">
        <v>5600</v>
      </c>
      <c r="I27" s="16">
        <v>8400</v>
      </c>
      <c r="J27" s="16">
        <f t="shared" si="1"/>
        <v>106400</v>
      </c>
    </row>
    <row r="28" spans="2:10" ht="19.5" thickBot="1" x14ac:dyDescent="0.45">
      <c r="B28" s="19" t="s">
        <v>197</v>
      </c>
      <c r="C28" s="19"/>
      <c r="D28" s="17">
        <f>SUM(D4,D11,D16,D22)</f>
        <v>581200</v>
      </c>
      <c r="E28" s="17">
        <f t="shared" ref="E28:J28" si="5">SUM(E4,E11,E16,E22)</f>
        <v>489100</v>
      </c>
      <c r="F28" s="17">
        <f t="shared" si="5"/>
        <v>568200</v>
      </c>
      <c r="G28" s="17">
        <f t="shared" si="5"/>
        <v>1065100</v>
      </c>
      <c r="H28" s="17">
        <f t="shared" si="5"/>
        <v>846400</v>
      </c>
      <c r="I28" s="17">
        <f t="shared" si="5"/>
        <v>912800</v>
      </c>
      <c r="J28" s="17">
        <f t="shared" si="5"/>
        <v>4462800</v>
      </c>
    </row>
    <row r="29" spans="2:10" ht="19.5" thickTop="1" x14ac:dyDescent="0.4"/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会員</vt:lpstr>
      <vt:lpstr>商品</vt:lpstr>
      <vt:lpstr>売上</vt:lpstr>
      <vt:lpstr>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富士太郎</dc:creator>
  <dcterms:created xsi:type="dcterms:W3CDTF">2016-08-23T05:27:08Z</dcterms:created>
  <dcterms:modified xsi:type="dcterms:W3CDTF">2017-02-01T05:19:24Z</dcterms:modified>
</cp:coreProperties>
</file>